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P:\Dedicated Schools Grant\2022-23 Allocations\DSG Allocations\Products\Pupil Number Tool\03 July 2023\"/>
    </mc:Choice>
  </mc:AlternateContent>
  <xr:revisionPtr revIDLastSave="0" documentId="13_ncr:1_{1A17CB5D-D56B-41C4-BC8F-A5A7F88B2800}"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definedNames>
    <definedName name="_xlnm._FilterDatabase" localSheetId="6" hidden="1">'Source data'!$A$4:$EB$155</definedName>
    <definedName name="_xlnm.Print_Area" localSheetId="3">'Early Years 2 yrs'!$B$4:$T$30</definedName>
    <definedName name="_xlnm.Print_Area" localSheetId="2">'Early Years 3 &amp; 4 yrs'!$B$4:$P$46</definedName>
    <definedName name="_xlnm.Print_Area" localSheetId="4">'Early Years Pupil Premium&amp;DAF'!$B$5:$L$49</definedName>
    <definedName name="_xlnm.Print_Area" localSheetId="5">'High Needs Pupil Numbers'!$B$3:$N$8</definedName>
    <definedName name="_xlnm.Print_Area" localSheetId="1">'Schools&amp;Central School Services'!$B$3:$N$8</definedName>
    <definedName name="recoupam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L8" i="8" l="1"/>
  <c r="DM8" i="8"/>
  <c r="DN8" i="8"/>
  <c r="DO8" i="8"/>
  <c r="DL9" i="8"/>
  <c r="DM9" i="8"/>
  <c r="DN9" i="8"/>
  <c r="DO9" i="8"/>
  <c r="DL10" i="8"/>
  <c r="DM10" i="8"/>
  <c r="DN10" i="8"/>
  <c r="DO10" i="8"/>
  <c r="DL12" i="8"/>
  <c r="DM12" i="8"/>
  <c r="DN12" i="8"/>
  <c r="DO12" i="8"/>
  <c r="DL13" i="8"/>
  <c r="DM13" i="8"/>
  <c r="DN13" i="8"/>
  <c r="DO13" i="8"/>
  <c r="DL14" i="8"/>
  <c r="DM14" i="8"/>
  <c r="DN14" i="8"/>
  <c r="DO14" i="8"/>
  <c r="DL15" i="8"/>
  <c r="DM15" i="8"/>
  <c r="DN15" i="8"/>
  <c r="DO15" i="8"/>
  <c r="DL16" i="8"/>
  <c r="DM16" i="8"/>
  <c r="DN16" i="8"/>
  <c r="DO16" i="8"/>
  <c r="DL17" i="8"/>
  <c r="DM17" i="8"/>
  <c r="DN17" i="8"/>
  <c r="DO17" i="8"/>
  <c r="DL18" i="8"/>
  <c r="DM18" i="8"/>
  <c r="DN18" i="8"/>
  <c r="DO18" i="8"/>
  <c r="DL20" i="8"/>
  <c r="DM20" i="8"/>
  <c r="DN20" i="8"/>
  <c r="DO20" i="8"/>
  <c r="DL21" i="8"/>
  <c r="DM21" i="8"/>
  <c r="DN21" i="8"/>
  <c r="DO21" i="8"/>
  <c r="DO22" i="8"/>
  <c r="DL23" i="8"/>
  <c r="DM23" i="8"/>
  <c r="DN23" i="8"/>
  <c r="DO23" i="8"/>
  <c r="DL24" i="8"/>
  <c r="DM24" i="8"/>
  <c r="DN24" i="8"/>
  <c r="DO24" i="8"/>
  <c r="DL25" i="8"/>
  <c r="DM25" i="8"/>
  <c r="DN25" i="8"/>
  <c r="DO25" i="8"/>
  <c r="DL26" i="8"/>
  <c r="DM26" i="8"/>
  <c r="DN26" i="8"/>
  <c r="DO26" i="8"/>
  <c r="DL28" i="8"/>
  <c r="DM28" i="8"/>
  <c r="DN28" i="8"/>
  <c r="DO28" i="8"/>
  <c r="DL29" i="8"/>
  <c r="DM29" i="8"/>
  <c r="DN29" i="8"/>
  <c r="DO29" i="8"/>
  <c r="DL30" i="8"/>
  <c r="DM30" i="8"/>
  <c r="DN30" i="8"/>
  <c r="DO30" i="8"/>
  <c r="DL31" i="8"/>
  <c r="DM31" i="8"/>
  <c r="DN31" i="8"/>
  <c r="DO31" i="8"/>
  <c r="DL32" i="8"/>
  <c r="DM32" i="8"/>
  <c r="DN32" i="8"/>
  <c r="DO32" i="8"/>
  <c r="DL33" i="8"/>
  <c r="DM33" i="8"/>
  <c r="DN33" i="8"/>
  <c r="DO33" i="8"/>
  <c r="DL35" i="8"/>
  <c r="DM35" i="8"/>
  <c r="DN35" i="8"/>
  <c r="DO35" i="8"/>
  <c r="DL36" i="8"/>
  <c r="DM36" i="8"/>
  <c r="DN36" i="8"/>
  <c r="DO36" i="8"/>
  <c r="DL37" i="8"/>
  <c r="DM37" i="8"/>
  <c r="DN37" i="8"/>
  <c r="DO37" i="8"/>
  <c r="DL38" i="8"/>
  <c r="DM38" i="8"/>
  <c r="DN38" i="8"/>
  <c r="DO38" i="8"/>
  <c r="DL39" i="8"/>
  <c r="DM39" i="8"/>
  <c r="DN39" i="8"/>
  <c r="DO39" i="8"/>
  <c r="DL40" i="8"/>
  <c r="DM40" i="8"/>
  <c r="DN40" i="8"/>
  <c r="DO40" i="8"/>
  <c r="DL41" i="8"/>
  <c r="DM41" i="8"/>
  <c r="DN41" i="8"/>
  <c r="DO41" i="8"/>
  <c r="DL42" i="8"/>
  <c r="DM42" i="8"/>
  <c r="DN42" i="8"/>
  <c r="DO42" i="8"/>
  <c r="DL44" i="8"/>
  <c r="DM44" i="8"/>
  <c r="DN44" i="8"/>
  <c r="DO44" i="8"/>
  <c r="DL45" i="8"/>
  <c r="DM45" i="8"/>
  <c r="DN45" i="8"/>
  <c r="DO45" i="8"/>
  <c r="DL47" i="8"/>
  <c r="DM47" i="8"/>
  <c r="DN47" i="8"/>
  <c r="DO47" i="8"/>
  <c r="DL48" i="8"/>
  <c r="DM48" i="8"/>
  <c r="DN48" i="8"/>
  <c r="DO48" i="8"/>
  <c r="DL49" i="8"/>
  <c r="DM49" i="8"/>
  <c r="DN49" i="8"/>
  <c r="DO49" i="8"/>
  <c r="DO50" i="8"/>
  <c r="DL52" i="8"/>
  <c r="DM52" i="8"/>
  <c r="DN52" i="8"/>
  <c r="DO52" i="8"/>
  <c r="DL54" i="8"/>
  <c r="DM54" i="8"/>
  <c r="DN54" i="8"/>
  <c r="DO54" i="8"/>
  <c r="DL57" i="8"/>
  <c r="DM57" i="8"/>
  <c r="DN57" i="8"/>
  <c r="DO57" i="8"/>
  <c r="DO58" i="8"/>
  <c r="DL59" i="8"/>
  <c r="DM59" i="8"/>
  <c r="DN59" i="8"/>
  <c r="DO59" i="8"/>
  <c r="DL60" i="8"/>
  <c r="DM60" i="8"/>
  <c r="DN60" i="8"/>
  <c r="DO60" i="8"/>
  <c r="DL63" i="8"/>
  <c r="DM63" i="8"/>
  <c r="DN63" i="8"/>
  <c r="DO63" i="8"/>
  <c r="DL66" i="8"/>
  <c r="DM66" i="8"/>
  <c r="DN66" i="8"/>
  <c r="DO66" i="8"/>
  <c r="DL67" i="8"/>
  <c r="DM67" i="8"/>
  <c r="DN67" i="8"/>
  <c r="DO67" i="8"/>
  <c r="DO68" i="8"/>
  <c r="DL69" i="8"/>
  <c r="DM69" i="8"/>
  <c r="DN69" i="8"/>
  <c r="DO69" i="8"/>
  <c r="DL70" i="8"/>
  <c r="DM70" i="8"/>
  <c r="DN70" i="8"/>
  <c r="DO70" i="8"/>
  <c r="DL72" i="8"/>
  <c r="DM72" i="8"/>
  <c r="DN72" i="8"/>
  <c r="DO72" i="8"/>
  <c r="DL73" i="8"/>
  <c r="DM73" i="8"/>
  <c r="DN73" i="8"/>
  <c r="DO73" i="8"/>
  <c r="DL74" i="8"/>
  <c r="DM74" i="8"/>
  <c r="DN74" i="8"/>
  <c r="DO74" i="8"/>
  <c r="DL75" i="8"/>
  <c r="DM75" i="8"/>
  <c r="DN75" i="8"/>
  <c r="DO75" i="8"/>
  <c r="DO76" i="8"/>
  <c r="DL77" i="8"/>
  <c r="DM77" i="8"/>
  <c r="DN77" i="8"/>
  <c r="DO77" i="8"/>
  <c r="DL78" i="8"/>
  <c r="DM78" i="8"/>
  <c r="DN78" i="8"/>
  <c r="DO78" i="8"/>
  <c r="DL79" i="8"/>
  <c r="DM79" i="8"/>
  <c r="DN79" i="8"/>
  <c r="DO79" i="8"/>
  <c r="DL80" i="8"/>
  <c r="DM80" i="8"/>
  <c r="DN80" i="8"/>
  <c r="DO80" i="8"/>
  <c r="DL81" i="8"/>
  <c r="DM81" i="8"/>
  <c r="DN81" i="8"/>
  <c r="DO81" i="8"/>
  <c r="DO82" i="8"/>
  <c r="DL83" i="8"/>
  <c r="DM83" i="8"/>
  <c r="DN83" i="8"/>
  <c r="DO83" i="8"/>
  <c r="DL84" i="8"/>
  <c r="DM84" i="8"/>
  <c r="DN84" i="8"/>
  <c r="DO84" i="8"/>
  <c r="DL85" i="8"/>
  <c r="DM85" i="8"/>
  <c r="DN85" i="8"/>
  <c r="DO85" i="8"/>
  <c r="DO86" i="8"/>
  <c r="DL87" i="8"/>
  <c r="DM87" i="8"/>
  <c r="DN87" i="8"/>
  <c r="DO87" i="8"/>
  <c r="DL88" i="8"/>
  <c r="DM88" i="8"/>
  <c r="DN88" i="8"/>
  <c r="DO88" i="8"/>
  <c r="DL89" i="8"/>
  <c r="DM89" i="8"/>
  <c r="DN89" i="8"/>
  <c r="DO89" i="8"/>
  <c r="DL90" i="8"/>
  <c r="DM90" i="8"/>
  <c r="DN90" i="8"/>
  <c r="DO90" i="8"/>
  <c r="DL91" i="8"/>
  <c r="DM91" i="8"/>
  <c r="DN91" i="8"/>
  <c r="DO91" i="8"/>
  <c r="DL92" i="8"/>
  <c r="DM92" i="8"/>
  <c r="DN92" i="8"/>
  <c r="DO92" i="8"/>
  <c r="DL93" i="8"/>
  <c r="DM93" i="8"/>
  <c r="DN93" i="8"/>
  <c r="DO93" i="8"/>
  <c r="DL94" i="8"/>
  <c r="DM94" i="8"/>
  <c r="DN94" i="8"/>
  <c r="DO94" i="8"/>
  <c r="DL95" i="8"/>
  <c r="DM95" i="8"/>
  <c r="DN95" i="8"/>
  <c r="DO95" i="8"/>
  <c r="DL96" i="8"/>
  <c r="DM96" i="8"/>
  <c r="DN96" i="8"/>
  <c r="DO96" i="8"/>
  <c r="DL97" i="8"/>
  <c r="DM97" i="8"/>
  <c r="DN97" i="8"/>
  <c r="DO97" i="8"/>
  <c r="DL98" i="8"/>
  <c r="DM98" i="8"/>
  <c r="DN98" i="8"/>
  <c r="DO98" i="8"/>
  <c r="DL99" i="8"/>
  <c r="DM99" i="8"/>
  <c r="DN99" i="8"/>
  <c r="DO99" i="8"/>
  <c r="DL100" i="8"/>
  <c r="DM100" i="8"/>
  <c r="DN100" i="8"/>
  <c r="DO100" i="8"/>
  <c r="DL101" i="8"/>
  <c r="DM101" i="8"/>
  <c r="DN101" i="8"/>
  <c r="DO101" i="8"/>
  <c r="DL102" i="8"/>
  <c r="DM102" i="8"/>
  <c r="DN102" i="8"/>
  <c r="DO102" i="8"/>
  <c r="DL104" i="8"/>
  <c r="DM104" i="8"/>
  <c r="DN104" i="8"/>
  <c r="DO104" i="8"/>
  <c r="DL106" i="8"/>
  <c r="DM106" i="8"/>
  <c r="DN106" i="8"/>
  <c r="DO106" i="8"/>
  <c r="DL107" i="8"/>
  <c r="DM107" i="8"/>
  <c r="DN107" i="8"/>
  <c r="DO107" i="8"/>
  <c r="DL108" i="8"/>
  <c r="DM108" i="8"/>
  <c r="DN108" i="8"/>
  <c r="DO108" i="8"/>
  <c r="DL109" i="8"/>
  <c r="DM109" i="8"/>
  <c r="DN109" i="8"/>
  <c r="DO109" i="8"/>
  <c r="DL110" i="8"/>
  <c r="DM110" i="8"/>
  <c r="DN110" i="8"/>
  <c r="DO110" i="8"/>
  <c r="DL111" i="8"/>
  <c r="DM111" i="8"/>
  <c r="DN111" i="8"/>
  <c r="DO111" i="8"/>
  <c r="DL112" i="8"/>
  <c r="DM112" i="8"/>
  <c r="DN112" i="8"/>
  <c r="DO112" i="8"/>
  <c r="DL113" i="8"/>
  <c r="DM113" i="8"/>
  <c r="DN113" i="8"/>
  <c r="DO113" i="8"/>
  <c r="DL114" i="8"/>
  <c r="DM114" i="8"/>
  <c r="DN114" i="8"/>
  <c r="DO114" i="8"/>
  <c r="DL115" i="8"/>
  <c r="DM115" i="8"/>
  <c r="DN115" i="8"/>
  <c r="DO115" i="8"/>
  <c r="DL116" i="8"/>
  <c r="DM116" i="8"/>
  <c r="DN116" i="8"/>
  <c r="DO116" i="8"/>
  <c r="DL117" i="8"/>
  <c r="DM117" i="8"/>
  <c r="DN117" i="8"/>
  <c r="DO117" i="8"/>
  <c r="DL118" i="8"/>
  <c r="DM118" i="8"/>
  <c r="DN118" i="8"/>
  <c r="DO118" i="8"/>
  <c r="DL119" i="8"/>
  <c r="DM119" i="8"/>
  <c r="DN119" i="8"/>
  <c r="DO119" i="8"/>
  <c r="DL120" i="8"/>
  <c r="DM120" i="8"/>
  <c r="DN120" i="8"/>
  <c r="DO120" i="8"/>
  <c r="DL122" i="8"/>
  <c r="DM122" i="8"/>
  <c r="DN122" i="8"/>
  <c r="DO122" i="8"/>
  <c r="DL123" i="8"/>
  <c r="DM123" i="8"/>
  <c r="DN123" i="8"/>
  <c r="DO123" i="8"/>
  <c r="DL124" i="8"/>
  <c r="DM124" i="8"/>
  <c r="DN124" i="8"/>
  <c r="DO124" i="8"/>
  <c r="DL125" i="8"/>
  <c r="DM125" i="8"/>
  <c r="DN125" i="8"/>
  <c r="DO125" i="8"/>
  <c r="DL126" i="8"/>
  <c r="DM126" i="8"/>
  <c r="DN126" i="8"/>
  <c r="DO126" i="8"/>
  <c r="DL127" i="8"/>
  <c r="DM127" i="8"/>
  <c r="DN127" i="8"/>
  <c r="DO127" i="8"/>
  <c r="DL128" i="8"/>
  <c r="DM128" i="8"/>
  <c r="DN128" i="8"/>
  <c r="DO128" i="8"/>
  <c r="DL129" i="8"/>
  <c r="DM129" i="8"/>
  <c r="DN129" i="8"/>
  <c r="DO129" i="8"/>
  <c r="DL131" i="8"/>
  <c r="DM131" i="8"/>
  <c r="DN131" i="8"/>
  <c r="DO131" i="8"/>
  <c r="DL132" i="8"/>
  <c r="DM132" i="8"/>
  <c r="DN132" i="8"/>
  <c r="DO132" i="8"/>
  <c r="DL133" i="8"/>
  <c r="DM133" i="8"/>
  <c r="DN133" i="8"/>
  <c r="DO133" i="8"/>
  <c r="DL134" i="8"/>
  <c r="DM134" i="8"/>
  <c r="DN134" i="8"/>
  <c r="DO134" i="8"/>
  <c r="DL135" i="8"/>
  <c r="DM135" i="8"/>
  <c r="DN135" i="8"/>
  <c r="DO135" i="8"/>
  <c r="DL137" i="8"/>
  <c r="DM137" i="8"/>
  <c r="DN137" i="8"/>
  <c r="DO137" i="8"/>
  <c r="DL138" i="8"/>
  <c r="DM138" i="8"/>
  <c r="DN138" i="8"/>
  <c r="DO138" i="8"/>
  <c r="DL139" i="8"/>
  <c r="DM139" i="8"/>
  <c r="DN139" i="8"/>
  <c r="DO139" i="8"/>
  <c r="DO140" i="8"/>
  <c r="DL142" i="8"/>
  <c r="DM142" i="8"/>
  <c r="DN142" i="8"/>
  <c r="DO142" i="8"/>
  <c r="DL143" i="8"/>
  <c r="DM143" i="8"/>
  <c r="DN143" i="8"/>
  <c r="DO143" i="8"/>
  <c r="DL144" i="8"/>
  <c r="DM144" i="8"/>
  <c r="DN144" i="8"/>
  <c r="DO144" i="8"/>
  <c r="DL145" i="8"/>
  <c r="DM145" i="8"/>
  <c r="DN145" i="8"/>
  <c r="DO145" i="8"/>
  <c r="DL146" i="8"/>
  <c r="DM146" i="8"/>
  <c r="DN146" i="8"/>
  <c r="DO146" i="8"/>
  <c r="DL148" i="8"/>
  <c r="DM148" i="8"/>
  <c r="DN148" i="8"/>
  <c r="DO148" i="8"/>
  <c r="DL149" i="8"/>
  <c r="DM149" i="8"/>
  <c r="DN149" i="8"/>
  <c r="DO149" i="8"/>
  <c r="DL150" i="8"/>
  <c r="DM150" i="8"/>
  <c r="DN150" i="8"/>
  <c r="DO150" i="8"/>
  <c r="DL151" i="8"/>
  <c r="DM151" i="8"/>
  <c r="DN151" i="8"/>
  <c r="DO151" i="8"/>
  <c r="DL152" i="8"/>
  <c r="DM152" i="8"/>
  <c r="DN152" i="8"/>
  <c r="DO152" i="8"/>
  <c r="DL153" i="8"/>
  <c r="DM153" i="8"/>
  <c r="DN153" i="8"/>
  <c r="DO153" i="8"/>
  <c r="DL154" i="8"/>
  <c r="DM154" i="8"/>
  <c r="DN154" i="8"/>
  <c r="DO154" i="8"/>
  <c r="DL155" i="8"/>
  <c r="DM155" i="8"/>
  <c r="DN155" i="8"/>
  <c r="DO155" i="8"/>
  <c r="DO6" i="8"/>
  <c r="DM6" i="8"/>
  <c r="DL6" i="8"/>
  <c r="DX1015" i="8"/>
  <c r="DX1014" i="8"/>
  <c r="DX1013" i="8"/>
  <c r="DX1012" i="8"/>
  <c r="DX1011" i="8"/>
  <c r="DX1010" i="8"/>
  <c r="DX1009" i="8"/>
  <c r="EA1008" i="8"/>
  <c r="DX1008" i="8"/>
  <c r="DX1007" i="8"/>
  <c r="DX1006" i="8"/>
  <c r="DX1005" i="8"/>
  <c r="DX1004" i="8"/>
  <c r="DX1003" i="8"/>
  <c r="DX1002" i="8"/>
  <c r="DX1001" i="8"/>
  <c r="EA1000" i="8"/>
  <c r="DX1000" i="8"/>
  <c r="DX999" i="8"/>
  <c r="DX998" i="8"/>
  <c r="DX997" i="8"/>
  <c r="DX996" i="8"/>
  <c r="DX995" i="8"/>
  <c r="DX994" i="8"/>
  <c r="DX993" i="8"/>
  <c r="DX992" i="8"/>
  <c r="DX991" i="8"/>
  <c r="DX990" i="8"/>
  <c r="EA989" i="8"/>
  <c r="EA990" i="8" s="1"/>
  <c r="DX989" i="8"/>
  <c r="EA988" i="8"/>
  <c r="EB988" i="8" s="1"/>
  <c r="DX988" i="8"/>
  <c r="DX987" i="8"/>
  <c r="DX986" i="8"/>
  <c r="DX985" i="8"/>
  <c r="DX984" i="8"/>
  <c r="DX983" i="8"/>
  <c r="DX982" i="8"/>
  <c r="DX981" i="8"/>
  <c r="DX980" i="8"/>
  <c r="DX979" i="8"/>
  <c r="EA978" i="8"/>
  <c r="EB978" i="8" s="1"/>
  <c r="DX978" i="8"/>
  <c r="DX977" i="8"/>
  <c r="DX976" i="8"/>
  <c r="DX975" i="8"/>
  <c r="DX974" i="8"/>
  <c r="DX973" i="8"/>
  <c r="DX972" i="8"/>
  <c r="DX971" i="8"/>
  <c r="DX970" i="8"/>
  <c r="DX969" i="8"/>
  <c r="DX968" i="8"/>
  <c r="DX967" i="8"/>
  <c r="DX966" i="8"/>
  <c r="DX965" i="8"/>
  <c r="DX964" i="8"/>
  <c r="DX963" i="8"/>
  <c r="DX962" i="8"/>
  <c r="DX961" i="8"/>
  <c r="DX960" i="8"/>
  <c r="DX959" i="8"/>
  <c r="DX958" i="8"/>
  <c r="DX957" i="8"/>
  <c r="DX956" i="8"/>
  <c r="DX955" i="8"/>
  <c r="DX954" i="8"/>
  <c r="EA953" i="8"/>
  <c r="EA954" i="8" s="1"/>
  <c r="DX953" i="8"/>
  <c r="DX952" i="8"/>
  <c r="DX951" i="8"/>
  <c r="DX950" i="8"/>
  <c r="DX949" i="8"/>
  <c r="DX948" i="8"/>
  <c r="DX947" i="8"/>
  <c r="DX946" i="8"/>
  <c r="DX945" i="8"/>
  <c r="DX944" i="8"/>
  <c r="DX943" i="8"/>
  <c r="EA942" i="8"/>
  <c r="EA943" i="8" s="1"/>
  <c r="EB943" i="8" s="1"/>
  <c r="DX942" i="8"/>
  <c r="EA941" i="8"/>
  <c r="EB941" i="8" s="1"/>
  <c r="DX941" i="8"/>
  <c r="DX940" i="8"/>
  <c r="DX939" i="8"/>
  <c r="DX938" i="8"/>
  <c r="DX937" i="8"/>
  <c r="DX936" i="8"/>
  <c r="DX935" i="8"/>
  <c r="DX934" i="8"/>
  <c r="EA933" i="8"/>
  <c r="EA934" i="8" s="1"/>
  <c r="DX933" i="8"/>
  <c r="DX932" i="8"/>
  <c r="DX931" i="8"/>
  <c r="DX930" i="8"/>
  <c r="DX929" i="8"/>
  <c r="DX928" i="8"/>
  <c r="DX927" i="8"/>
  <c r="DX926" i="8"/>
  <c r="DX925" i="8"/>
  <c r="DX924" i="8"/>
  <c r="DX923" i="8"/>
  <c r="DX922" i="8"/>
  <c r="DX921" i="8"/>
  <c r="EA920" i="8"/>
  <c r="DX920" i="8"/>
  <c r="DX919" i="8"/>
  <c r="DX918" i="8"/>
  <c r="DX917" i="8"/>
  <c r="DX916" i="8"/>
  <c r="DX915" i="8"/>
  <c r="DX914" i="8"/>
  <c r="DX913" i="8"/>
  <c r="DX912" i="8"/>
  <c r="EA911" i="8"/>
  <c r="EB911" i="8" s="1"/>
  <c r="DX911" i="8"/>
  <c r="DX910" i="8"/>
  <c r="DX909" i="8"/>
  <c r="DX908" i="8"/>
  <c r="DX907" i="8"/>
  <c r="DX906" i="8"/>
  <c r="DX905" i="8"/>
  <c r="DX904" i="8"/>
  <c r="DX903" i="8"/>
  <c r="DX902" i="8"/>
  <c r="DX901" i="8"/>
  <c r="DX900" i="8"/>
  <c r="DX899" i="8"/>
  <c r="DX898" i="8"/>
  <c r="EA897" i="8"/>
  <c r="EA898" i="8" s="1"/>
  <c r="EA899" i="8" s="1"/>
  <c r="EA900" i="8" s="1"/>
  <c r="DX897" i="8"/>
  <c r="DX896" i="8"/>
  <c r="DX895" i="8"/>
  <c r="DX894" i="8"/>
  <c r="DX893" i="8"/>
  <c r="DX892" i="8"/>
  <c r="DX891" i="8"/>
  <c r="DX890" i="8"/>
  <c r="DX889" i="8"/>
  <c r="DX888" i="8"/>
  <c r="DX887" i="8"/>
  <c r="DX886" i="8"/>
  <c r="DX885" i="8"/>
  <c r="DX884" i="8"/>
  <c r="DX883" i="8"/>
  <c r="DX882" i="8"/>
  <c r="DX881" i="8"/>
  <c r="DX880" i="8"/>
  <c r="DX879" i="8"/>
  <c r="EA878" i="8"/>
  <c r="EA879" i="8" s="1"/>
  <c r="DX878" i="8"/>
  <c r="DX877" i="8"/>
  <c r="EA876" i="8"/>
  <c r="EA877" i="8" s="1"/>
  <c r="EB877" i="8" s="1"/>
  <c r="DX876" i="8"/>
  <c r="DX875" i="8"/>
  <c r="DX874" i="8"/>
  <c r="DX873" i="8"/>
  <c r="DX872" i="8"/>
  <c r="DX871" i="8"/>
  <c r="DX870" i="8"/>
  <c r="DX869" i="8"/>
  <c r="DX868" i="8"/>
  <c r="DX867" i="8"/>
  <c r="DX866" i="8"/>
  <c r="DX865" i="8"/>
  <c r="DX864" i="8"/>
  <c r="DX863" i="8"/>
  <c r="DX862" i="8"/>
  <c r="DX861" i="8"/>
  <c r="DX860" i="8"/>
  <c r="DX859" i="8"/>
  <c r="DX858" i="8"/>
  <c r="DX857" i="8"/>
  <c r="DX856" i="8"/>
  <c r="DX855" i="8"/>
  <c r="DX854" i="8"/>
  <c r="DX853" i="8"/>
  <c r="DX852" i="8"/>
  <c r="EB851" i="8"/>
  <c r="EA851" i="8"/>
  <c r="EA852" i="8" s="1"/>
  <c r="DX851" i="8"/>
  <c r="DX850" i="8"/>
  <c r="DX849" i="8"/>
  <c r="DX848" i="8"/>
  <c r="DX847" i="8"/>
  <c r="DX846" i="8"/>
  <c r="DX845" i="8"/>
  <c r="DX844" i="8"/>
  <c r="DX843" i="8"/>
  <c r="EB842" i="8"/>
  <c r="DX842" i="8"/>
  <c r="EA841" i="8"/>
  <c r="EA842" i="8" s="1"/>
  <c r="EA843" i="8" s="1"/>
  <c r="EA844" i="8" s="1"/>
  <c r="DX841" i="8"/>
  <c r="DX840" i="8"/>
  <c r="DX839" i="8"/>
  <c r="DX838" i="8"/>
  <c r="DX837" i="8"/>
  <c r="DX836" i="8"/>
  <c r="EA835" i="8"/>
  <c r="EA836" i="8" s="1"/>
  <c r="DX835" i="8"/>
  <c r="DX834" i="8"/>
  <c r="DX833" i="8"/>
  <c r="DX832" i="8"/>
  <c r="EA831" i="8"/>
  <c r="EB831" i="8" s="1"/>
  <c r="DX831" i="8"/>
  <c r="DX830" i="8"/>
  <c r="DX829" i="8"/>
  <c r="DX828" i="8"/>
  <c r="DX827" i="8"/>
  <c r="DX826" i="8"/>
  <c r="DX825" i="8"/>
  <c r="DX824" i="8"/>
  <c r="DX823" i="8"/>
  <c r="DX822" i="8"/>
  <c r="EA821" i="8"/>
  <c r="EA822" i="8" s="1"/>
  <c r="DX821" i="8"/>
  <c r="DX820" i="8"/>
  <c r="DX819" i="8"/>
  <c r="DX818" i="8"/>
  <c r="DX817" i="8"/>
  <c r="EA816" i="8"/>
  <c r="DX816" i="8"/>
  <c r="EA815" i="8"/>
  <c r="EB815" i="8" s="1"/>
  <c r="DX815" i="8"/>
  <c r="DX814" i="8"/>
  <c r="DX813" i="8"/>
  <c r="DX812" i="8"/>
  <c r="EA811" i="8"/>
  <c r="EA812" i="8" s="1"/>
  <c r="DX811" i="8"/>
  <c r="EB810" i="8"/>
  <c r="DX810" i="8"/>
  <c r="EA809" i="8"/>
  <c r="EA810" i="8" s="1"/>
  <c r="DX809" i="8"/>
  <c r="DX808" i="8"/>
  <c r="DX807" i="8"/>
  <c r="DX806" i="8"/>
  <c r="DX805" i="8"/>
  <c r="EA804" i="8"/>
  <c r="EA805" i="8" s="1"/>
  <c r="DX804" i="8"/>
  <c r="DX803" i="8"/>
  <c r="DX802" i="8"/>
  <c r="DX801" i="8"/>
  <c r="DX800" i="8"/>
  <c r="DX799" i="8"/>
  <c r="DX798" i="8"/>
  <c r="DX797" i="8"/>
  <c r="DX796" i="8"/>
  <c r="DX795" i="8"/>
  <c r="DX794" i="8"/>
  <c r="EA793" i="8"/>
  <c r="EA794" i="8" s="1"/>
  <c r="EA795" i="8" s="1"/>
  <c r="EA796" i="8" s="1"/>
  <c r="DX793" i="8"/>
  <c r="DX792" i="8"/>
  <c r="DX791" i="8"/>
  <c r="DX790" i="8"/>
  <c r="EA789" i="8"/>
  <c r="EA790" i="8" s="1"/>
  <c r="DX789" i="8"/>
  <c r="DX788" i="8"/>
  <c r="DX787" i="8"/>
  <c r="EB786" i="8"/>
  <c r="EA786" i="8"/>
  <c r="EA787" i="8" s="1"/>
  <c r="DX786" i="8"/>
  <c r="DX785" i="8"/>
  <c r="DX784" i="8"/>
  <c r="DX783" i="8"/>
  <c r="DX782" i="8"/>
  <c r="DX781" i="8"/>
  <c r="DX780" i="8"/>
  <c r="DX779" i="8"/>
  <c r="DX778" i="8"/>
  <c r="DX777" i="8"/>
  <c r="DX776" i="8"/>
  <c r="DX775" i="8"/>
  <c r="DX774" i="8"/>
  <c r="DX773" i="8"/>
  <c r="DX772" i="8"/>
  <c r="DX771" i="8"/>
  <c r="DX770" i="8"/>
  <c r="DX769" i="8"/>
  <c r="DX768" i="8"/>
  <c r="DX767" i="8"/>
  <c r="DX766" i="8"/>
  <c r="DX765" i="8"/>
  <c r="DX764" i="8"/>
  <c r="DX763" i="8"/>
  <c r="DX762" i="8"/>
  <c r="DX761" i="8"/>
  <c r="DX760" i="8"/>
  <c r="DX759" i="8"/>
  <c r="DX758" i="8"/>
  <c r="DX757" i="8"/>
  <c r="EB756" i="8"/>
  <c r="EA756" i="8"/>
  <c r="EA757" i="8" s="1"/>
  <c r="DX756" i="8"/>
  <c r="DX755" i="8"/>
  <c r="DX754" i="8"/>
  <c r="DX753" i="8"/>
  <c r="DX752" i="8"/>
  <c r="EA751" i="8"/>
  <c r="EB751" i="8" s="1"/>
  <c r="DX751" i="8"/>
  <c r="DX750" i="8"/>
  <c r="DX749" i="8"/>
  <c r="DX748" i="8"/>
  <c r="DX747" i="8"/>
  <c r="DX746" i="8"/>
  <c r="DX745" i="8"/>
  <c r="DX744" i="8"/>
  <c r="DX743" i="8"/>
  <c r="DX742" i="8"/>
  <c r="DX741" i="8"/>
  <c r="DX740" i="8"/>
  <c r="DX739" i="8"/>
  <c r="DX738" i="8"/>
  <c r="DX737" i="8"/>
  <c r="DX736" i="8"/>
  <c r="DX735" i="8"/>
  <c r="DX734" i="8"/>
  <c r="DX733" i="8"/>
  <c r="DX732" i="8"/>
  <c r="DX731" i="8"/>
  <c r="DX730" i="8"/>
  <c r="DX729" i="8"/>
  <c r="DX728" i="8"/>
  <c r="EA727" i="8"/>
  <c r="EB727" i="8" s="1"/>
  <c r="DX727" i="8"/>
  <c r="DX726" i="8"/>
  <c r="DX725" i="8"/>
  <c r="DX724" i="8"/>
  <c r="DX723" i="8"/>
  <c r="DX722" i="8"/>
  <c r="DX721" i="8"/>
  <c r="DX720" i="8"/>
  <c r="EA719" i="8"/>
  <c r="EB719" i="8" s="1"/>
  <c r="DX719" i="8"/>
  <c r="EB718" i="8"/>
  <c r="EA718" i="8"/>
  <c r="DX718" i="8"/>
  <c r="DX717" i="8"/>
  <c r="DX716" i="8"/>
  <c r="DX715" i="8"/>
  <c r="DX714" i="8"/>
  <c r="EA713" i="8"/>
  <c r="EA714" i="8" s="1"/>
  <c r="EA715" i="8" s="1"/>
  <c r="EA716" i="8" s="1"/>
  <c r="DX713" i="8"/>
  <c r="DX712" i="8"/>
  <c r="DX711" i="8"/>
  <c r="EA710" i="8"/>
  <c r="EA711" i="8" s="1"/>
  <c r="EB711" i="8" s="1"/>
  <c r="DX710" i="8"/>
  <c r="DX709" i="8"/>
  <c r="DX708" i="8"/>
  <c r="DX707" i="8"/>
  <c r="DX706" i="8"/>
  <c r="EA705" i="8"/>
  <c r="DX705" i="8"/>
  <c r="DX704" i="8"/>
  <c r="DX703" i="8"/>
  <c r="DX702" i="8"/>
  <c r="DX701" i="8"/>
  <c r="DX700" i="8"/>
  <c r="DX699" i="8"/>
  <c r="DX698" i="8"/>
  <c r="DX697" i="8"/>
  <c r="DX696" i="8"/>
  <c r="DX695" i="8"/>
  <c r="DX694" i="8"/>
  <c r="DX693" i="8"/>
  <c r="DX692" i="8"/>
  <c r="DX691" i="8"/>
  <c r="DX690" i="8"/>
  <c r="DX689" i="8"/>
  <c r="DX688" i="8"/>
  <c r="DX687" i="8"/>
  <c r="EA686" i="8"/>
  <c r="EB686" i="8" s="1"/>
  <c r="DX686" i="8"/>
  <c r="EA685" i="8"/>
  <c r="EB685" i="8" s="1"/>
  <c r="DX685" i="8"/>
  <c r="DX684" i="8"/>
  <c r="EA683" i="8"/>
  <c r="EA684" i="8" s="1"/>
  <c r="EB684" i="8" s="1"/>
  <c r="DX683" i="8"/>
  <c r="EA682" i="8"/>
  <c r="EB682" i="8" s="1"/>
  <c r="DX682" i="8"/>
  <c r="DX681" i="8"/>
  <c r="DX680" i="8"/>
  <c r="DX679" i="8"/>
  <c r="DX678" i="8"/>
  <c r="DX677" i="8"/>
  <c r="DX676" i="8"/>
  <c r="EA675" i="8"/>
  <c r="EA676" i="8" s="1"/>
  <c r="EA677" i="8" s="1"/>
  <c r="EB677" i="8" s="1"/>
  <c r="DX675" i="8"/>
  <c r="DX674" i="8"/>
  <c r="DX673" i="8"/>
  <c r="DX672" i="8"/>
  <c r="DX671" i="8"/>
  <c r="DX670" i="8"/>
  <c r="DX669" i="8"/>
  <c r="DX668" i="8"/>
  <c r="DX667" i="8"/>
  <c r="DX666" i="8"/>
  <c r="DX665" i="8"/>
  <c r="EA664" i="8"/>
  <c r="EB664" i="8" s="1"/>
  <c r="DX664" i="8"/>
  <c r="DX663" i="8"/>
  <c r="DX662" i="8"/>
  <c r="EA661" i="8"/>
  <c r="EA662" i="8" s="1"/>
  <c r="DX661" i="8"/>
  <c r="DX660" i="8"/>
  <c r="DX659" i="8"/>
  <c r="DX658" i="8"/>
  <c r="EA657" i="8"/>
  <c r="EB657" i="8" s="1"/>
  <c r="DX657" i="8"/>
  <c r="DX656" i="8"/>
  <c r="DX655" i="8"/>
  <c r="DX654" i="8"/>
  <c r="EB653" i="8"/>
  <c r="DX653" i="8"/>
  <c r="EA652" i="8"/>
  <c r="EA653" i="8" s="1"/>
  <c r="EA654" i="8" s="1"/>
  <c r="DX652" i="8"/>
  <c r="DX651" i="8"/>
  <c r="DX650" i="8"/>
  <c r="DX649" i="8"/>
  <c r="DX648" i="8"/>
  <c r="DX647" i="8"/>
  <c r="DX646" i="8"/>
  <c r="DX645" i="8"/>
  <c r="DX644" i="8"/>
  <c r="DX643" i="8"/>
  <c r="DX642" i="8"/>
  <c r="DX641" i="8"/>
  <c r="EB640" i="8"/>
  <c r="EA640" i="8"/>
  <c r="EA641" i="8" s="1"/>
  <c r="DX640" i="8"/>
  <c r="DX639" i="8"/>
  <c r="EA638" i="8"/>
  <c r="EA639" i="8" s="1"/>
  <c r="EB639" i="8" s="1"/>
  <c r="DX638" i="8"/>
  <c r="DX637" i="8"/>
  <c r="EB636" i="8"/>
  <c r="EA636" i="8"/>
  <c r="EA637" i="8" s="1"/>
  <c r="EB637" i="8" s="1"/>
  <c r="DX636" i="8"/>
  <c r="DX635" i="8"/>
  <c r="DX634" i="8"/>
  <c r="DX633" i="8"/>
  <c r="EB632" i="8"/>
  <c r="EA632" i="8"/>
  <c r="EA633" i="8" s="1"/>
  <c r="DX632" i="8"/>
  <c r="DX631" i="8"/>
  <c r="EA630" i="8"/>
  <c r="EA631" i="8" s="1"/>
  <c r="EB631" i="8" s="1"/>
  <c r="DX630" i="8"/>
  <c r="DX629" i="8"/>
  <c r="EB628" i="8"/>
  <c r="EA628" i="8"/>
  <c r="EA629" i="8" s="1"/>
  <c r="EB629" i="8" s="1"/>
  <c r="DX628" i="8"/>
  <c r="EA627" i="8"/>
  <c r="EB627" i="8" s="1"/>
  <c r="DX627" i="8"/>
  <c r="DX626" i="8"/>
  <c r="DX625" i="8"/>
  <c r="DX624" i="8"/>
  <c r="DX623" i="8"/>
  <c r="DX622" i="8"/>
  <c r="EA621" i="8"/>
  <c r="EB621" i="8" s="1"/>
  <c r="DX621" i="8"/>
  <c r="EB620" i="8"/>
  <c r="EA620" i="8"/>
  <c r="DX620" i="8"/>
  <c r="DX619" i="8"/>
  <c r="DX618" i="8"/>
  <c r="EB617" i="8"/>
  <c r="EA617" i="8"/>
  <c r="EA618" i="8" s="1"/>
  <c r="DX617" i="8"/>
  <c r="EB616" i="8"/>
  <c r="EA616" i="8"/>
  <c r="DX616" i="8"/>
  <c r="DX615" i="8"/>
  <c r="DX614" i="8"/>
  <c r="DX613" i="8"/>
  <c r="EA612" i="8"/>
  <c r="EA613" i="8" s="1"/>
  <c r="EB613" i="8" s="1"/>
  <c r="DX612" i="8"/>
  <c r="DX611" i="8"/>
  <c r="DX610" i="8"/>
  <c r="DX609" i="8"/>
  <c r="DX608" i="8"/>
  <c r="DX607" i="8"/>
  <c r="DX606" i="8"/>
  <c r="DX605" i="8"/>
  <c r="DX604" i="8"/>
  <c r="DX603" i="8"/>
  <c r="DX602" i="8"/>
  <c r="DX601" i="8"/>
  <c r="DX600" i="8"/>
  <c r="DX599" i="8"/>
  <c r="DX598" i="8"/>
  <c r="DX597" i="8"/>
  <c r="DX596" i="8"/>
  <c r="DX595" i="8"/>
  <c r="DX594" i="8"/>
  <c r="DX593" i="8"/>
  <c r="DX592" i="8"/>
  <c r="DX591" i="8"/>
  <c r="DX590" i="8"/>
  <c r="EA589" i="8"/>
  <c r="EB589" i="8" s="1"/>
  <c r="DX589" i="8"/>
  <c r="EA588" i="8"/>
  <c r="EB588" i="8" s="1"/>
  <c r="DX588" i="8"/>
  <c r="DX587" i="8"/>
  <c r="DX586" i="8"/>
  <c r="DX585" i="8"/>
  <c r="DX584" i="8"/>
  <c r="DX583" i="8"/>
  <c r="DX582" i="8"/>
  <c r="EA581" i="8"/>
  <c r="EB581" i="8" s="1"/>
  <c r="DX581" i="8"/>
  <c r="DX580" i="8"/>
  <c r="DX579" i="8"/>
  <c r="DX578" i="8"/>
  <c r="DX577" i="8"/>
  <c r="DX576" i="8"/>
  <c r="DX575" i="8"/>
  <c r="DX574" i="8"/>
  <c r="EA573" i="8"/>
  <c r="EB573" i="8" s="1"/>
  <c r="DX573" i="8"/>
  <c r="DX572" i="8"/>
  <c r="DX571" i="8"/>
  <c r="DX570" i="8"/>
  <c r="DX569" i="8"/>
  <c r="DX568" i="8"/>
  <c r="EA567" i="8"/>
  <c r="EB567" i="8" s="1"/>
  <c r="DX567" i="8"/>
  <c r="DX566" i="8"/>
  <c r="DX565" i="8"/>
  <c r="DX564" i="8"/>
  <c r="EB563" i="8"/>
  <c r="EA563" i="8"/>
  <c r="EA564" i="8" s="1"/>
  <c r="DX563" i="8"/>
  <c r="DX562" i="8"/>
  <c r="DX561" i="8"/>
  <c r="DX560" i="8"/>
  <c r="DX559" i="8"/>
  <c r="DX558" i="8"/>
  <c r="DX557" i="8"/>
  <c r="DX556" i="8"/>
  <c r="DX555" i="8"/>
  <c r="DX554" i="8"/>
  <c r="DX553" i="8"/>
  <c r="DX552" i="8"/>
  <c r="DX551" i="8"/>
  <c r="DX550" i="8"/>
  <c r="DX549" i="8"/>
  <c r="DX548" i="8"/>
  <c r="DX547" i="8"/>
  <c r="DX546" i="8"/>
  <c r="DX545" i="8"/>
  <c r="DX544" i="8"/>
  <c r="DX543" i="8"/>
  <c r="DX542" i="8"/>
  <c r="DX541" i="8"/>
  <c r="DX540" i="8"/>
  <c r="DX539" i="8"/>
  <c r="DX538" i="8"/>
  <c r="DX537" i="8"/>
  <c r="EB536" i="8"/>
  <c r="EA536" i="8"/>
  <c r="EA537" i="8" s="1"/>
  <c r="DX536" i="8"/>
  <c r="DX535" i="8"/>
  <c r="DX534" i="8"/>
  <c r="EA533" i="8"/>
  <c r="EB533" i="8" s="1"/>
  <c r="DX533" i="8"/>
  <c r="DX532" i="8"/>
  <c r="DX531" i="8"/>
  <c r="DX530" i="8"/>
  <c r="DX529" i="8"/>
  <c r="DX528" i="8"/>
  <c r="DX527" i="8"/>
  <c r="DX526" i="8"/>
  <c r="DX525" i="8"/>
  <c r="DX524" i="8"/>
  <c r="DX523" i="8"/>
  <c r="EA522" i="8"/>
  <c r="EB522" i="8" s="1"/>
  <c r="DX522" i="8"/>
  <c r="EB521" i="8"/>
  <c r="EA521" i="8"/>
  <c r="DX521" i="8"/>
  <c r="DX520" i="8"/>
  <c r="EA519" i="8"/>
  <c r="EB519" i="8" s="1"/>
  <c r="DX519" i="8"/>
  <c r="DX518" i="8"/>
  <c r="DX517" i="8"/>
  <c r="DX516" i="8"/>
  <c r="DX515" i="8"/>
  <c r="DX514" i="8"/>
  <c r="DX513" i="8"/>
  <c r="DX512" i="8"/>
  <c r="DX511" i="8"/>
  <c r="EA510" i="8"/>
  <c r="EA511" i="8" s="1"/>
  <c r="DX510" i="8"/>
  <c r="DX509" i="8"/>
  <c r="DX508" i="8"/>
  <c r="DX507" i="8"/>
  <c r="DX506" i="8"/>
  <c r="EA505" i="8"/>
  <c r="EA506" i="8" s="1"/>
  <c r="EB506" i="8" s="1"/>
  <c r="DX505" i="8"/>
  <c r="DX504" i="8"/>
  <c r="DX503" i="8"/>
  <c r="DX502" i="8"/>
  <c r="DX501" i="8"/>
  <c r="DX500" i="8"/>
  <c r="EA499" i="8"/>
  <c r="EA500" i="8" s="1"/>
  <c r="EB500" i="8" s="1"/>
  <c r="DX499" i="8"/>
  <c r="DX498" i="8"/>
  <c r="DX497" i="8"/>
  <c r="DX496" i="8"/>
  <c r="DX495" i="8"/>
  <c r="DX494" i="8"/>
  <c r="EA493" i="8"/>
  <c r="DX493" i="8"/>
  <c r="DX492" i="8"/>
  <c r="DX491" i="8"/>
  <c r="DX490" i="8"/>
  <c r="DX489" i="8"/>
  <c r="DX488" i="8"/>
  <c r="DX487" i="8"/>
  <c r="DX486" i="8"/>
  <c r="DX485" i="8"/>
  <c r="DX484" i="8"/>
  <c r="EA483" i="8"/>
  <c r="EA484" i="8" s="1"/>
  <c r="EB484" i="8" s="1"/>
  <c r="DX483" i="8"/>
  <c r="DX482" i="8"/>
  <c r="DX481" i="8"/>
  <c r="DX480" i="8"/>
  <c r="DX479" i="8"/>
  <c r="DX478" i="8"/>
  <c r="EA477" i="8"/>
  <c r="DX477" i="8"/>
  <c r="DX476" i="8"/>
  <c r="DX475" i="8"/>
  <c r="DX474" i="8"/>
  <c r="DX473" i="8"/>
  <c r="DX472" i="8"/>
  <c r="DX471" i="8"/>
  <c r="DX470" i="8"/>
  <c r="DX469" i="8"/>
  <c r="DX468" i="8"/>
  <c r="EB467" i="8"/>
  <c r="EA467" i="8"/>
  <c r="EA468" i="8" s="1"/>
  <c r="EB468" i="8" s="1"/>
  <c r="DX467" i="8"/>
  <c r="DX466" i="8"/>
  <c r="DX465" i="8"/>
  <c r="EB464" i="8"/>
  <c r="EA464" i="8"/>
  <c r="EA465" i="8" s="1"/>
  <c r="DX464" i="8"/>
  <c r="EB463" i="8"/>
  <c r="EA463" i="8"/>
  <c r="DX463" i="8"/>
  <c r="DX462" i="8"/>
  <c r="DX461" i="8"/>
  <c r="EA460" i="8"/>
  <c r="EA461" i="8" s="1"/>
  <c r="EB461" i="8" s="1"/>
  <c r="DX460" i="8"/>
  <c r="DX459" i="8"/>
  <c r="DX458" i="8"/>
  <c r="DX457" i="8"/>
  <c r="EA456" i="8"/>
  <c r="EA457" i="8" s="1"/>
  <c r="DX456" i="8"/>
  <c r="DX455" i="8"/>
  <c r="EA454" i="8"/>
  <c r="DX454" i="8"/>
  <c r="DX453" i="8"/>
  <c r="DX452" i="8"/>
  <c r="DX451" i="8"/>
  <c r="DX450" i="8"/>
  <c r="DX449" i="8"/>
  <c r="DX448" i="8"/>
  <c r="DX447" i="8"/>
  <c r="DX446" i="8"/>
  <c r="DX445" i="8"/>
  <c r="EA444" i="8"/>
  <c r="EA445" i="8" s="1"/>
  <c r="EB445" i="8" s="1"/>
  <c r="DX444" i="8"/>
  <c r="DX443" i="8"/>
  <c r="EA442" i="8"/>
  <c r="EB442" i="8" s="1"/>
  <c r="DX442" i="8"/>
  <c r="EB441" i="8"/>
  <c r="EA441" i="8"/>
  <c r="DX441" i="8"/>
  <c r="EB440" i="8"/>
  <c r="EA440" i="8"/>
  <c r="DX440" i="8"/>
  <c r="DX439" i="8"/>
  <c r="DX438" i="8"/>
  <c r="EA437" i="8"/>
  <c r="EB437" i="8" s="1"/>
  <c r="DX437" i="8"/>
  <c r="DX436" i="8"/>
  <c r="DX435" i="8"/>
  <c r="DX434" i="8"/>
  <c r="DX433" i="8"/>
  <c r="EA432" i="8"/>
  <c r="EA433" i="8" s="1"/>
  <c r="DX432" i="8"/>
  <c r="EA431" i="8"/>
  <c r="EB431" i="8" s="1"/>
  <c r="DX431" i="8"/>
  <c r="DX430" i="8"/>
  <c r="DX429" i="8"/>
  <c r="DX428" i="8"/>
  <c r="EB427" i="8"/>
  <c r="EA427" i="8"/>
  <c r="EA428" i="8" s="1"/>
  <c r="EB428" i="8" s="1"/>
  <c r="DX427" i="8"/>
  <c r="DX426" i="8"/>
  <c r="EB425" i="8"/>
  <c r="EA425" i="8"/>
  <c r="EA426" i="8" s="1"/>
  <c r="EB426" i="8" s="1"/>
  <c r="DX425" i="8"/>
  <c r="EB424" i="8"/>
  <c r="EA424" i="8"/>
  <c r="DX424" i="8"/>
  <c r="DX423" i="8"/>
  <c r="DX422" i="8"/>
  <c r="DX421" i="8"/>
  <c r="DX420" i="8"/>
  <c r="EA419" i="8"/>
  <c r="EA420" i="8" s="1"/>
  <c r="EB420" i="8" s="1"/>
  <c r="DX419" i="8"/>
  <c r="DX418" i="8"/>
  <c r="EA417" i="8"/>
  <c r="EA418" i="8" s="1"/>
  <c r="EB418" i="8" s="1"/>
  <c r="DX417" i="8"/>
  <c r="DX416" i="8"/>
  <c r="DX415" i="8"/>
  <c r="DX414" i="8"/>
  <c r="DX413" i="8"/>
  <c r="EB412" i="8"/>
  <c r="EA412" i="8"/>
  <c r="EA413" i="8" s="1"/>
  <c r="DX412" i="8"/>
  <c r="DX411" i="8"/>
  <c r="EA410" i="8"/>
  <c r="DX410" i="8"/>
  <c r="EB409" i="8"/>
  <c r="EA409" i="8"/>
  <c r="DX409" i="8"/>
  <c r="DX408" i="8"/>
  <c r="DX407" i="8"/>
  <c r="DX406" i="8"/>
  <c r="DX405" i="8"/>
  <c r="DX404" i="8"/>
  <c r="DX403" i="8"/>
  <c r="DX402" i="8"/>
  <c r="DX401" i="8"/>
  <c r="DX400" i="8"/>
  <c r="DX399" i="8"/>
  <c r="EA398" i="8"/>
  <c r="DX398" i="8"/>
  <c r="DX397" i="8"/>
  <c r="DX396" i="8"/>
  <c r="EA395" i="8"/>
  <c r="EA396" i="8" s="1"/>
  <c r="EA397" i="8" s="1"/>
  <c r="EB397" i="8" s="1"/>
  <c r="DX395" i="8"/>
  <c r="DX394" i="8"/>
  <c r="DX393" i="8"/>
  <c r="DX392" i="8"/>
  <c r="DX391" i="8"/>
  <c r="DX390" i="8"/>
  <c r="DX389" i="8"/>
  <c r="EA388" i="8"/>
  <c r="EA389" i="8" s="1"/>
  <c r="DX388" i="8"/>
  <c r="DX387" i="8"/>
  <c r="DX386" i="8"/>
  <c r="DX385" i="8"/>
  <c r="EA384" i="8"/>
  <c r="EA385" i="8" s="1"/>
  <c r="DX384" i="8"/>
  <c r="DX383" i="8"/>
  <c r="DX382" i="8"/>
  <c r="EB381" i="8"/>
  <c r="EA381" i="8"/>
  <c r="EA382" i="8" s="1"/>
  <c r="DX381" i="8"/>
  <c r="EB380" i="8"/>
  <c r="DX380" i="8"/>
  <c r="EA379" i="8"/>
  <c r="EA380" i="8" s="1"/>
  <c r="DX379" i="8"/>
  <c r="DX378" i="8"/>
  <c r="EA377" i="8"/>
  <c r="DX377" i="8"/>
  <c r="EB376" i="8"/>
  <c r="EA376" i="8"/>
  <c r="DX376" i="8"/>
  <c r="EB375" i="8"/>
  <c r="EA375" i="8"/>
  <c r="DX375" i="8"/>
  <c r="DX374" i="8"/>
  <c r="DX373" i="8"/>
  <c r="DX372" i="8"/>
  <c r="DX371" i="8"/>
  <c r="DX370" i="8"/>
  <c r="EA369" i="8"/>
  <c r="EB369" i="8" s="1"/>
  <c r="DX369" i="8"/>
  <c r="DX368" i="8"/>
  <c r="DX367" i="8"/>
  <c r="EA366" i="8"/>
  <c r="DX366" i="8"/>
  <c r="EA365" i="8"/>
  <c r="EB365" i="8" s="1"/>
  <c r="DX365" i="8"/>
  <c r="DX364" i="8"/>
  <c r="DX363" i="8"/>
  <c r="DX362" i="8"/>
  <c r="DX361" i="8"/>
  <c r="DX360" i="8"/>
  <c r="DX359" i="8"/>
  <c r="DX358" i="8"/>
  <c r="EA357" i="8"/>
  <c r="EB357" i="8" s="1"/>
  <c r="DX357" i="8"/>
  <c r="DX356" i="8"/>
  <c r="DX355" i="8"/>
  <c r="DX354" i="8"/>
  <c r="DX353" i="8"/>
  <c r="DX352" i="8"/>
  <c r="EA351" i="8"/>
  <c r="EB351" i="8" s="1"/>
  <c r="DX351" i="8"/>
  <c r="DX350" i="8"/>
  <c r="EA349" i="8"/>
  <c r="EB349" i="8" s="1"/>
  <c r="DX349" i="8"/>
  <c r="EB348" i="8"/>
  <c r="EA348" i="8"/>
  <c r="DX348" i="8"/>
  <c r="DX347" i="8"/>
  <c r="DX346" i="8"/>
  <c r="DX345" i="8"/>
  <c r="DX344" i="8"/>
  <c r="DX343" i="8"/>
  <c r="DX342" i="8"/>
  <c r="DX341" i="8"/>
  <c r="EA340" i="8"/>
  <c r="EA341" i="8" s="1"/>
  <c r="DX340" i="8"/>
  <c r="DX339" i="8"/>
  <c r="DX338" i="8"/>
  <c r="DX337" i="8"/>
  <c r="DX336" i="8"/>
  <c r="DX335" i="8"/>
  <c r="DX334" i="8"/>
  <c r="DX333" i="8"/>
  <c r="DX332" i="8"/>
  <c r="DX331" i="8"/>
  <c r="EB330" i="8"/>
  <c r="EA330" i="8"/>
  <c r="EA331" i="8" s="1"/>
  <c r="DX330" i="8"/>
  <c r="DX329" i="8"/>
  <c r="DX328" i="8"/>
  <c r="DX327" i="8"/>
  <c r="DX326" i="8"/>
  <c r="EA325" i="8"/>
  <c r="EB325" i="8" s="1"/>
  <c r="DX325" i="8"/>
  <c r="EA324" i="8"/>
  <c r="EB324" i="8" s="1"/>
  <c r="DX324" i="8"/>
  <c r="DX323" i="8"/>
  <c r="DX322" i="8"/>
  <c r="DX321" i="8"/>
  <c r="DX320" i="8"/>
  <c r="DX319" i="8"/>
  <c r="EA318" i="8"/>
  <c r="DX318" i="8"/>
  <c r="DX317" i="8"/>
  <c r="EA316" i="8"/>
  <c r="EA317" i="8" s="1"/>
  <c r="EB317" i="8" s="1"/>
  <c r="DX316" i="8"/>
  <c r="DX315" i="8"/>
  <c r="DX314" i="8"/>
  <c r="DX313" i="8"/>
  <c r="DX312" i="8"/>
  <c r="DX311" i="8"/>
  <c r="EA310" i="8"/>
  <c r="DX310" i="8"/>
  <c r="DX309" i="8"/>
  <c r="DX308" i="8"/>
  <c r="DX307" i="8"/>
  <c r="DX306" i="8"/>
  <c r="DX305" i="8"/>
  <c r="DX304" i="8"/>
  <c r="EA303" i="8"/>
  <c r="EB303" i="8" s="1"/>
  <c r="DX303" i="8"/>
  <c r="DX302" i="8"/>
  <c r="DX301" i="8"/>
  <c r="DX300" i="8"/>
  <c r="DX299" i="8"/>
  <c r="EA298" i="8"/>
  <c r="EA299" i="8" s="1"/>
  <c r="DX298" i="8"/>
  <c r="DX297" i="8"/>
  <c r="DX296" i="8"/>
  <c r="DX295" i="8"/>
  <c r="DX294" i="8"/>
  <c r="DX293" i="8"/>
  <c r="EA292" i="8"/>
  <c r="EA293" i="8" s="1"/>
  <c r="DX292" i="8"/>
  <c r="DX291" i="8"/>
  <c r="DX290" i="8"/>
  <c r="DX289" i="8"/>
  <c r="EA288" i="8"/>
  <c r="EA289" i="8" s="1"/>
  <c r="DX288" i="8"/>
  <c r="DX287" i="8"/>
  <c r="DX286" i="8"/>
  <c r="DX285" i="8"/>
  <c r="EA284" i="8"/>
  <c r="EA285" i="8" s="1"/>
  <c r="DX284" i="8"/>
  <c r="DX283" i="8"/>
  <c r="DX282" i="8"/>
  <c r="DX281" i="8"/>
  <c r="DX280" i="8"/>
  <c r="EA279" i="8"/>
  <c r="EB279" i="8" s="1"/>
  <c r="DX279" i="8"/>
  <c r="DX278" i="8"/>
  <c r="DX277" i="8"/>
  <c r="DX276" i="8"/>
  <c r="DX275" i="8"/>
  <c r="DX274" i="8"/>
  <c r="DX273" i="8"/>
  <c r="DX272" i="8"/>
  <c r="DX271" i="8"/>
  <c r="DX270" i="8"/>
  <c r="DX269" i="8"/>
  <c r="DX268" i="8"/>
  <c r="DX267" i="8"/>
  <c r="EB266" i="8"/>
  <c r="EA266" i="8"/>
  <c r="EA267" i="8" s="1"/>
  <c r="DX266" i="8"/>
  <c r="DX265" i="8"/>
  <c r="DX264" i="8"/>
  <c r="EA263" i="8"/>
  <c r="EB263" i="8" s="1"/>
  <c r="DX263" i="8"/>
  <c r="DX262" i="8"/>
  <c r="DX261" i="8"/>
  <c r="DX260" i="8"/>
  <c r="DX259" i="8"/>
  <c r="DX258" i="8"/>
  <c r="EA257" i="8"/>
  <c r="EA258" i="8" s="1"/>
  <c r="DX257" i="8"/>
  <c r="DX256" i="8"/>
  <c r="DX255" i="8"/>
  <c r="DX254" i="8"/>
  <c r="DX253" i="8"/>
  <c r="DX252" i="8"/>
  <c r="DX251" i="8"/>
  <c r="DX250" i="8"/>
  <c r="DX249" i="8"/>
  <c r="DX248" i="8"/>
  <c r="EA247" i="8"/>
  <c r="EB247" i="8" s="1"/>
  <c r="DX247" i="8"/>
  <c r="DX246" i="8"/>
  <c r="DX245" i="8"/>
  <c r="DX244" i="8"/>
  <c r="DX243" i="8"/>
  <c r="EA242" i="8"/>
  <c r="EA243" i="8" s="1"/>
  <c r="DX242" i="8"/>
  <c r="DX241" i="8"/>
  <c r="DX240" i="8"/>
  <c r="EA239" i="8"/>
  <c r="EB239" i="8" s="1"/>
  <c r="DX239" i="8"/>
  <c r="DX238" i="8"/>
  <c r="DX237" i="8"/>
  <c r="DX236" i="8"/>
  <c r="DX235" i="8"/>
  <c r="DX234" i="8"/>
  <c r="DX233" i="8"/>
  <c r="DX232" i="8"/>
  <c r="DX231" i="8"/>
  <c r="EA230" i="8"/>
  <c r="DX230" i="8"/>
  <c r="DX229" i="8"/>
  <c r="DX228" i="8"/>
  <c r="EB227" i="8"/>
  <c r="EA227" i="8"/>
  <c r="EA228" i="8" s="1"/>
  <c r="EA229" i="8" s="1"/>
  <c r="EB229" i="8" s="1"/>
  <c r="DX227" i="8"/>
  <c r="DX226" i="8"/>
  <c r="DX225" i="8"/>
  <c r="DX224" i="8"/>
  <c r="EA223" i="8"/>
  <c r="EB223" i="8" s="1"/>
  <c r="DX223" i="8"/>
  <c r="DX222" i="8"/>
  <c r="DX221" i="8"/>
  <c r="DX220" i="8"/>
  <c r="DX219" i="8"/>
  <c r="DX218" i="8"/>
  <c r="EA217" i="8"/>
  <c r="EA218" i="8" s="1"/>
  <c r="DX217" i="8"/>
  <c r="EA216" i="8"/>
  <c r="EB216" i="8" s="1"/>
  <c r="DX216" i="8"/>
  <c r="EA215" i="8"/>
  <c r="EB215" i="8" s="1"/>
  <c r="DX215" i="8"/>
  <c r="DX214" i="8"/>
  <c r="DX213" i="8"/>
  <c r="DX212" i="8"/>
  <c r="DX211" i="8"/>
  <c r="DX210" i="8"/>
  <c r="EA209" i="8"/>
  <c r="EA210" i="8" s="1"/>
  <c r="DX209" i="8"/>
  <c r="EA208" i="8"/>
  <c r="EB208" i="8" s="1"/>
  <c r="DX208" i="8"/>
  <c r="DX207" i="8"/>
  <c r="DX206" i="8"/>
  <c r="DX205" i="8"/>
  <c r="EB204" i="8"/>
  <c r="DX204" i="8"/>
  <c r="EA203" i="8"/>
  <c r="EA204" i="8" s="1"/>
  <c r="EA205" i="8" s="1"/>
  <c r="EB205" i="8" s="1"/>
  <c r="DX203" i="8"/>
  <c r="DX202" i="8"/>
  <c r="DX201" i="8"/>
  <c r="DX200" i="8"/>
  <c r="DX199" i="8"/>
  <c r="EA198" i="8"/>
  <c r="DX198" i="8"/>
  <c r="DX197" i="8"/>
  <c r="DX196" i="8"/>
  <c r="DX195" i="8"/>
  <c r="DX194" i="8"/>
  <c r="DX193" i="8"/>
  <c r="DX192" i="8"/>
  <c r="EA191" i="8"/>
  <c r="EB191" i="8" s="1"/>
  <c r="DX191" i="8"/>
  <c r="DX190" i="8"/>
  <c r="DX189" i="8"/>
  <c r="DX188" i="8"/>
  <c r="DX187" i="8"/>
  <c r="DX186" i="8"/>
  <c r="DX185" i="8"/>
  <c r="EA184" i="8"/>
  <c r="EB184" i="8" s="1"/>
  <c r="DX184" i="8"/>
  <c r="EA183" i="8"/>
  <c r="EB183" i="8" s="1"/>
  <c r="DX183" i="8"/>
  <c r="DX182" i="8"/>
  <c r="DX181" i="8"/>
  <c r="DX180" i="8"/>
  <c r="DX179" i="8"/>
  <c r="DX178" i="8"/>
  <c r="DX177" i="8"/>
  <c r="DX176" i="8"/>
  <c r="DX175" i="8"/>
  <c r="DX174" i="8"/>
  <c r="DX173" i="8"/>
  <c r="DX172" i="8"/>
  <c r="DX171" i="8"/>
  <c r="DX170" i="8"/>
  <c r="DX169" i="8"/>
  <c r="DX168" i="8"/>
  <c r="DX167" i="8"/>
  <c r="DX166" i="8"/>
  <c r="DX165" i="8"/>
  <c r="DX164" i="8"/>
  <c r="DX163" i="8"/>
  <c r="DX162" i="8"/>
  <c r="DX161" i="8"/>
  <c r="DX160" i="8"/>
  <c r="DX159" i="8"/>
  <c r="DX158" i="8"/>
  <c r="DX157" i="8"/>
  <c r="EA156" i="8"/>
  <c r="EA157" i="8" s="1"/>
  <c r="DX156" i="8"/>
  <c r="DX155" i="8"/>
  <c r="DX154" i="8"/>
  <c r="DX153" i="8"/>
  <c r="EA152" i="8"/>
  <c r="EB152" i="8" s="1"/>
  <c r="DX152" i="8"/>
  <c r="DL140" i="8" s="1"/>
  <c r="DX151" i="8"/>
  <c r="DX150" i="8"/>
  <c r="DX149" i="8"/>
  <c r="DX148" i="8"/>
  <c r="EA147" i="8"/>
  <c r="EA148" i="8" s="1"/>
  <c r="EA149" i="8" s="1"/>
  <c r="EB149" i="8" s="1"/>
  <c r="DX147" i="8"/>
  <c r="DL130" i="8" s="1"/>
  <c r="DX146" i="8"/>
  <c r="EA145" i="8"/>
  <c r="EA146" i="8" s="1"/>
  <c r="EB146" i="8" s="1"/>
  <c r="DX145" i="8"/>
  <c r="EA144" i="8"/>
  <c r="EB144" i="8" s="1"/>
  <c r="DX144" i="8"/>
  <c r="DL105" i="8" s="1"/>
  <c r="DX143" i="8"/>
  <c r="DX142" i="8"/>
  <c r="DX141" i="8"/>
  <c r="DX140" i="8"/>
  <c r="EA139" i="8"/>
  <c r="EA140" i="8" s="1"/>
  <c r="EA141" i="8" s="1"/>
  <c r="EB141" i="8" s="1"/>
  <c r="DX139" i="8"/>
  <c r="DL103" i="8" s="1"/>
  <c r="DX138" i="8"/>
  <c r="EA137" i="8"/>
  <c r="EA138" i="8" s="1"/>
  <c r="EB138" i="8" s="1"/>
  <c r="DX137" i="8"/>
  <c r="DL86" i="8" s="1"/>
  <c r="DX136" i="8"/>
  <c r="DX135" i="8"/>
  <c r="EA134" i="8"/>
  <c r="DX134" i="8"/>
  <c r="DL82" i="8" s="1"/>
  <c r="DX133" i="8"/>
  <c r="DX132" i="8"/>
  <c r="EB131" i="8"/>
  <c r="EA131" i="8"/>
  <c r="EA132" i="8" s="1"/>
  <c r="EA133" i="8" s="1"/>
  <c r="EB133" i="8" s="1"/>
  <c r="DX131" i="8"/>
  <c r="DL68" i="8" s="1"/>
  <c r="DX130" i="8"/>
  <c r="DX129" i="8"/>
  <c r="DX128" i="8"/>
  <c r="DX127" i="8"/>
  <c r="EA126" i="8"/>
  <c r="DX126" i="8"/>
  <c r="DL62" i="8" s="1"/>
  <c r="DX125" i="8"/>
  <c r="DX124" i="8"/>
  <c r="DX123" i="8"/>
  <c r="DX122" i="8"/>
  <c r="DX121" i="8"/>
  <c r="EA120" i="8"/>
  <c r="EB120" i="8" s="1"/>
  <c r="DX120" i="8"/>
  <c r="EA119" i="8"/>
  <c r="EB119" i="8" s="1"/>
  <c r="DX119" i="8"/>
  <c r="DL61" i="8" s="1"/>
  <c r="DX118" i="8"/>
  <c r="EB117" i="8"/>
  <c r="EA117" i="8"/>
  <c r="EA118" i="8" s="1"/>
  <c r="EB118" i="8" s="1"/>
  <c r="DX117" i="8"/>
  <c r="EB116" i="8"/>
  <c r="EA116" i="8"/>
  <c r="DX116" i="8"/>
  <c r="DL58" i="8" s="1"/>
  <c r="DX115" i="8"/>
  <c r="DX114" i="8"/>
  <c r="DX113" i="8"/>
  <c r="EA112" i="8"/>
  <c r="EB112" i="8" s="1"/>
  <c r="DX112" i="8"/>
  <c r="DL56" i="8" s="1"/>
  <c r="DX111" i="8"/>
  <c r="DX110" i="8"/>
  <c r="DX109" i="8"/>
  <c r="DX108" i="8"/>
  <c r="EB107" i="8"/>
  <c r="EA107" i="8"/>
  <c r="EA108" i="8" s="1"/>
  <c r="EA109" i="8" s="1"/>
  <c r="EB109" i="8" s="1"/>
  <c r="DX107" i="8"/>
  <c r="DL55" i="8" s="1"/>
  <c r="DX106" i="8"/>
  <c r="DX105" i="8"/>
  <c r="DX104" i="8"/>
  <c r="DX103" i="8"/>
  <c r="DX102" i="8"/>
  <c r="EA101" i="8"/>
  <c r="EA102" i="8" s="1"/>
  <c r="DX101" i="8"/>
  <c r="DO46" i="8" s="1"/>
  <c r="DX100" i="8"/>
  <c r="DX99" i="8"/>
  <c r="DX98" i="8"/>
  <c r="DX97" i="8"/>
  <c r="EA96" i="8"/>
  <c r="EB96" i="8" s="1"/>
  <c r="DX96" i="8"/>
  <c r="EA95" i="8"/>
  <c r="EB95" i="8" s="1"/>
  <c r="DX95" i="8"/>
  <c r="DL43" i="8" s="1"/>
  <c r="DX94" i="8"/>
  <c r="DX93" i="8"/>
  <c r="DX92" i="8"/>
  <c r="DX91" i="8"/>
  <c r="DX90" i="8"/>
  <c r="DX89" i="8"/>
  <c r="DO34" i="8" s="1"/>
  <c r="DX88" i="8"/>
  <c r="DX87" i="8"/>
  <c r="EA86" i="8"/>
  <c r="DX86" i="8"/>
  <c r="DL34" i="8" s="1"/>
  <c r="DX85" i="8"/>
  <c r="DX84" i="8"/>
  <c r="DX83" i="8"/>
  <c r="EA82" i="8"/>
  <c r="DX82" i="8"/>
  <c r="DL22" i="8" s="1"/>
  <c r="DX81" i="8"/>
  <c r="DX80" i="8"/>
  <c r="DX79" i="8"/>
  <c r="DX78" i="8"/>
  <c r="EA77" i="8"/>
  <c r="EB77" i="8" s="1"/>
  <c r="DX77" i="8"/>
  <c r="DL19" i="8" s="1"/>
  <c r="DX76" i="8"/>
  <c r="DX75" i="8"/>
  <c r="DX74" i="8"/>
  <c r="DX73" i="8"/>
  <c r="DX72" i="8"/>
  <c r="DX71" i="8"/>
  <c r="EA70" i="8"/>
  <c r="EB70" i="8" s="1"/>
  <c r="DX70" i="8"/>
  <c r="DL11" i="8" s="1"/>
  <c r="DX69" i="8"/>
  <c r="DX68" i="8"/>
  <c r="DX67" i="8"/>
  <c r="DX66" i="8"/>
  <c r="DX65" i="8"/>
  <c r="EA64" i="8"/>
  <c r="EB64" i="8" s="1"/>
  <c r="DX64" i="8"/>
  <c r="DL7" i="8" s="1"/>
  <c r="DX63" i="8"/>
  <c r="DX62" i="8"/>
  <c r="EA61" i="8"/>
  <c r="EB61" i="8" s="1"/>
  <c r="DX61" i="8"/>
  <c r="DN6" i="8" s="1"/>
  <c r="EB60" i="8"/>
  <c r="DX60" i="8"/>
  <c r="DN147" i="8" s="1"/>
  <c r="DX59" i="8"/>
  <c r="EA58" i="8"/>
  <c r="EA59" i="8" s="1"/>
  <c r="EA60" i="8" s="1"/>
  <c r="DX58" i="8"/>
  <c r="DL147" i="8" s="1"/>
  <c r="DX57" i="8"/>
  <c r="DX56" i="8"/>
  <c r="DX55" i="8"/>
  <c r="DX54" i="8"/>
  <c r="DN141" i="8" s="1"/>
  <c r="DX53" i="8"/>
  <c r="DX52" i="8"/>
  <c r="EA51" i="8"/>
  <c r="EA52" i="8" s="1"/>
  <c r="DX51" i="8"/>
  <c r="DL141" i="8" s="1"/>
  <c r="DX50" i="8"/>
  <c r="DX49" i="8"/>
  <c r="DX48" i="8"/>
  <c r="DX47" i="8"/>
  <c r="DL136" i="8" s="1"/>
  <c r="EA46" i="8"/>
  <c r="EA47" i="8" s="1"/>
  <c r="DX46" i="8"/>
  <c r="DM136" i="8" s="1"/>
  <c r="DX45" i="8"/>
  <c r="DX44" i="8"/>
  <c r="DX43" i="8"/>
  <c r="DX42" i="8"/>
  <c r="DX41" i="8"/>
  <c r="DX40" i="8"/>
  <c r="DX39" i="8"/>
  <c r="EA38" i="8"/>
  <c r="EA39" i="8" s="1"/>
  <c r="DX38" i="8"/>
  <c r="DL121" i="8" s="1"/>
  <c r="DX37" i="8"/>
  <c r="DX36" i="8"/>
  <c r="DX35" i="8"/>
  <c r="DX34" i="8"/>
  <c r="EA33" i="8"/>
  <c r="EB33" i="8" s="1"/>
  <c r="DX33" i="8"/>
  <c r="DL76" i="8" s="1"/>
  <c r="DX32" i="8"/>
  <c r="DX31" i="8"/>
  <c r="DX30" i="8"/>
  <c r="DX29" i="8"/>
  <c r="DX28" i="8"/>
  <c r="EA27" i="8"/>
  <c r="EA28" i="8" s="1"/>
  <c r="DX27" i="8"/>
  <c r="DL71" i="8" s="1"/>
  <c r="DX26" i="8"/>
  <c r="EA25" i="8"/>
  <c r="EB25" i="8" s="1"/>
  <c r="DX25" i="8"/>
  <c r="DL65" i="8" s="1"/>
  <c r="DX24" i="8"/>
  <c r="DX23" i="8"/>
  <c r="DX22" i="8"/>
  <c r="DX21" i="8"/>
  <c r="DO64" i="8" s="1"/>
  <c r="DX20" i="8"/>
  <c r="EA19" i="8"/>
  <c r="EA20" i="8" s="1"/>
  <c r="DX19" i="8"/>
  <c r="DL64" i="8" s="1"/>
  <c r="DX18" i="8"/>
  <c r="DX17" i="8"/>
  <c r="EA16" i="8"/>
  <c r="EA17" i="8" s="1"/>
  <c r="DX16" i="8"/>
  <c r="EA15" i="8"/>
  <c r="EB15" i="8" s="1"/>
  <c r="DX15" i="8"/>
  <c r="DL53" i="8" s="1"/>
  <c r="DX14" i="8"/>
  <c r="DX13" i="8"/>
  <c r="EA12" i="8"/>
  <c r="EB12" i="8" s="1"/>
  <c r="DX12" i="8"/>
  <c r="DL51" i="8" s="1"/>
  <c r="DX11" i="8"/>
  <c r="DX10" i="8"/>
  <c r="DX9" i="8"/>
  <c r="EA8" i="8"/>
  <c r="EA9" i="8" s="1"/>
  <c r="DX8" i="8"/>
  <c r="DL50" i="8" s="1"/>
  <c r="EA7" i="8"/>
  <c r="EB7" i="8" s="1"/>
  <c r="DX7" i="8"/>
  <c r="EA6" i="8"/>
  <c r="EB6" i="8" s="1"/>
  <c r="DX6" i="8"/>
  <c r="EB5" i="8"/>
  <c r="DX5" i="8"/>
  <c r="DL27" i="8" s="1"/>
  <c r="EA466" i="8" l="1"/>
  <c r="EB466" i="8" s="1"/>
  <c r="EB465" i="8"/>
  <c r="EA991" i="8"/>
  <c r="EB991" i="8" s="1"/>
  <c r="EB990" i="8"/>
  <c r="EB293" i="8"/>
  <c r="EA294" i="8"/>
  <c r="EB385" i="8"/>
  <c r="EA386" i="8"/>
  <c r="EA387" i="8" s="1"/>
  <c r="EB387" i="8" s="1"/>
  <c r="EA642" i="8"/>
  <c r="EB641" i="8"/>
  <c r="EA788" i="8"/>
  <c r="EB788" i="8" s="1"/>
  <c r="EB787" i="8"/>
  <c r="EA40" i="8"/>
  <c r="EB39" i="8"/>
  <c r="EA935" i="8"/>
  <c r="EB934" i="8"/>
  <c r="EB341" i="8"/>
  <c r="EA342" i="8"/>
  <c r="EA434" i="8"/>
  <c r="EB434" i="8" s="1"/>
  <c r="EB433" i="8"/>
  <c r="EB662" i="8"/>
  <c r="EA663" i="8"/>
  <c r="EB663" i="8" s="1"/>
  <c r="EA290" i="8"/>
  <c r="EB289" i="8"/>
  <c r="EA414" i="8"/>
  <c r="EB413" i="8"/>
  <c r="EA458" i="8"/>
  <c r="EB458" i="8" s="1"/>
  <c r="EB457" i="8"/>
  <c r="EA634" i="8"/>
  <c r="EB633" i="8"/>
  <c r="EA390" i="8"/>
  <c r="EB389" i="8"/>
  <c r="EB790" i="8"/>
  <c r="EA791" i="8"/>
  <c r="EB791" i="8" s="1"/>
  <c r="EA823" i="8"/>
  <c r="EB822" i="8"/>
  <c r="EA158" i="8"/>
  <c r="EB157" i="8"/>
  <c r="EB285" i="8"/>
  <c r="EA286" i="8"/>
  <c r="EA287" i="8" s="1"/>
  <c r="EB287" i="8" s="1"/>
  <c r="EA538" i="8"/>
  <c r="EB538" i="8" s="1"/>
  <c r="EB537" i="8"/>
  <c r="EB879" i="8"/>
  <c r="EA880" i="8"/>
  <c r="DO136" i="8"/>
  <c r="EB388" i="8"/>
  <c r="EB419" i="8"/>
  <c r="EB456" i="8"/>
  <c r="EB505" i="8"/>
  <c r="EB612" i="8"/>
  <c r="EB661" i="8"/>
  <c r="EB683" i="8"/>
  <c r="EB804" i="8"/>
  <c r="EB933" i="8"/>
  <c r="EB989" i="8"/>
  <c r="DN140" i="8"/>
  <c r="DN136" i="8"/>
  <c r="DN130" i="8"/>
  <c r="DN86" i="8"/>
  <c r="DN82" i="8"/>
  <c r="DN76" i="8"/>
  <c r="DN68" i="8"/>
  <c r="DN64" i="8"/>
  <c r="DN62" i="8"/>
  <c r="DN58" i="8"/>
  <c r="DN56" i="8"/>
  <c r="DN50" i="8"/>
  <c r="DN46" i="8"/>
  <c r="DN34" i="8"/>
  <c r="DN22" i="8"/>
  <c r="DO62" i="8"/>
  <c r="EB38" i="8"/>
  <c r="EA142" i="8"/>
  <c r="EB257" i="8"/>
  <c r="EB384" i="8"/>
  <c r="EB432" i="8"/>
  <c r="EB444" i="8"/>
  <c r="EB499" i="8"/>
  <c r="EB16" i="8"/>
  <c r="EA34" i="8"/>
  <c r="EA65" i="8"/>
  <c r="EA66" i="8" s="1"/>
  <c r="EA71" i="8"/>
  <c r="EB71" i="8" s="1"/>
  <c r="EB101" i="8"/>
  <c r="EB147" i="8"/>
  <c r="EB156" i="8"/>
  <c r="EB284" i="8"/>
  <c r="EB288" i="8"/>
  <c r="EB292" i="8"/>
  <c r="EB316" i="8"/>
  <c r="EA326" i="8"/>
  <c r="EB460" i="8"/>
  <c r="EA568" i="8"/>
  <c r="EA665" i="8"/>
  <c r="EB665" i="8" s="1"/>
  <c r="EA687" i="8"/>
  <c r="EB687" i="8" s="1"/>
  <c r="EB821" i="8"/>
  <c r="EB878" i="8"/>
  <c r="EB898" i="8"/>
  <c r="EB942" i="8"/>
  <c r="EA979" i="8"/>
  <c r="DM140" i="8"/>
  <c r="DM130" i="8"/>
  <c r="DM86" i="8"/>
  <c r="DM82" i="8"/>
  <c r="DM76" i="8"/>
  <c r="DM68" i="8"/>
  <c r="DM64" i="8"/>
  <c r="DM62" i="8"/>
  <c r="DM58" i="8"/>
  <c r="DM56" i="8"/>
  <c r="DM50" i="8"/>
  <c r="DM46" i="8"/>
  <c r="DM34" i="8"/>
  <c r="DM22" i="8"/>
  <c r="DO56" i="8"/>
  <c r="EA121" i="8"/>
  <c r="EA122" i="8" s="1"/>
  <c r="DL46" i="8"/>
  <c r="EB8" i="8"/>
  <c r="EB139" i="8"/>
  <c r="EB148" i="8"/>
  <c r="EA153" i="8"/>
  <c r="EA224" i="8"/>
  <c r="EB298" i="8"/>
  <c r="EB340" i="8"/>
  <c r="EA350" i="8"/>
  <c r="EB350" i="8" s="1"/>
  <c r="EB395" i="8"/>
  <c r="EB417" i="8"/>
  <c r="EA438" i="8"/>
  <c r="EA520" i="8"/>
  <c r="EB520" i="8" s="1"/>
  <c r="EB710" i="8"/>
  <c r="EA720" i="8"/>
  <c r="EB789" i="8"/>
  <c r="EB811" i="8"/>
  <c r="DO147" i="8"/>
  <c r="DO141" i="8"/>
  <c r="DO121" i="8"/>
  <c r="DO105" i="8"/>
  <c r="DO103" i="8"/>
  <c r="DO71" i="8"/>
  <c r="DO65" i="8"/>
  <c r="DO61" i="8"/>
  <c r="DO55" i="8"/>
  <c r="DO53" i="8"/>
  <c r="DO51" i="8"/>
  <c r="DO43" i="8"/>
  <c r="DO27" i="8"/>
  <c r="DO19" i="8"/>
  <c r="DO11" i="8"/>
  <c r="DO7" i="8"/>
  <c r="DO130" i="8"/>
  <c r="DN121" i="8"/>
  <c r="DN105" i="8"/>
  <c r="DN103" i="8"/>
  <c r="DN71" i="8"/>
  <c r="DN65" i="8"/>
  <c r="DN61" i="8"/>
  <c r="DN55" i="8"/>
  <c r="DN53" i="8"/>
  <c r="DN51" i="8"/>
  <c r="DN43" i="8"/>
  <c r="DN27" i="8"/>
  <c r="DN19" i="8"/>
  <c r="DN11" i="8"/>
  <c r="DN7" i="8"/>
  <c r="EA78" i="8"/>
  <c r="EB78" i="8" s="1"/>
  <c r="EA97" i="8"/>
  <c r="EA113" i="8"/>
  <c r="EA114" i="8" s="1"/>
  <c r="EB114" i="8" s="1"/>
  <c r="EA62" i="8"/>
  <c r="EB62" i="8" s="1"/>
  <c r="EB228" i="8"/>
  <c r="EB58" i="8"/>
  <c r="EB140" i="8"/>
  <c r="EB379" i="8"/>
  <c r="EB483" i="8"/>
  <c r="EB876" i="8"/>
  <c r="DM147" i="8"/>
  <c r="DM141" i="8"/>
  <c r="DM121" i="8"/>
  <c r="DM105" i="8"/>
  <c r="DM103" i="8"/>
  <c r="DM71" i="8"/>
  <c r="DM65" i="8"/>
  <c r="DM61" i="8"/>
  <c r="DM55" i="8"/>
  <c r="DM53" i="8"/>
  <c r="DM51" i="8"/>
  <c r="DM43" i="8"/>
  <c r="DM27" i="8"/>
  <c r="DM19" i="8"/>
  <c r="DM11" i="8"/>
  <c r="DM7" i="8"/>
  <c r="EA13" i="8"/>
  <c r="EA14" i="8" s="1"/>
  <c r="EB14" i="8" s="1"/>
  <c r="EA185" i="8"/>
  <c r="EA26" i="8"/>
  <c r="EB26" i="8" s="1"/>
  <c r="EB46" i="8"/>
  <c r="EA150" i="8"/>
  <c r="EA151" i="8" s="1"/>
  <c r="EB151" i="8" s="1"/>
  <c r="EA192" i="8"/>
  <c r="EB203" i="8"/>
  <c r="EB242" i="8"/>
  <c r="EA358" i="8"/>
  <c r="EB358" i="8" s="1"/>
  <c r="EA752" i="8"/>
  <c r="EA753" i="8" s="1"/>
  <c r="EB835" i="8"/>
  <c r="EB28" i="8"/>
  <c r="EA29" i="8"/>
  <c r="EB17" i="8"/>
  <c r="EA18" i="8"/>
  <c r="EB18" i="8" s="1"/>
  <c r="EB47" i="8"/>
  <c r="EA48" i="8"/>
  <c r="EB9" i="8"/>
  <c r="EA10" i="8"/>
  <c r="EA53" i="8"/>
  <c r="EB52" i="8"/>
  <c r="EA21" i="8"/>
  <c r="EB20" i="8"/>
  <c r="EA67" i="8"/>
  <c r="EB66" i="8"/>
  <c r="EB218" i="8"/>
  <c r="EA219" i="8"/>
  <c r="EB286" i="8"/>
  <c r="EA295" i="8"/>
  <c r="EB294" i="8"/>
  <c r="EB477" i="8"/>
  <c r="EA478" i="8"/>
  <c r="EB19" i="8"/>
  <c r="EB27" i="8"/>
  <c r="EB51" i="8"/>
  <c r="EB65" i="8"/>
  <c r="EB150" i="8"/>
  <c r="EA159" i="8"/>
  <c r="EB158" i="8"/>
  <c r="EA199" i="8"/>
  <c r="EB198" i="8"/>
  <c r="EB217" i="8"/>
  <c r="EA319" i="8"/>
  <c r="EB318" i="8"/>
  <c r="EA383" i="8"/>
  <c r="EB383" i="8" s="1"/>
  <c r="EB382" i="8"/>
  <c r="EB386" i="8"/>
  <c r="EB121" i="8"/>
  <c r="EB209" i="8"/>
  <c r="EA311" i="8"/>
  <c r="EB310" i="8"/>
  <c r="EA343" i="8"/>
  <c r="EB342" i="8"/>
  <c r="EA415" i="8"/>
  <c r="EB414" i="8"/>
  <c r="EA231" i="8"/>
  <c r="EB230" i="8"/>
  <c r="EA135" i="8"/>
  <c r="EB134" i="8"/>
  <c r="EB258" i="8"/>
  <c r="EA259" i="8"/>
  <c r="EB290" i="8"/>
  <c r="EA291" i="8"/>
  <c r="EB291" i="8" s="1"/>
  <c r="EA367" i="8"/>
  <c r="EB366" i="8"/>
  <c r="EA378" i="8"/>
  <c r="EB378" i="8" s="1"/>
  <c r="EB377" i="8"/>
  <c r="EB82" i="8"/>
  <c r="EA83" i="8"/>
  <c r="EA87" i="8"/>
  <c r="EB86" i="8"/>
  <c r="EA110" i="8"/>
  <c r="EA127" i="8"/>
  <c r="EB126" i="8"/>
  <c r="EB132" i="8"/>
  <c r="EA391" i="8"/>
  <c r="EB390" i="8"/>
  <c r="EA421" i="8"/>
  <c r="EB59" i="8"/>
  <c r="EA103" i="8"/>
  <c r="EB102" i="8"/>
  <c r="EB108" i="8"/>
  <c r="EB145" i="8"/>
  <c r="EA244" i="8"/>
  <c r="EB243" i="8"/>
  <c r="EA268" i="8"/>
  <c r="EB267" i="8"/>
  <c r="EA332" i="8"/>
  <c r="EB331" i="8"/>
  <c r="EA439" i="8"/>
  <c r="EB439" i="8" s="1"/>
  <c r="EB438" i="8"/>
  <c r="EB122" i="8"/>
  <c r="EA123" i="8"/>
  <c r="EA143" i="8"/>
  <c r="EB143" i="8" s="1"/>
  <c r="EB142" i="8"/>
  <c r="EB210" i="8"/>
  <c r="EA211" i="8"/>
  <c r="EA72" i="8"/>
  <c r="EA79" i="8"/>
  <c r="EB137" i="8"/>
  <c r="EA206" i="8"/>
  <c r="EA300" i="8"/>
  <c r="EB299" i="8"/>
  <c r="EA327" i="8"/>
  <c r="EB326" i="8"/>
  <c r="EA446" i="8"/>
  <c r="EA501" i="8"/>
  <c r="EB564" i="8"/>
  <c r="EA565" i="8"/>
  <c r="EA240" i="8"/>
  <c r="EA248" i="8"/>
  <c r="EA264" i="8"/>
  <c r="EA280" i="8"/>
  <c r="EA304" i="8"/>
  <c r="EA352" i="8"/>
  <c r="EA370" i="8"/>
  <c r="EB396" i="8"/>
  <c r="EA429" i="8"/>
  <c r="EB511" i="8"/>
  <c r="EA512" i="8"/>
  <c r="EB634" i="8"/>
  <c r="EA635" i="8"/>
  <c r="EB635" i="8" s="1"/>
  <c r="EB642" i="8"/>
  <c r="EA643" i="8"/>
  <c r="EA399" i="8"/>
  <c r="EB398" i="8"/>
  <c r="EB410" i="8"/>
  <c r="EA411" i="8"/>
  <c r="EB411" i="8" s="1"/>
  <c r="EA485" i="8"/>
  <c r="EA455" i="8"/>
  <c r="EB455" i="8" s="1"/>
  <c r="EB454" i="8"/>
  <c r="EA469" i="8"/>
  <c r="EB493" i="8"/>
  <c r="EA494" i="8"/>
  <c r="EB618" i="8"/>
  <c r="EA619" i="8"/>
  <c r="EB619" i="8" s="1"/>
  <c r="EB654" i="8"/>
  <c r="EA655" i="8"/>
  <c r="EA462" i="8"/>
  <c r="EB462" i="8" s="1"/>
  <c r="EA534" i="8"/>
  <c r="EA574" i="8"/>
  <c r="EA582" i="8"/>
  <c r="EA590" i="8"/>
  <c r="EA614" i="8"/>
  <c r="EA622" i="8"/>
  <c r="EA666" i="8"/>
  <c r="EB676" i="8"/>
  <c r="EA678" i="8"/>
  <c r="EA717" i="8"/>
  <c r="EB717" i="8" s="1"/>
  <c r="EB716" i="8"/>
  <c r="EB715" i="8"/>
  <c r="EB816" i="8"/>
  <c r="EA817" i="8"/>
  <c r="EB920" i="8"/>
  <c r="EA921" i="8"/>
  <c r="EA944" i="8"/>
  <c r="EA435" i="8"/>
  <c r="EA443" i="8"/>
  <c r="EB443" i="8" s="1"/>
  <c r="EA459" i="8"/>
  <c r="EB459" i="8" s="1"/>
  <c r="EA507" i="8"/>
  <c r="EB510" i="8"/>
  <c r="EA523" i="8"/>
  <c r="EA539" i="8"/>
  <c r="EB630" i="8"/>
  <c r="EB638" i="8"/>
  <c r="EA658" i="8"/>
  <c r="EA853" i="8"/>
  <c r="EB852" i="8"/>
  <c r="EB1008" i="8"/>
  <c r="EA1009" i="8"/>
  <c r="EB757" i="8"/>
  <c r="EA758" i="8"/>
  <c r="EB720" i="8"/>
  <c r="EA721" i="8"/>
  <c r="EB752" i="8"/>
  <c r="EA797" i="8"/>
  <c r="EB796" i="8"/>
  <c r="EB795" i="8"/>
  <c r="EB805" i="8"/>
  <c r="EA806" i="8"/>
  <c r="EB880" i="8"/>
  <c r="EA881" i="8"/>
  <c r="EB675" i="8"/>
  <c r="EA712" i="8"/>
  <c r="EB712" i="8" s="1"/>
  <c r="EB714" i="8"/>
  <c r="EA832" i="8"/>
  <c r="EA912" i="8"/>
  <c r="EA845" i="8"/>
  <c r="EB844" i="8"/>
  <c r="EB843" i="8"/>
  <c r="EA992" i="8"/>
  <c r="EB652" i="8"/>
  <c r="EA813" i="8"/>
  <c r="EB812" i="8"/>
  <c r="EB954" i="8"/>
  <c r="EA955" i="8"/>
  <c r="EA706" i="8"/>
  <c r="EB705" i="8"/>
  <c r="EA728" i="8"/>
  <c r="EA792" i="8"/>
  <c r="EB792" i="8" s="1"/>
  <c r="EB794" i="8"/>
  <c r="EA837" i="8"/>
  <c r="EB836" i="8"/>
  <c r="EA901" i="8"/>
  <c r="EB900" i="8"/>
  <c r="EB899" i="8"/>
  <c r="EB1000" i="8"/>
  <c r="EA1001" i="8"/>
  <c r="EB713" i="8"/>
  <c r="EB793" i="8"/>
  <c r="EB809" i="8"/>
  <c r="EB841" i="8"/>
  <c r="EB897" i="8"/>
  <c r="EB953" i="8"/>
  <c r="EB34" i="8" l="1"/>
  <c r="EA35" i="8"/>
  <c r="EA186" i="8"/>
  <c r="EB185" i="8"/>
  <c r="EB935" i="8"/>
  <c r="EA936" i="8"/>
  <c r="EA41" i="8"/>
  <c r="EB40" i="8"/>
  <c r="EA688" i="8"/>
  <c r="EA359" i="8"/>
  <c r="EB13" i="8"/>
  <c r="EB113" i="8"/>
  <c r="EA115" i="8"/>
  <c r="EB115" i="8" s="1"/>
  <c r="EA569" i="8"/>
  <c r="EB568" i="8"/>
  <c r="EA98" i="8"/>
  <c r="EB97" i="8"/>
  <c r="EB192" i="8"/>
  <c r="EA193" i="8"/>
  <c r="EA980" i="8"/>
  <c r="EB979" i="8"/>
  <c r="EB823" i="8"/>
  <c r="EA824" i="8"/>
  <c r="EA154" i="8"/>
  <c r="EB153" i="8"/>
  <c r="EA63" i="8"/>
  <c r="EB63" i="8" s="1"/>
  <c r="EB224" i="8"/>
  <c r="EA225" i="8"/>
  <c r="EB845" i="8"/>
  <c r="EA846" i="8"/>
  <c r="EA882" i="8"/>
  <c r="EB881" i="8"/>
  <c r="EA524" i="8"/>
  <c r="EB523" i="8"/>
  <c r="EA679" i="8"/>
  <c r="EB678" i="8"/>
  <c r="EA535" i="8"/>
  <c r="EB535" i="8" s="1"/>
  <c r="EB534" i="8"/>
  <c r="EB469" i="8"/>
  <c r="EA470" i="8"/>
  <c r="EA644" i="8"/>
  <c r="EB643" i="8"/>
  <c r="EB370" i="8"/>
  <c r="EA371" i="8"/>
  <c r="EA301" i="8"/>
  <c r="EB300" i="8"/>
  <c r="EA212" i="8"/>
  <c r="EB211" i="8"/>
  <c r="EB127" i="8"/>
  <c r="EA128" i="8"/>
  <c r="EB837" i="8"/>
  <c r="EA838" i="8"/>
  <c r="EA722" i="8"/>
  <c r="EB721" i="8"/>
  <c r="EB352" i="8"/>
  <c r="EA353" i="8"/>
  <c r="EB501" i="8"/>
  <c r="EA502" i="8"/>
  <c r="EA207" i="8"/>
  <c r="EB207" i="8" s="1"/>
  <c r="EB206" i="8"/>
  <c r="EA333" i="8"/>
  <c r="EB332" i="8"/>
  <c r="EB103" i="8"/>
  <c r="EA104" i="8"/>
  <c r="EA111" i="8"/>
  <c r="EB111" i="8" s="1"/>
  <c r="EB110" i="8"/>
  <c r="EB367" i="8"/>
  <c r="EA368" i="8"/>
  <c r="EB368" i="8" s="1"/>
  <c r="EB135" i="8"/>
  <c r="EA136" i="8"/>
  <c r="EB136" i="8" s="1"/>
  <c r="EB311" i="8"/>
  <c r="EA312" i="8"/>
  <c r="EB159" i="8"/>
  <c r="EA160" i="8"/>
  <c r="EA22" i="8"/>
  <c r="EB21" i="8"/>
  <c r="EB813" i="8"/>
  <c r="EA814" i="8"/>
  <c r="EB814" i="8" s="1"/>
  <c r="EA220" i="8"/>
  <c r="EB219" i="8"/>
  <c r="EA1002" i="8"/>
  <c r="EB1001" i="8"/>
  <c r="EB688" i="8"/>
  <c r="EA689" i="8"/>
  <c r="EB912" i="8"/>
  <c r="EA913" i="8"/>
  <c r="EA659" i="8"/>
  <c r="EB658" i="8"/>
  <c r="EA818" i="8"/>
  <c r="EB817" i="8"/>
  <c r="EA623" i="8"/>
  <c r="EB622" i="8"/>
  <c r="EB485" i="8"/>
  <c r="EA486" i="8"/>
  <c r="EB280" i="8"/>
  <c r="EA281" i="8"/>
  <c r="EA269" i="8"/>
  <c r="EB268" i="8"/>
  <c r="EA422" i="8"/>
  <c r="EB421" i="8"/>
  <c r="EB87" i="8"/>
  <c r="EA88" i="8"/>
  <c r="EB231" i="8"/>
  <c r="EA232" i="8"/>
  <c r="EA54" i="8"/>
  <c r="EB53" i="8"/>
  <c r="EB806" i="8"/>
  <c r="EA807" i="8"/>
  <c r="EA508" i="8"/>
  <c r="EB507" i="8"/>
  <c r="EA447" i="8"/>
  <c r="EB446" i="8"/>
  <c r="EB319" i="8"/>
  <c r="EA320" i="8"/>
  <c r="EB728" i="8"/>
  <c r="EA729" i="8"/>
  <c r="EB832" i="8"/>
  <c r="EA833" i="8"/>
  <c r="EA615" i="8"/>
  <c r="EB615" i="8" s="1"/>
  <c r="EB614" i="8"/>
  <c r="EA513" i="8"/>
  <c r="EB512" i="8"/>
  <c r="EB264" i="8"/>
  <c r="EA265" i="8"/>
  <c r="EB265" i="8" s="1"/>
  <c r="EB359" i="8"/>
  <c r="EA360" i="8"/>
  <c r="EA124" i="8"/>
  <c r="EB123" i="8"/>
  <c r="EA84" i="8"/>
  <c r="EB83" i="8"/>
  <c r="EA260" i="8"/>
  <c r="EB259" i="8"/>
  <c r="EA479" i="8"/>
  <c r="EB478" i="8"/>
  <c r="EB10" i="8"/>
  <c r="EA11" i="8"/>
  <c r="EB11" i="8" s="1"/>
  <c r="EA30" i="8"/>
  <c r="EB29" i="8"/>
  <c r="EB655" i="8"/>
  <c r="EA656" i="8"/>
  <c r="EB656" i="8" s="1"/>
  <c r="EB992" i="8"/>
  <c r="EA993" i="8"/>
  <c r="EB758" i="8"/>
  <c r="EA759" i="8"/>
  <c r="EA436" i="8"/>
  <c r="EB436" i="8" s="1"/>
  <c r="EB435" i="8"/>
  <c r="EA591" i="8"/>
  <c r="EB590" i="8"/>
  <c r="EB248" i="8"/>
  <c r="EA249" i="8"/>
  <c r="EB79" i="8"/>
  <c r="EA80" i="8"/>
  <c r="EA245" i="8"/>
  <c r="EB244" i="8"/>
  <c r="EB391" i="8"/>
  <c r="EA392" i="8"/>
  <c r="EB415" i="8"/>
  <c r="EA416" i="8"/>
  <c r="EB416" i="8" s="1"/>
  <c r="EB199" i="8"/>
  <c r="EA200" i="8"/>
  <c r="EA707" i="8"/>
  <c r="EB706" i="8"/>
  <c r="EB797" i="8"/>
  <c r="EA798" i="8"/>
  <c r="EB944" i="8"/>
  <c r="EA945" i="8"/>
  <c r="EA583" i="8"/>
  <c r="EB582" i="8"/>
  <c r="EA495" i="8"/>
  <c r="EB494" i="8"/>
  <c r="EB429" i="8"/>
  <c r="EA430" i="8"/>
  <c r="EB430" i="8" s="1"/>
  <c r="EB240" i="8"/>
  <c r="EA241" i="8"/>
  <c r="EB241" i="8" s="1"/>
  <c r="EB327" i="8"/>
  <c r="EA328" i="8"/>
  <c r="EA73" i="8"/>
  <c r="EB72" i="8"/>
  <c r="EB48" i="8"/>
  <c r="EA49" i="8"/>
  <c r="EB853" i="8"/>
  <c r="EA854" i="8"/>
  <c r="EA667" i="8"/>
  <c r="EB666" i="8"/>
  <c r="EB304" i="8"/>
  <c r="EA305" i="8"/>
  <c r="EB901" i="8"/>
  <c r="EA902" i="8"/>
  <c r="EA956" i="8"/>
  <c r="EB955" i="8"/>
  <c r="EA754" i="8"/>
  <c r="EB753" i="8"/>
  <c r="EA1010" i="8"/>
  <c r="EB1009" i="8"/>
  <c r="EA540" i="8"/>
  <c r="EB539" i="8"/>
  <c r="EA922" i="8"/>
  <c r="EB921" i="8"/>
  <c r="EA575" i="8"/>
  <c r="EB574" i="8"/>
  <c r="EB399" i="8"/>
  <c r="EA400" i="8"/>
  <c r="EB565" i="8"/>
  <c r="EA566" i="8"/>
  <c r="EB566" i="8" s="1"/>
  <c r="EB343" i="8"/>
  <c r="EA344" i="8"/>
  <c r="EB295" i="8"/>
  <c r="EA296" i="8"/>
  <c r="EA68" i="8"/>
  <c r="EB67" i="8"/>
  <c r="EB154" i="8" l="1"/>
  <c r="EA155" i="8"/>
  <c r="EB155" i="8" s="1"/>
  <c r="EB98" i="8"/>
  <c r="EA99" i="8"/>
  <c r="EB824" i="8"/>
  <c r="EA825" i="8"/>
  <c r="EB41" i="8"/>
  <c r="EA42" i="8"/>
  <c r="EA226" i="8"/>
  <c r="EB226" i="8" s="1"/>
  <c r="EB225" i="8"/>
  <c r="EA981" i="8"/>
  <c r="EB980" i="8"/>
  <c r="EB936" i="8"/>
  <c r="EA937" i="8"/>
  <c r="EA194" i="8"/>
  <c r="EB193" i="8"/>
  <c r="EB186" i="8"/>
  <c r="EA187" i="8"/>
  <c r="EB569" i="8"/>
  <c r="EA570" i="8"/>
  <c r="EA36" i="8"/>
  <c r="EB35" i="8"/>
  <c r="EB232" i="8"/>
  <c r="EA233" i="8"/>
  <c r="EA282" i="8"/>
  <c r="EB281" i="8"/>
  <c r="EB160" i="8"/>
  <c r="EA161" i="8"/>
  <c r="EA503" i="8"/>
  <c r="EB502" i="8"/>
  <c r="EB838" i="8"/>
  <c r="EA839" i="8"/>
  <c r="EA372" i="8"/>
  <c r="EB371" i="8"/>
  <c r="EB540" i="8"/>
  <c r="EA541" i="8"/>
  <c r="EA125" i="8"/>
  <c r="EB125" i="8" s="1"/>
  <c r="EB124" i="8"/>
  <c r="EB447" i="8"/>
  <c r="EA448" i="8"/>
  <c r="EB659" i="8"/>
  <c r="EA660" i="8"/>
  <c r="EB660" i="8" s="1"/>
  <c r="EB1002" i="8"/>
  <c r="EA1003" i="8"/>
  <c r="EB679" i="8"/>
  <c r="EA680" i="8"/>
  <c r="EB854" i="8"/>
  <c r="EA855" i="8"/>
  <c r="EB759" i="8"/>
  <c r="EA760" i="8"/>
  <c r="EA401" i="8"/>
  <c r="EB400" i="8"/>
  <c r="EA250" i="8"/>
  <c r="EB249" i="8"/>
  <c r="EB360" i="8"/>
  <c r="EA361" i="8"/>
  <c r="EA487" i="8"/>
  <c r="EB486" i="8"/>
  <c r="EB495" i="8"/>
  <c r="EA496" i="8"/>
  <c r="EB479" i="8"/>
  <c r="EA480" i="8"/>
  <c r="EB508" i="8"/>
  <c r="EA509" i="8"/>
  <c r="EB509" i="8" s="1"/>
  <c r="EA221" i="8"/>
  <c r="EB220" i="8"/>
  <c r="EB644" i="8"/>
  <c r="EA645" i="8"/>
  <c r="EB524" i="8"/>
  <c r="EA525" i="8"/>
  <c r="EB200" i="8"/>
  <c r="EA201" i="8"/>
  <c r="EB798" i="8"/>
  <c r="EA799" i="8"/>
  <c r="EB312" i="8"/>
  <c r="EA313" i="8"/>
  <c r="EB104" i="8"/>
  <c r="EA105" i="8"/>
  <c r="EA354" i="8"/>
  <c r="EB353" i="8"/>
  <c r="EB128" i="8"/>
  <c r="EA129" i="8"/>
  <c r="EB68" i="8"/>
  <c r="EA69" i="8"/>
  <c r="EB69" i="8" s="1"/>
  <c r="EB1010" i="8"/>
  <c r="EA1011" i="8"/>
  <c r="EB73" i="8"/>
  <c r="EA74" i="8"/>
  <c r="EB296" i="8"/>
  <c r="EA297" i="8"/>
  <c r="EB297" i="8" s="1"/>
  <c r="EA306" i="8"/>
  <c r="EB305" i="8"/>
  <c r="EB328" i="8"/>
  <c r="EA329" i="8"/>
  <c r="EB329" i="8" s="1"/>
  <c r="EA393" i="8"/>
  <c r="EB392" i="8"/>
  <c r="EA730" i="8"/>
  <c r="EB729" i="8"/>
  <c r="EB807" i="8"/>
  <c r="EA808" i="8"/>
  <c r="EB808" i="8" s="1"/>
  <c r="EA914" i="8"/>
  <c r="EB913" i="8"/>
  <c r="EA471" i="8"/>
  <c r="EB470" i="8"/>
  <c r="EB88" i="8"/>
  <c r="EA89" i="8"/>
  <c r="EB575" i="8"/>
  <c r="EA576" i="8"/>
  <c r="EA755" i="8"/>
  <c r="EB755" i="8" s="1"/>
  <c r="EB754" i="8"/>
  <c r="EB583" i="8"/>
  <c r="EA584" i="8"/>
  <c r="EA708" i="8"/>
  <c r="EB707" i="8"/>
  <c r="EB591" i="8"/>
  <c r="EA592" i="8"/>
  <c r="EA261" i="8"/>
  <c r="EB260" i="8"/>
  <c r="EA423" i="8"/>
  <c r="EB423" i="8" s="1"/>
  <c r="EB422" i="8"/>
  <c r="EB623" i="8"/>
  <c r="EA624" i="8"/>
  <c r="EB333" i="8"/>
  <c r="EA334" i="8"/>
  <c r="EA213" i="8"/>
  <c r="EB212" i="8"/>
  <c r="EA883" i="8"/>
  <c r="EB882" i="8"/>
  <c r="EB344" i="8"/>
  <c r="EA345" i="8"/>
  <c r="EB49" i="8"/>
  <c r="EA50" i="8"/>
  <c r="EB50" i="8" s="1"/>
  <c r="EA946" i="8"/>
  <c r="EB945" i="8"/>
  <c r="EB320" i="8"/>
  <c r="EA321" i="8"/>
  <c r="EA690" i="8"/>
  <c r="EB689" i="8"/>
  <c r="EB846" i="8"/>
  <c r="EA847" i="8"/>
  <c r="EB902" i="8"/>
  <c r="EA903" i="8"/>
  <c r="EB80" i="8"/>
  <c r="EA81" i="8"/>
  <c r="EB81" i="8" s="1"/>
  <c r="EA994" i="8"/>
  <c r="EB993" i="8"/>
  <c r="EA834" i="8"/>
  <c r="EB834" i="8" s="1"/>
  <c r="EB833" i="8"/>
  <c r="EA923" i="8"/>
  <c r="EB922" i="8"/>
  <c r="EA957" i="8"/>
  <c r="EB956" i="8"/>
  <c r="EB667" i="8"/>
  <c r="EA668" i="8"/>
  <c r="EB245" i="8"/>
  <c r="EA246" i="8"/>
  <c r="EB246" i="8" s="1"/>
  <c r="EA31" i="8"/>
  <c r="EB30" i="8"/>
  <c r="EA85" i="8"/>
  <c r="EB85" i="8" s="1"/>
  <c r="EB84" i="8"/>
  <c r="EA514" i="8"/>
  <c r="EB513" i="8"/>
  <c r="EB54" i="8"/>
  <c r="EA55" i="8"/>
  <c r="EB269" i="8"/>
  <c r="EA270" i="8"/>
  <c r="EA819" i="8"/>
  <c r="EB818" i="8"/>
  <c r="EA23" i="8"/>
  <c r="EB22" i="8"/>
  <c r="EA723" i="8"/>
  <c r="EB722" i="8"/>
  <c r="EB301" i="8"/>
  <c r="EA302" i="8"/>
  <c r="EB302" i="8" s="1"/>
  <c r="EB42" i="8" l="1"/>
  <c r="EA43" i="8"/>
  <c r="EA938" i="8"/>
  <c r="EB937" i="8"/>
  <c r="EA826" i="8"/>
  <c r="EB825" i="8"/>
  <c r="EA195" i="8"/>
  <c r="EB194" i="8"/>
  <c r="EB36" i="8"/>
  <c r="EA37" i="8"/>
  <c r="EB37" i="8" s="1"/>
  <c r="EB570" i="8"/>
  <c r="EA571" i="8"/>
  <c r="EB99" i="8"/>
  <c r="EA100" i="8"/>
  <c r="EB100" i="8" s="1"/>
  <c r="EB981" i="8"/>
  <c r="EA982" i="8"/>
  <c r="EA188" i="8"/>
  <c r="EB187" i="8"/>
  <c r="EA346" i="8"/>
  <c r="EB345" i="8"/>
  <c r="EA335" i="8"/>
  <c r="EB334" i="8"/>
  <c r="EA593" i="8"/>
  <c r="EB592" i="8"/>
  <c r="EA577" i="8"/>
  <c r="EB576" i="8"/>
  <c r="EA202" i="8"/>
  <c r="EB202" i="8" s="1"/>
  <c r="EB201" i="8"/>
  <c r="EA1004" i="8"/>
  <c r="EB1003" i="8"/>
  <c r="EB23" i="8"/>
  <c r="EA24" i="8"/>
  <c r="EB24" i="8" s="1"/>
  <c r="EB514" i="8"/>
  <c r="EA515" i="8"/>
  <c r="EB994" i="8"/>
  <c r="EA995" i="8"/>
  <c r="EA691" i="8"/>
  <c r="EB690" i="8"/>
  <c r="EB354" i="8"/>
  <c r="EA355" i="8"/>
  <c r="EB487" i="8"/>
  <c r="EA488" i="8"/>
  <c r="EA402" i="8"/>
  <c r="EB401" i="8"/>
  <c r="EB503" i="8"/>
  <c r="EA504" i="8"/>
  <c r="EB504" i="8" s="1"/>
  <c r="EA820" i="8"/>
  <c r="EB820" i="8" s="1"/>
  <c r="EB819" i="8"/>
  <c r="EB957" i="8"/>
  <c r="EA958" i="8"/>
  <c r="EA884" i="8"/>
  <c r="EB883" i="8"/>
  <c r="EA709" i="8"/>
  <c r="EB709" i="8" s="1"/>
  <c r="EB708" i="8"/>
  <c r="EA731" i="8"/>
  <c r="EB730" i="8"/>
  <c r="EB306" i="8"/>
  <c r="EA307" i="8"/>
  <c r="EA106" i="8"/>
  <c r="EB106" i="8" s="1"/>
  <c r="EB105" i="8"/>
  <c r="EB525" i="8"/>
  <c r="EA526" i="8"/>
  <c r="EA362" i="8"/>
  <c r="EB361" i="8"/>
  <c r="EB541" i="8"/>
  <c r="EA542" i="8"/>
  <c r="EA585" i="8"/>
  <c r="EB584" i="8"/>
  <c r="EA314" i="8"/>
  <c r="EB313" i="8"/>
  <c r="EB645" i="8"/>
  <c r="EA646" i="8"/>
  <c r="EA481" i="8"/>
  <c r="EB480" i="8"/>
  <c r="EB855" i="8"/>
  <c r="EA856" i="8"/>
  <c r="EA449" i="8"/>
  <c r="EB448" i="8"/>
  <c r="EA625" i="8"/>
  <c r="EB624" i="8"/>
  <c r="EA162" i="8"/>
  <c r="EB161" i="8"/>
  <c r="EB31" i="8"/>
  <c r="EA32" i="8"/>
  <c r="EB32" i="8" s="1"/>
  <c r="EA924" i="8"/>
  <c r="EB923" i="8"/>
  <c r="EB946" i="8"/>
  <c r="EA947" i="8"/>
  <c r="EB213" i="8"/>
  <c r="EA214" i="8"/>
  <c r="EB214" i="8" s="1"/>
  <c r="EB471" i="8"/>
  <c r="EA472" i="8"/>
  <c r="EB393" i="8"/>
  <c r="EA394" i="8"/>
  <c r="EB394" i="8" s="1"/>
  <c r="EB250" i="8"/>
  <c r="EA251" i="8"/>
  <c r="EA373" i="8"/>
  <c r="EB372" i="8"/>
  <c r="EB282" i="8"/>
  <c r="EA283" i="8"/>
  <c r="EB283" i="8" s="1"/>
  <c r="EA322" i="8"/>
  <c r="EB321" i="8"/>
  <c r="EA90" i="8"/>
  <c r="EB89" i="8"/>
  <c r="EA1012" i="8"/>
  <c r="EB1011" i="8"/>
  <c r="EB760" i="8"/>
  <c r="EA761" i="8"/>
  <c r="EA271" i="8"/>
  <c r="EB270" i="8"/>
  <c r="EB903" i="8"/>
  <c r="EA904" i="8"/>
  <c r="EB55" i="8"/>
  <c r="EA56" i="8"/>
  <c r="EB847" i="8"/>
  <c r="EA848" i="8"/>
  <c r="EA75" i="8"/>
  <c r="EB74" i="8"/>
  <c r="EA130" i="8"/>
  <c r="EB130" i="8" s="1"/>
  <c r="EB129" i="8"/>
  <c r="EB799" i="8"/>
  <c r="EA800" i="8"/>
  <c r="EA497" i="8"/>
  <c r="EB496" i="8"/>
  <c r="EB680" i="8"/>
  <c r="EA681" i="8"/>
  <c r="EB681" i="8" s="1"/>
  <c r="EB839" i="8"/>
  <c r="EA840" i="8"/>
  <c r="EB840" i="8" s="1"/>
  <c r="EA234" i="8"/>
  <c r="EB233" i="8"/>
  <c r="EA669" i="8"/>
  <c r="EB668" i="8"/>
  <c r="EA724" i="8"/>
  <c r="EB723" i="8"/>
  <c r="EB261" i="8"/>
  <c r="EA262" i="8"/>
  <c r="EB262" i="8" s="1"/>
  <c r="EA915" i="8"/>
  <c r="EB914" i="8"/>
  <c r="EB221" i="8"/>
  <c r="EA222" i="8"/>
  <c r="EB222" i="8" s="1"/>
  <c r="EA827" i="8" l="1"/>
  <c r="EB826" i="8"/>
  <c r="EA572" i="8"/>
  <c r="EB572" i="8" s="1"/>
  <c r="EB571" i="8"/>
  <c r="EA196" i="8"/>
  <c r="EB195" i="8"/>
  <c r="EA44" i="8"/>
  <c r="EB43" i="8"/>
  <c r="EA983" i="8"/>
  <c r="EB982" i="8"/>
  <c r="EB938" i="8"/>
  <c r="EA939" i="8"/>
  <c r="EA189" i="8"/>
  <c r="EB188" i="8"/>
  <c r="EB856" i="8"/>
  <c r="EA857" i="8"/>
  <c r="EA916" i="8"/>
  <c r="EB915" i="8"/>
  <c r="EB669" i="8"/>
  <c r="EA670" i="8"/>
  <c r="EA498" i="8"/>
  <c r="EB498" i="8" s="1"/>
  <c r="EB497" i="8"/>
  <c r="EA586" i="8"/>
  <c r="EB585" i="8"/>
  <c r="EA885" i="8"/>
  <c r="EB884" i="8"/>
  <c r="EA578" i="8"/>
  <c r="EB577" i="8"/>
  <c r="EB848" i="8"/>
  <c r="EA849" i="8"/>
  <c r="EA308" i="8"/>
  <c r="EB307" i="8"/>
  <c r="EA959" i="8"/>
  <c r="EB958" i="8"/>
  <c r="EB234" i="8"/>
  <c r="EA235" i="8"/>
  <c r="EB373" i="8"/>
  <c r="EA374" i="8"/>
  <c r="EB374" i="8" s="1"/>
  <c r="EA1005" i="8"/>
  <c r="EB1004" i="8"/>
  <c r="EB904" i="8"/>
  <c r="EA905" i="8"/>
  <c r="EA252" i="8"/>
  <c r="EB251" i="8"/>
  <c r="EA948" i="8"/>
  <c r="EB947" i="8"/>
  <c r="EA647" i="8"/>
  <c r="EB646" i="8"/>
  <c r="EA489" i="8"/>
  <c r="EB488" i="8"/>
  <c r="EA996" i="8"/>
  <c r="EB995" i="8"/>
  <c r="EA57" i="8"/>
  <c r="EB57" i="8" s="1"/>
  <c r="EB56" i="8"/>
  <c r="EA482" i="8"/>
  <c r="EB482" i="8" s="1"/>
  <c r="EB481" i="8"/>
  <c r="EA594" i="8"/>
  <c r="EB593" i="8"/>
  <c r="EB90" i="8"/>
  <c r="EA91" i="8"/>
  <c r="EA626" i="8"/>
  <c r="EB626" i="8" s="1"/>
  <c r="EB625" i="8"/>
  <c r="EB362" i="8"/>
  <c r="EA363" i="8"/>
  <c r="EA732" i="8"/>
  <c r="EB731" i="8"/>
  <c r="EB335" i="8"/>
  <c r="EA336" i="8"/>
  <c r="EA473" i="8"/>
  <c r="EB472" i="8"/>
  <c r="EB800" i="8"/>
  <c r="EA801" i="8"/>
  <c r="EA543" i="8"/>
  <c r="EB542" i="8"/>
  <c r="EB162" i="8"/>
  <c r="EA163" i="8"/>
  <c r="EB402" i="8"/>
  <c r="EA403" i="8"/>
  <c r="EA527" i="8"/>
  <c r="EB526" i="8"/>
  <c r="EA356" i="8"/>
  <c r="EB356" i="8" s="1"/>
  <c r="EB355" i="8"/>
  <c r="EA516" i="8"/>
  <c r="EB515" i="8"/>
  <c r="EA762" i="8"/>
  <c r="EB761" i="8"/>
  <c r="EA1013" i="8"/>
  <c r="EB1012" i="8"/>
  <c r="EA692" i="8"/>
  <c r="EB691" i="8"/>
  <c r="EA725" i="8"/>
  <c r="EB724" i="8"/>
  <c r="EA76" i="8"/>
  <c r="EB76" i="8" s="1"/>
  <c r="EB75" i="8"/>
  <c r="EB271" i="8"/>
  <c r="EA272" i="8"/>
  <c r="EB322" i="8"/>
  <c r="EA323" i="8"/>
  <c r="EB323" i="8" s="1"/>
  <c r="EA925" i="8"/>
  <c r="EB924" i="8"/>
  <c r="EA450" i="8"/>
  <c r="EB449" i="8"/>
  <c r="EB314" i="8"/>
  <c r="EA315" i="8"/>
  <c r="EB315" i="8" s="1"/>
  <c r="EB346" i="8"/>
  <c r="EA347" i="8"/>
  <c r="EB347" i="8" s="1"/>
  <c r="EB44" i="8" l="1"/>
  <c r="EA45" i="8"/>
  <c r="EB45" i="8" s="1"/>
  <c r="EB189" i="8"/>
  <c r="EA190" i="8"/>
  <c r="EB190" i="8" s="1"/>
  <c r="EA197" i="8"/>
  <c r="EB197" i="8" s="1"/>
  <c r="EB196" i="8"/>
  <c r="EA940" i="8"/>
  <c r="EB940" i="8" s="1"/>
  <c r="EB939" i="8"/>
  <c r="EB983" i="8"/>
  <c r="EA984" i="8"/>
  <c r="EA828" i="8"/>
  <c r="EB827" i="8"/>
  <c r="EA949" i="8"/>
  <c r="EB948" i="8"/>
  <c r="EA850" i="8"/>
  <c r="EB850" i="8" s="1"/>
  <c r="EB849" i="8"/>
  <c r="EA693" i="8"/>
  <c r="EB692" i="8"/>
  <c r="EB543" i="8"/>
  <c r="EA544" i="8"/>
  <c r="EA733" i="8"/>
  <c r="EB732" i="8"/>
  <c r="EA997" i="8"/>
  <c r="EB996" i="8"/>
  <c r="EA253" i="8"/>
  <c r="EB252" i="8"/>
  <c r="EB925" i="8"/>
  <c r="EA926" i="8"/>
  <c r="EB516" i="8"/>
  <c r="EA517" i="8"/>
  <c r="EB527" i="8"/>
  <c r="EA528" i="8"/>
  <c r="EB594" i="8"/>
  <c r="EA595" i="8"/>
  <c r="EB578" i="8"/>
  <c r="EA579" i="8"/>
  <c r="EA404" i="8"/>
  <c r="EB403" i="8"/>
  <c r="EB272" i="8"/>
  <c r="EA273" i="8"/>
  <c r="EB959" i="8"/>
  <c r="EA960" i="8"/>
  <c r="EB885" i="8"/>
  <c r="EA886" i="8"/>
  <c r="EA917" i="8"/>
  <c r="EB916" i="8"/>
  <c r="EB725" i="8"/>
  <c r="EA726" i="8"/>
  <c r="EB726" i="8" s="1"/>
  <c r="EA802" i="8"/>
  <c r="EB801" i="8"/>
  <c r="EA364" i="8"/>
  <c r="EB364" i="8" s="1"/>
  <c r="EB363" i="8"/>
  <c r="EA906" i="8"/>
  <c r="EB905" i="8"/>
  <c r="EA236" i="8"/>
  <c r="EB235" i="8"/>
  <c r="EB670" i="8"/>
  <c r="EA671" i="8"/>
  <c r="EB1013" i="8"/>
  <c r="EA1014" i="8"/>
  <c r="EA490" i="8"/>
  <c r="EB489" i="8"/>
  <c r="EB450" i="8"/>
  <c r="EA451" i="8"/>
  <c r="EA763" i="8"/>
  <c r="EB762" i="8"/>
  <c r="EA474" i="8"/>
  <c r="EB473" i="8"/>
  <c r="EB647" i="8"/>
  <c r="EA648" i="8"/>
  <c r="EA164" i="8"/>
  <c r="EB163" i="8"/>
  <c r="EB336" i="8"/>
  <c r="EA337" i="8"/>
  <c r="EA92" i="8"/>
  <c r="EB91" i="8"/>
  <c r="EA858" i="8"/>
  <c r="EB857" i="8"/>
  <c r="EB1005" i="8"/>
  <c r="EA1006" i="8"/>
  <c r="EA309" i="8"/>
  <c r="EB309" i="8" s="1"/>
  <c r="EB308" i="8"/>
  <c r="EB586" i="8"/>
  <c r="EA587" i="8"/>
  <c r="EB587" i="8" s="1"/>
  <c r="EB828" i="8" l="1"/>
  <c r="EA829" i="8"/>
  <c r="EB984" i="8"/>
  <c r="EA985" i="8"/>
  <c r="EA764" i="8"/>
  <c r="EB763" i="8"/>
  <c r="EA452" i="8"/>
  <c r="EB451" i="8"/>
  <c r="EA274" i="8"/>
  <c r="EB273" i="8"/>
  <c r="EA596" i="8"/>
  <c r="EB595" i="8"/>
  <c r="EA545" i="8"/>
  <c r="EB544" i="8"/>
  <c r="EA165" i="8"/>
  <c r="EB164" i="8"/>
  <c r="EA237" i="8"/>
  <c r="EB236" i="8"/>
  <c r="EB253" i="8"/>
  <c r="EA254" i="8"/>
  <c r="EA580" i="8"/>
  <c r="EB580" i="8" s="1"/>
  <c r="EB579" i="8"/>
  <c r="EA529" i="8"/>
  <c r="EB528" i="8"/>
  <c r="EA338" i="8"/>
  <c r="EB337" i="8"/>
  <c r="EB960" i="8"/>
  <c r="EA961" i="8"/>
  <c r="EA927" i="8"/>
  <c r="EB926" i="8"/>
  <c r="EB733" i="8"/>
  <c r="EA734" i="8"/>
  <c r="EA1007" i="8"/>
  <c r="EB1007" i="8" s="1"/>
  <c r="EB1006" i="8"/>
  <c r="EB648" i="8"/>
  <c r="EA649" i="8"/>
  <c r="EA907" i="8"/>
  <c r="EB906" i="8"/>
  <c r="EB997" i="8"/>
  <c r="EA998" i="8"/>
  <c r="EA1015" i="8"/>
  <c r="EB1015" i="8" s="1"/>
  <c r="EB1014" i="8"/>
  <c r="EB886" i="8"/>
  <c r="EA887" i="8"/>
  <c r="EB517" i="8"/>
  <c r="EA518" i="8"/>
  <c r="EB518" i="8" s="1"/>
  <c r="EA672" i="8"/>
  <c r="EB671" i="8"/>
  <c r="EA803" i="8"/>
  <c r="EB803" i="8" s="1"/>
  <c r="EB802" i="8"/>
  <c r="EB949" i="8"/>
  <c r="EA950" i="8"/>
  <c r="EA859" i="8"/>
  <c r="EB858" i="8"/>
  <c r="EB490" i="8"/>
  <c r="EA491" i="8"/>
  <c r="EB917" i="8"/>
  <c r="EA918" i="8"/>
  <c r="EB693" i="8"/>
  <c r="EA694" i="8"/>
  <c r="EA93" i="8"/>
  <c r="EB92" i="8"/>
  <c r="EB474" i="8"/>
  <c r="EA475" i="8"/>
  <c r="EA405" i="8"/>
  <c r="EB404" i="8"/>
  <c r="EA986" i="8" l="1"/>
  <c r="EB985" i="8"/>
  <c r="EB829" i="8"/>
  <c r="EA830" i="8"/>
  <c r="EB830" i="8" s="1"/>
  <c r="EA962" i="8"/>
  <c r="EB961" i="8"/>
  <c r="EB596" i="8"/>
  <c r="EA597" i="8"/>
  <c r="EB237" i="8"/>
  <c r="EA238" i="8"/>
  <c r="EB238" i="8" s="1"/>
  <c r="EA94" i="8"/>
  <c r="EB94" i="8" s="1"/>
  <c r="EB93" i="8"/>
  <c r="EB672" i="8"/>
  <c r="EA673" i="8"/>
  <c r="EA530" i="8"/>
  <c r="EB529" i="8"/>
  <c r="EB165" i="8"/>
  <c r="EA166" i="8"/>
  <c r="EB452" i="8"/>
  <c r="EA453" i="8"/>
  <c r="EB453" i="8" s="1"/>
  <c r="EB887" i="8"/>
  <c r="EA888" i="8"/>
  <c r="EB649" i="8"/>
  <c r="EA650" i="8"/>
  <c r="EA255" i="8"/>
  <c r="EB254" i="8"/>
  <c r="EA999" i="8"/>
  <c r="EB999" i="8" s="1"/>
  <c r="EB998" i="8"/>
  <c r="EA695" i="8"/>
  <c r="EB694" i="8"/>
  <c r="EA951" i="8"/>
  <c r="EB950" i="8"/>
  <c r="EA406" i="8"/>
  <c r="EB405" i="8"/>
  <c r="EA476" i="8"/>
  <c r="EB476" i="8" s="1"/>
  <c r="EB475" i="8"/>
  <c r="EB918" i="8"/>
  <c r="EA919" i="8"/>
  <c r="EB919" i="8" s="1"/>
  <c r="EB338" i="8"/>
  <c r="EA339" i="8"/>
  <c r="EB339" i="8" s="1"/>
  <c r="EB274" i="8"/>
  <c r="EA275" i="8"/>
  <c r="EA492" i="8"/>
  <c r="EB492" i="8" s="1"/>
  <c r="EB491" i="8"/>
  <c r="EB734" i="8"/>
  <c r="EA735" i="8"/>
  <c r="EA860" i="8"/>
  <c r="EB859" i="8"/>
  <c r="EA908" i="8"/>
  <c r="EB907" i="8"/>
  <c r="EB927" i="8"/>
  <c r="EA928" i="8"/>
  <c r="EA546" i="8"/>
  <c r="EB545" i="8"/>
  <c r="EA765" i="8"/>
  <c r="EB764" i="8"/>
  <c r="EB986" i="8" l="1"/>
  <c r="EA987" i="8"/>
  <c r="EB987" i="8" s="1"/>
  <c r="EA407" i="8"/>
  <c r="EB406" i="8"/>
  <c r="EB650" i="8"/>
  <c r="EA651" i="8"/>
  <c r="EB651" i="8" s="1"/>
  <c r="EB597" i="8"/>
  <c r="EA598" i="8"/>
  <c r="EB928" i="8"/>
  <c r="EA929" i="8"/>
  <c r="EA909" i="8"/>
  <c r="EB908" i="8"/>
  <c r="EA861" i="8"/>
  <c r="EB860" i="8"/>
  <c r="EB530" i="8"/>
  <c r="EA531" i="8"/>
  <c r="EA167" i="8"/>
  <c r="EB166" i="8"/>
  <c r="EB765" i="8"/>
  <c r="EA766" i="8"/>
  <c r="EB951" i="8"/>
  <c r="EA952" i="8"/>
  <c r="EB952" i="8" s="1"/>
  <c r="EB735" i="8"/>
  <c r="EA736" i="8"/>
  <c r="EB888" i="8"/>
  <c r="EA889" i="8"/>
  <c r="EA674" i="8"/>
  <c r="EB674" i="8" s="1"/>
  <c r="EB673" i="8"/>
  <c r="EA276" i="8"/>
  <c r="EB275" i="8"/>
  <c r="EB255" i="8"/>
  <c r="EA256" i="8"/>
  <c r="EB256" i="8" s="1"/>
  <c r="EB546" i="8"/>
  <c r="EA547" i="8"/>
  <c r="EB695" i="8"/>
  <c r="EA696" i="8"/>
  <c r="EB962" i="8"/>
  <c r="EA963" i="8"/>
  <c r="EA930" i="8" l="1"/>
  <c r="EB929" i="8"/>
  <c r="EB167" i="8"/>
  <c r="EA168" i="8"/>
  <c r="EA599" i="8"/>
  <c r="EB598" i="8"/>
  <c r="EA964" i="8"/>
  <c r="EB963" i="8"/>
  <c r="EA548" i="8"/>
  <c r="EB547" i="8"/>
  <c r="EA277" i="8"/>
  <c r="EB276" i="8"/>
  <c r="EA890" i="8"/>
  <c r="EB889" i="8"/>
  <c r="EB736" i="8"/>
  <c r="EA737" i="8"/>
  <c r="EB766" i="8"/>
  <c r="EA767" i="8"/>
  <c r="EA532" i="8"/>
  <c r="EB532" i="8" s="1"/>
  <c r="EB531" i="8"/>
  <c r="EB861" i="8"/>
  <c r="EA862" i="8"/>
  <c r="EB696" i="8"/>
  <c r="EA697" i="8"/>
  <c r="EB909" i="8"/>
  <c r="EA910" i="8"/>
  <c r="EB910" i="8" s="1"/>
  <c r="EB407" i="8"/>
  <c r="EA408" i="8"/>
  <c r="EB408" i="8" s="1"/>
  <c r="EA891" i="8" l="1"/>
  <c r="EB890" i="8"/>
  <c r="EB599" i="8"/>
  <c r="EA600" i="8"/>
  <c r="EA698" i="8"/>
  <c r="EB697" i="8"/>
  <c r="EA965" i="8"/>
  <c r="EB964" i="8"/>
  <c r="EB168" i="8"/>
  <c r="EA169" i="8"/>
  <c r="EB277" i="8"/>
  <c r="EA278" i="8"/>
  <c r="EB278" i="8" s="1"/>
  <c r="EA738" i="8"/>
  <c r="EB737" i="8"/>
  <c r="EB862" i="8"/>
  <c r="EA863" i="8"/>
  <c r="EB767" i="8"/>
  <c r="EA768" i="8"/>
  <c r="EB548" i="8"/>
  <c r="EA549" i="8"/>
  <c r="EB930" i="8"/>
  <c r="EA931" i="8"/>
  <c r="EB965" i="8" l="1"/>
  <c r="EA966" i="8"/>
  <c r="EA739" i="8"/>
  <c r="EB738" i="8"/>
  <c r="EA699" i="8"/>
  <c r="EB698" i="8"/>
  <c r="EA601" i="8"/>
  <c r="EB600" i="8"/>
  <c r="EA932" i="8"/>
  <c r="EB932" i="8" s="1"/>
  <c r="EB931" i="8"/>
  <c r="EB549" i="8"/>
  <c r="EA550" i="8"/>
  <c r="EB768" i="8"/>
  <c r="EA769" i="8"/>
  <c r="EA170" i="8"/>
  <c r="EB169" i="8"/>
  <c r="EB863" i="8"/>
  <c r="EA864" i="8"/>
  <c r="EA892" i="8"/>
  <c r="EB891" i="8"/>
  <c r="EA602" i="8" l="1"/>
  <c r="EB601" i="8"/>
  <c r="EB170" i="8"/>
  <c r="EA171" i="8"/>
  <c r="EA740" i="8"/>
  <c r="EB739" i="8"/>
  <c r="EB864" i="8"/>
  <c r="EA865" i="8"/>
  <c r="EA967" i="8"/>
  <c r="EB966" i="8"/>
  <c r="EA770" i="8"/>
  <c r="EB769" i="8"/>
  <c r="EA700" i="8"/>
  <c r="EB699" i="8"/>
  <c r="EA551" i="8"/>
  <c r="EB550" i="8"/>
  <c r="EA893" i="8"/>
  <c r="EB892" i="8"/>
  <c r="EA172" i="8" l="1"/>
  <c r="EB171" i="8"/>
  <c r="EB551" i="8"/>
  <c r="EA552" i="8"/>
  <c r="EA866" i="8"/>
  <c r="EB865" i="8"/>
  <c r="EA701" i="8"/>
  <c r="EB700" i="8"/>
  <c r="EA741" i="8"/>
  <c r="EB740" i="8"/>
  <c r="EA771" i="8"/>
  <c r="EB770" i="8"/>
  <c r="EB893" i="8"/>
  <c r="EA894" i="8"/>
  <c r="EB967" i="8"/>
  <c r="EA968" i="8"/>
  <c r="EB602" i="8"/>
  <c r="EA603" i="8"/>
  <c r="EB701" i="8" l="1"/>
  <c r="EA702" i="8"/>
  <c r="EB968" i="8"/>
  <c r="EA969" i="8"/>
  <c r="EB894" i="8"/>
  <c r="EA895" i="8"/>
  <c r="EA867" i="8"/>
  <c r="EB866" i="8"/>
  <c r="EA553" i="8"/>
  <c r="EB552" i="8"/>
  <c r="EA772" i="8"/>
  <c r="EB771" i="8"/>
  <c r="EA604" i="8"/>
  <c r="EB603" i="8"/>
  <c r="EB741" i="8"/>
  <c r="EA742" i="8"/>
  <c r="EA173" i="8"/>
  <c r="EB172" i="8"/>
  <c r="EB895" i="8" l="1"/>
  <c r="EA896" i="8"/>
  <c r="EB896" i="8" s="1"/>
  <c r="EB742" i="8"/>
  <c r="EA743" i="8"/>
  <c r="EA868" i="8"/>
  <c r="EB867" i="8"/>
  <c r="EB604" i="8"/>
  <c r="EA605" i="8"/>
  <c r="EA703" i="8"/>
  <c r="EB702" i="8"/>
  <c r="EA970" i="8"/>
  <c r="EB969" i="8"/>
  <c r="EA773" i="8"/>
  <c r="EB772" i="8"/>
  <c r="EB173" i="8"/>
  <c r="EA174" i="8"/>
  <c r="EA554" i="8"/>
  <c r="EB553" i="8"/>
  <c r="EA175" i="8" l="1"/>
  <c r="EB174" i="8"/>
  <c r="EB605" i="8"/>
  <c r="EA606" i="8"/>
  <c r="EB743" i="8"/>
  <c r="EA744" i="8"/>
  <c r="EB773" i="8"/>
  <c r="EA774" i="8"/>
  <c r="EA869" i="8"/>
  <c r="EB868" i="8"/>
  <c r="EB970" i="8"/>
  <c r="EA971" i="8"/>
  <c r="EB554" i="8"/>
  <c r="EA555" i="8"/>
  <c r="EB703" i="8"/>
  <c r="EA704" i="8"/>
  <c r="EB704" i="8" s="1"/>
  <c r="EB774" i="8" l="1"/>
  <c r="EA775" i="8"/>
  <c r="EA556" i="8"/>
  <c r="EB555" i="8"/>
  <c r="EB744" i="8"/>
  <c r="EA745" i="8"/>
  <c r="EA972" i="8"/>
  <c r="EB971" i="8"/>
  <c r="EA607" i="8"/>
  <c r="EB606" i="8"/>
  <c r="EB869" i="8"/>
  <c r="EA870" i="8"/>
  <c r="EB175" i="8"/>
  <c r="EA176" i="8"/>
  <c r="EA973" i="8" l="1"/>
  <c r="EB972" i="8"/>
  <c r="EB870" i="8"/>
  <c r="EA871" i="8"/>
  <c r="EB556" i="8"/>
  <c r="EA557" i="8"/>
  <c r="EA746" i="8"/>
  <c r="EB745" i="8"/>
  <c r="EB775" i="8"/>
  <c r="EA776" i="8"/>
  <c r="EB176" i="8"/>
  <c r="EA177" i="8"/>
  <c r="EB607" i="8"/>
  <c r="EA608" i="8"/>
  <c r="EA747" i="8" l="1"/>
  <c r="EB746" i="8"/>
  <c r="EB871" i="8"/>
  <c r="EA872" i="8"/>
  <c r="EB557" i="8"/>
  <c r="EA558" i="8"/>
  <c r="EA609" i="8"/>
  <c r="EB608" i="8"/>
  <c r="EA178" i="8"/>
  <c r="EB177" i="8"/>
  <c r="EB776" i="8"/>
  <c r="EA777" i="8"/>
  <c r="EB973" i="8"/>
  <c r="EA974" i="8"/>
  <c r="EA610" i="8" l="1"/>
  <c r="EB609" i="8"/>
  <c r="EA748" i="8"/>
  <c r="EB747" i="8"/>
  <c r="EA559" i="8"/>
  <c r="EB558" i="8"/>
  <c r="EA778" i="8"/>
  <c r="EB777" i="8"/>
  <c r="EB178" i="8"/>
  <c r="EA179" i="8"/>
  <c r="EA975" i="8"/>
  <c r="EB974" i="8"/>
  <c r="EB872" i="8"/>
  <c r="EA873" i="8"/>
  <c r="EA779" i="8" l="1"/>
  <c r="EB778" i="8"/>
  <c r="EB559" i="8"/>
  <c r="EA560" i="8"/>
  <c r="EB975" i="8"/>
  <c r="EA976" i="8"/>
  <c r="EA749" i="8"/>
  <c r="EB748" i="8"/>
  <c r="EB610" i="8"/>
  <c r="EA611" i="8"/>
  <c r="EB611" i="8" s="1"/>
  <c r="EA874" i="8"/>
  <c r="EB873" i="8"/>
  <c r="EA180" i="8"/>
  <c r="EB179" i="8"/>
  <c r="EB749" i="8" l="1"/>
  <c r="EA750" i="8"/>
  <c r="EB750" i="8" s="1"/>
  <c r="EA780" i="8"/>
  <c r="EB779" i="8"/>
  <c r="EB976" i="8"/>
  <c r="EA977" i="8"/>
  <c r="EB977" i="8" s="1"/>
  <c r="EA181" i="8"/>
  <c r="EB180" i="8"/>
  <c r="EA561" i="8"/>
  <c r="EB560" i="8"/>
  <c r="EA875" i="8"/>
  <c r="EB875" i="8" s="1"/>
  <c r="EB874" i="8"/>
  <c r="EB181" i="8" l="1"/>
  <c r="EA182" i="8"/>
  <c r="EB182" i="8" s="1"/>
  <c r="EA562" i="8"/>
  <c r="EB562" i="8" s="1"/>
  <c r="EB561" i="8"/>
  <c r="EA781" i="8"/>
  <c r="EB780" i="8"/>
  <c r="EB781" i="8" l="1"/>
  <c r="EA782" i="8"/>
  <c r="EB782" i="8" l="1"/>
  <c r="EA783" i="8"/>
  <c r="EB783" i="8" l="1"/>
  <c r="EA784" i="8"/>
  <c r="EB784" i="8" l="1"/>
  <c r="EA785" i="8"/>
  <c r="EB785" i="8" s="1"/>
  <c r="A4" i="7" l="1"/>
  <c r="A3" i="7" s="1"/>
  <c r="B3" i="7"/>
  <c r="D14" i="7" s="1"/>
  <c r="B5" i="6"/>
  <c r="B26" i="6" s="1"/>
  <c r="B4" i="5"/>
  <c r="B4" i="4"/>
  <c r="B3" i="3"/>
  <c r="A3" i="3"/>
  <c r="A4" i="5" s="1"/>
  <c r="D18" i="7" l="1"/>
  <c r="F19" i="7"/>
  <c r="H20" i="7"/>
  <c r="D22" i="7"/>
  <c r="F23" i="7"/>
  <c r="H24" i="7"/>
  <c r="D26" i="7"/>
  <c r="F27" i="7"/>
  <c r="H28" i="7"/>
  <c r="D30" i="7"/>
  <c r="F31" i="7"/>
  <c r="H32" i="7"/>
  <c r="D34" i="7"/>
  <c r="F35" i="7"/>
  <c r="H36" i="7"/>
  <c r="D38" i="7"/>
  <c r="F39" i="7"/>
  <c r="H40" i="7"/>
  <c r="D42" i="7"/>
  <c r="F43" i="7"/>
  <c r="H44" i="7"/>
  <c r="D46" i="7"/>
  <c r="G17" i="7"/>
  <c r="D23" i="7"/>
  <c r="D27" i="7"/>
  <c r="H29" i="7"/>
  <c r="H33" i="7"/>
  <c r="H37" i="7"/>
  <c r="F40" i="7"/>
  <c r="H45" i="7"/>
  <c r="E19" i="7"/>
  <c r="E35" i="7"/>
  <c r="E43" i="7"/>
  <c r="E18" i="7"/>
  <c r="G19" i="7"/>
  <c r="I20" i="7"/>
  <c r="E22" i="7"/>
  <c r="G23" i="7"/>
  <c r="I24" i="7"/>
  <c r="E26" i="7"/>
  <c r="G27" i="7"/>
  <c r="I28" i="7"/>
  <c r="E30" i="7"/>
  <c r="G31" i="7"/>
  <c r="I32" i="7"/>
  <c r="E34" i="7"/>
  <c r="G35" i="7"/>
  <c r="I36" i="7"/>
  <c r="E38" i="7"/>
  <c r="G39" i="7"/>
  <c r="I40" i="7"/>
  <c r="E42" i="7"/>
  <c r="G43" i="7"/>
  <c r="I44" i="7"/>
  <c r="E46" i="7"/>
  <c r="F17" i="7"/>
  <c r="H21" i="7"/>
  <c r="F28" i="7"/>
  <c r="D31" i="7"/>
  <c r="F36" i="7"/>
  <c r="D39" i="7"/>
  <c r="F44" i="7"/>
  <c r="G20" i="7"/>
  <c r="I33" i="7"/>
  <c r="G44" i="7"/>
  <c r="F18" i="7"/>
  <c r="H19" i="7"/>
  <c r="D21" i="7"/>
  <c r="F22" i="7"/>
  <c r="H23" i="7"/>
  <c r="D25" i="7"/>
  <c r="F26" i="7"/>
  <c r="H27" i="7"/>
  <c r="D29" i="7"/>
  <c r="F30" i="7"/>
  <c r="H31" i="7"/>
  <c r="D33" i="7"/>
  <c r="F34" i="7"/>
  <c r="H35" i="7"/>
  <c r="D37" i="7"/>
  <c r="F38" i="7"/>
  <c r="H39" i="7"/>
  <c r="D41" i="7"/>
  <c r="F42" i="7"/>
  <c r="H43" i="7"/>
  <c r="D45" i="7"/>
  <c r="F46" i="7"/>
  <c r="E17" i="7"/>
  <c r="F24" i="7"/>
  <c r="G24" i="7"/>
  <c r="G18" i="7"/>
  <c r="I19" i="7"/>
  <c r="E21" i="7"/>
  <c r="G22" i="7"/>
  <c r="I23" i="7"/>
  <c r="E25" i="7"/>
  <c r="G26" i="7"/>
  <c r="I27" i="7"/>
  <c r="E29" i="7"/>
  <c r="G30" i="7"/>
  <c r="I31" i="7"/>
  <c r="E33" i="7"/>
  <c r="G34" i="7"/>
  <c r="I35" i="7"/>
  <c r="E37" i="7"/>
  <c r="G38" i="7"/>
  <c r="I39" i="7"/>
  <c r="E41" i="7"/>
  <c r="G42" i="7"/>
  <c r="I43" i="7"/>
  <c r="E45" i="7"/>
  <c r="G46" i="7"/>
  <c r="D17" i="7"/>
  <c r="H25" i="7"/>
  <c r="I25" i="7"/>
  <c r="H18" i="7"/>
  <c r="D20" i="7"/>
  <c r="F21" i="7"/>
  <c r="H22" i="7"/>
  <c r="D24" i="7"/>
  <c r="F25" i="7"/>
  <c r="H26" i="7"/>
  <c r="D28" i="7"/>
  <c r="F29" i="7"/>
  <c r="H30" i="7"/>
  <c r="D32" i="7"/>
  <c r="F33" i="7"/>
  <c r="H34" i="7"/>
  <c r="D36" i="7"/>
  <c r="F37" i="7"/>
  <c r="H38" i="7"/>
  <c r="D40" i="7"/>
  <c r="F41" i="7"/>
  <c r="H42" i="7"/>
  <c r="D44" i="7"/>
  <c r="F45" i="7"/>
  <c r="H46" i="7"/>
  <c r="F20" i="7"/>
  <c r="D35" i="7"/>
  <c r="H41" i="7"/>
  <c r="I17" i="7"/>
  <c r="E23" i="7"/>
  <c r="E27" i="7"/>
  <c r="I29" i="7"/>
  <c r="G32" i="7"/>
  <c r="I37" i="7"/>
  <c r="G40" i="7"/>
  <c r="I45" i="7"/>
  <c r="I18" i="7"/>
  <c r="E20" i="7"/>
  <c r="G21" i="7"/>
  <c r="I22" i="7"/>
  <c r="E24" i="7"/>
  <c r="G25" i="7"/>
  <c r="I26" i="7"/>
  <c r="E28" i="7"/>
  <c r="G29" i="7"/>
  <c r="I30" i="7"/>
  <c r="E32" i="7"/>
  <c r="G33" i="7"/>
  <c r="I34" i="7"/>
  <c r="E36" i="7"/>
  <c r="G37" i="7"/>
  <c r="I38" i="7"/>
  <c r="E40" i="7"/>
  <c r="G41" i="7"/>
  <c r="I42" i="7"/>
  <c r="E44" i="7"/>
  <c r="G45" i="7"/>
  <c r="I46" i="7"/>
  <c r="D19" i="7"/>
  <c r="F32" i="7"/>
  <c r="D43" i="7"/>
  <c r="I21" i="7"/>
  <c r="G28" i="7"/>
  <c r="E31" i="7"/>
  <c r="G36" i="7"/>
  <c r="E39" i="7"/>
  <c r="I41" i="7"/>
  <c r="H17" i="7"/>
  <c r="F9" i="5"/>
  <c r="G6" i="5"/>
  <c r="I13" i="5"/>
  <c r="I6" i="5"/>
  <c r="F13" i="5"/>
  <c r="I9" i="5"/>
  <c r="F6" i="5"/>
  <c r="H6" i="5"/>
  <c r="A5" i="6"/>
  <c r="F27" i="6" s="1"/>
  <c r="F5" i="3"/>
  <c r="F7" i="3" s="1"/>
  <c r="A4" i="4"/>
  <c r="M7" i="4" s="1"/>
  <c r="N6" i="5"/>
  <c r="M6" i="5"/>
  <c r="L6" i="5"/>
  <c r="O6" i="5"/>
  <c r="F12" i="7"/>
  <c r="G5" i="7"/>
  <c r="G6" i="7"/>
  <c r="F5" i="7"/>
  <c r="F6" i="7"/>
  <c r="G6" i="3"/>
  <c r="H6" i="3" s="1"/>
  <c r="O7" i="4" l="1"/>
  <c r="M6" i="4"/>
  <c r="O10" i="4"/>
  <c r="L6" i="4"/>
  <c r="F22" i="4"/>
  <c r="F21" i="4"/>
  <c r="R6" i="5"/>
  <c r="U6" i="5"/>
  <c r="N22" i="4"/>
  <c r="N21" i="4"/>
  <c r="L7" i="4"/>
  <c r="S6" i="5"/>
  <c r="T6" i="5"/>
  <c r="M13" i="5"/>
  <c r="M9" i="5"/>
  <c r="J6" i="5"/>
  <c r="F14" i="6"/>
  <c r="H9" i="6"/>
  <c r="G8" i="6"/>
  <c r="F7" i="6"/>
  <c r="F21" i="6"/>
  <c r="I8" i="6"/>
  <c r="F9" i="6"/>
  <c r="F15" i="6"/>
  <c r="I7" i="6"/>
  <c r="F8" i="6"/>
  <c r="F13" i="6"/>
  <c r="I9" i="6"/>
  <c r="H8" i="6"/>
  <c r="G7" i="6"/>
  <c r="L7" i="6"/>
  <c r="H7" i="6"/>
  <c r="L8" i="6"/>
  <c r="F20" i="6"/>
  <c r="G9" i="6"/>
  <c r="L9" i="6"/>
  <c r="I21" i="4"/>
  <c r="N13" i="4"/>
  <c r="I14" i="4"/>
  <c r="F13" i="4"/>
  <c r="F10" i="4"/>
  <c r="I8" i="4"/>
  <c r="H7" i="4"/>
  <c r="G6" i="4"/>
  <c r="H10" i="4"/>
  <c r="N17" i="4"/>
  <c r="I13" i="4"/>
  <c r="F17" i="4"/>
  <c r="I7" i="4"/>
  <c r="U7" i="4" s="1"/>
  <c r="H6" i="4"/>
  <c r="F8" i="4"/>
  <c r="N15" i="4"/>
  <c r="I17" i="4"/>
  <c r="F15" i="4"/>
  <c r="I10" i="4"/>
  <c r="I6" i="4"/>
  <c r="G8" i="4"/>
  <c r="F7" i="4"/>
  <c r="I22" i="4"/>
  <c r="N14" i="4"/>
  <c r="I15" i="4"/>
  <c r="F14" i="4"/>
  <c r="G10" i="4"/>
  <c r="H8" i="4"/>
  <c r="G7" i="4"/>
  <c r="S7" i="4" s="1"/>
  <c r="F6" i="4"/>
  <c r="I14" i="6"/>
  <c r="N7" i="6"/>
  <c r="O8" i="6"/>
  <c r="N9" i="6"/>
  <c r="L8" i="4"/>
  <c r="N10" i="4"/>
  <c r="N6" i="4"/>
  <c r="M10" i="4"/>
  <c r="L10" i="4"/>
  <c r="O8" i="4"/>
  <c r="N8" i="4"/>
  <c r="O9" i="6"/>
  <c r="I20" i="6"/>
  <c r="M9" i="6"/>
  <c r="O7" i="6"/>
  <c r="I21" i="6"/>
  <c r="M8" i="6"/>
  <c r="I13" i="6"/>
  <c r="N8" i="6"/>
  <c r="I15" i="6"/>
  <c r="H5" i="3"/>
  <c r="H7" i="3" s="1"/>
  <c r="M8" i="4"/>
  <c r="M9" i="4" s="1"/>
  <c r="O6" i="4"/>
  <c r="N7" i="4"/>
  <c r="H6" i="7"/>
  <c r="M7" i="6"/>
  <c r="G7" i="7"/>
  <c r="F7" i="7"/>
  <c r="H5" i="7"/>
  <c r="P6" i="5"/>
  <c r="G7" i="3"/>
  <c r="M14" i="4" l="1"/>
  <c r="U10" i="4"/>
  <c r="M21" i="4"/>
  <c r="S6" i="4"/>
  <c r="R6" i="4"/>
  <c r="R7" i="4"/>
  <c r="G10" i="6"/>
  <c r="V6" i="5"/>
  <c r="P7" i="4"/>
  <c r="S8" i="4"/>
  <c r="R10" i="4"/>
  <c r="T8" i="6"/>
  <c r="M21" i="6"/>
  <c r="M14" i="6"/>
  <c r="M13" i="4"/>
  <c r="R7" i="6"/>
  <c r="T10" i="4"/>
  <c r="M17" i="4"/>
  <c r="T7" i="6"/>
  <c r="M15" i="6"/>
  <c r="F23" i="4"/>
  <c r="M22" i="4"/>
  <c r="S10" i="4"/>
  <c r="R8" i="4"/>
  <c r="T7" i="4"/>
  <c r="S9" i="6"/>
  <c r="M13" i="6"/>
  <c r="R9" i="6"/>
  <c r="S8" i="6"/>
  <c r="I10" i="6"/>
  <c r="U7" i="6"/>
  <c r="H9" i="4"/>
  <c r="T8" i="4"/>
  <c r="U6" i="4"/>
  <c r="U9" i="6"/>
  <c r="M15" i="4"/>
  <c r="T6" i="4"/>
  <c r="U8" i="4"/>
  <c r="M20" i="6"/>
  <c r="S7" i="6"/>
  <c r="R8" i="6"/>
  <c r="U8" i="6"/>
  <c r="T9" i="6"/>
  <c r="F16" i="4"/>
  <c r="L9" i="4"/>
  <c r="J8" i="4"/>
  <c r="I23" i="4"/>
  <c r="F22" i="6"/>
  <c r="J8" i="6"/>
  <c r="I16" i="4"/>
  <c r="F16" i="6"/>
  <c r="J6" i="4"/>
  <c r="H10" i="6"/>
  <c r="N10" i="6"/>
  <c r="J10" i="4"/>
  <c r="I9" i="4"/>
  <c r="J9" i="6"/>
  <c r="G9" i="4"/>
  <c r="P6" i="4"/>
  <c r="F10" i="6"/>
  <c r="J7" i="6"/>
  <c r="F9" i="4"/>
  <c r="J7" i="4"/>
  <c r="P10" i="4"/>
  <c r="M10" i="6"/>
  <c r="L10" i="6"/>
  <c r="I22" i="6"/>
  <c r="I16" i="6"/>
  <c r="P9" i="6"/>
  <c r="O9" i="4"/>
  <c r="P7" i="6"/>
  <c r="O10" i="6"/>
  <c r="P8" i="4"/>
  <c r="P8" i="6"/>
  <c r="N9" i="4"/>
  <c r="H7" i="7"/>
  <c r="V7" i="4" l="1"/>
  <c r="U9" i="4"/>
  <c r="R9" i="4"/>
  <c r="R10" i="6"/>
  <c r="V10" i="4"/>
  <c r="M16" i="6"/>
  <c r="U10" i="6"/>
  <c r="T10" i="6"/>
  <c r="S10" i="6"/>
  <c r="V8" i="4"/>
  <c r="M23" i="4"/>
  <c r="J9" i="4"/>
  <c r="T9" i="4"/>
  <c r="P9" i="4"/>
  <c r="J10" i="6"/>
  <c r="M22" i="6"/>
  <c r="V9" i="6"/>
  <c r="M16" i="4"/>
  <c r="V8" i="6"/>
  <c r="S9" i="4"/>
  <c r="V6" i="4"/>
  <c r="V7" i="6"/>
  <c r="P10" i="6"/>
  <c r="V9" i="4" l="1"/>
  <c r="V10" i="6"/>
</calcChain>
</file>

<file path=xl/sharedStrings.xml><?xml version="1.0" encoding="utf-8"?>
<sst xmlns="http://schemas.openxmlformats.org/spreadsheetml/2006/main" count="3644" uniqueCount="1312">
  <si>
    <t xml:space="preserve">
This tool should be used by LAs only, and not by schools, as local formulae will be used to determine an individual school's allocation.</t>
  </si>
  <si>
    <t xml:space="preserve">Before using the tool please make sure your Excel is set to Automatic Calculation </t>
  </si>
  <si>
    <t>Please select your authority from the list below then select any of the four blue tabs below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</si>
  <si>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</si>
  <si>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</si>
  <si>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</si>
  <si>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</si>
  <si>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</si>
  <si>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</si>
  <si>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</si>
  <si>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</si>
  <si>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</si>
  <si>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</si>
  <si>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</si>
  <si>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</si>
  <si>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</si>
  <si>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</si>
  <si>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</si>
  <si>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</si>
  <si>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</si>
  <si>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</si>
  <si>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</si>
  <si>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</si>
  <si>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</si>
  <si>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</si>
  <si>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</si>
  <si>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</si>
  <si>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</si>
  <si>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</si>
  <si>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</si>
  <si>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</si>
  <si>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</si>
  <si>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</si>
  <si>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</si>
  <si>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</si>
  <si>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</si>
  <si>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Pupils in PVIs aged 4 at 31 December 2018 (born between 1/1/14 and 31/08/14) (PTE)</t>
  </si>
  <si>
    <t>Total funded 3 and 4 years old  pupils from EYC (PTE)</t>
  </si>
  <si>
    <t>e.</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</si>
  <si>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</si>
  <si>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</si>
  <si>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</si>
  <si>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</si>
  <si>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</si>
  <si>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</si>
  <si>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</si>
  <si>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</si>
  <si>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</si>
  <si>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</si>
  <si>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</si>
  <si>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</si>
  <si>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</si>
  <si>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</si>
  <si>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The 2 year old (PTE) (born between 1/1/2016 and 31/12/2016) figures in the EYC form are calculated as follows: 
</t>
  </si>
  <si>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</si>
  <si>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</si>
  <si>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</si>
  <si>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</si>
  <si>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</si>
  <si>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</si>
  <si>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</si>
  <si>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</si>
  <si>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</si>
  <si>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 xml:space="preserve">The  3 year old (PTE) (born between 1/1/2015 and 31/12/2015) and Rising 4s (PTE) (born between 01/09/2014 and 31/12/2014) figures in the EYC form are calculated as follows: 
</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</si>
  <si>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</si>
  <si>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</si>
  <si>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</si>
  <si>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</si>
  <si>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</si>
  <si>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</si>
  <si>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</si>
  <si>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</si>
  <si>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</si>
  <si>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</si>
  <si>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</si>
  <si>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</si>
  <si>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</si>
  <si>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all pupils in independent schools with a SEN/EHC plan or SEN support  for whom the full cost of tuition is paid for by the authority in conjunction with social services and health authorities.</t>
  </si>
  <si>
    <t>Schools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</si>
  <si>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</si>
  <si>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</si>
  <si>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</si>
  <si>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</si>
  <si>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</si>
  <si>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</si>
  <si>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</si>
  <si>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</si>
  <si>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</si>
  <si>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</si>
  <si>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</si>
  <si>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</si>
  <si>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</si>
  <si>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</si>
  <si>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</si>
  <si>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</si>
  <si>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</si>
  <si>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</si>
  <si>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</si>
  <si>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</si>
  <si>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</si>
  <si>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</si>
  <si>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</si>
  <si>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</si>
  <si>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</si>
  <si>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</si>
  <si>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</si>
  <si>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</si>
  <si>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</si>
  <si>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</si>
  <si>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</si>
  <si>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</si>
  <si>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</si>
  <si>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</si>
  <si>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</si>
  <si>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</si>
  <si>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</si>
  <si>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</si>
  <si>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</si>
  <si>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</si>
  <si>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</si>
  <si>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</si>
  <si>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</si>
  <si>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</si>
  <si>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</si>
  <si>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</si>
  <si>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</si>
  <si>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</si>
  <si>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</si>
  <si>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</si>
  <si>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</si>
  <si>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</si>
  <si>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</si>
  <si>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</si>
  <si>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</si>
  <si>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</si>
  <si>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</si>
  <si>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</si>
  <si>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</si>
  <si>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</si>
  <si>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</si>
  <si>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</si>
  <si>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</si>
  <si>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</si>
  <si>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</si>
  <si>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</si>
  <si>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</si>
  <si>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</si>
  <si>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</si>
  <si>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</si>
  <si>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</si>
  <si>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</si>
  <si>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</si>
  <si>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</si>
  <si>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</si>
  <si>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</si>
  <si>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</si>
  <si>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</si>
  <si>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</si>
  <si>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</si>
  <si>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</si>
  <si>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</si>
  <si>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</si>
  <si>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</si>
  <si>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</si>
  <si>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</si>
  <si>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</si>
  <si>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</si>
  <si>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</si>
  <si>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</si>
  <si>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</si>
  <si>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</si>
  <si>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</si>
  <si>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</si>
  <si>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</si>
  <si>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</si>
  <si>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</si>
  <si>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</si>
  <si>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</si>
  <si>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</si>
  <si>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</si>
  <si>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</si>
  <si>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</si>
  <si>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</si>
  <si>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</si>
  <si>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</si>
  <si>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</si>
  <si>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</si>
  <si>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</si>
  <si>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</si>
  <si>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</si>
  <si>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</si>
  <si>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</si>
  <si>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</si>
  <si>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</si>
  <si>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</si>
  <si>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</si>
  <si>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</si>
  <si>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</si>
  <si>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</si>
  <si>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</si>
  <si>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</si>
  <si>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</si>
  <si>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</si>
  <si>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</si>
  <si>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</si>
  <si>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</si>
  <si>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</si>
  <si>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</si>
  <si>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</si>
  <si>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</si>
  <si>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</si>
  <si>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</si>
  <si>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</si>
  <si>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</si>
  <si>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</si>
  <si>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</si>
  <si>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</si>
  <si>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</si>
  <si>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</si>
  <si>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</si>
  <si>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</si>
  <si>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</si>
  <si>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</si>
  <si>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</si>
  <si>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</si>
  <si>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</si>
  <si>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</si>
  <si>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</si>
  <si>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</si>
  <si>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</si>
  <si>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</si>
  <si>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</si>
  <si>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</si>
  <si>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</si>
  <si>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</si>
  <si>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</si>
  <si>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</si>
  <si>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</si>
  <si>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</si>
  <si>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</si>
  <si>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</si>
  <si>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</si>
  <si>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</si>
  <si>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</si>
  <si>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</si>
  <si>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</si>
  <si>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</si>
  <si>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</si>
  <si>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</si>
  <si>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</si>
  <si>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</si>
  <si>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</si>
  <si>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Pupils aged 4 at 31 August (PTE) in YG N1-N2 only</t>
  </si>
  <si>
    <t>Pupils aged 3 at 31 August, but 4 by 31 December - Rising 4s (PTE) including those in YG R or 'X'</t>
  </si>
  <si>
    <t>Pupils used in Early Years Block</t>
  </si>
  <si>
    <t>Pupils in PVIs aged 3 at 31 December (PTE)</t>
  </si>
  <si>
    <t>Pupils in PVIs aged 3 at 31 August, but 4 by 31 December - Rising 4s (PTE)</t>
  </si>
  <si>
    <t>Pupils aged 3 at 31st December (PTE) without a statement of SEN</t>
  </si>
  <si>
    <t>Pupils aged 3 at 31 August, but 4 by 31 December - Rising 4s (PTE) without a statement of SEN</t>
  </si>
  <si>
    <t>Pupils from January School Census:</t>
  </si>
  <si>
    <t>Includes pupils in all academies as at January School Census.</t>
  </si>
  <si>
    <t>Pupils from the January Early Years Census:</t>
  </si>
  <si>
    <t xml:space="preserve">The 4 year olds (PTE) figures in the EYC form are calculated as follows: </t>
  </si>
  <si>
    <t xml:space="preserve">The  3 year old (PTE) are calculated as follows: 
</t>
  </si>
  <si>
    <t xml:space="preserve">Pupils from January Alternative Provision Census: </t>
  </si>
  <si>
    <t xml:space="preserve"> Eligible pupils aged 2 at 31st Decemberrecorded on the Spring School Census</t>
  </si>
  <si>
    <t xml:space="preserve"> Eligible pupils aged 2 at 31st December recorded on the Early Years Census</t>
  </si>
  <si>
    <t xml:space="preserve"> Eligible pupils aged 2 at 31st Decemberrecorded on the AP Census</t>
  </si>
  <si>
    <t>Eligible pupils aged 3 at 31st December(FTE) including those in YG R and 'X'</t>
  </si>
  <si>
    <t>Eligible pupils aged 3 at 31 August, but 4 by 31 December (PTE) including those in YG R or 'X'</t>
  </si>
  <si>
    <t>Eligible pupils aged 4 at 31 August (PTE) in YG N1-N2 only</t>
  </si>
  <si>
    <t>Eligible pupils in PVIs aged 3 at 31 December (PTE)</t>
  </si>
  <si>
    <t>Eligible pupils in PVIs aged 3 at 31 August, but 4 by 31 December - Rising 4s (PTE)</t>
  </si>
  <si>
    <t>Eligible pupils in PVIs aged 4 at 31 December (PTE)</t>
  </si>
  <si>
    <t>Eligible pupils aged 3 at 31st December (PTE) without a statement of SEN</t>
  </si>
  <si>
    <t>Eligible pupils aged 3 at 31 August, but 4 by 31 December - Rising 4s (PTE) without a statement of SEN</t>
  </si>
  <si>
    <t xml:space="preserve">The 4 year olds (FTE) figures in the EYC form are calculated as follows: </t>
  </si>
  <si>
    <t>Pupils from January Alternative Provision Census:</t>
  </si>
  <si>
    <t>Pupils aged 3 at 31st December (PTE) including those in YG R and 'X'</t>
  </si>
  <si>
    <t>County Durham</t>
  </si>
  <si>
    <t>Herefordshire, County of</t>
  </si>
  <si>
    <t>Cheshire West And Chester</t>
  </si>
  <si>
    <t>North Northamptonshire</t>
  </si>
  <si>
    <t>West Northamptonshire</t>
  </si>
  <si>
    <t>January 2023 School Census</t>
  </si>
  <si>
    <t>January 2023 AP census</t>
  </si>
  <si>
    <t>January 2023 Early Years census</t>
  </si>
  <si>
    <t>Universal Entitlement</t>
  </si>
  <si>
    <t>January 2022 School Census</t>
  </si>
  <si>
    <t>January 2022 AP census</t>
  </si>
  <si>
    <t>January 2022 Early Years census</t>
  </si>
  <si>
    <t>October 2021 Census</t>
  </si>
  <si>
    <t>October 2021 school census</t>
  </si>
  <si>
    <t>YG N1-6 Plus YG X aged 4 to 10</t>
  </si>
  <si>
    <t>Frank Barnes School for Deaf Children</t>
  </si>
  <si>
    <t>Community special school</t>
  </si>
  <si>
    <t>Camden Centre for Learning (CCfL) Special School</t>
  </si>
  <si>
    <t>Swiss Cottage School - Development &amp; Research Centre</t>
  </si>
  <si>
    <t>King's Oak School</t>
  </si>
  <si>
    <t>Charlton Park Academy</t>
  </si>
  <si>
    <t>Academy special converter</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</si>
  <si>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</si>
  <si>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</si>
  <si>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</si>
  <si>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</si>
  <si>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</si>
  <si>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</si>
  <si>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</si>
  <si>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</si>
  <si>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</si>
  <si>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</si>
  <si>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</si>
  <si>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</si>
  <si>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</si>
  <si>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</si>
  <si>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</si>
  <si>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</si>
  <si>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Kensington Queensmill School</t>
  </si>
  <si>
    <t>Parkwood Hall Co-Operative Academy</t>
  </si>
  <si>
    <t>Turney Primary and Secondary Special School</t>
  </si>
  <si>
    <t>Foundation special school</t>
  </si>
  <si>
    <t>NAS Vanguard School</t>
  </si>
  <si>
    <t>Lansdowne School</t>
  </si>
  <si>
    <t>Elm Court School</t>
  </si>
  <si>
    <t>The Livity School</t>
  </si>
  <si>
    <t>The Michael Tippett School</t>
  </si>
  <si>
    <t>Brent Knoll School</t>
  </si>
  <si>
    <t>New Woodlands School</t>
  </si>
  <si>
    <t>Greenvale School</t>
  </si>
  <si>
    <t>Watergate School</t>
  </si>
  <si>
    <t>Drumbeat School and ASD Service</t>
  </si>
  <si>
    <t>Spa School Camberwell</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</si>
  <si>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</si>
  <si>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</si>
  <si>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</si>
  <si>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</si>
  <si>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</si>
  <si>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</si>
  <si>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</si>
  <si>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</si>
  <si>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</si>
  <si>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</si>
  <si>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</si>
  <si>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</si>
  <si>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</si>
  <si>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</si>
  <si>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</si>
  <si>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</si>
  <si>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</si>
  <si>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</si>
  <si>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</si>
  <si>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</si>
  <si>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</si>
  <si>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</si>
  <si>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</si>
  <si>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</si>
  <si>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</si>
  <si>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</si>
  <si>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</si>
  <si>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</si>
  <si>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</si>
  <si>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</si>
  <si>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</si>
  <si>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Woodside Academy</t>
  </si>
  <si>
    <t>Shenstone School</t>
  </si>
  <si>
    <t>Marlborough School</t>
  </si>
  <si>
    <t>Aspire Academy Bexley</t>
  </si>
  <si>
    <t>Endeavour Academy Bexley</t>
  </si>
  <si>
    <t>Cleeve Meadow School</t>
  </si>
  <si>
    <t>Cornerstone School</t>
  </si>
  <si>
    <t>Woodfield School</t>
  </si>
  <si>
    <t>The Avenue</t>
  </si>
  <si>
    <t>Phoenix Arch School</t>
  </si>
  <si>
    <t>Manor School</t>
  </si>
  <si>
    <t>The Village School</t>
  </si>
  <si>
    <t>Glebe School</t>
  </si>
  <si>
    <t>Bromley Beacon Academy</t>
  </si>
  <si>
    <t>Marjorie McClure School</t>
  </si>
  <si>
    <t>Riverside School</t>
  </si>
  <si>
    <t>Chaffinch Brook School</t>
  </si>
  <si>
    <t>Beckmead College</t>
  </si>
  <si>
    <t>Bensham Manor School</t>
  </si>
  <si>
    <t>St Giles School</t>
  </si>
  <si>
    <t>Addington Valley Academy</t>
  </si>
  <si>
    <t>Beckmead Park Academy</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</si>
  <si>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</si>
  <si>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</si>
  <si>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</si>
  <si>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</si>
  <si>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</si>
  <si>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</si>
  <si>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</si>
  <si>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</si>
  <si>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</si>
  <si>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</si>
  <si>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</si>
  <si>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</si>
  <si>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</si>
  <si>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</si>
  <si>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</si>
  <si>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</si>
  <si>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</si>
  <si>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</si>
  <si>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The Brook Special Primary School</t>
  </si>
  <si>
    <t>Shaftesbury High School</t>
  </si>
  <si>
    <t>Alexandra School</t>
  </si>
  <si>
    <t>Kingsley High School</t>
  </si>
  <si>
    <t>Woodlands School</t>
  </si>
  <si>
    <t>Corbets Tey School</t>
  </si>
  <si>
    <t>Lime Academy Ravensbourne</t>
  </si>
  <si>
    <t>Lime Academy Forest Approach</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</si>
  <si>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</si>
  <si>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</si>
  <si>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</si>
  <si>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</si>
  <si>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</si>
  <si>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</si>
  <si>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</si>
  <si>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</si>
  <si>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</si>
  <si>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</si>
  <si>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</si>
  <si>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</si>
  <si>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</si>
  <si>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</si>
  <si>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</si>
  <si>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</si>
  <si>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</si>
  <si>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</si>
  <si>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</si>
  <si>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Eko Pathways</t>
  </si>
  <si>
    <t>Little Heath School</t>
  </si>
  <si>
    <t>Hatchside School</t>
  </si>
  <si>
    <t>New Rush Hall School</t>
  </si>
  <si>
    <t>Hatton School and Special Needs Centre</t>
  </si>
  <si>
    <t>Newbridge School</t>
  </si>
  <si>
    <t>Clarendon School</t>
  </si>
  <si>
    <t>Capella House School</t>
  </si>
  <si>
    <t>Strathmore School</t>
  </si>
  <si>
    <t>Carew Academy</t>
  </si>
  <si>
    <t>Sherwood Park School</t>
  </si>
  <si>
    <t>Wandle Valley Academy</t>
  </si>
  <si>
    <t>Link Primary School</t>
  </si>
  <si>
    <t>Link Secondary School</t>
  </si>
  <si>
    <t>Whitefield Schools</t>
  </si>
  <si>
    <t>Lime Academy Hornbeam</t>
  </si>
  <si>
    <t>Joseph Clarke School</t>
  </si>
  <si>
    <t>Belmont Park School</t>
  </si>
  <si>
    <t>Leycroft Academy</t>
  </si>
  <si>
    <t>Hallmoor School</t>
  </si>
  <si>
    <t>Queensbury School</t>
  </si>
  <si>
    <t>Mayfield School</t>
  </si>
  <si>
    <t>Lea Hall Academy</t>
  </si>
  <si>
    <t>Hamilton School</t>
  </si>
  <si>
    <t>Victoria School</t>
  </si>
  <si>
    <t>Longwill A Primary School for Deaf Children</t>
  </si>
  <si>
    <t>Calthorpe Academy</t>
  </si>
  <si>
    <t>Uffculme School</t>
  </si>
  <si>
    <t>Baskerville School</t>
  </si>
  <si>
    <t>Braidwood School for the Deaf</t>
  </si>
  <si>
    <t>Wilson Stuart School</t>
  </si>
  <si>
    <t>Selly Oak Trust School</t>
  </si>
  <si>
    <t>Priestley Smith School</t>
  </si>
  <si>
    <t>The Dame Ellen Pinsent School</t>
  </si>
  <si>
    <t>Brays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</si>
  <si>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</si>
  <si>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</si>
  <si>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</si>
  <si>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</si>
  <si>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</si>
  <si>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</si>
  <si>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</si>
  <si>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</si>
  <si>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</si>
  <si>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Kingsbury Academy</t>
  </si>
  <si>
    <t>Riverbank School</t>
  </si>
  <si>
    <t>Sherbourne Fields School</t>
  </si>
  <si>
    <t>Tiverton School</t>
  </si>
  <si>
    <t>Baginton Fields School</t>
  </si>
  <si>
    <t>Woodfield</t>
  </si>
  <si>
    <t>Corley Centre</t>
  </si>
  <si>
    <t>Castle Wood Special School</t>
  </si>
  <si>
    <t>Sutton School</t>
  </si>
  <si>
    <t>The Brier School</t>
  </si>
  <si>
    <t>Woodsetton School</t>
  </si>
  <si>
    <t>The Old Park School</t>
  </si>
  <si>
    <t>Halesbury School</t>
  </si>
  <si>
    <t>Rosewood School</t>
  </si>
  <si>
    <t>Pens Meadow School</t>
  </si>
  <si>
    <t>High Point Academy</t>
  </si>
  <si>
    <t>Shenstone Lodge School</t>
  </si>
  <si>
    <t>The Meadows School</t>
  </si>
  <si>
    <t>The Orchard School</t>
  </si>
  <si>
    <t>The Westminster School</t>
  </si>
  <si>
    <t>Hazel Oak School</t>
  </si>
  <si>
    <t>Reynalds Cross School</t>
  </si>
  <si>
    <t>Castlewood School</t>
  </si>
  <si>
    <t>Forest Oak School</t>
  </si>
  <si>
    <t>Merstone School</t>
  </si>
  <si>
    <t>Castle School</t>
  </si>
  <si>
    <t>The Jane Lane School,  A College for Cognition &amp; Learning</t>
  </si>
  <si>
    <t>Mary Elliot School</t>
  </si>
  <si>
    <t>Old Hall School</t>
  </si>
  <si>
    <t>Oakwood School</t>
  </si>
  <si>
    <t>Phoenix Academy</t>
  </si>
  <si>
    <t>Elmwood School</t>
  </si>
  <si>
    <t>Pine Green Academy</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</si>
  <si>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</si>
  <si>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</si>
  <si>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</si>
  <si>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</si>
  <si>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</si>
  <si>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</si>
  <si>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</si>
  <si>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</si>
  <si>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</si>
  <si>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</si>
  <si>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</si>
  <si>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</si>
  <si>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</si>
  <si>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</si>
  <si>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</si>
  <si>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</si>
  <si>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</si>
  <si>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</si>
  <si>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</si>
  <si>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</si>
  <si>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</si>
  <si>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</si>
  <si>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</si>
  <si>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</si>
  <si>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</si>
  <si>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</si>
  <si>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</si>
  <si>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</si>
  <si>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</si>
  <si>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</si>
  <si>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</si>
  <si>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</si>
  <si>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</si>
  <si>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</si>
  <si>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</si>
  <si>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</si>
  <si>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</si>
  <si>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</si>
  <si>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</si>
  <si>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</si>
  <si>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</si>
  <si>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</si>
  <si>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</si>
  <si>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</si>
  <si>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</si>
  <si>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</si>
  <si>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</si>
  <si>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</si>
  <si>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</si>
  <si>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</si>
  <si>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</si>
  <si>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</si>
  <si>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Prospect House Specialist Support Primary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</si>
  <si>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</si>
  <si>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</si>
  <si>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</si>
  <si>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</si>
  <si>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</si>
  <si>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</si>
  <si>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</si>
  <si>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</si>
  <si>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</si>
  <si>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</si>
  <si>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</si>
  <si>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</si>
  <si>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</si>
  <si>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</si>
  <si>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</si>
  <si>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</si>
  <si>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</si>
  <si>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</si>
  <si>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</si>
  <si>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New Park Academy</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</si>
  <si>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</si>
  <si>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</si>
  <si>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</si>
  <si>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</si>
  <si>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</si>
  <si>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</si>
  <si>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</si>
  <si>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</si>
  <si>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</si>
  <si>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</si>
  <si>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</si>
  <si>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</si>
  <si>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</si>
  <si>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</si>
  <si>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</si>
  <si>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</si>
  <si>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</si>
  <si>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</si>
  <si>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</si>
  <si>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</si>
  <si>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</si>
  <si>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</si>
  <si>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</si>
  <si>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</si>
  <si>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</si>
  <si>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</si>
  <si>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</si>
  <si>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</si>
  <si>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</si>
  <si>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Bader Special Academy</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</si>
  <si>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</si>
  <si>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</si>
  <si>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</si>
  <si>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</si>
  <si>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</si>
  <si>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</si>
  <si>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</si>
  <si>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</si>
  <si>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</si>
  <si>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</si>
  <si>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</si>
  <si>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Archdale School</t>
  </si>
  <si>
    <t>Talbot Specialist School</t>
  </si>
  <si>
    <t>Woolley Wood School</t>
  </si>
  <si>
    <t>Mossbrook School</t>
  </si>
  <si>
    <t>Becton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</si>
  <si>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</si>
  <si>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</si>
  <si>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</si>
  <si>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</si>
  <si>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</si>
  <si>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</si>
  <si>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</si>
  <si>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</si>
  <si>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</si>
  <si>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</si>
  <si>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</si>
  <si>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</si>
  <si>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</si>
  <si>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</si>
  <si>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</si>
  <si>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</si>
  <si>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</si>
  <si>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</si>
  <si>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</si>
  <si>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</si>
  <si>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</si>
  <si>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</si>
  <si>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Penny Field School</t>
  </si>
  <si>
    <t>Green Meadows Academy</t>
  </si>
  <si>
    <t>John Jamieson School</t>
  </si>
  <si>
    <t>Broomfield South SILC</t>
  </si>
  <si>
    <t>West Oaks School</t>
  </si>
  <si>
    <t>West Specialist Inclusive Learning Centre</t>
  </si>
  <si>
    <t>Highfield School</t>
  </si>
  <si>
    <t>Kingsland Primary School</t>
  </si>
  <si>
    <t>Oakfield Park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</si>
  <si>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</si>
  <si>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</si>
  <si>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</si>
  <si>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</si>
  <si>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</si>
  <si>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</si>
  <si>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</si>
  <si>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</si>
  <si>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</si>
  <si>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</si>
  <si>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</si>
  <si>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</si>
  <si>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</si>
  <si>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</si>
  <si>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</si>
  <si>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</si>
  <si>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</si>
  <si>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</si>
  <si>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</si>
  <si>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</si>
  <si>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</si>
  <si>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</si>
  <si>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Harry Watts Academy</t>
  </si>
  <si>
    <t>Barbara Priestman Academy</t>
  </si>
  <si>
    <t>North View Academy</t>
  </si>
  <si>
    <t>Sunningdale School</t>
  </si>
  <si>
    <t>Portland Academy</t>
  </si>
  <si>
    <t>Aspire Academy</t>
  </si>
  <si>
    <t>Fosse Way School</t>
  </si>
  <si>
    <t>Three Ways School</t>
  </si>
  <si>
    <t>Elmfield School for Deaf Children</t>
  </si>
  <si>
    <t>North Star 240?</t>
  </si>
  <si>
    <t>Kingsweston School</t>
  </si>
  <si>
    <t>Venturers' Academy</t>
  </si>
  <si>
    <t>Soundwell Academy</t>
  </si>
  <si>
    <t>Claremont School</t>
  </si>
  <si>
    <t>Knowle DGE Academy</t>
  </si>
  <si>
    <t>New Fosseway School</t>
  </si>
  <si>
    <t>Notton House Academy</t>
  </si>
  <si>
    <t>North Star 82?</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</si>
  <si>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</si>
  <si>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</si>
  <si>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</si>
  <si>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</si>
  <si>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</si>
  <si>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</si>
  <si>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</si>
  <si>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</si>
  <si>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</si>
  <si>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</si>
  <si>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</si>
  <si>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</si>
  <si>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</si>
  <si>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</si>
  <si>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</si>
  <si>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</si>
  <si>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</si>
  <si>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</si>
  <si>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</si>
  <si>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</si>
  <si>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</si>
  <si>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</si>
  <si>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</si>
  <si>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</si>
  <si>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</si>
  <si>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</si>
  <si>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</si>
  <si>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</si>
  <si>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</si>
  <si>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</si>
  <si>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</si>
  <si>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</si>
  <si>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</si>
  <si>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</si>
  <si>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Hugh's Special School</t>
  </si>
  <si>
    <t>St Luke's Primary School</t>
  </si>
  <si>
    <t>Brompton Hall School</t>
  </si>
  <si>
    <t>Forest Moor School</t>
  </si>
  <si>
    <t>Welburn Hall School</t>
  </si>
  <si>
    <t>The Woodlands Academy</t>
  </si>
  <si>
    <t>The Dales School</t>
  </si>
  <si>
    <t>Springhead School</t>
  </si>
  <si>
    <t>The Forest School</t>
  </si>
  <si>
    <t>Springwater School</t>
  </si>
  <si>
    <t>Brooklands School</t>
  </si>
  <si>
    <t>Mowbray School</t>
  </si>
  <si>
    <t>Applefields School</t>
  </si>
  <si>
    <t>Hob Moor Oaks Academy</t>
  </si>
  <si>
    <t>Windmill Hill School</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</si>
  <si>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</si>
  <si>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</si>
  <si>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</si>
  <si>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</si>
  <si>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</si>
  <si>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</si>
  <si>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</si>
  <si>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</si>
  <si>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</si>
  <si>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</si>
  <si>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</si>
  <si>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</si>
  <si>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</si>
  <si>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</si>
  <si>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</si>
  <si>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</si>
  <si>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</si>
  <si>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</si>
  <si>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</si>
  <si>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</si>
  <si>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</si>
  <si>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</si>
  <si>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</si>
  <si>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</si>
  <si>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</si>
  <si>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</si>
  <si>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</si>
  <si>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</si>
  <si>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</si>
  <si>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</si>
  <si>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</si>
  <si>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</si>
  <si>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</si>
  <si>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</si>
  <si>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</si>
  <si>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</si>
  <si>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</si>
  <si>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Giles' Spencer Academy</t>
  </si>
  <si>
    <t>St Clare's School</t>
  </si>
  <si>
    <t>Ivy House School</t>
  </si>
  <si>
    <t>St Andrew's Academy</t>
  </si>
  <si>
    <t>Kingsmead School</t>
  </si>
  <si>
    <t>Beaucroft Foundation School</t>
  </si>
  <si>
    <t>Westfield Arts College</t>
  </si>
  <si>
    <t>Harbour School Dorset</t>
  </si>
  <si>
    <t>Mountjoy School</t>
  </si>
  <si>
    <t>Wyvern Academy</t>
  </si>
  <si>
    <t>Yewstock School</t>
  </si>
  <si>
    <t>Montacute School</t>
  </si>
  <si>
    <t>Winchelsea School</t>
  </si>
  <si>
    <t>Linwood School</t>
  </si>
  <si>
    <t>Longspee School</t>
  </si>
  <si>
    <t>Tregonwell Academy</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</si>
  <si>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</si>
  <si>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</si>
  <si>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</si>
  <si>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</si>
  <si>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</si>
  <si>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</si>
  <si>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</si>
  <si>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</si>
  <si>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</si>
  <si>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</si>
  <si>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The Ropemakers' Academy</t>
  </si>
  <si>
    <t>The Flagship School</t>
  </si>
  <si>
    <t>St Mary's School</t>
  </si>
  <si>
    <t>Glyne Gap School</t>
  </si>
  <si>
    <t>Grove Park School</t>
  </si>
  <si>
    <t>Torfield School</t>
  </si>
  <si>
    <t>Saxon Mount School</t>
  </si>
  <si>
    <t>The South Downs School</t>
  </si>
  <si>
    <t>The Lindfield School</t>
  </si>
  <si>
    <t>Hazel Court School</t>
  </si>
  <si>
    <t>New Horizons School (Part of the Sabden Multi Academy Trust)</t>
  </si>
  <si>
    <t>Cuckmere House School</t>
  </si>
  <si>
    <t>Homewood College</t>
  </si>
  <si>
    <t>Downs View Special School</t>
  </si>
  <si>
    <t>Hill Park School</t>
  </si>
  <si>
    <t>Osborne School</t>
  </si>
  <si>
    <t>Henry Tyndale School</t>
  </si>
  <si>
    <t>Prospect School</t>
  </si>
  <si>
    <t>The Coppice Spring Academy</t>
  </si>
  <si>
    <t>The Austen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</si>
  <si>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</si>
  <si>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</si>
  <si>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</si>
  <si>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</si>
  <si>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</si>
  <si>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</si>
  <si>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</si>
  <si>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</si>
  <si>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</si>
  <si>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</si>
  <si>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</si>
  <si>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</si>
  <si>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</si>
  <si>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</si>
  <si>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</si>
  <si>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</si>
  <si>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Samuel Cody School</t>
  </si>
  <si>
    <t>The Mark Way School</t>
  </si>
  <si>
    <t>Shepherds Down Special School</t>
  </si>
  <si>
    <t>LWS Academy</t>
  </si>
  <si>
    <t>Hollywater School</t>
  </si>
  <si>
    <t>Cliffdale Primary Academy</t>
  </si>
  <si>
    <t>Redwood Park Academy</t>
  </si>
  <si>
    <t>Mary Rose Academy</t>
  </si>
  <si>
    <t>The Harbour School</t>
  </si>
  <si>
    <t>Great Oaks School</t>
  </si>
  <si>
    <t>The Cedar School</t>
  </si>
  <si>
    <t>The Polygon School</t>
  </si>
  <si>
    <t>Vermont School</t>
  </si>
  <si>
    <t>Rosewood Free School</t>
  </si>
  <si>
    <t>The Fusion Academy</t>
  </si>
  <si>
    <t>Maplewell Hall School</t>
  </si>
  <si>
    <t>Foxfields Academy</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</si>
  <si>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</si>
  <si>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</si>
  <si>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</si>
  <si>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</si>
  <si>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</si>
  <si>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</si>
  <si>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</si>
  <si>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</si>
  <si>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</si>
  <si>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</si>
  <si>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</si>
  <si>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</si>
  <si>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</si>
  <si>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</si>
  <si>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</si>
  <si>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</si>
  <si>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</si>
  <si>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</si>
  <si>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</si>
  <si>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</si>
  <si>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</si>
  <si>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</si>
  <si>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</si>
  <si>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</si>
  <si>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</si>
  <si>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</si>
  <si>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</si>
  <si>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</si>
  <si>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</si>
  <si>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</si>
  <si>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</si>
  <si>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</si>
  <si>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</si>
  <si>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</si>
  <si>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</si>
  <si>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College</t>
  </si>
  <si>
    <t>Watermill School</t>
  </si>
  <si>
    <t>Kemball School</t>
  </si>
  <si>
    <t>The Springfields Academy</t>
  </si>
  <si>
    <t>Silverwood School</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</si>
  <si>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</si>
  <si>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</si>
  <si>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</si>
  <si>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</si>
  <si>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</si>
  <si>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</si>
  <si>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</si>
  <si>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</si>
  <si>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</si>
  <si>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</si>
  <si>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</si>
  <si>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</si>
  <si>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</si>
  <si>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</si>
  <si>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</si>
  <si>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</si>
  <si>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</si>
  <si>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</si>
  <si>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</si>
  <si>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Chiltern Way Academy Wokingham</t>
  </si>
  <si>
    <t>Addington School</t>
  </si>
  <si>
    <t>Highfield Littleport Academy</t>
  </si>
  <si>
    <t>Riverside Meadows Academy</t>
  </si>
  <si>
    <t>Highfield Ely Academy</t>
  </si>
  <si>
    <t>The Martin Bacon Academy</t>
  </si>
  <si>
    <t>The Cavendish School</t>
  </si>
  <si>
    <t>Spring Common Academy</t>
  </si>
  <si>
    <t>Meadowgate Academy</t>
  </si>
  <si>
    <t>Samuel Pepys School</t>
  </si>
  <si>
    <t>Granta School</t>
  </si>
  <si>
    <t>Castle School, Cambridge</t>
  </si>
  <si>
    <t>The Centre School</t>
  </si>
  <si>
    <t>Medeshamstede Academy</t>
  </si>
  <si>
    <t>Lime Academy Orton</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</si>
  <si>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</si>
  <si>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</si>
  <si>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</si>
  <si>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</si>
  <si>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</si>
  <si>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</si>
  <si>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</si>
  <si>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</si>
  <si>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</si>
  <si>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</si>
  <si>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</si>
  <si>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</si>
  <si>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</si>
  <si>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</si>
  <si>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</si>
  <si>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Glendinning Academy</t>
  </si>
  <si>
    <t>Orchard Manor School</t>
  </si>
  <si>
    <t>The Lampard Community School</t>
  </si>
  <si>
    <t>Pathfield School</t>
  </si>
  <si>
    <t>Bidwell Brook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</si>
  <si>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</si>
  <si>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</si>
  <si>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</si>
  <si>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</si>
  <si>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</si>
  <si>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</si>
  <si>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</si>
  <si>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</si>
  <si>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</si>
  <si>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Co-Operative Academy</t>
  </si>
  <si>
    <t>Langham Oaks</t>
  </si>
  <si>
    <t>The Pioneer School</t>
  </si>
  <si>
    <t>Grove House School</t>
  </si>
  <si>
    <t>Ramsden Hall Academy</t>
  </si>
  <si>
    <t>Southview School</t>
  </si>
  <si>
    <t>Chatten Free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</si>
  <si>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</si>
  <si>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</si>
  <si>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</si>
  <si>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</si>
  <si>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</si>
  <si>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</si>
  <si>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</si>
  <si>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</si>
  <si>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</si>
  <si>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</si>
  <si>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</si>
  <si>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</si>
  <si>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</si>
  <si>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</si>
  <si>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</si>
  <si>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</si>
  <si>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Free School</t>
  </si>
  <si>
    <t>Treetops School</t>
  </si>
  <si>
    <t>Beacon Hill Academy</t>
  </si>
  <si>
    <t>The Beacon College</t>
  </si>
  <si>
    <t>Barrs Court School</t>
  </si>
  <si>
    <t>Blackmarston School</t>
  </si>
  <si>
    <t>The Brookfield School</t>
  </si>
  <si>
    <t>Vale of Evesham School</t>
  </si>
  <si>
    <t>Kingfisher School</t>
  </si>
  <si>
    <t>Rigby Hall Day Special School</t>
  </si>
  <si>
    <t>Riversides School</t>
  </si>
  <si>
    <t>Pitcheroak School</t>
  </si>
  <si>
    <t>Chadsgrove School</t>
  </si>
  <si>
    <t>Regency High School</t>
  </si>
  <si>
    <t>Fort Royal</t>
  </si>
  <si>
    <t>Wyre Forest School</t>
  </si>
  <si>
    <t>Broomhill Bank School</t>
  </si>
  <si>
    <t>Aspire School</t>
  </si>
  <si>
    <t>Snowfields Academy</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</si>
  <si>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</si>
  <si>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</si>
  <si>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</si>
  <si>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</si>
  <si>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</si>
  <si>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</si>
  <si>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</si>
  <si>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</si>
  <si>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</si>
  <si>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</si>
  <si>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</si>
  <si>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</si>
  <si>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</si>
  <si>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</si>
  <si>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</si>
  <si>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</si>
  <si>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</si>
  <si>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</si>
  <si>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</si>
  <si>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</si>
  <si>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</si>
  <si>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</si>
  <si>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</si>
  <si>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</si>
  <si>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</si>
  <si>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</si>
  <si>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</si>
  <si>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</si>
  <si>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</si>
  <si>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</si>
  <si>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</si>
  <si>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</si>
  <si>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</si>
  <si>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</si>
  <si>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</si>
  <si>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</si>
  <si>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</si>
  <si>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</si>
  <si>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</si>
  <si>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</si>
  <si>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</si>
  <si>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</si>
  <si>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</si>
  <si>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</si>
  <si>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</si>
  <si>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</si>
  <si>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</si>
  <si>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</si>
  <si>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</si>
  <si>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</si>
  <si>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</si>
  <si>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</si>
  <si>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</si>
  <si>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</si>
  <si>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</si>
  <si>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</si>
  <si>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Lotus School</t>
  </si>
  <si>
    <t>Park Community Academy</t>
  </si>
  <si>
    <t>Highfurlong School</t>
  </si>
  <si>
    <t>Foxwood Academy</t>
  </si>
  <si>
    <t>The Beech Academy</t>
  </si>
  <si>
    <t>Redgate Primary Academy</t>
  </si>
  <si>
    <t>Harlow Academy</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</si>
  <si>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</si>
  <si>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</si>
  <si>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</si>
  <si>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</si>
  <si>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</si>
  <si>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</si>
  <si>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</si>
  <si>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</si>
  <si>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</si>
  <si>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</si>
  <si>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</si>
  <si>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</si>
  <si>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</si>
  <si>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</si>
  <si>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</si>
  <si>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</si>
  <si>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NAS Church Lawton School</t>
  </si>
  <si>
    <t>The Axis Academy</t>
  </si>
  <si>
    <t>Adelaide Heath Academy</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</si>
  <si>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</si>
  <si>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</si>
  <si>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</si>
  <si>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</si>
  <si>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</si>
  <si>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</si>
  <si>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</si>
  <si>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</si>
  <si>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</si>
  <si>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</si>
  <si>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Archers Brook SEMH Residential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</si>
  <si>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</si>
  <si>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</si>
  <si>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</si>
  <si>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</si>
  <si>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</si>
  <si>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</si>
  <si>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</si>
  <si>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</si>
  <si>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</si>
  <si>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</si>
  <si>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</si>
  <si>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</si>
  <si>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</si>
  <si>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</si>
  <si>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</si>
  <si>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</si>
  <si>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</si>
  <si>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</si>
  <si>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</si>
  <si>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Brandles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</si>
  <si>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</si>
  <si>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</si>
  <si>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</si>
  <si>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</si>
  <si>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</si>
  <si>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</si>
  <si>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</si>
  <si>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</si>
  <si>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</si>
  <si>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</si>
  <si>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</si>
  <si>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</si>
  <si>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</si>
  <si>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</si>
  <si>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</si>
  <si>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</si>
  <si>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</si>
  <si>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</si>
  <si>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</si>
  <si>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</si>
  <si>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</si>
  <si>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Haywood Grove School</t>
  </si>
  <si>
    <t>St George's School</t>
  </si>
  <si>
    <t>Medina House School</t>
  </si>
  <si>
    <t>Ambergate Sports College</t>
  </si>
  <si>
    <t>The Grantham Sandon School</t>
  </si>
  <si>
    <t>Gosberton House Academy</t>
  </si>
  <si>
    <t>The Priory School</t>
  </si>
  <si>
    <t>Boston Endeavour Academy</t>
  </si>
  <si>
    <t>The Garth School</t>
  </si>
  <si>
    <t>The Pilgrim School</t>
  </si>
  <si>
    <t>The Lincoln St Christopher's School</t>
  </si>
  <si>
    <t>The St Francis Special School, Lincoln</t>
  </si>
  <si>
    <t>St Lawrence School</t>
  </si>
  <si>
    <t>The Eresby School, Spilsby</t>
  </si>
  <si>
    <t>St Bernard's School</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</si>
  <si>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</si>
  <si>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</si>
  <si>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</si>
  <si>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</si>
  <si>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</si>
  <si>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</si>
  <si>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</si>
  <si>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</si>
  <si>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</si>
  <si>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</si>
  <si>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Bure Park Specialist Academy</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</si>
  <si>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</si>
  <si>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</si>
  <si>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</si>
  <si>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</si>
  <si>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</si>
  <si>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</si>
  <si>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</si>
  <si>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</si>
  <si>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</si>
  <si>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NCEA Castle School</t>
  </si>
  <si>
    <t>Cleaswell Hill School</t>
  </si>
  <si>
    <t>Cramlington Hillcrest School</t>
  </si>
  <si>
    <t>Barndale House School</t>
  </si>
  <si>
    <t>The Grove Special School</t>
  </si>
  <si>
    <t>Hexham Priory School</t>
  </si>
  <si>
    <t>Collingwood School &amp; Media Arts College</t>
  </si>
  <si>
    <t>Atkinson House School</t>
  </si>
  <si>
    <t>Northern House Academy</t>
  </si>
  <si>
    <t>Woodeaton Manor School</t>
  </si>
  <si>
    <t>Endeavour Academy, Oxford</t>
  </si>
  <si>
    <t>Orion Academy</t>
  </si>
  <si>
    <t>Frank Wise School</t>
  </si>
  <si>
    <t>John Watson School</t>
  </si>
  <si>
    <t>The Iffley Academy</t>
  </si>
  <si>
    <t>Mabel Prichard School</t>
  </si>
  <si>
    <t>Fitzwaryn School</t>
  </si>
  <si>
    <t>Bardwell School</t>
  </si>
  <si>
    <t>Bishopswood School</t>
  </si>
  <si>
    <t>The Mendip School</t>
  </si>
  <si>
    <t>Polden Bower School</t>
  </si>
  <si>
    <t>The Sky Academy</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</si>
  <si>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</si>
  <si>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</si>
  <si>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</si>
  <si>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</si>
  <si>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</si>
  <si>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</si>
  <si>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</si>
  <si>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</si>
  <si>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</si>
  <si>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</si>
  <si>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</si>
  <si>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The Everitt Academy</t>
  </si>
  <si>
    <t>Warren School</t>
  </si>
  <si>
    <t>Sir Bobby Robson School</t>
  </si>
  <si>
    <t>Castle East School</t>
  </si>
  <si>
    <t>Unified Academy</t>
  </si>
  <si>
    <t>The Park School</t>
  </si>
  <si>
    <t>Gosden House School</t>
  </si>
  <si>
    <t>Bramley Oak Academy</t>
  </si>
  <si>
    <t>Fox Grove School</t>
  </si>
  <si>
    <t>St Dominic's School</t>
  </si>
  <si>
    <t>Sunnydown School</t>
  </si>
  <si>
    <t>Limpsfield Grange School</t>
  </si>
  <si>
    <t>Wishmore Cross Academy</t>
  </si>
  <si>
    <t>West Hill School</t>
  </si>
  <si>
    <t>Carwarden House Community School</t>
  </si>
  <si>
    <t>Pond Meadow School</t>
  </si>
  <si>
    <t>Walton Leigh School</t>
  </si>
  <si>
    <t>Clifton Hill School</t>
  </si>
  <si>
    <t>The Ridgeway School</t>
  </si>
  <si>
    <t>Brooklands School - Split Site</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</si>
  <si>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</si>
  <si>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</si>
  <si>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</si>
  <si>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</si>
  <si>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</si>
  <si>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</si>
  <si>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</si>
  <si>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</si>
  <si>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</si>
  <si>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</si>
  <si>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Venture Academy</t>
  </si>
  <si>
    <t>Quest Academy</t>
  </si>
  <si>
    <t>Brooke School</t>
  </si>
  <si>
    <t>Evergreen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</si>
  <si>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</si>
  <si>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</si>
  <si>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</si>
  <si>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</si>
  <si>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</si>
  <si>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</si>
  <si>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</si>
  <si>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</si>
  <si>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</si>
  <si>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</si>
  <si>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</si>
  <si>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</si>
  <si>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</si>
  <si>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</si>
  <si>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Red Kite Academy</t>
  </si>
  <si>
    <t>Chelveston Road School</t>
  </si>
  <si>
    <t>Isebrook School</t>
  </si>
  <si>
    <t>Wren Spinney Community School</t>
  </si>
  <si>
    <t>Kingsley Special Academy</t>
  </si>
  <si>
    <t>Friars Academy</t>
  </si>
  <si>
    <t>Rowan Gate Primary School -Two Sites and Satellite</t>
  </si>
  <si>
    <t>Maplefields Academy</t>
  </si>
  <si>
    <t>Daventry Hill School</t>
  </si>
  <si>
    <t>Purple Oaks Academy</t>
  </si>
  <si>
    <t>Fairfields School</t>
  </si>
  <si>
    <t>Northgate School Arts College</t>
  </si>
  <si>
    <t>The Gateway School</t>
  </si>
  <si>
    <t>Greenfields Specialist School for Communication</t>
  </si>
  <si>
    <t>Billing Brook Special School</t>
  </si>
  <si>
    <t>Kings Meadow School</t>
  </si>
  <si>
    <t>Local Authority Dedicated Schools Grant Allocations: Pupil Numbers for the 2022-23 DSG allocations</t>
  </si>
  <si>
    <t xml:space="preserve">This workbook can be used to view your LA's final pupil numbers from the October 2021 (Schools Block and High needs basic entitlement ) and January 2022 and January 2023 (Early Years Block) pupil data collections for the 2022-23 Dedicated Schools Grant.
</t>
  </si>
  <si>
    <t>Please refer to "2022-23 DSG Pupil Number information" on the .GOV.UK website  for further information on the pupil numbers used to calculate the DSG Schools and Early Years Blocks.</t>
  </si>
  <si>
    <t>This shows the number of pupils in your LA in each of the following as recorded on the School Census October 2021</t>
  </si>
  <si>
    <t>This shows the number of pupils in maintained special schools and special academies based on the October 2018 School Census and January 2023 AP Census.</t>
  </si>
  <si>
    <t>This shows the number of 3 and 4 year old pupils in your LA in each of the following: School Census January 2022, Alternative Provision Census January 2022, Early Years Census January 2022, School Census January 2023, Alternative Provision Census January 2023 and Early Years Census January 2023.</t>
  </si>
  <si>
    <t>This shows the number of eligible 2year old pupils in your LA in each of the following: School Census January 2022, Alternative Provision Census January 2022, Early Years Census January 2022, School Census January 2023, Alternative Provision Census January 2023 and Early Years Census January 2023.</t>
  </si>
  <si>
    <t>This shows the number of early years pupils eligible for pupil premium (from Schools Census January 2022, Early Years Census January 2022, Schools Census January 2023, Early Years Census January 2023) and disability access fund (DAF) (from DWP DLA data).</t>
  </si>
  <si>
    <t>20th July 2023</t>
  </si>
  <si>
    <t>January 2023 census data added to Early Years Block and pupil numbers apportioned across the revant years</t>
  </si>
  <si>
    <t>2022 to 2023 financial year Schools Block and Central School Services</t>
  </si>
  <si>
    <t>Pupils aged 4 to 16+ at 31st August 2021 (headcount) in YG R-6 including those in YG 'X'</t>
  </si>
  <si>
    <t>Pupils from October School census 2021:</t>
  </si>
  <si>
    <t>Pupils aged 4 to 16+ at 31st August 2021 (headcount) in YG 7-11 including those in YG 'X'</t>
  </si>
  <si>
    <t>Includes pupils in academies as at October School census 2021</t>
  </si>
  <si>
    <t>2022 to 2023 financial year Early Years Block (indicative allocations): 3 &amp; 4 year old funding</t>
  </si>
  <si>
    <t>Pupils from January School Census 2022:</t>
  </si>
  <si>
    <t>Pupils from January School Census 2023:</t>
  </si>
  <si>
    <r>
      <t>Pupils from the January Early Years Census 2022</t>
    </r>
    <r>
      <rPr>
        <b/>
        <vertAlign val="superscript"/>
        <sz val="11"/>
        <rFont val="Arial"/>
        <family val="2"/>
      </rPr>
      <t>4,5</t>
    </r>
    <r>
      <rPr>
        <b/>
        <sz val="11"/>
        <rFont val="Arial"/>
        <family val="2"/>
      </rPr>
      <t>:</t>
    </r>
  </si>
  <si>
    <r>
      <t>Pupils from the January Early Years Census 2023</t>
    </r>
    <r>
      <rPr>
        <b/>
        <vertAlign val="superscript"/>
        <sz val="11"/>
        <rFont val="Arial"/>
        <family val="2"/>
      </rPr>
      <t>4,5</t>
    </r>
    <r>
      <rPr>
        <b/>
        <sz val="11"/>
        <rFont val="Arial"/>
        <family val="2"/>
      </rPr>
      <t>:</t>
    </r>
  </si>
  <si>
    <t>Pupils from January Alternative Provision 2022</t>
  </si>
  <si>
    <t>Pupils from January Alternative Provision 2023:</t>
  </si>
  <si>
    <r>
      <t>Pupils from the January Early Years Census 2022</t>
    </r>
    <r>
      <rPr>
        <b/>
        <vertAlign val="superscript"/>
        <sz val="11"/>
        <rFont val="Arial"/>
        <family val="2"/>
      </rPr>
      <t>4</t>
    </r>
    <r>
      <rPr>
        <b/>
        <sz val="11"/>
        <rFont val="Arial"/>
        <family val="2"/>
      </rPr>
      <t>:</t>
    </r>
  </si>
  <si>
    <t>Pupils from January Alternative Provision 2022:</t>
  </si>
  <si>
    <r>
      <t>Pupils from the January Early Years Census 2023</t>
    </r>
    <r>
      <rPr>
        <b/>
        <vertAlign val="superscript"/>
        <sz val="11"/>
        <rFont val="Arial"/>
        <family val="2"/>
      </rPr>
      <t>4</t>
    </r>
    <r>
      <rPr>
        <b/>
        <sz val="11"/>
        <rFont val="Arial"/>
        <family val="2"/>
      </rPr>
      <t>:</t>
    </r>
  </si>
  <si>
    <t>2022 to 2023 financial year Early Years Block (indicative allocations): 2 year old funding</t>
  </si>
  <si>
    <t>2022 to 2023 financial year pupils eligible for Early Year Pupil Premium and Disability Access Fund</t>
  </si>
  <si>
    <t>Eligible pupils from January School Census 2022:</t>
  </si>
  <si>
    <r>
      <t>Eligible pupils from the January Early Years Census 2022</t>
    </r>
    <r>
      <rPr>
        <b/>
        <vertAlign val="superscript"/>
        <sz val="11"/>
        <rFont val="Arial"/>
        <family val="2"/>
      </rPr>
      <t>4,5</t>
    </r>
    <r>
      <rPr>
        <b/>
        <sz val="11"/>
        <rFont val="Arial"/>
        <family val="2"/>
      </rPr>
      <t>:</t>
    </r>
  </si>
  <si>
    <r>
      <t>Eligible pupils from the January Early Years Census 2023</t>
    </r>
    <r>
      <rPr>
        <b/>
        <vertAlign val="superscript"/>
        <sz val="11"/>
        <rFont val="Arial"/>
        <family val="2"/>
      </rPr>
      <t>4,5</t>
    </r>
    <r>
      <rPr>
        <b/>
        <sz val="11"/>
        <rFont val="Arial"/>
        <family val="2"/>
      </rPr>
      <t>:</t>
    </r>
  </si>
  <si>
    <t>Eligible pupils from January School Census 2023:</t>
  </si>
  <si>
    <t>Eligible pupils from January Alternative Provision 2022:</t>
  </si>
  <si>
    <t>Eligible pupils from January Alternative Provision 2023:</t>
  </si>
  <si>
    <t>Includes pupils in all special schools and all academies as at January School Census.</t>
  </si>
  <si>
    <t>2022 to 2023 financial year High Needs Block Basic Entitlement</t>
  </si>
  <si>
    <t>Pupils from January Alternative Provision 2021:</t>
  </si>
  <si>
    <t>Includes pupils in academies as at October School census 20121</t>
  </si>
  <si>
    <t>Pupils aged 4 to 18 at 31st August 2021 (headcount) in YG 7-11 including those in YG 'X'</t>
  </si>
  <si>
    <t>Pupils aged 4 to 18 at 31st August 2021 (headcount) in YG R-6 including those in YG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</si>
</sst>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0.000"/>
    <numFmt numFmtId="166" formatCode="#,##0.0"/>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43">
    <xf numFmtId="0" fontId="0" fillId="0" borderId="0" xfId="0"/>
    <xf numFmtId="0" fontId="4" fillId="2" borderId="0" xfId="1" applyFont="1" applyFill="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lignment vertical="top" wrapText="1"/>
    </xf>
    <xf numFmtId="0" fontId="4" fillId="2" borderId="0" xfId="1" applyFont="1" applyFill="1" applyAlignment="1">
      <alignment horizontal="left" vertical="top" wrapText="1"/>
    </xf>
    <xf numFmtId="0" fontId="4" fillId="2" borderId="0" xfId="1" applyFont="1" applyFill="1" applyAlignment="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vertical="top"/>
      <protection hidden="1"/>
    </xf>
    <xf numFmtId="164" fontId="6" fillId="2" borderId="0" xfId="3" applyNumberFormat="1" applyFont="1" applyFill="1" applyAlignment="1" applyProtection="1">
      <alignment horizontal="left"/>
      <protection hidden="1"/>
    </xf>
    <xf numFmtId="0" fontId="11" fillId="0" borderId="0" xfId="1" applyFont="1" applyProtection="1">
      <protection hidden="1"/>
    </xf>
    <xf numFmtId="0" fontId="3" fillId="0" borderId="0" xfId="1" applyProtection="1">
      <protection hidden="1"/>
    </xf>
    <xf numFmtId="0" fontId="4" fillId="0" borderId="0" xfId="1" applyFont="1" applyAlignment="1" applyProtection="1">
      <alignment horizontal="left" vertical="center" wrapText="1"/>
      <protection hidden="1"/>
    </xf>
    <xf numFmtId="0" fontId="12" fillId="0" borderId="0" xfId="1" applyFont="1" applyProtection="1">
      <protection hidden="1"/>
    </xf>
    <xf numFmtId="0" fontId="13" fillId="0" borderId="0" xfId="1" applyFont="1" applyProtection="1">
      <protection locked="0"/>
    </xf>
    <xf numFmtId="0" fontId="14" fillId="0" borderId="0" xfId="1" applyFont="1" applyAlignment="1" applyProtection="1">
      <alignment horizontal="left" vertical="center"/>
      <protection hidden="1"/>
    </xf>
    <xf numFmtId="0" fontId="15" fillId="0" borderId="0" xfId="1" applyFont="1" applyProtection="1">
      <protection hidden="1"/>
    </xf>
    <xf numFmtId="0" fontId="6" fillId="0" borderId="0" xfId="1" applyFont="1" applyAlignment="1" applyProtection="1">
      <alignment horizontal="left" vertical="top" wrapText="1"/>
      <protection hidden="1"/>
    </xf>
    <xf numFmtId="0" fontId="16" fillId="0" borderId="0" xfId="1" applyFont="1" applyProtection="1">
      <protection locked="0"/>
    </xf>
    <xf numFmtId="0" fontId="6" fillId="0" borderId="0" xfId="1" applyFont="1" applyAlignment="1" applyProtection="1">
      <alignment horizontal="center" vertical="top" wrapText="1"/>
      <protection hidden="1"/>
    </xf>
    <xf numFmtId="0" fontId="4" fillId="0" borderId="0" xfId="1" applyFont="1" applyAlignment="1" applyProtection="1">
      <alignment vertical="top" wrapText="1"/>
      <protection hidden="1"/>
    </xf>
    <xf numFmtId="0" fontId="17" fillId="0" borderId="0" xfId="1" applyFont="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Protection="1">
      <protection hidden="1"/>
    </xf>
    <xf numFmtId="0" fontId="4" fillId="0" borderId="0" xfId="1" applyFont="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vertical="center"/>
      <protection hidden="1"/>
    </xf>
    <xf numFmtId="0" fontId="6" fillId="0" borderId="0" xfId="1" applyFont="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Alignment="1" applyProtection="1">
      <alignment horizontal="left" vertical="center" wrapText="1"/>
      <protection hidden="1"/>
    </xf>
    <xf numFmtId="165" fontId="10" fillId="0" borderId="0" xfId="1" applyNumberFormat="1" applyFont="1" applyAlignment="1" applyProtection="1">
      <alignment horizontal="left" vertical="top"/>
      <protection hidden="1"/>
    </xf>
    <xf numFmtId="0" fontId="22" fillId="3" borderId="0" xfId="1" applyFont="1" applyFill="1" applyAlignment="1" applyProtection="1">
      <alignment horizontal="left" vertical="center" wrapText="1"/>
      <protection hidden="1"/>
    </xf>
    <xf numFmtId="1" fontId="3" fillId="3" borderId="0" xfId="1" applyNumberFormat="1" applyFill="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Alignment="1" applyProtection="1">
      <alignment horizontal="left" vertical="top" wrapText="1"/>
      <protection hidden="1"/>
    </xf>
    <xf numFmtId="3" fontId="10" fillId="3" borderId="0" xfId="1" applyNumberFormat="1" applyFont="1" applyFill="1" applyProtection="1">
      <protection hidden="1"/>
    </xf>
    <xf numFmtId="0" fontId="3" fillId="3" borderId="0" xfId="1" applyFill="1"/>
    <xf numFmtId="0" fontId="3" fillId="0" borderId="0" xfId="1"/>
    <xf numFmtId="1" fontId="4" fillId="3" borderId="0" xfId="1" applyNumberFormat="1" applyFont="1" applyFill="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1" fontId="7" fillId="3" borderId="0" xfId="1" applyNumberFormat="1" applyFont="1" applyFill="1" applyProtection="1">
      <protection hidden="1"/>
    </xf>
    <xf numFmtId="3" fontId="10" fillId="0" borderId="0" xfId="1" applyNumberFormat="1" applyFont="1" applyProtection="1">
      <protection hidden="1"/>
    </xf>
    <xf numFmtId="1" fontId="7" fillId="0" borderId="0" xfId="1" applyNumberFormat="1" applyFont="1" applyProtection="1">
      <protection hidden="1"/>
    </xf>
    <xf numFmtId="1" fontId="23" fillId="0" borderId="0" xfId="1" applyNumberFormat="1" applyFont="1" applyProtection="1">
      <protection hidden="1"/>
    </xf>
    <xf numFmtId="0" fontId="14" fillId="0" borderId="0" xfId="1" applyFont="1" applyProtection="1">
      <protection hidden="1"/>
    </xf>
    <xf numFmtId="0" fontId="24" fillId="0" borderId="0" xfId="1" applyFont="1" applyAlignment="1" applyProtection="1">
      <alignment vertical="top"/>
      <protection hidden="1"/>
    </xf>
    <xf numFmtId="0" fontId="16" fillId="0" borderId="0" xfId="1" applyFont="1" applyProtection="1">
      <protection hidden="1"/>
    </xf>
    <xf numFmtId="0" fontId="14" fillId="0" borderId="0" xfId="1" applyFont="1" applyAlignment="1" applyProtection="1">
      <alignment horizontal="left"/>
      <protection hidden="1"/>
    </xf>
    <xf numFmtId="0" fontId="7" fillId="0" borderId="0" xfId="1" applyFont="1" applyProtection="1">
      <protection hidden="1"/>
    </xf>
    <xf numFmtId="0" fontId="4" fillId="0" borderId="0" xfId="1" applyFont="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Alignment="1">
      <alignment horizontal="left" vertical="top" wrapText="1"/>
    </xf>
    <xf numFmtId="165" fontId="10" fillId="0" borderId="0" xfId="1" applyNumberFormat="1" applyFont="1" applyAlignment="1" applyProtection="1">
      <alignment horizontal="left" vertical="top" wrapText="1"/>
      <protection hidden="1"/>
    </xf>
    <xf numFmtId="0" fontId="6" fillId="0" borderId="0" xfId="1" applyFont="1" applyAlignment="1" applyProtection="1">
      <alignment vertical="top" wrapText="1"/>
      <protection hidden="1"/>
    </xf>
    <xf numFmtId="0" fontId="4" fillId="2" borderId="0" xfId="1" applyFont="1" applyFill="1" applyAlignment="1" applyProtection="1">
      <alignment horizontal="center" vertical="center" wrapText="1"/>
      <protection hidden="1"/>
    </xf>
    <xf numFmtId="165" fontId="6" fillId="0" borderId="0" xfId="1" applyNumberFormat="1" applyFont="1" applyAlignment="1" applyProtection="1">
      <alignment horizontal="left" vertical="center"/>
      <protection hidden="1"/>
    </xf>
    <xf numFmtId="0" fontId="6" fillId="2" borderId="0" xfId="1" applyFont="1" applyFill="1" applyAlignment="1" applyProtection="1">
      <alignment vertical="center" wrapText="1"/>
      <protection hidden="1"/>
    </xf>
    <xf numFmtId="0" fontId="4" fillId="0" borderId="0" xfId="1" applyFont="1" applyProtection="1">
      <protection hidden="1"/>
    </xf>
    <xf numFmtId="0" fontId="6" fillId="2" borderId="0" xfId="1" applyFont="1" applyFill="1" applyAlignment="1" applyProtection="1">
      <alignment horizontal="left" vertical="center" wrapText="1"/>
      <protection hidden="1"/>
    </xf>
    <xf numFmtId="1" fontId="3" fillId="0" borderId="0" xfId="1" applyNumberFormat="1"/>
    <xf numFmtId="166" fontId="20" fillId="3" borderId="0" xfId="1" applyNumberFormat="1" applyFont="1" applyFill="1" applyAlignment="1">
      <alignment horizontal="center" vertical="center" wrapText="1"/>
    </xf>
    <xf numFmtId="0" fontId="6" fillId="0" borderId="15" xfId="1" applyFont="1" applyBorder="1" applyAlignment="1" applyProtection="1">
      <alignment vertical="center" wrapText="1"/>
      <protection hidden="1"/>
    </xf>
    <xf numFmtId="165" fontId="6" fillId="0" borderId="0" xfId="1" applyNumberFormat="1" applyFont="1" applyAlignment="1" applyProtection="1">
      <alignment horizontal="center" vertical="center" wrapText="1"/>
      <protection hidden="1"/>
    </xf>
    <xf numFmtId="0" fontId="22" fillId="0" borderId="0" xfId="1" applyFont="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1" fontId="25" fillId="0" borderId="0" xfId="1" applyNumberFormat="1" applyFont="1" applyAlignment="1" applyProtection="1">
      <alignment horizontal="center" vertical="center" wrapText="1"/>
      <protection hidden="1"/>
    </xf>
    <xf numFmtId="0" fontId="26" fillId="0" borderId="0" xfId="1" applyFont="1" applyAlignment="1" applyProtection="1">
      <alignment horizontal="left" vertical="top" wrapText="1"/>
      <protection hidden="1"/>
    </xf>
    <xf numFmtId="0" fontId="21" fillId="0" borderId="0" xfId="1" applyFont="1" applyAlignment="1" applyProtection="1">
      <alignment horizontal="left" vertical="top" wrapText="1"/>
      <protection hidden="1"/>
    </xf>
    <xf numFmtId="0" fontId="4" fillId="0" borderId="0" xfId="1" quotePrefix="1" applyFont="1" applyAlignment="1" applyProtection="1">
      <alignment horizontal="center" vertical="center" wrapText="1"/>
      <protection hidden="1"/>
    </xf>
    <xf numFmtId="0" fontId="4" fillId="0" borderId="0" xfId="1" applyFont="1" applyAlignment="1" applyProtection="1">
      <alignment horizontal="left" vertical="top"/>
      <protection hidden="1"/>
    </xf>
    <xf numFmtId="0" fontId="4" fillId="0" borderId="0" xfId="1" quotePrefix="1" applyFont="1" applyAlignment="1" applyProtection="1">
      <alignment horizontal="center" vertical="center"/>
      <protection hidden="1"/>
    </xf>
    <xf numFmtId="1" fontId="4" fillId="0" borderId="0" xfId="1" applyNumberFormat="1" applyFont="1" applyAlignment="1" applyProtection="1">
      <alignment vertical="top"/>
      <protection hidden="1"/>
    </xf>
    <xf numFmtId="1" fontId="6" fillId="0" borderId="0" xfId="1" applyNumberFormat="1" applyFont="1" applyAlignment="1" applyProtection="1">
      <alignment vertical="top"/>
      <protection hidden="1"/>
    </xf>
    <xf numFmtId="1" fontId="4" fillId="0" borderId="0" xfId="1" applyNumberFormat="1" applyFont="1" applyAlignment="1" applyProtection="1">
      <alignment horizontal="left" vertical="top"/>
      <protection hidden="1"/>
    </xf>
    <xf numFmtId="1" fontId="4" fillId="0" borderId="0" xfId="1" applyNumberFormat="1" applyFont="1" applyAlignment="1" applyProtection="1">
      <alignment vertical="top" wrapText="1"/>
      <protection hidden="1"/>
    </xf>
    <xf numFmtId="0" fontId="6" fillId="0" borderId="0" xfId="1" applyFont="1" applyAlignment="1" applyProtection="1">
      <alignment horizontal="left"/>
      <protection hidden="1"/>
    </xf>
    <xf numFmtId="0" fontId="21" fillId="0" borderId="0" xfId="1" applyFont="1" applyAlignment="1" applyProtection="1">
      <alignment horizontal="left"/>
      <protection hidden="1"/>
    </xf>
    <xf numFmtId="0" fontId="4" fillId="0" borderId="0" xfId="1" applyFont="1" applyAlignment="1" applyProtection="1">
      <alignment horizontal="left" wrapText="1"/>
      <protection hidden="1"/>
    </xf>
    <xf numFmtId="165" fontId="6" fillId="5" borderId="24" xfId="1" applyNumberFormat="1" applyFont="1" applyFill="1" applyBorder="1" applyAlignment="1">
      <alignment horizontal="center" vertical="top" wrapText="1"/>
    </xf>
    <xf numFmtId="165" fontId="6" fillId="5" borderId="25" xfId="1" applyNumberFormat="1" applyFont="1" applyFill="1" applyBorder="1" applyAlignment="1">
      <alignment horizontal="center" vertical="top" wrapText="1"/>
    </xf>
    <xf numFmtId="165" fontId="6" fillId="5" borderId="3" xfId="1" applyNumberFormat="1" applyFont="1" applyFill="1" applyBorder="1" applyAlignment="1">
      <alignment horizontal="center" vertical="top" wrapText="1"/>
    </xf>
    <xf numFmtId="165" fontId="6" fillId="5" borderId="26" xfId="1" applyNumberFormat="1" applyFont="1" applyFill="1" applyBorder="1" applyAlignment="1">
      <alignment horizontal="center" vertical="top" wrapText="1"/>
    </xf>
    <xf numFmtId="165" fontId="6" fillId="5" borderId="10" xfId="1" applyNumberFormat="1" applyFont="1" applyFill="1" applyBorder="1" applyAlignment="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Alignment="1" applyProtection="1">
      <alignment horizontal="center" vertical="top"/>
      <protection hidden="1"/>
    </xf>
    <xf numFmtId="0" fontId="6" fillId="0" borderId="0" xfId="1" applyFont="1" applyAlignment="1" applyProtection="1">
      <alignment horizontal="right" vertical="center" wrapText="1"/>
      <protection hidden="1"/>
    </xf>
    <xf numFmtId="1" fontId="10" fillId="0" borderId="0" xfId="1" applyNumberFormat="1" applyFont="1" applyAlignment="1" applyProtection="1">
      <alignment horizontal="center" vertical="top"/>
      <protection hidden="1"/>
    </xf>
    <xf numFmtId="0" fontId="10" fillId="3" borderId="0" xfId="1" applyFont="1" applyFill="1" applyProtection="1">
      <protection hidden="1"/>
    </xf>
    <xf numFmtId="0" fontId="4" fillId="3" borderId="0" xfId="1" applyFont="1" applyFill="1" applyAlignment="1" applyProtection="1">
      <alignment horizontal="center" vertical="top"/>
      <protection hidden="1"/>
    </xf>
    <xf numFmtId="0" fontId="4" fillId="3" borderId="0" xfId="1" applyFont="1" applyFill="1" applyAlignment="1" applyProtection="1">
      <alignment horizontal="left" vertical="top" wrapText="1"/>
      <protection hidden="1"/>
    </xf>
    <xf numFmtId="0" fontId="3" fillId="3" borderId="0" xfId="1" applyFill="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Alignment="1">
      <alignment horizontal="left" vertical="top" wrapText="1"/>
    </xf>
    <xf numFmtId="0" fontId="6" fillId="3" borderId="0" xfId="1" applyFont="1" applyFill="1" applyAlignment="1" applyProtection="1">
      <alignment horizontal="right" vertical="center" wrapText="1"/>
      <protection hidden="1"/>
    </xf>
    <xf numFmtId="1" fontId="10" fillId="3" borderId="0" xfId="1" applyNumberFormat="1" applyFont="1" applyFill="1" applyAlignment="1" applyProtection="1">
      <alignment horizontal="center" vertical="top"/>
      <protection hidden="1"/>
    </xf>
    <xf numFmtId="0" fontId="3" fillId="0" borderId="0" xfId="1" applyAlignment="1" applyProtection="1">
      <alignment horizontal="center" vertical="top" wrapText="1"/>
      <protection hidden="1"/>
    </xf>
    <xf numFmtId="166" fontId="20" fillId="0" borderId="0" xfId="1" applyNumberFormat="1" applyFont="1" applyAlignment="1">
      <alignment horizontal="center" vertical="center" wrapText="1"/>
    </xf>
    <xf numFmtId="0" fontId="10" fillId="0" borderId="0" xfId="1" quotePrefix="1" applyFont="1" applyProtection="1">
      <protection hidden="1"/>
    </xf>
    <xf numFmtId="4" fontId="4" fillId="0" borderId="0" xfId="1" applyNumberFormat="1" applyFont="1" applyAlignment="1" applyProtection="1">
      <alignment vertical="top" wrapText="1"/>
      <protection hidden="1"/>
    </xf>
    <xf numFmtId="0" fontId="24" fillId="0" borderId="0" xfId="1" applyFont="1" applyProtection="1">
      <protection hidden="1"/>
    </xf>
    <xf numFmtId="0" fontId="3" fillId="0" borderId="28" xfId="1" applyBorder="1" applyProtection="1">
      <protection hidden="1"/>
    </xf>
    <xf numFmtId="0" fontId="11" fillId="0" borderId="23" xfId="1" applyFont="1" applyBorder="1" applyProtection="1">
      <protection hidden="1"/>
    </xf>
    <xf numFmtId="0" fontId="3" fillId="0" borderId="23" xfId="1" applyBorder="1" applyProtection="1">
      <protection hidden="1"/>
    </xf>
    <xf numFmtId="0" fontId="12" fillId="0" borderId="23" xfId="1" applyFont="1" applyBorder="1" applyProtection="1">
      <protection hidden="1"/>
    </xf>
    <xf numFmtId="0" fontId="3" fillId="0" borderId="29" xfId="1" applyBorder="1" applyProtection="1">
      <protection hidden="1"/>
    </xf>
    <xf numFmtId="0" fontId="11" fillId="0" borderId="28" xfId="1" applyFont="1" applyBorder="1" applyProtection="1">
      <protection hidden="1"/>
    </xf>
    <xf numFmtId="0" fontId="14" fillId="0" borderId="32" xfId="1" applyFont="1" applyBorder="1" applyAlignment="1" applyProtection="1">
      <alignment horizontal="left"/>
      <protection hidden="1"/>
    </xf>
    <xf numFmtId="0" fontId="3" fillId="0" borderId="15" xfId="1" applyBorder="1"/>
    <xf numFmtId="0" fontId="14" fillId="0" borderId="32" xfId="1" applyFont="1" applyBorder="1"/>
    <xf numFmtId="0" fontId="6" fillId="0" borderId="32" xfId="1" applyFont="1" applyBorder="1" applyAlignment="1" applyProtection="1">
      <alignment horizontal="center" vertical="top" wrapText="1"/>
      <protection hidden="1"/>
    </xf>
    <xf numFmtId="165" fontId="6" fillId="5" borderId="5" xfId="1" applyNumberFormat="1" applyFont="1" applyFill="1" applyBorder="1" applyAlignment="1">
      <alignment horizontal="center" vertical="center" wrapText="1"/>
    </xf>
    <xf numFmtId="0" fontId="4" fillId="0" borderId="32" xfId="1" applyFont="1" applyBorder="1" applyAlignment="1" applyProtection="1">
      <alignment horizontal="center" vertical="top" wrapText="1"/>
      <protection hidden="1"/>
    </xf>
    <xf numFmtId="0" fontId="3" fillId="0" borderId="33" xfId="1" applyBorder="1"/>
    <xf numFmtId="0" fontId="3" fillId="0" borderId="34" xfId="1" applyBorder="1"/>
    <xf numFmtId="0" fontId="3" fillId="0" borderId="35" xfId="1" applyBorder="1"/>
    <xf numFmtId="0" fontId="4" fillId="0" borderId="32" xfId="1" applyFont="1" applyBorder="1" applyAlignment="1" applyProtection="1">
      <alignment horizontal="center" vertical="center" wrapText="1"/>
      <protection hidden="1"/>
    </xf>
    <xf numFmtId="0" fontId="6" fillId="0" borderId="32" xfId="1" applyFont="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0" fontId="6" fillId="0" borderId="32" xfId="1" applyFont="1" applyBorder="1" applyAlignment="1" applyProtection="1">
      <alignment horizontal="left" vertical="center" wrapText="1"/>
      <protection hidden="1"/>
    </xf>
    <xf numFmtId="165" fontId="10" fillId="0" borderId="32" xfId="1" applyNumberFormat="1" applyFont="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Border="1" applyAlignment="1" applyProtection="1">
      <alignment horizontal="left" vertical="center"/>
      <protection hidden="1"/>
    </xf>
    <xf numFmtId="0" fontId="3" fillId="0" borderId="32" xfId="1" applyBorder="1" applyProtection="1">
      <protection hidden="1"/>
    </xf>
    <xf numFmtId="0" fontId="6" fillId="0" borderId="33" xfId="1" applyFont="1" applyBorder="1" applyAlignment="1" applyProtection="1">
      <alignment vertical="center" wrapText="1"/>
      <protection hidden="1"/>
    </xf>
    <xf numFmtId="0" fontId="6" fillId="0" borderId="34" xfId="1" applyFont="1" applyBorder="1" applyAlignment="1" applyProtection="1">
      <alignment vertical="center"/>
      <protection hidden="1"/>
    </xf>
    <xf numFmtId="0" fontId="6" fillId="0" borderId="34" xfId="1" applyFont="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166" fontId="20" fillId="3" borderId="0" xfId="4" applyNumberFormat="1" applyFont="1" applyFill="1" applyBorder="1" applyAlignment="1" applyProtection="1">
      <alignment horizontal="center" vertical="center" wrapText="1"/>
    </xf>
    <xf numFmtId="2" fontId="4" fillId="0" borderId="0" xfId="1" applyNumberFormat="1" applyFont="1" applyAlignment="1" applyProtection="1">
      <alignment horizontal="left" vertical="top" wrapText="1"/>
      <protection hidden="1"/>
    </xf>
    <xf numFmtId="0" fontId="28" fillId="0" borderId="0" xfId="1" applyFont="1" applyProtection="1">
      <protection hidden="1"/>
    </xf>
    <xf numFmtId="165" fontId="6" fillId="5" borderId="4" xfId="1" applyNumberFormat="1" applyFont="1" applyFill="1" applyBorder="1" applyAlignment="1">
      <alignment horizontal="center" vertical="center" wrapText="1"/>
    </xf>
    <xf numFmtId="165" fontId="10" fillId="0" borderId="0" xfId="1" applyNumberFormat="1" applyFont="1" applyAlignment="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xf numFmtId="0" fontId="19" fillId="3" borderId="0" xfId="5" applyFont="1" applyFill="1" applyAlignment="1">
      <alignment horizontal="center"/>
    </xf>
    <xf numFmtId="0" fontId="19" fillId="3" borderId="0" xfId="5" applyFont="1" applyFill="1" applyAlignment="1">
      <alignment horizontal="left"/>
    </xf>
    <xf numFmtId="0" fontId="19" fillId="3" borderId="0" xfId="5" applyFont="1" applyFill="1" applyAlignment="1">
      <alignment horizontal="right"/>
    </xf>
    <xf numFmtId="0" fontId="2" fillId="3" borderId="0" xfId="1" applyFont="1" applyFill="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xf numFmtId="0" fontId="20" fillId="9" borderId="42" xfId="5" applyFont="1" applyFill="1" applyBorder="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1" fillId="3" borderId="0" xfId="1" applyFont="1" applyFill="1"/>
    <xf numFmtId="0" fontId="1" fillId="3" borderId="0" xfId="1" applyFont="1" applyFill="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4" fontId="19" fillId="0" borderId="1" xfId="4" quotePrefix="1" applyNumberFormat="1" applyFont="1" applyFill="1" applyBorder="1" applyAlignment="1">
      <alignment horizontal="right"/>
    </xf>
    <xf numFmtId="43" fontId="4" fillId="0" borderId="1" xfId="4" applyFont="1" applyFill="1" applyBorder="1" applyAlignment="1" applyProtection="1">
      <alignment horizontal="right" vertical="center" wrapText="1"/>
      <protection hidden="1"/>
    </xf>
    <xf numFmtId="0" fontId="4" fillId="0" borderId="1" xfId="4" applyNumberFormat="1" applyFont="1" applyFill="1" applyBorder="1" applyAlignment="1" applyProtection="1">
      <alignment horizontal="right" vertical="center" wrapText="1"/>
      <protection hidden="1"/>
    </xf>
    <xf numFmtId="4" fontId="4" fillId="0" borderId="1" xfId="4" applyNumberFormat="1" applyFont="1" applyFill="1" applyBorder="1" applyAlignment="1" applyProtection="1">
      <alignment horizontal="right" vertical="center" wrapText="1"/>
      <protection hidden="1"/>
    </xf>
    <xf numFmtId="0" fontId="19" fillId="0" borderId="1" xfId="5" applyFont="1" applyBorder="1" applyAlignment="1">
      <alignment horizontal="right"/>
    </xf>
    <xf numFmtId="0" fontId="30" fillId="3" borderId="0" xfId="5" applyFont="1" applyFill="1" applyAlignment="1">
      <alignment horizontal="center"/>
    </xf>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20" fillId="12" borderId="1" xfId="5" applyFont="1" applyFill="1" applyBorder="1"/>
    <xf numFmtId="0" fontId="20" fillId="12" borderId="1" xfId="5" applyFont="1" applyFill="1" applyBorder="1" applyAlignment="1">
      <alignment horizontal="centerContinuous"/>
    </xf>
    <xf numFmtId="0" fontId="20" fillId="12" borderId="37" xfId="5" applyFont="1" applyFill="1" applyBorder="1" applyAlignment="1">
      <alignment horizontal="centerContinuous"/>
    </xf>
    <xf numFmtId="0" fontId="33" fillId="12" borderId="1" xfId="5" applyFont="1" applyFill="1" applyBorder="1" applyAlignment="1">
      <alignment horizontal="centerContinuous"/>
    </xf>
    <xf numFmtId="0" fontId="20" fillId="12" borderId="37" xfId="5" applyFont="1" applyFill="1" applyBorder="1"/>
    <xf numFmtId="0" fontId="20" fillId="12" borderId="42" xfId="5" applyFont="1" applyFill="1" applyBorder="1"/>
    <xf numFmtId="0" fontId="6" fillId="12" borderId="1" xfId="1" applyFont="1" applyFill="1" applyBorder="1" applyAlignment="1">
      <alignment horizontal="centerContinuous"/>
    </xf>
    <xf numFmtId="0" fontId="6" fillId="12" borderId="37" xfId="1" applyFont="1" applyFill="1" applyBorder="1" applyAlignment="1">
      <alignment horizontal="centerContinuous"/>
    </xf>
    <xf numFmtId="0" fontId="6" fillId="12" borderId="42" xfId="1" applyFont="1" applyFill="1" applyBorder="1" applyAlignment="1">
      <alignment horizontal="centerContinuous"/>
    </xf>
    <xf numFmtId="0" fontId="6" fillId="12" borderId="38" xfId="1" applyFont="1" applyFill="1" applyBorder="1" applyAlignment="1">
      <alignment horizontal="centerContinuous"/>
    </xf>
    <xf numFmtId="0" fontId="6" fillId="12" borderId="39" xfId="1" applyFont="1" applyFill="1" applyBorder="1" applyAlignment="1">
      <alignment horizontal="center"/>
    </xf>
    <xf numFmtId="0" fontId="20" fillId="12" borderId="40" xfId="5" applyFont="1" applyFill="1" applyBorder="1" applyAlignment="1">
      <alignment horizontal="center"/>
    </xf>
    <xf numFmtId="0" fontId="20" fillId="12" borderId="38" xfId="5" applyFont="1" applyFill="1" applyBorder="1" applyAlignment="1">
      <alignment horizontal="center"/>
    </xf>
    <xf numFmtId="0" fontId="33" fillId="12" borderId="40" xfId="5" applyFont="1" applyFill="1" applyBorder="1" applyAlignment="1">
      <alignment horizontal="center"/>
    </xf>
    <xf numFmtId="0" fontId="20" fillId="12" borderId="41" xfId="5" applyFont="1" applyFill="1" applyBorder="1" applyAlignment="1">
      <alignment horizontal="center"/>
    </xf>
    <xf numFmtId="0" fontId="6" fillId="12" borderId="45" xfId="1" applyFont="1" applyFill="1" applyBorder="1" applyAlignment="1">
      <alignment horizontal="center" vertical="center" wrapText="1"/>
    </xf>
    <xf numFmtId="0" fontId="6" fillId="12" borderId="1" xfId="1" applyFont="1" applyFill="1" applyBorder="1" applyAlignment="1">
      <alignment horizontal="center" vertical="center" wrapText="1"/>
    </xf>
    <xf numFmtId="0" fontId="6" fillId="12" borderId="1" xfId="1" applyFont="1" applyFill="1" applyBorder="1" applyAlignment="1" applyProtection="1">
      <alignment horizontal="center" vertical="center" wrapText="1"/>
      <protection hidden="1"/>
    </xf>
    <xf numFmtId="0" fontId="3" fillId="0" borderId="15" xfId="1" applyBorder="1" applyProtection="1">
      <protection hidden="1"/>
    </xf>
    <xf numFmtId="165" fontId="10" fillId="0" borderId="32" xfId="1" applyNumberFormat="1" applyFont="1" applyBorder="1" applyAlignment="1">
      <alignment horizontal="left" vertical="top" wrapText="1"/>
    </xf>
    <xf numFmtId="1" fontId="3" fillId="0" borderId="32" xfId="1" applyNumberFormat="1" applyBorder="1"/>
    <xf numFmtId="166" fontId="20" fillId="3" borderId="33" xfId="4" applyNumberFormat="1" applyFont="1" applyFill="1" applyBorder="1" applyAlignment="1" applyProtection="1">
      <alignment horizontal="center" vertical="center" wrapText="1"/>
    </xf>
    <xf numFmtId="0" fontId="3" fillId="0" borderId="34" xfId="1" applyBorder="1" applyProtection="1">
      <protection hidden="1"/>
    </xf>
    <xf numFmtId="0" fontId="3" fillId="0" borderId="35" xfId="1" applyBorder="1" applyProtection="1">
      <protection hidden="1"/>
    </xf>
    <xf numFmtId="0" fontId="34" fillId="0" borderId="1" xfId="0" applyFont="1" applyBorder="1" applyAlignment="1">
      <alignment horizontal="left"/>
    </xf>
    <xf numFmtId="0" fontId="0" fillId="0" borderId="1" xfId="0" applyBorder="1"/>
    <xf numFmtId="0" fontId="0" fillId="0" borderId="1" xfId="0" applyBorder="1" applyAlignment="1">
      <alignment horizontal="left"/>
    </xf>
    <xf numFmtId="166" fontId="34" fillId="3" borderId="1" xfId="1" applyNumberFormat="1" applyFont="1" applyFill="1" applyBorder="1"/>
    <xf numFmtId="0" fontId="4" fillId="2" borderId="0" xfId="1" applyFont="1" applyFill="1" applyAlignment="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0" borderId="0" xfId="1" applyFont="1" applyAlignment="1" applyProtection="1">
      <alignment horizontal="left" vertical="top" wrapText="1"/>
      <protection hidden="1"/>
    </xf>
    <xf numFmtId="0" fontId="3" fillId="0" borderId="0" xfId="1" applyAlignment="1">
      <alignment vertical="top"/>
    </xf>
    <xf numFmtId="0" fontId="4" fillId="0" borderId="0" xfId="1" applyFont="1" applyAlignment="1" applyProtection="1">
      <alignment horizontal="left" vertical="top"/>
      <protection hidden="1"/>
    </xf>
    <xf numFmtId="0" fontId="21" fillId="0" borderId="0" xfId="1" applyFont="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0" fontId="21" fillId="0" borderId="0" xfId="1" applyFont="1" applyAlignment="1" applyProtection="1">
      <alignment horizontal="left"/>
      <protection hidden="1"/>
    </xf>
    <xf numFmtId="166" fontId="20" fillId="6" borderId="18" xfId="1" applyNumberFormat="1" applyFont="1" applyFill="1" applyBorder="1" applyAlignment="1">
      <alignment horizontal="center" vertical="center" wrapText="1"/>
    </xf>
    <xf numFmtId="166" fontId="20" fillId="6" borderId="19" xfId="1" applyNumberFormat="1" applyFont="1" applyFill="1" applyBorder="1" applyAlignment="1">
      <alignment horizontal="center" vertical="center" wrapText="1"/>
    </xf>
    <xf numFmtId="166" fontId="20" fillId="6" borderId="2" xfId="1" applyNumberFormat="1" applyFont="1" applyFill="1" applyBorder="1" applyAlignment="1">
      <alignment horizontal="center" vertical="center" wrapText="1"/>
    </xf>
    <xf numFmtId="166" fontId="20" fillId="6" borderId="4" xfId="1" applyNumberFormat="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17" xfId="1" applyFont="1" applyFill="1" applyBorder="1" applyAlignment="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Border="1" applyAlignment="1">
      <alignment horizontal="center" vertical="center" wrapText="1"/>
    </xf>
    <xf numFmtId="0" fontId="11" fillId="0" borderId="0" xfId="1" applyFont="1" applyAlignment="1" applyProtection="1">
      <alignment horizontal="left" vertical="center" wrapText="1"/>
      <protection hidden="1"/>
    </xf>
    <xf numFmtId="0" fontId="4" fillId="2" borderId="0" xfId="1" applyFont="1" applyFill="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lignment horizontal="center" vertical="top" wrapText="1"/>
    </xf>
    <xf numFmtId="0" fontId="6" fillId="5" borderId="14" xfId="1" applyFont="1" applyFill="1" applyBorder="1" applyAlignment="1">
      <alignment horizontal="center" vertical="top" wrapText="1"/>
    </xf>
    <xf numFmtId="0" fontId="3" fillId="5" borderId="4" xfId="1" applyFill="1" applyBorder="1" applyAlignment="1">
      <alignment horizontal="center" vertical="center" wrapText="1"/>
    </xf>
    <xf numFmtId="0" fontId="6" fillId="5" borderId="13" xfId="1" applyFont="1" applyFill="1" applyBorder="1" applyAlignment="1">
      <alignment horizontal="center" vertical="center" wrapText="1"/>
    </xf>
    <xf numFmtId="0" fontId="6" fillId="5" borderId="14" xfId="1" applyFont="1" applyFill="1" applyBorder="1" applyAlignment="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166" fontId="19" fillId="3" borderId="47" xfId="4" applyNumberFormat="1" applyFont="1" applyFill="1" applyBorder="1" applyAlignment="1" applyProtection="1">
      <alignment horizontal="center" vertical="center" wrapText="1"/>
    </xf>
    <xf numFmtId="166" fontId="19" fillId="3" borderId="9" xfId="4" applyNumberFormat="1" applyFont="1" applyFill="1" applyBorder="1" applyAlignment="1" applyProtection="1">
      <alignment horizontal="center" vertical="center" wrapText="1"/>
    </xf>
    <xf numFmtId="0" fontId="6" fillId="5" borderId="2"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4" fillId="0" borderId="15" xfId="1" applyFont="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28" xfId="1" applyFont="1" applyFill="1" applyBorder="1" applyAlignment="1">
      <alignment horizontal="center" wrapText="1"/>
    </xf>
    <xf numFmtId="0" fontId="6" fillId="5" borderId="29" xfId="1" applyFont="1" applyFill="1" applyBorder="1" applyAlignment="1">
      <alignment horizontal="center" wrapText="1"/>
    </xf>
    <xf numFmtId="0" fontId="6" fillId="5" borderId="2" xfId="1" applyFont="1" applyFill="1" applyBorder="1" applyAlignment="1">
      <alignment horizontal="center" vertical="top" wrapText="1"/>
    </xf>
    <xf numFmtId="0" fontId="6" fillId="5" borderId="3" xfId="1" applyFont="1" applyFill="1" applyBorder="1" applyAlignment="1">
      <alignment horizontal="center" vertical="top" wrapText="1"/>
    </xf>
    <xf numFmtId="0" fontId="3" fillId="5" borderId="4" xfId="1" applyFill="1" applyBorder="1" applyAlignment="1">
      <alignment horizontal="center" vertical="top"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0" fontId="4" fillId="0" borderId="32" xfId="1" applyFont="1" applyBorder="1" applyAlignment="1">
      <alignment horizontal="left" vertical="center" wrapText="1"/>
    </xf>
    <xf numFmtId="0" fontId="4" fillId="0" borderId="0" xfId="1" applyFont="1" applyAlignment="1">
      <alignment horizontal="left" vertical="center" wrapText="1"/>
    </xf>
    <xf numFmtId="0" fontId="6" fillId="5" borderId="3" xfId="1" applyFont="1" applyFill="1" applyBorder="1" applyAlignment="1">
      <alignment horizontal="center" vertical="center" wrapText="1"/>
    </xf>
    <xf numFmtId="166" fontId="19" fillId="3" borderId="46" xfId="4" applyNumberFormat="1" applyFont="1" applyFill="1" applyBorder="1" applyAlignment="1" applyProtection="1">
      <alignment horizontal="center" vertical="center" wrapText="1"/>
    </xf>
    <xf numFmtId="166" fontId="19" fillId="3" borderId="11" xfId="4" applyNumberFormat="1" applyFont="1" applyFill="1" applyBorder="1" applyAlignment="1" applyProtection="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20" fillId="12" borderId="1" xfId="5" applyFont="1" applyFill="1" applyBorder="1" applyAlignment="1">
      <alignment horizontal="center"/>
    </xf>
    <xf numFmtId="0" fontId="20" fillId="12" borderId="39" xfId="5" applyFont="1" applyFill="1" applyBorder="1" applyAlignment="1">
      <alignment horizontal="center"/>
    </xf>
    <xf numFmtId="0" fontId="20" fillId="12" borderId="40" xfId="5" applyFont="1" applyFill="1" applyBorder="1" applyAlignment="1">
      <alignment horizontal="center"/>
    </xf>
    <xf numFmtId="0" fontId="20" fillId="12" borderId="41"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6" fillId="12" borderId="1"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xf numFmtId="0" fontId="20" fillId="12" borderId="37" xfId="5" applyFont="1" applyFill="1" applyBorder="1" applyAlignment="1">
      <alignment horizontal="center"/>
    </xf>
    <xf numFmtId="0" fontId="20" fillId="12" borderId="42" xfId="5" applyFont="1" applyFill="1" applyBorder="1" applyAlignment="1">
      <alignment horizontal="center"/>
    </xf>
    <xf numFmtId="0" fontId="20" fillId="12" borderId="38" xfId="5" applyFont="1" applyFill="1" applyBorder="1" applyAlignment="1">
      <alignment horizontal="center"/>
    </xf>
    <xf numFmtId="0" fontId="6" fillId="12" borderId="44" xfId="1" applyFont="1" applyFill="1" applyBorder="1" applyAlignment="1">
      <alignment horizontal="center" vertical="center" wrapText="1"/>
    </xf>
    <xf numFmtId="0" fontId="6" fillId="12" borderId="45" xfId="1" applyFont="1" applyFill="1" applyBorder="1" applyAlignment="1">
      <alignment horizontal="center" vertical="center" wrapText="1"/>
    </xf>
    <xf numFmtId="0" fontId="6" fillId="12" borderId="43" xfId="1" applyFont="1" applyFill="1" applyBorder="1" applyAlignment="1">
      <alignment horizontal="center" vertical="center" wrapText="1"/>
    </xf>
    <xf numFmtId="0" fontId="6" fillId="12" borderId="37" xfId="1" applyFont="1" applyFill="1" applyBorder="1" applyAlignment="1">
      <alignment horizontal="center" vertical="center" wrapText="1"/>
    </xf>
    <xf numFmtId="0" fontId="6" fillId="12" borderId="42" xfId="1" applyFont="1" applyFill="1" applyBorder="1" applyAlignment="1">
      <alignment horizontal="center" vertical="center" wrapText="1"/>
    </xf>
    <xf numFmtId="0" fontId="6" fillId="12" borderId="38" xfId="1" applyFont="1" applyFill="1" applyBorder="1" applyAlignment="1">
      <alignment horizontal="center" vertical="center" wrapText="1"/>
    </xf>
    <xf numFmtId="0" fontId="6" fillId="12" borderId="37" xfId="1" applyFont="1" applyFill="1" applyBorder="1" applyAlignment="1">
      <alignment horizontal="center"/>
    </xf>
    <xf numFmtId="0" fontId="6" fillId="12" borderId="42" xfId="1" applyFont="1" applyFill="1" applyBorder="1" applyAlignment="1">
      <alignment horizontal="center"/>
    </xf>
    <xf numFmtId="0" fontId="6" fillId="12" borderId="38" xfId="1" applyFont="1" applyFill="1" applyBorder="1" applyAlignment="1">
      <alignment horizontal="center"/>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5</xdr:col>
          <xdr:colOff>238125</xdr:colOff>
          <xdr:row>10</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1:Q35"/>
  <sheetViews>
    <sheetView tabSelected="1" workbookViewId="0">
      <selection activeCell="B34" sqref="B34"/>
    </sheetView>
  </sheetViews>
  <sheetFormatPr defaultRowHeight="14.25" x14ac:dyDescent="0.2"/>
  <cols>
    <col min="1" max="1" width="34.42578125" style="1" customWidth="1"/>
    <col min="2" max="2" width="19.140625" style="1" bestFit="1" customWidth="1"/>
    <col min="3" max="11" width="9.140625" style="1"/>
    <col min="12" max="12" width="10" style="1" customWidth="1"/>
    <col min="13" max="254" width="9.140625" style="1"/>
    <col min="255" max="255" width="4" style="1" customWidth="1"/>
    <col min="256" max="256" width="2.28515625" style="1" customWidth="1"/>
    <col min="257" max="257" width="34.42578125" style="1" customWidth="1"/>
    <col min="258" max="258" width="19.140625" style="1" bestFit="1" customWidth="1"/>
    <col min="259" max="267" width="9.140625" style="1"/>
    <col min="268" max="268" width="10" style="1" customWidth="1"/>
    <col min="269" max="510" width="9.140625" style="1"/>
    <col min="511" max="511" width="4" style="1" customWidth="1"/>
    <col min="512" max="512" width="2.28515625" style="1" customWidth="1"/>
    <col min="513" max="513" width="34.42578125" style="1" customWidth="1"/>
    <col min="514" max="514" width="19.140625" style="1" bestFit="1" customWidth="1"/>
    <col min="515" max="523" width="9.140625" style="1"/>
    <col min="524" max="524" width="10" style="1" customWidth="1"/>
    <col min="525" max="766" width="9.140625" style="1"/>
    <col min="767" max="767" width="4" style="1" customWidth="1"/>
    <col min="768" max="768" width="2.28515625" style="1" customWidth="1"/>
    <col min="769" max="769" width="34.42578125" style="1" customWidth="1"/>
    <col min="770" max="770" width="19.140625" style="1" bestFit="1" customWidth="1"/>
    <col min="771" max="779" width="9.140625" style="1"/>
    <col min="780" max="780" width="10" style="1" customWidth="1"/>
    <col min="781" max="1022" width="9.140625" style="1"/>
    <col min="1023" max="1023" width="4" style="1" customWidth="1"/>
    <col min="1024" max="1024" width="2.28515625" style="1" customWidth="1"/>
    <col min="1025" max="1025" width="34.42578125" style="1" customWidth="1"/>
    <col min="1026" max="1026" width="19.140625" style="1" bestFit="1" customWidth="1"/>
    <col min="1027" max="1035" width="9.140625" style="1"/>
    <col min="1036" max="1036" width="10" style="1" customWidth="1"/>
    <col min="1037" max="1278" width="9.140625" style="1"/>
    <col min="1279" max="1279" width="4" style="1" customWidth="1"/>
    <col min="1280" max="1280" width="2.28515625" style="1" customWidth="1"/>
    <col min="1281" max="1281" width="34.42578125" style="1" customWidth="1"/>
    <col min="1282" max="1282" width="19.140625" style="1" bestFit="1" customWidth="1"/>
    <col min="1283" max="1291" width="9.140625" style="1"/>
    <col min="1292" max="1292" width="10" style="1" customWidth="1"/>
    <col min="1293" max="1534" width="9.140625" style="1"/>
    <col min="1535" max="1535" width="4" style="1" customWidth="1"/>
    <col min="1536" max="1536" width="2.28515625" style="1" customWidth="1"/>
    <col min="1537" max="1537" width="34.42578125" style="1" customWidth="1"/>
    <col min="1538" max="1538" width="19.140625" style="1" bestFit="1" customWidth="1"/>
    <col min="1539" max="1547" width="9.140625" style="1"/>
    <col min="1548" max="1548" width="10" style="1" customWidth="1"/>
    <col min="1549" max="1790" width="9.140625" style="1"/>
    <col min="1791" max="1791" width="4" style="1" customWidth="1"/>
    <col min="1792" max="1792" width="2.28515625" style="1" customWidth="1"/>
    <col min="1793" max="1793" width="34.42578125" style="1" customWidth="1"/>
    <col min="1794" max="1794" width="19.140625" style="1" bestFit="1" customWidth="1"/>
    <col min="1795" max="1803" width="9.140625" style="1"/>
    <col min="1804" max="1804" width="10" style="1" customWidth="1"/>
    <col min="1805" max="2046" width="9.140625" style="1"/>
    <col min="2047" max="2047" width="4" style="1" customWidth="1"/>
    <col min="2048" max="2048" width="2.28515625" style="1" customWidth="1"/>
    <col min="2049" max="2049" width="34.42578125" style="1" customWidth="1"/>
    <col min="2050" max="2050" width="19.140625" style="1" bestFit="1" customWidth="1"/>
    <col min="2051" max="2059" width="9.140625" style="1"/>
    <col min="2060" max="2060" width="10" style="1" customWidth="1"/>
    <col min="2061" max="2302" width="9.140625" style="1"/>
    <col min="2303" max="2303" width="4" style="1" customWidth="1"/>
    <col min="2304" max="2304" width="2.28515625" style="1" customWidth="1"/>
    <col min="2305" max="2305" width="34.42578125" style="1" customWidth="1"/>
    <col min="2306" max="2306" width="19.140625" style="1" bestFit="1" customWidth="1"/>
    <col min="2307" max="2315" width="9.140625" style="1"/>
    <col min="2316" max="2316" width="10" style="1" customWidth="1"/>
    <col min="2317" max="2558" width="9.140625" style="1"/>
    <col min="2559" max="2559" width="4" style="1" customWidth="1"/>
    <col min="2560" max="2560" width="2.28515625" style="1" customWidth="1"/>
    <col min="2561" max="2561" width="34.42578125" style="1" customWidth="1"/>
    <col min="2562" max="2562" width="19.140625" style="1" bestFit="1" customWidth="1"/>
    <col min="2563" max="2571" width="9.140625" style="1"/>
    <col min="2572" max="2572" width="10" style="1" customWidth="1"/>
    <col min="2573" max="2814" width="9.140625" style="1"/>
    <col min="2815" max="2815" width="4" style="1" customWidth="1"/>
    <col min="2816" max="2816" width="2.28515625" style="1" customWidth="1"/>
    <col min="2817" max="2817" width="34.42578125" style="1" customWidth="1"/>
    <col min="2818" max="2818" width="19.140625" style="1" bestFit="1" customWidth="1"/>
    <col min="2819" max="2827" width="9.140625" style="1"/>
    <col min="2828" max="2828" width="10" style="1" customWidth="1"/>
    <col min="2829" max="3070" width="9.140625" style="1"/>
    <col min="3071" max="3071" width="4" style="1" customWidth="1"/>
    <col min="3072" max="3072" width="2.28515625" style="1" customWidth="1"/>
    <col min="3073" max="3073" width="34.42578125" style="1" customWidth="1"/>
    <col min="3074" max="3074" width="19.140625" style="1" bestFit="1" customWidth="1"/>
    <col min="3075" max="3083" width="9.140625" style="1"/>
    <col min="3084" max="3084" width="10" style="1" customWidth="1"/>
    <col min="3085" max="3326" width="9.140625" style="1"/>
    <col min="3327" max="3327" width="4" style="1" customWidth="1"/>
    <col min="3328" max="3328" width="2.28515625" style="1" customWidth="1"/>
    <col min="3329" max="3329" width="34.42578125" style="1" customWidth="1"/>
    <col min="3330" max="3330" width="19.140625" style="1" bestFit="1" customWidth="1"/>
    <col min="3331" max="3339" width="9.140625" style="1"/>
    <col min="3340" max="3340" width="10" style="1" customWidth="1"/>
    <col min="3341" max="3582" width="9.140625" style="1"/>
    <col min="3583" max="3583" width="4" style="1" customWidth="1"/>
    <col min="3584" max="3584" width="2.28515625" style="1" customWidth="1"/>
    <col min="3585" max="3585" width="34.42578125" style="1" customWidth="1"/>
    <col min="3586" max="3586" width="19.140625" style="1" bestFit="1" customWidth="1"/>
    <col min="3587" max="3595" width="9.140625" style="1"/>
    <col min="3596" max="3596" width="10" style="1" customWidth="1"/>
    <col min="3597" max="3838" width="9.140625" style="1"/>
    <col min="3839" max="3839" width="4" style="1" customWidth="1"/>
    <col min="3840" max="3840" width="2.28515625" style="1" customWidth="1"/>
    <col min="3841" max="3841" width="34.42578125" style="1" customWidth="1"/>
    <col min="3842" max="3842" width="19.140625" style="1" bestFit="1" customWidth="1"/>
    <col min="3843" max="3851" width="9.140625" style="1"/>
    <col min="3852" max="3852" width="10" style="1" customWidth="1"/>
    <col min="3853" max="4094" width="9.140625" style="1"/>
    <col min="4095" max="4095" width="4" style="1" customWidth="1"/>
    <col min="4096" max="4096" width="2.28515625" style="1" customWidth="1"/>
    <col min="4097" max="4097" width="34.42578125" style="1" customWidth="1"/>
    <col min="4098" max="4098" width="19.140625" style="1" bestFit="1" customWidth="1"/>
    <col min="4099" max="4107" width="9.140625" style="1"/>
    <col min="4108" max="4108" width="10" style="1" customWidth="1"/>
    <col min="4109" max="4350" width="9.140625" style="1"/>
    <col min="4351" max="4351" width="4" style="1" customWidth="1"/>
    <col min="4352" max="4352" width="2.28515625" style="1" customWidth="1"/>
    <col min="4353" max="4353" width="34.42578125" style="1" customWidth="1"/>
    <col min="4354" max="4354" width="19.140625" style="1" bestFit="1" customWidth="1"/>
    <col min="4355" max="4363" width="9.140625" style="1"/>
    <col min="4364" max="4364" width="10" style="1" customWidth="1"/>
    <col min="4365" max="4606" width="9.140625" style="1"/>
    <col min="4607" max="4607" width="4" style="1" customWidth="1"/>
    <col min="4608" max="4608" width="2.28515625" style="1" customWidth="1"/>
    <col min="4609" max="4609" width="34.42578125" style="1" customWidth="1"/>
    <col min="4610" max="4610" width="19.140625" style="1" bestFit="1" customWidth="1"/>
    <col min="4611" max="4619" width="9.140625" style="1"/>
    <col min="4620" max="4620" width="10" style="1" customWidth="1"/>
    <col min="4621" max="4862" width="9.140625" style="1"/>
    <col min="4863" max="4863" width="4" style="1" customWidth="1"/>
    <col min="4864" max="4864" width="2.28515625" style="1" customWidth="1"/>
    <col min="4865" max="4865" width="34.42578125" style="1" customWidth="1"/>
    <col min="4866" max="4866" width="19.140625" style="1" bestFit="1" customWidth="1"/>
    <col min="4867" max="4875" width="9.140625" style="1"/>
    <col min="4876" max="4876" width="10" style="1" customWidth="1"/>
    <col min="4877" max="5118" width="9.140625" style="1"/>
    <col min="5119" max="5119" width="4" style="1" customWidth="1"/>
    <col min="5120" max="5120" width="2.28515625" style="1" customWidth="1"/>
    <col min="5121" max="5121" width="34.42578125" style="1" customWidth="1"/>
    <col min="5122" max="5122" width="19.140625" style="1" bestFit="1" customWidth="1"/>
    <col min="5123" max="5131" width="9.140625" style="1"/>
    <col min="5132" max="5132" width="10" style="1" customWidth="1"/>
    <col min="5133" max="5374" width="9.140625" style="1"/>
    <col min="5375" max="5375" width="4" style="1" customWidth="1"/>
    <col min="5376" max="5376" width="2.28515625" style="1" customWidth="1"/>
    <col min="5377" max="5377" width="34.42578125" style="1" customWidth="1"/>
    <col min="5378" max="5378" width="19.140625" style="1" bestFit="1" customWidth="1"/>
    <col min="5379" max="5387" width="9.140625" style="1"/>
    <col min="5388" max="5388" width="10" style="1" customWidth="1"/>
    <col min="5389" max="5630" width="9.140625" style="1"/>
    <col min="5631" max="5631" width="4" style="1" customWidth="1"/>
    <col min="5632" max="5632" width="2.28515625" style="1" customWidth="1"/>
    <col min="5633" max="5633" width="34.42578125" style="1" customWidth="1"/>
    <col min="5634" max="5634" width="19.140625" style="1" bestFit="1" customWidth="1"/>
    <col min="5635" max="5643" width="9.140625" style="1"/>
    <col min="5644" max="5644" width="10" style="1" customWidth="1"/>
    <col min="5645" max="5886" width="9.140625" style="1"/>
    <col min="5887" max="5887" width="4" style="1" customWidth="1"/>
    <col min="5888" max="5888" width="2.28515625" style="1" customWidth="1"/>
    <col min="5889" max="5889" width="34.42578125" style="1" customWidth="1"/>
    <col min="5890" max="5890" width="19.140625" style="1" bestFit="1" customWidth="1"/>
    <col min="5891" max="5899" width="9.140625" style="1"/>
    <col min="5900" max="5900" width="10" style="1" customWidth="1"/>
    <col min="5901" max="6142" width="9.140625" style="1"/>
    <col min="6143" max="6143" width="4" style="1" customWidth="1"/>
    <col min="6144" max="6144" width="2.28515625" style="1" customWidth="1"/>
    <col min="6145" max="6145" width="34.42578125" style="1" customWidth="1"/>
    <col min="6146" max="6146" width="19.140625" style="1" bestFit="1" customWidth="1"/>
    <col min="6147" max="6155" width="9.140625" style="1"/>
    <col min="6156" max="6156" width="10" style="1" customWidth="1"/>
    <col min="6157" max="6398" width="9.140625" style="1"/>
    <col min="6399" max="6399" width="4" style="1" customWidth="1"/>
    <col min="6400" max="6400" width="2.28515625" style="1" customWidth="1"/>
    <col min="6401" max="6401" width="34.42578125" style="1" customWidth="1"/>
    <col min="6402" max="6402" width="19.140625" style="1" bestFit="1" customWidth="1"/>
    <col min="6403" max="6411" width="9.140625" style="1"/>
    <col min="6412" max="6412" width="10" style="1" customWidth="1"/>
    <col min="6413" max="6654" width="9.140625" style="1"/>
    <col min="6655" max="6655" width="4" style="1" customWidth="1"/>
    <col min="6656" max="6656" width="2.28515625" style="1" customWidth="1"/>
    <col min="6657" max="6657" width="34.42578125" style="1" customWidth="1"/>
    <col min="6658" max="6658" width="19.140625" style="1" bestFit="1" customWidth="1"/>
    <col min="6659" max="6667" width="9.140625" style="1"/>
    <col min="6668" max="6668" width="10" style="1" customWidth="1"/>
    <col min="6669" max="6910" width="9.140625" style="1"/>
    <col min="6911" max="6911" width="4" style="1" customWidth="1"/>
    <col min="6912" max="6912" width="2.28515625" style="1" customWidth="1"/>
    <col min="6913" max="6913" width="34.42578125" style="1" customWidth="1"/>
    <col min="6914" max="6914" width="19.140625" style="1" bestFit="1" customWidth="1"/>
    <col min="6915" max="6923" width="9.140625" style="1"/>
    <col min="6924" max="6924" width="10" style="1" customWidth="1"/>
    <col min="6925" max="7166" width="9.140625" style="1"/>
    <col min="7167" max="7167" width="4" style="1" customWidth="1"/>
    <col min="7168" max="7168" width="2.28515625" style="1" customWidth="1"/>
    <col min="7169" max="7169" width="34.42578125" style="1" customWidth="1"/>
    <col min="7170" max="7170" width="19.140625" style="1" bestFit="1" customWidth="1"/>
    <col min="7171" max="7179" width="9.140625" style="1"/>
    <col min="7180" max="7180" width="10" style="1" customWidth="1"/>
    <col min="7181" max="7422" width="9.140625" style="1"/>
    <col min="7423" max="7423" width="4" style="1" customWidth="1"/>
    <col min="7424" max="7424" width="2.28515625" style="1" customWidth="1"/>
    <col min="7425" max="7425" width="34.42578125" style="1" customWidth="1"/>
    <col min="7426" max="7426" width="19.140625" style="1" bestFit="1" customWidth="1"/>
    <col min="7427" max="7435" width="9.140625" style="1"/>
    <col min="7436" max="7436" width="10" style="1" customWidth="1"/>
    <col min="7437" max="7678" width="9.140625" style="1"/>
    <col min="7679" max="7679" width="4" style="1" customWidth="1"/>
    <col min="7680" max="7680" width="2.28515625" style="1" customWidth="1"/>
    <col min="7681" max="7681" width="34.42578125" style="1" customWidth="1"/>
    <col min="7682" max="7682" width="19.140625" style="1" bestFit="1" customWidth="1"/>
    <col min="7683" max="7691" width="9.140625" style="1"/>
    <col min="7692" max="7692" width="10" style="1" customWidth="1"/>
    <col min="7693" max="7934" width="9.140625" style="1"/>
    <col min="7935" max="7935" width="4" style="1" customWidth="1"/>
    <col min="7936" max="7936" width="2.28515625" style="1" customWidth="1"/>
    <col min="7937" max="7937" width="34.42578125" style="1" customWidth="1"/>
    <col min="7938" max="7938" width="19.140625" style="1" bestFit="1" customWidth="1"/>
    <col min="7939" max="7947" width="9.140625" style="1"/>
    <col min="7948" max="7948" width="10" style="1" customWidth="1"/>
    <col min="7949" max="8190" width="9.140625" style="1"/>
    <col min="8191" max="8191" width="4" style="1" customWidth="1"/>
    <col min="8192" max="8192" width="2.28515625" style="1" customWidth="1"/>
    <col min="8193" max="8193" width="34.42578125" style="1" customWidth="1"/>
    <col min="8194" max="8194" width="19.140625" style="1" bestFit="1" customWidth="1"/>
    <col min="8195" max="8203" width="9.140625" style="1"/>
    <col min="8204" max="8204" width="10" style="1" customWidth="1"/>
    <col min="8205" max="8446" width="9.140625" style="1"/>
    <col min="8447" max="8447" width="4" style="1" customWidth="1"/>
    <col min="8448" max="8448" width="2.28515625" style="1" customWidth="1"/>
    <col min="8449" max="8449" width="34.42578125" style="1" customWidth="1"/>
    <col min="8450" max="8450" width="19.140625" style="1" bestFit="1" customWidth="1"/>
    <col min="8451" max="8459" width="9.140625" style="1"/>
    <col min="8460" max="8460" width="10" style="1" customWidth="1"/>
    <col min="8461" max="8702" width="9.140625" style="1"/>
    <col min="8703" max="8703" width="4" style="1" customWidth="1"/>
    <col min="8704" max="8704" width="2.28515625" style="1" customWidth="1"/>
    <col min="8705" max="8705" width="34.42578125" style="1" customWidth="1"/>
    <col min="8706" max="8706" width="19.140625" style="1" bestFit="1" customWidth="1"/>
    <col min="8707" max="8715" width="9.140625" style="1"/>
    <col min="8716" max="8716" width="10" style="1" customWidth="1"/>
    <col min="8717" max="8958" width="9.140625" style="1"/>
    <col min="8959" max="8959" width="4" style="1" customWidth="1"/>
    <col min="8960" max="8960" width="2.28515625" style="1" customWidth="1"/>
    <col min="8961" max="8961" width="34.42578125" style="1" customWidth="1"/>
    <col min="8962" max="8962" width="19.140625" style="1" bestFit="1" customWidth="1"/>
    <col min="8963" max="8971" width="9.140625" style="1"/>
    <col min="8972" max="8972" width="10" style="1" customWidth="1"/>
    <col min="8973" max="9214" width="9.140625" style="1"/>
    <col min="9215" max="9215" width="4" style="1" customWidth="1"/>
    <col min="9216" max="9216" width="2.28515625" style="1" customWidth="1"/>
    <col min="9217" max="9217" width="34.42578125" style="1" customWidth="1"/>
    <col min="9218" max="9218" width="19.140625" style="1" bestFit="1" customWidth="1"/>
    <col min="9219" max="9227" width="9.140625" style="1"/>
    <col min="9228" max="9228" width="10" style="1" customWidth="1"/>
    <col min="9229" max="9470" width="9.140625" style="1"/>
    <col min="9471" max="9471" width="4" style="1" customWidth="1"/>
    <col min="9472" max="9472" width="2.28515625" style="1" customWidth="1"/>
    <col min="9473" max="9473" width="34.42578125" style="1" customWidth="1"/>
    <col min="9474" max="9474" width="19.140625" style="1" bestFit="1" customWidth="1"/>
    <col min="9475" max="9483" width="9.140625" style="1"/>
    <col min="9484" max="9484" width="10" style="1" customWidth="1"/>
    <col min="9485" max="9726" width="9.140625" style="1"/>
    <col min="9727" max="9727" width="4" style="1" customWidth="1"/>
    <col min="9728" max="9728" width="2.28515625" style="1" customWidth="1"/>
    <col min="9729" max="9729" width="34.42578125" style="1" customWidth="1"/>
    <col min="9730" max="9730" width="19.140625" style="1" bestFit="1" customWidth="1"/>
    <col min="9731" max="9739" width="9.140625" style="1"/>
    <col min="9740" max="9740" width="10" style="1" customWidth="1"/>
    <col min="9741" max="9982" width="9.140625" style="1"/>
    <col min="9983" max="9983" width="4" style="1" customWidth="1"/>
    <col min="9984" max="9984" width="2.28515625" style="1" customWidth="1"/>
    <col min="9985" max="9985" width="34.42578125" style="1" customWidth="1"/>
    <col min="9986" max="9986" width="19.140625" style="1" bestFit="1" customWidth="1"/>
    <col min="9987" max="9995" width="9.140625" style="1"/>
    <col min="9996" max="9996" width="10" style="1" customWidth="1"/>
    <col min="9997" max="10238" width="9.140625" style="1"/>
    <col min="10239" max="10239" width="4" style="1" customWidth="1"/>
    <col min="10240" max="10240" width="2.28515625" style="1" customWidth="1"/>
    <col min="10241" max="10241" width="34.42578125" style="1" customWidth="1"/>
    <col min="10242" max="10242" width="19.140625" style="1" bestFit="1" customWidth="1"/>
    <col min="10243" max="10251" width="9.140625" style="1"/>
    <col min="10252" max="10252" width="10" style="1" customWidth="1"/>
    <col min="10253" max="10494" width="9.140625" style="1"/>
    <col min="10495" max="10495" width="4" style="1" customWidth="1"/>
    <col min="10496" max="10496" width="2.28515625" style="1" customWidth="1"/>
    <col min="10497" max="10497" width="34.42578125" style="1" customWidth="1"/>
    <col min="10498" max="10498" width="19.140625" style="1" bestFit="1" customWidth="1"/>
    <col min="10499" max="10507" width="9.140625" style="1"/>
    <col min="10508" max="10508" width="10" style="1" customWidth="1"/>
    <col min="10509" max="10750" width="9.140625" style="1"/>
    <col min="10751" max="10751" width="4" style="1" customWidth="1"/>
    <col min="10752" max="10752" width="2.28515625" style="1" customWidth="1"/>
    <col min="10753" max="10753" width="34.42578125" style="1" customWidth="1"/>
    <col min="10754" max="10754" width="19.140625" style="1" bestFit="1" customWidth="1"/>
    <col min="10755" max="10763" width="9.140625" style="1"/>
    <col min="10764" max="10764" width="10" style="1" customWidth="1"/>
    <col min="10765" max="11006" width="9.140625" style="1"/>
    <col min="11007" max="11007" width="4" style="1" customWidth="1"/>
    <col min="11008" max="11008" width="2.28515625" style="1" customWidth="1"/>
    <col min="11009" max="11009" width="34.42578125" style="1" customWidth="1"/>
    <col min="11010" max="11010" width="19.140625" style="1" bestFit="1" customWidth="1"/>
    <col min="11011" max="11019" width="9.140625" style="1"/>
    <col min="11020" max="11020" width="10" style="1" customWidth="1"/>
    <col min="11021" max="11262" width="9.140625" style="1"/>
    <col min="11263" max="11263" width="4" style="1" customWidth="1"/>
    <col min="11264" max="11264" width="2.28515625" style="1" customWidth="1"/>
    <col min="11265" max="11265" width="34.42578125" style="1" customWidth="1"/>
    <col min="11266" max="11266" width="19.140625" style="1" bestFit="1" customWidth="1"/>
    <col min="11267" max="11275" width="9.140625" style="1"/>
    <col min="11276" max="11276" width="10" style="1" customWidth="1"/>
    <col min="11277" max="11518" width="9.140625" style="1"/>
    <col min="11519" max="11519" width="4" style="1" customWidth="1"/>
    <col min="11520" max="11520" width="2.28515625" style="1" customWidth="1"/>
    <col min="11521" max="11521" width="34.42578125" style="1" customWidth="1"/>
    <col min="11522" max="11522" width="19.140625" style="1" bestFit="1" customWidth="1"/>
    <col min="11523" max="11531" width="9.140625" style="1"/>
    <col min="11532" max="11532" width="10" style="1" customWidth="1"/>
    <col min="11533" max="11774" width="9.140625" style="1"/>
    <col min="11775" max="11775" width="4" style="1" customWidth="1"/>
    <col min="11776" max="11776" width="2.28515625" style="1" customWidth="1"/>
    <col min="11777" max="11777" width="34.42578125" style="1" customWidth="1"/>
    <col min="11778" max="11778" width="19.140625" style="1" bestFit="1" customWidth="1"/>
    <col min="11779" max="11787" width="9.140625" style="1"/>
    <col min="11788" max="11788" width="10" style="1" customWidth="1"/>
    <col min="11789" max="12030" width="9.140625" style="1"/>
    <col min="12031" max="12031" width="4" style="1" customWidth="1"/>
    <col min="12032" max="12032" width="2.28515625" style="1" customWidth="1"/>
    <col min="12033" max="12033" width="34.42578125" style="1" customWidth="1"/>
    <col min="12034" max="12034" width="19.140625" style="1" bestFit="1" customWidth="1"/>
    <col min="12035" max="12043" width="9.140625" style="1"/>
    <col min="12044" max="12044" width="10" style="1" customWidth="1"/>
    <col min="12045" max="12286" width="9.140625" style="1"/>
    <col min="12287" max="12287" width="4" style="1" customWidth="1"/>
    <col min="12288" max="12288" width="2.28515625" style="1" customWidth="1"/>
    <col min="12289" max="12289" width="34.42578125" style="1" customWidth="1"/>
    <col min="12290" max="12290" width="19.140625" style="1" bestFit="1" customWidth="1"/>
    <col min="12291" max="12299" width="9.140625" style="1"/>
    <col min="12300" max="12300" width="10" style="1" customWidth="1"/>
    <col min="12301" max="12542" width="9.140625" style="1"/>
    <col min="12543" max="12543" width="4" style="1" customWidth="1"/>
    <col min="12544" max="12544" width="2.28515625" style="1" customWidth="1"/>
    <col min="12545" max="12545" width="34.42578125" style="1" customWidth="1"/>
    <col min="12546" max="12546" width="19.140625" style="1" bestFit="1" customWidth="1"/>
    <col min="12547" max="12555" width="9.140625" style="1"/>
    <col min="12556" max="12556" width="10" style="1" customWidth="1"/>
    <col min="12557" max="12798" width="9.140625" style="1"/>
    <col min="12799" max="12799" width="4" style="1" customWidth="1"/>
    <col min="12800" max="12800" width="2.28515625" style="1" customWidth="1"/>
    <col min="12801" max="12801" width="34.42578125" style="1" customWidth="1"/>
    <col min="12802" max="12802" width="19.140625" style="1" bestFit="1" customWidth="1"/>
    <col min="12803" max="12811" width="9.140625" style="1"/>
    <col min="12812" max="12812" width="10" style="1" customWidth="1"/>
    <col min="12813" max="13054" width="9.140625" style="1"/>
    <col min="13055" max="13055" width="4" style="1" customWidth="1"/>
    <col min="13056" max="13056" width="2.28515625" style="1" customWidth="1"/>
    <col min="13057" max="13057" width="34.42578125" style="1" customWidth="1"/>
    <col min="13058" max="13058" width="19.140625" style="1" bestFit="1" customWidth="1"/>
    <col min="13059" max="13067" width="9.140625" style="1"/>
    <col min="13068" max="13068" width="10" style="1" customWidth="1"/>
    <col min="13069" max="13310" width="9.140625" style="1"/>
    <col min="13311" max="13311" width="4" style="1" customWidth="1"/>
    <col min="13312" max="13312" width="2.28515625" style="1" customWidth="1"/>
    <col min="13313" max="13313" width="34.42578125" style="1" customWidth="1"/>
    <col min="13314" max="13314" width="19.140625" style="1" bestFit="1" customWidth="1"/>
    <col min="13315" max="13323" width="9.140625" style="1"/>
    <col min="13324" max="13324" width="10" style="1" customWidth="1"/>
    <col min="13325" max="13566" width="9.140625" style="1"/>
    <col min="13567" max="13567" width="4" style="1" customWidth="1"/>
    <col min="13568" max="13568" width="2.28515625" style="1" customWidth="1"/>
    <col min="13569" max="13569" width="34.42578125" style="1" customWidth="1"/>
    <col min="13570" max="13570" width="19.140625" style="1" bestFit="1" customWidth="1"/>
    <col min="13571" max="13579" width="9.140625" style="1"/>
    <col min="13580" max="13580" width="10" style="1" customWidth="1"/>
    <col min="13581" max="13822" width="9.140625" style="1"/>
    <col min="13823" max="13823" width="4" style="1" customWidth="1"/>
    <col min="13824" max="13824" width="2.28515625" style="1" customWidth="1"/>
    <col min="13825" max="13825" width="34.42578125" style="1" customWidth="1"/>
    <col min="13826" max="13826" width="19.140625" style="1" bestFit="1" customWidth="1"/>
    <col min="13827" max="13835" width="9.140625" style="1"/>
    <col min="13836" max="13836" width="10" style="1" customWidth="1"/>
    <col min="13837" max="14078" width="9.140625" style="1"/>
    <col min="14079" max="14079" width="4" style="1" customWidth="1"/>
    <col min="14080" max="14080" width="2.28515625" style="1" customWidth="1"/>
    <col min="14081" max="14081" width="34.42578125" style="1" customWidth="1"/>
    <col min="14082" max="14082" width="19.140625" style="1" bestFit="1" customWidth="1"/>
    <col min="14083" max="14091" width="9.140625" style="1"/>
    <col min="14092" max="14092" width="10" style="1" customWidth="1"/>
    <col min="14093" max="14334" width="9.140625" style="1"/>
    <col min="14335" max="14335" width="4" style="1" customWidth="1"/>
    <col min="14336" max="14336" width="2.28515625" style="1" customWidth="1"/>
    <col min="14337" max="14337" width="34.42578125" style="1" customWidth="1"/>
    <col min="14338" max="14338" width="19.140625" style="1" bestFit="1" customWidth="1"/>
    <col min="14339" max="14347" width="9.140625" style="1"/>
    <col min="14348" max="14348" width="10" style="1" customWidth="1"/>
    <col min="14349" max="14590" width="9.140625" style="1"/>
    <col min="14591" max="14591" width="4" style="1" customWidth="1"/>
    <col min="14592" max="14592" width="2.28515625" style="1" customWidth="1"/>
    <col min="14593" max="14593" width="34.42578125" style="1" customWidth="1"/>
    <col min="14594" max="14594" width="19.140625" style="1" bestFit="1" customWidth="1"/>
    <col min="14595" max="14603" width="9.140625" style="1"/>
    <col min="14604" max="14604" width="10" style="1" customWidth="1"/>
    <col min="14605" max="14846" width="9.140625" style="1"/>
    <col min="14847" max="14847" width="4" style="1" customWidth="1"/>
    <col min="14848" max="14848" width="2.28515625" style="1" customWidth="1"/>
    <col min="14849" max="14849" width="34.42578125" style="1" customWidth="1"/>
    <col min="14850" max="14850" width="19.140625" style="1" bestFit="1" customWidth="1"/>
    <col min="14851" max="14859" width="9.140625" style="1"/>
    <col min="14860" max="14860" width="10" style="1" customWidth="1"/>
    <col min="14861" max="15102" width="9.140625" style="1"/>
    <col min="15103" max="15103" width="4" style="1" customWidth="1"/>
    <col min="15104" max="15104" width="2.28515625" style="1" customWidth="1"/>
    <col min="15105" max="15105" width="34.42578125" style="1" customWidth="1"/>
    <col min="15106" max="15106" width="19.140625" style="1" bestFit="1" customWidth="1"/>
    <col min="15107" max="15115" width="9.140625" style="1"/>
    <col min="15116" max="15116" width="10" style="1" customWidth="1"/>
    <col min="15117" max="15358" width="9.140625" style="1"/>
    <col min="15359" max="15359" width="4" style="1" customWidth="1"/>
    <col min="15360" max="15360" width="2.28515625" style="1" customWidth="1"/>
    <col min="15361" max="15361" width="34.42578125" style="1" customWidth="1"/>
    <col min="15362" max="15362" width="19.140625" style="1" bestFit="1" customWidth="1"/>
    <col min="15363" max="15371" width="9.140625" style="1"/>
    <col min="15372" max="15372" width="10" style="1" customWidth="1"/>
    <col min="15373" max="15614" width="9.140625" style="1"/>
    <col min="15615" max="15615" width="4" style="1" customWidth="1"/>
    <col min="15616" max="15616" width="2.28515625" style="1" customWidth="1"/>
    <col min="15617" max="15617" width="34.42578125" style="1" customWidth="1"/>
    <col min="15618" max="15618" width="19.140625" style="1" bestFit="1" customWidth="1"/>
    <col min="15619" max="15627" width="9.140625" style="1"/>
    <col min="15628" max="15628" width="10" style="1" customWidth="1"/>
    <col min="15629" max="15870" width="9.140625" style="1"/>
    <col min="15871" max="15871" width="4" style="1" customWidth="1"/>
    <col min="15872" max="15872" width="2.28515625" style="1" customWidth="1"/>
    <col min="15873" max="15873" width="34.42578125" style="1" customWidth="1"/>
    <col min="15874" max="15874" width="19.140625" style="1" bestFit="1" customWidth="1"/>
    <col min="15875" max="15883" width="9.140625" style="1"/>
    <col min="15884" max="15884" width="10" style="1" customWidth="1"/>
    <col min="15885" max="16126" width="9.140625" style="1"/>
    <col min="16127" max="16127" width="4" style="1" customWidth="1"/>
    <col min="16128" max="16128" width="2.28515625" style="1" customWidth="1"/>
    <col min="16129" max="16129" width="34.42578125" style="1" customWidth="1"/>
    <col min="16130" max="16130" width="19.140625" style="1" bestFit="1" customWidth="1"/>
    <col min="16131" max="16139" width="9.140625" style="1"/>
    <col min="16140" max="16140" width="10" style="1" customWidth="1"/>
    <col min="16141" max="16384" width="9.140625" style="1"/>
  </cols>
  <sheetData>
    <row r="1" spans="1:16" ht="15" customHeight="1" x14ac:dyDescent="0.25">
      <c r="A1" s="2" t="s">
        <v>1273</v>
      </c>
      <c r="B1" s="3"/>
      <c r="C1" s="3"/>
      <c r="D1" s="3"/>
      <c r="E1" s="3"/>
      <c r="F1" s="3"/>
      <c r="G1" s="3"/>
    </row>
    <row r="2" spans="1:16" ht="15" customHeight="1" x14ac:dyDescent="0.2">
      <c r="A2" s="3"/>
      <c r="B2" s="3"/>
      <c r="C2" s="3"/>
      <c r="D2" s="3"/>
      <c r="E2" s="3"/>
      <c r="F2" s="3"/>
      <c r="G2" s="3"/>
    </row>
    <row r="3" spans="1:16" ht="15" customHeight="1" x14ac:dyDescent="0.2">
      <c r="A3" s="249" t="s">
        <v>1274</v>
      </c>
      <c r="B3" s="249"/>
      <c r="C3" s="249"/>
      <c r="D3" s="249"/>
      <c r="E3" s="249"/>
      <c r="F3" s="249"/>
      <c r="G3" s="249"/>
      <c r="H3" s="249"/>
      <c r="I3" s="249"/>
      <c r="J3" s="249"/>
      <c r="K3" s="249"/>
      <c r="L3" s="249"/>
    </row>
    <row r="4" spans="1:16" ht="15" customHeight="1" x14ac:dyDescent="0.2">
      <c r="A4" s="249"/>
      <c r="B4" s="249"/>
      <c r="C4" s="249"/>
      <c r="D4" s="249"/>
      <c r="E4" s="249"/>
      <c r="F4" s="249"/>
      <c r="G4" s="249"/>
      <c r="H4" s="249"/>
      <c r="I4" s="249"/>
      <c r="J4" s="249"/>
      <c r="K4" s="249"/>
      <c r="L4" s="249"/>
      <c r="M4" s="4"/>
      <c r="N4" s="4"/>
      <c r="O4" s="4"/>
      <c r="P4" s="4"/>
    </row>
    <row r="5" spans="1:16" ht="15" customHeight="1" x14ac:dyDescent="0.2">
      <c r="A5" s="5" t="s">
        <v>0</v>
      </c>
      <c r="B5" s="6"/>
      <c r="C5" s="6"/>
      <c r="D5" s="6"/>
      <c r="E5" s="6"/>
      <c r="F5" s="6"/>
      <c r="G5" s="6"/>
      <c r="H5" s="6"/>
      <c r="I5" s="6"/>
      <c r="J5" s="6"/>
      <c r="K5" s="4"/>
      <c r="L5" s="4"/>
      <c r="M5" s="4"/>
      <c r="N5" s="4"/>
      <c r="O5" s="4"/>
      <c r="P5" s="4"/>
    </row>
    <row r="6" spans="1:16" ht="15" customHeight="1" x14ac:dyDescent="0.2">
      <c r="A6" s="7"/>
      <c r="B6" s="7"/>
      <c r="C6" s="7"/>
      <c r="D6" s="7"/>
      <c r="E6" s="7"/>
      <c r="F6" s="7"/>
      <c r="G6" s="7"/>
      <c r="H6" s="7"/>
      <c r="I6" s="7"/>
      <c r="J6" s="7"/>
      <c r="K6" s="4"/>
      <c r="L6" s="4"/>
      <c r="M6" s="4"/>
      <c r="N6" s="4"/>
      <c r="O6" s="4"/>
      <c r="P6" s="4"/>
    </row>
    <row r="7" spans="1:16" ht="15" customHeight="1" x14ac:dyDescent="0.2">
      <c r="A7" s="8" t="s">
        <v>1</v>
      </c>
      <c r="B7" s="9"/>
      <c r="C7" s="9"/>
      <c r="D7" s="9"/>
      <c r="E7" s="9"/>
      <c r="F7" s="7"/>
      <c r="G7" s="7"/>
      <c r="H7" s="7"/>
      <c r="I7" s="7"/>
      <c r="J7" s="7"/>
      <c r="K7" s="4"/>
      <c r="L7" s="4"/>
      <c r="M7" s="4"/>
      <c r="N7" s="4"/>
      <c r="O7" s="4"/>
      <c r="P7" s="4"/>
    </row>
    <row r="8" spans="1:16" ht="15" customHeight="1" x14ac:dyDescent="0.2">
      <c r="A8" s="249" t="s">
        <v>2</v>
      </c>
      <c r="B8" s="249"/>
      <c r="C8" s="249"/>
      <c r="D8" s="249"/>
      <c r="E8" s="249"/>
      <c r="F8" s="249"/>
      <c r="G8" s="249"/>
      <c r="H8" s="249"/>
      <c r="I8" s="249"/>
      <c r="J8" s="249"/>
    </row>
    <row r="9" spans="1:16" ht="15" customHeight="1" x14ac:dyDescent="0.2">
      <c r="A9" s="10"/>
      <c r="B9" s="10"/>
      <c r="C9" s="10"/>
      <c r="D9" s="10"/>
      <c r="E9" s="10"/>
      <c r="F9" s="10"/>
      <c r="G9" s="10"/>
      <c r="H9" s="11"/>
      <c r="I9" s="11"/>
      <c r="J9" s="11"/>
    </row>
    <row r="10" spans="1:16" ht="15" customHeight="1" x14ac:dyDescent="0.25">
      <c r="A10" s="11"/>
      <c r="B10" s="12" t="s">
        <v>3</v>
      </c>
      <c r="C10" s="13"/>
      <c r="D10" s="13"/>
      <c r="E10" s="13"/>
      <c r="F10" s="13"/>
      <c r="G10" s="13"/>
      <c r="H10" s="14"/>
      <c r="I10" s="11"/>
      <c r="J10" s="11"/>
    </row>
    <row r="11" spans="1:16" ht="15" customHeight="1" x14ac:dyDescent="0.25">
      <c r="A11" s="11"/>
      <c r="B11" s="15"/>
      <c r="C11" s="13"/>
      <c r="D11" s="13"/>
      <c r="E11" s="13"/>
      <c r="F11" s="13"/>
      <c r="G11" s="13"/>
      <c r="H11" s="11"/>
      <c r="I11" s="11"/>
      <c r="J11" s="11"/>
    </row>
    <row r="12" spans="1:16" ht="15" customHeight="1" x14ac:dyDescent="0.2">
      <c r="A12" s="13"/>
      <c r="B12" s="13"/>
      <c r="C12" s="13"/>
      <c r="D12" s="13"/>
      <c r="E12" s="13"/>
      <c r="F12" s="13"/>
      <c r="G12" s="13"/>
      <c r="H12" s="11"/>
      <c r="I12" s="11"/>
      <c r="J12" s="11"/>
    </row>
    <row r="13" spans="1:16" ht="15" customHeight="1" x14ac:dyDescent="0.2">
      <c r="A13" s="249" t="s">
        <v>1275</v>
      </c>
      <c r="B13" s="249"/>
      <c r="C13" s="249"/>
      <c r="D13" s="249"/>
      <c r="E13" s="249"/>
      <c r="F13" s="249"/>
      <c r="G13" s="249"/>
      <c r="H13" s="249"/>
      <c r="I13" s="249"/>
      <c r="J13" s="249"/>
      <c r="K13" s="249"/>
      <c r="L13" s="249"/>
    </row>
    <row r="14" spans="1:16" ht="15" customHeight="1" x14ac:dyDescent="0.2">
      <c r="A14" s="249"/>
      <c r="B14" s="249"/>
      <c r="C14" s="249"/>
      <c r="D14" s="249"/>
      <c r="E14" s="249"/>
      <c r="F14" s="249"/>
      <c r="G14" s="249"/>
      <c r="H14" s="249"/>
      <c r="I14" s="249"/>
      <c r="J14" s="249"/>
      <c r="K14" s="249"/>
      <c r="L14" s="249"/>
    </row>
    <row r="15" spans="1:16" ht="15" customHeight="1" x14ac:dyDescent="0.2">
      <c r="A15" s="16"/>
      <c r="B15" s="16"/>
      <c r="C15" s="16"/>
      <c r="D15" s="16"/>
      <c r="E15" s="16"/>
      <c r="F15" s="16"/>
      <c r="G15" s="16"/>
    </row>
    <row r="16" spans="1:16" ht="15" customHeight="1" x14ac:dyDescent="0.2">
      <c r="A16" s="250" t="s">
        <v>4</v>
      </c>
      <c r="B16" s="250"/>
      <c r="C16" s="250"/>
      <c r="D16" s="250"/>
      <c r="E16" s="250"/>
      <c r="F16" s="250"/>
      <c r="G16" s="250"/>
      <c r="H16" s="250"/>
      <c r="I16" s="250"/>
      <c r="J16" s="250"/>
      <c r="K16" s="250"/>
      <c r="L16" s="250"/>
      <c r="M16" s="250"/>
      <c r="N16" s="250"/>
    </row>
    <row r="17" spans="1:17" ht="15" customHeight="1" x14ac:dyDescent="0.2">
      <c r="A17" s="17"/>
      <c r="B17" s="17"/>
      <c r="C17" s="17"/>
      <c r="D17" s="17"/>
      <c r="E17" s="17"/>
      <c r="F17" s="17"/>
      <c r="G17" s="17"/>
      <c r="H17" s="17"/>
      <c r="I17" s="17"/>
      <c r="J17" s="17"/>
      <c r="K17" s="17"/>
      <c r="L17" s="17"/>
      <c r="M17" s="17"/>
      <c r="N17" s="17"/>
    </row>
    <row r="18" spans="1:17" ht="15" customHeight="1" x14ac:dyDescent="0.2">
      <c r="A18" s="217" t="s">
        <v>5</v>
      </c>
      <c r="B18" s="247" t="s">
        <v>1276</v>
      </c>
      <c r="C18" s="247"/>
      <c r="D18" s="247"/>
      <c r="E18" s="247"/>
      <c r="F18" s="247"/>
      <c r="G18" s="247"/>
      <c r="H18" s="247"/>
      <c r="I18" s="247"/>
      <c r="J18" s="247"/>
      <c r="K18" s="247"/>
      <c r="L18" s="247"/>
      <c r="M18" s="17"/>
      <c r="N18" s="17"/>
    </row>
    <row r="19" spans="1:17" ht="15" customHeight="1" x14ac:dyDescent="0.2">
      <c r="A19" s="18"/>
      <c r="B19" s="247"/>
      <c r="C19" s="247"/>
      <c r="D19" s="247"/>
      <c r="E19" s="247"/>
      <c r="F19" s="247"/>
      <c r="G19" s="247"/>
      <c r="H19" s="247"/>
      <c r="I19" s="247"/>
      <c r="J19" s="247"/>
      <c r="K19" s="247"/>
      <c r="L19" s="247"/>
    </row>
    <row r="20" spans="1:17" ht="15" customHeight="1" x14ac:dyDescent="0.2">
      <c r="A20" s="217" t="s">
        <v>6</v>
      </c>
      <c r="B20" s="247" t="s">
        <v>1278</v>
      </c>
      <c r="C20" s="247"/>
      <c r="D20" s="247"/>
      <c r="E20" s="247"/>
      <c r="F20" s="247"/>
      <c r="G20" s="247"/>
      <c r="H20" s="247"/>
      <c r="I20" s="247"/>
      <c r="J20" s="247"/>
      <c r="K20" s="247"/>
      <c r="L20" s="247"/>
      <c r="M20" s="247"/>
      <c r="N20" s="247"/>
      <c r="O20" s="247"/>
      <c r="P20" s="247"/>
      <c r="Q20" s="247"/>
    </row>
    <row r="21" spans="1:17" ht="17.25" customHeight="1" x14ac:dyDescent="0.2">
      <c r="A21" s="18"/>
      <c r="B21" s="247"/>
      <c r="C21" s="247"/>
      <c r="D21" s="247"/>
      <c r="E21" s="247"/>
      <c r="F21" s="247"/>
      <c r="G21" s="247"/>
      <c r="H21" s="247"/>
      <c r="I21" s="247"/>
      <c r="J21" s="247"/>
      <c r="K21" s="247"/>
      <c r="L21" s="247"/>
      <c r="M21" s="247"/>
      <c r="N21" s="247"/>
      <c r="O21" s="247"/>
      <c r="P21" s="247"/>
      <c r="Q21" s="247"/>
    </row>
    <row r="22" spans="1:17" ht="9" customHeight="1" x14ac:dyDescent="0.2">
      <c r="A22" s="18"/>
      <c r="B22" s="247"/>
      <c r="C22" s="247"/>
      <c r="D22" s="247"/>
      <c r="E22" s="247"/>
      <c r="F22" s="247"/>
      <c r="G22" s="247"/>
      <c r="H22" s="247"/>
      <c r="I22" s="247"/>
      <c r="J22" s="247"/>
      <c r="K22" s="247"/>
      <c r="L22" s="247"/>
      <c r="M22" s="247"/>
      <c r="N22" s="247"/>
      <c r="O22" s="247"/>
      <c r="P22" s="247"/>
      <c r="Q22" s="247"/>
    </row>
    <row r="23" spans="1:17" ht="15" customHeight="1" x14ac:dyDescent="0.2">
      <c r="A23" s="217" t="s">
        <v>7</v>
      </c>
      <c r="B23" s="247" t="s">
        <v>1279</v>
      </c>
      <c r="C23" s="247"/>
      <c r="D23" s="247"/>
      <c r="E23" s="247"/>
      <c r="F23" s="247"/>
      <c r="G23" s="247"/>
      <c r="H23" s="247"/>
      <c r="I23" s="247"/>
      <c r="J23" s="247"/>
      <c r="K23" s="247"/>
      <c r="L23" s="247"/>
      <c r="M23" s="247"/>
      <c r="N23" s="247"/>
      <c r="O23" s="247"/>
      <c r="P23" s="247"/>
      <c r="Q23" s="247"/>
    </row>
    <row r="24" spans="1:17" ht="15" customHeight="1" x14ac:dyDescent="0.2">
      <c r="A24" s="18"/>
      <c r="B24" s="247"/>
      <c r="C24" s="247"/>
      <c r="D24" s="247"/>
      <c r="E24" s="247"/>
      <c r="F24" s="247"/>
      <c r="G24" s="247"/>
      <c r="H24" s="247"/>
      <c r="I24" s="247"/>
      <c r="J24" s="247"/>
      <c r="K24" s="247"/>
      <c r="L24" s="247"/>
      <c r="M24" s="247"/>
      <c r="N24" s="247"/>
      <c r="O24" s="247"/>
      <c r="P24" s="247"/>
      <c r="Q24" s="247"/>
    </row>
    <row r="25" spans="1:17" ht="5.25" customHeight="1" x14ac:dyDescent="0.2">
      <c r="A25" s="18"/>
      <c r="B25" s="19"/>
      <c r="C25" s="19"/>
      <c r="D25" s="19"/>
      <c r="E25" s="19"/>
      <c r="F25" s="19"/>
      <c r="G25" s="19"/>
      <c r="H25" s="19"/>
      <c r="I25" s="19"/>
      <c r="J25" s="19"/>
      <c r="K25" s="19"/>
      <c r="L25" s="19"/>
    </row>
    <row r="26" spans="1:17" ht="30.75" customHeight="1" x14ac:dyDescent="0.2">
      <c r="A26" s="217" t="s">
        <v>8</v>
      </c>
      <c r="B26" s="247" t="s">
        <v>1280</v>
      </c>
      <c r="C26" s="247"/>
      <c r="D26" s="247"/>
      <c r="E26" s="247"/>
      <c r="F26" s="247"/>
      <c r="G26" s="247"/>
      <c r="H26" s="247"/>
      <c r="I26" s="247"/>
      <c r="J26" s="247"/>
      <c r="K26" s="247"/>
      <c r="L26" s="247"/>
      <c r="M26" s="247"/>
      <c r="N26" s="247"/>
      <c r="O26" s="247"/>
      <c r="P26" s="247"/>
      <c r="Q26" s="247"/>
    </row>
    <row r="27" spans="1:17" ht="7.5" customHeight="1" x14ac:dyDescent="0.2">
      <c r="A27" s="18"/>
      <c r="B27" s="20"/>
      <c r="C27" s="20"/>
      <c r="D27" s="20"/>
      <c r="E27" s="20"/>
      <c r="F27" s="20"/>
      <c r="G27" s="20"/>
      <c r="H27" s="20"/>
      <c r="I27" s="20"/>
      <c r="J27" s="20"/>
      <c r="K27" s="20"/>
      <c r="L27" s="20"/>
    </row>
    <row r="28" spans="1:17" ht="15" customHeight="1" x14ac:dyDescent="0.2">
      <c r="A28" s="217" t="s">
        <v>9</v>
      </c>
      <c r="B28" s="20" t="s">
        <v>1277</v>
      </c>
      <c r="C28" s="20"/>
      <c r="D28" s="20"/>
      <c r="E28" s="20"/>
      <c r="F28" s="20"/>
      <c r="G28" s="20"/>
      <c r="H28" s="20"/>
      <c r="I28" s="20"/>
      <c r="J28" s="20"/>
      <c r="K28" s="20"/>
      <c r="L28" s="20"/>
    </row>
    <row r="29" spans="1:17" ht="8.25" customHeight="1" x14ac:dyDescent="0.2">
      <c r="A29" s="18"/>
      <c r="B29" s="20"/>
      <c r="C29" s="20"/>
      <c r="D29" s="20"/>
      <c r="E29" s="20"/>
      <c r="F29" s="20"/>
      <c r="G29" s="20"/>
      <c r="H29" s="20"/>
      <c r="I29" s="20"/>
      <c r="J29" s="20"/>
      <c r="K29" s="20"/>
      <c r="L29" s="20"/>
    </row>
    <row r="30" spans="1:17" x14ac:dyDescent="0.2">
      <c r="A30" s="218" t="s">
        <v>10</v>
      </c>
      <c r="B30" s="20" t="s">
        <v>11</v>
      </c>
      <c r="C30" s="20"/>
      <c r="D30" s="20"/>
      <c r="E30" s="20"/>
      <c r="F30" s="20"/>
      <c r="G30" s="20"/>
      <c r="H30" s="20"/>
      <c r="I30" s="20"/>
      <c r="J30" s="20"/>
      <c r="K30" s="20"/>
      <c r="L30" s="20"/>
    </row>
    <row r="31" spans="1:17" ht="15" x14ac:dyDescent="0.25">
      <c r="A31" s="21"/>
    </row>
    <row r="32" spans="1:17" ht="15" x14ac:dyDescent="0.25">
      <c r="A32" s="22" t="s">
        <v>12</v>
      </c>
      <c r="B32" s="23" t="s">
        <v>1281</v>
      </c>
    </row>
    <row r="33" spans="1:10" ht="15" x14ac:dyDescent="0.25">
      <c r="A33" s="24" t="s">
        <v>13</v>
      </c>
      <c r="B33" s="22" t="s">
        <v>1282</v>
      </c>
    </row>
    <row r="35" spans="1:10" x14ac:dyDescent="0.2">
      <c r="B35" s="247"/>
      <c r="C35" s="247"/>
      <c r="D35" s="247"/>
      <c r="E35" s="247"/>
      <c r="F35" s="247"/>
      <c r="G35" s="247"/>
      <c r="H35" s="247"/>
      <c r="I35" s="247"/>
      <c r="J35" s="248"/>
    </row>
  </sheetData>
  <mergeCells count="10">
    <mergeCell ref="B35:J35"/>
    <mergeCell ref="A3:L4"/>
    <mergeCell ref="A8:J8"/>
    <mergeCell ref="A13:L14"/>
    <mergeCell ref="A16:N16"/>
    <mergeCell ref="B18:L19"/>
    <mergeCell ref="B23:Q24"/>
    <mergeCell ref="B20:Q21"/>
    <mergeCell ref="B22:Q22"/>
    <mergeCell ref="B26:Q26"/>
  </mergeCells>
  <hyperlinks>
    <hyperlink ref="A18" location="'Schools&amp;Central School Services'!A1" display="Schools&amp;Central School Services:" xr:uid="{00000000-0004-0000-0000-000000000000}"/>
    <hyperlink ref="A20" location="'Early Years 3 &amp; 4 yrs '!A1" display="Early Years 3 &amp; 4 yrs:" xr:uid="{00000000-0004-0000-0000-000001000000}"/>
    <hyperlink ref="A23" location="'Early Years  2 yrs'!A1" display="Early Years 2 yrs:" xr:uid="{00000000-0004-0000-0000-000002000000}"/>
    <hyperlink ref="A26" location="'Early Years Pupil Premium&amp;DAF'!A1" display="Early Years Pupil Premium&amp;DAF:" xr:uid="{00000000-0004-0000-0000-000003000000}"/>
    <hyperlink ref="A28" location="'High Needs Pupil Numbers'!A1" display="High Needs Pupil Numbers:" xr:uid="{00000000-0004-0000-0000-000004000000}"/>
    <hyperlink ref="A30" location="'Source data'!A1" display="Source data:"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8</xdr:row>
                    <xdr:rowOff>142875</xdr:rowOff>
                  </from>
                  <to>
                    <xdr:col>5</xdr:col>
                    <xdr:colOff>238125</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workbookViewId="0">
      <selection activeCell="A3" sqref="A3"/>
    </sheetView>
  </sheetViews>
  <sheetFormatPr defaultRowHeight="12.75" x14ac:dyDescent="0.2"/>
  <cols>
    <col min="1" max="1" width="2.85546875" style="26" customWidth="1"/>
    <col min="2" max="2" width="5.7109375" style="26" customWidth="1"/>
    <col min="3" max="4" width="25.7109375" style="26" customWidth="1"/>
    <col min="5" max="5" width="36.5703125" style="26" customWidth="1"/>
    <col min="6" max="8" width="20.7109375" style="26" customWidth="1"/>
    <col min="9" max="9" width="2.140625" style="26" customWidth="1"/>
    <col min="10" max="10" width="4.28515625" style="26" customWidth="1"/>
    <col min="11" max="12" width="20.28515625" style="26" customWidth="1"/>
    <col min="13" max="13" width="8.7109375" style="26" customWidth="1"/>
    <col min="14" max="14" width="2" style="26" customWidth="1"/>
    <col min="15" max="256" width="9.140625" style="26"/>
    <col min="257" max="257" width="2.85546875" style="26" customWidth="1"/>
    <col min="258" max="258" width="5.7109375" style="26" customWidth="1"/>
    <col min="259" max="260" width="25.7109375" style="26" customWidth="1"/>
    <col min="261" max="261" width="36.5703125" style="26" customWidth="1"/>
    <col min="262" max="264" width="20.7109375" style="26" customWidth="1"/>
    <col min="265" max="265" width="2.140625" style="26" customWidth="1"/>
    <col min="266" max="266" width="4.28515625" style="26" customWidth="1"/>
    <col min="267" max="268" width="20.28515625" style="26" customWidth="1"/>
    <col min="269" max="269" width="8.7109375" style="26" customWidth="1"/>
    <col min="270" max="270" width="2" style="26" customWidth="1"/>
    <col min="271" max="512" width="9.140625" style="26"/>
    <col min="513" max="513" width="2.85546875" style="26" customWidth="1"/>
    <col min="514" max="514" width="5.7109375" style="26" customWidth="1"/>
    <col min="515" max="516" width="25.7109375" style="26" customWidth="1"/>
    <col min="517" max="517" width="36.5703125" style="26" customWidth="1"/>
    <col min="518" max="520" width="20.7109375" style="26" customWidth="1"/>
    <col min="521" max="521" width="2.140625" style="26" customWidth="1"/>
    <col min="522" max="522" width="4.28515625" style="26" customWidth="1"/>
    <col min="523" max="524" width="20.28515625" style="26" customWidth="1"/>
    <col min="525" max="525" width="8.7109375" style="26" customWidth="1"/>
    <col min="526" max="526" width="2" style="26" customWidth="1"/>
    <col min="527" max="768" width="9.140625" style="26"/>
    <col min="769" max="769" width="2.85546875" style="26" customWidth="1"/>
    <col min="770" max="770" width="5.7109375" style="26" customWidth="1"/>
    <col min="771" max="772" width="25.7109375" style="26" customWidth="1"/>
    <col min="773" max="773" width="36.5703125" style="26" customWidth="1"/>
    <col min="774" max="776" width="20.7109375" style="26" customWidth="1"/>
    <col min="777" max="777" width="2.140625" style="26" customWidth="1"/>
    <col min="778" max="778" width="4.28515625" style="26" customWidth="1"/>
    <col min="779" max="780" width="20.28515625" style="26" customWidth="1"/>
    <col min="781" max="781" width="8.7109375" style="26" customWidth="1"/>
    <col min="782" max="782" width="2" style="26" customWidth="1"/>
    <col min="783" max="1024" width="9.140625" style="26"/>
    <col min="1025" max="1025" width="2.85546875" style="26" customWidth="1"/>
    <col min="1026" max="1026" width="5.7109375" style="26" customWidth="1"/>
    <col min="1027" max="1028" width="25.7109375" style="26" customWidth="1"/>
    <col min="1029" max="1029" width="36.5703125" style="26" customWidth="1"/>
    <col min="1030" max="1032" width="20.7109375" style="26" customWidth="1"/>
    <col min="1033" max="1033" width="2.140625" style="26" customWidth="1"/>
    <col min="1034" max="1034" width="4.28515625" style="26" customWidth="1"/>
    <col min="1035" max="1036" width="20.28515625" style="26" customWidth="1"/>
    <col min="1037" max="1037" width="8.7109375" style="26" customWidth="1"/>
    <col min="1038" max="1038" width="2" style="26" customWidth="1"/>
    <col min="1039" max="1280" width="9.140625" style="26"/>
    <col min="1281" max="1281" width="2.85546875" style="26" customWidth="1"/>
    <col min="1282" max="1282" width="5.7109375" style="26" customWidth="1"/>
    <col min="1283" max="1284" width="25.7109375" style="26" customWidth="1"/>
    <col min="1285" max="1285" width="36.5703125" style="26" customWidth="1"/>
    <col min="1286" max="1288" width="20.7109375" style="26" customWidth="1"/>
    <col min="1289" max="1289" width="2.140625" style="26" customWidth="1"/>
    <col min="1290" max="1290" width="4.28515625" style="26" customWidth="1"/>
    <col min="1291" max="1292" width="20.28515625" style="26" customWidth="1"/>
    <col min="1293" max="1293" width="8.7109375" style="26" customWidth="1"/>
    <col min="1294" max="1294" width="2" style="26" customWidth="1"/>
    <col min="1295" max="1536" width="9.140625" style="26"/>
    <col min="1537" max="1537" width="2.85546875" style="26" customWidth="1"/>
    <col min="1538" max="1538" width="5.7109375" style="26" customWidth="1"/>
    <col min="1539" max="1540" width="25.7109375" style="26" customWidth="1"/>
    <col min="1541" max="1541" width="36.5703125" style="26" customWidth="1"/>
    <col min="1542" max="1544" width="20.7109375" style="26" customWidth="1"/>
    <col min="1545" max="1545" width="2.140625" style="26" customWidth="1"/>
    <col min="1546" max="1546" width="4.28515625" style="26" customWidth="1"/>
    <col min="1547" max="1548" width="20.28515625" style="26" customWidth="1"/>
    <col min="1549" max="1549" width="8.7109375" style="26" customWidth="1"/>
    <col min="1550" max="1550" width="2" style="26" customWidth="1"/>
    <col min="1551" max="1792" width="9.140625" style="26"/>
    <col min="1793" max="1793" width="2.85546875" style="26" customWidth="1"/>
    <col min="1794" max="1794" width="5.7109375" style="26" customWidth="1"/>
    <col min="1795" max="1796" width="25.7109375" style="26" customWidth="1"/>
    <col min="1797" max="1797" width="36.5703125" style="26" customWidth="1"/>
    <col min="1798" max="1800" width="20.7109375" style="26" customWidth="1"/>
    <col min="1801" max="1801" width="2.140625" style="26" customWidth="1"/>
    <col min="1802" max="1802" width="4.28515625" style="26" customWidth="1"/>
    <col min="1803" max="1804" width="20.28515625" style="26" customWidth="1"/>
    <col min="1805" max="1805" width="8.7109375" style="26" customWidth="1"/>
    <col min="1806" max="1806" width="2" style="26" customWidth="1"/>
    <col min="1807" max="2048" width="9.140625" style="26"/>
    <col min="2049" max="2049" width="2.85546875" style="26" customWidth="1"/>
    <col min="2050" max="2050" width="5.7109375" style="26" customWidth="1"/>
    <col min="2051" max="2052" width="25.7109375" style="26" customWidth="1"/>
    <col min="2053" max="2053" width="36.5703125" style="26" customWidth="1"/>
    <col min="2054" max="2056" width="20.7109375" style="26" customWidth="1"/>
    <col min="2057" max="2057" width="2.140625" style="26" customWidth="1"/>
    <col min="2058" max="2058" width="4.28515625" style="26" customWidth="1"/>
    <col min="2059" max="2060" width="20.28515625" style="26" customWidth="1"/>
    <col min="2061" max="2061" width="8.7109375" style="26" customWidth="1"/>
    <col min="2062" max="2062" width="2" style="26" customWidth="1"/>
    <col min="2063" max="2304" width="9.140625" style="26"/>
    <col min="2305" max="2305" width="2.85546875" style="26" customWidth="1"/>
    <col min="2306" max="2306" width="5.7109375" style="26" customWidth="1"/>
    <col min="2307" max="2308" width="25.7109375" style="26" customWidth="1"/>
    <col min="2309" max="2309" width="36.5703125" style="26" customWidth="1"/>
    <col min="2310" max="2312" width="20.7109375" style="26" customWidth="1"/>
    <col min="2313" max="2313" width="2.140625" style="26" customWidth="1"/>
    <col min="2314" max="2314" width="4.28515625" style="26" customWidth="1"/>
    <col min="2315" max="2316" width="20.28515625" style="26" customWidth="1"/>
    <col min="2317" max="2317" width="8.7109375" style="26" customWidth="1"/>
    <col min="2318" max="2318" width="2" style="26" customWidth="1"/>
    <col min="2319" max="2560" width="9.140625" style="26"/>
    <col min="2561" max="2561" width="2.85546875" style="26" customWidth="1"/>
    <col min="2562" max="2562" width="5.7109375" style="26" customWidth="1"/>
    <col min="2563" max="2564" width="25.7109375" style="26" customWidth="1"/>
    <col min="2565" max="2565" width="36.5703125" style="26" customWidth="1"/>
    <col min="2566" max="2568" width="20.7109375" style="26" customWidth="1"/>
    <col min="2569" max="2569" width="2.140625" style="26" customWidth="1"/>
    <col min="2570" max="2570" width="4.28515625" style="26" customWidth="1"/>
    <col min="2571" max="2572" width="20.28515625" style="26" customWidth="1"/>
    <col min="2573" max="2573" width="8.7109375" style="26" customWidth="1"/>
    <col min="2574" max="2574" width="2" style="26" customWidth="1"/>
    <col min="2575" max="2816" width="9.140625" style="26"/>
    <col min="2817" max="2817" width="2.85546875" style="26" customWidth="1"/>
    <col min="2818" max="2818" width="5.7109375" style="26" customWidth="1"/>
    <col min="2819" max="2820" width="25.7109375" style="26" customWidth="1"/>
    <col min="2821" max="2821" width="36.5703125" style="26" customWidth="1"/>
    <col min="2822" max="2824" width="20.7109375" style="26" customWidth="1"/>
    <col min="2825" max="2825" width="2.140625" style="26" customWidth="1"/>
    <col min="2826" max="2826" width="4.28515625" style="26" customWidth="1"/>
    <col min="2827" max="2828" width="20.28515625" style="26" customWidth="1"/>
    <col min="2829" max="2829" width="8.7109375" style="26" customWidth="1"/>
    <col min="2830" max="2830" width="2" style="26" customWidth="1"/>
    <col min="2831" max="3072" width="9.140625" style="26"/>
    <col min="3073" max="3073" width="2.85546875" style="26" customWidth="1"/>
    <col min="3074" max="3074" width="5.7109375" style="26" customWidth="1"/>
    <col min="3075" max="3076" width="25.7109375" style="26" customWidth="1"/>
    <col min="3077" max="3077" width="36.5703125" style="26" customWidth="1"/>
    <col min="3078" max="3080" width="20.7109375" style="26" customWidth="1"/>
    <col min="3081" max="3081" width="2.140625" style="26" customWidth="1"/>
    <col min="3082" max="3082" width="4.28515625" style="26" customWidth="1"/>
    <col min="3083" max="3084" width="20.28515625" style="26" customWidth="1"/>
    <col min="3085" max="3085" width="8.7109375" style="26" customWidth="1"/>
    <col min="3086" max="3086" width="2" style="26" customWidth="1"/>
    <col min="3087" max="3328" width="9.140625" style="26"/>
    <col min="3329" max="3329" width="2.85546875" style="26" customWidth="1"/>
    <col min="3330" max="3330" width="5.7109375" style="26" customWidth="1"/>
    <col min="3331" max="3332" width="25.7109375" style="26" customWidth="1"/>
    <col min="3333" max="3333" width="36.5703125" style="26" customWidth="1"/>
    <col min="3334" max="3336" width="20.7109375" style="26" customWidth="1"/>
    <col min="3337" max="3337" width="2.140625" style="26" customWidth="1"/>
    <col min="3338" max="3338" width="4.28515625" style="26" customWidth="1"/>
    <col min="3339" max="3340" width="20.28515625" style="26" customWidth="1"/>
    <col min="3341" max="3341" width="8.7109375" style="26" customWidth="1"/>
    <col min="3342" max="3342" width="2" style="26" customWidth="1"/>
    <col min="3343" max="3584" width="9.140625" style="26"/>
    <col min="3585" max="3585" width="2.85546875" style="26" customWidth="1"/>
    <col min="3586" max="3586" width="5.7109375" style="26" customWidth="1"/>
    <col min="3587" max="3588" width="25.7109375" style="26" customWidth="1"/>
    <col min="3589" max="3589" width="36.5703125" style="26" customWidth="1"/>
    <col min="3590" max="3592" width="20.7109375" style="26" customWidth="1"/>
    <col min="3593" max="3593" width="2.140625" style="26" customWidth="1"/>
    <col min="3594" max="3594" width="4.28515625" style="26" customWidth="1"/>
    <col min="3595" max="3596" width="20.28515625" style="26" customWidth="1"/>
    <col min="3597" max="3597" width="8.7109375" style="26" customWidth="1"/>
    <col min="3598" max="3598" width="2" style="26" customWidth="1"/>
    <col min="3599" max="3840" width="9.140625" style="26"/>
    <col min="3841" max="3841" width="2.85546875" style="26" customWidth="1"/>
    <col min="3842" max="3842" width="5.7109375" style="26" customWidth="1"/>
    <col min="3843" max="3844" width="25.7109375" style="26" customWidth="1"/>
    <col min="3845" max="3845" width="36.5703125" style="26" customWidth="1"/>
    <col min="3846" max="3848" width="20.7109375" style="26" customWidth="1"/>
    <col min="3849" max="3849" width="2.140625" style="26" customWidth="1"/>
    <col min="3850" max="3850" width="4.28515625" style="26" customWidth="1"/>
    <col min="3851" max="3852" width="20.28515625" style="26" customWidth="1"/>
    <col min="3853" max="3853" width="8.7109375" style="26" customWidth="1"/>
    <col min="3854" max="3854" width="2" style="26" customWidth="1"/>
    <col min="3855" max="4096" width="9.140625" style="26"/>
    <col min="4097" max="4097" width="2.85546875" style="26" customWidth="1"/>
    <col min="4098" max="4098" width="5.7109375" style="26" customWidth="1"/>
    <col min="4099" max="4100" width="25.7109375" style="26" customWidth="1"/>
    <col min="4101" max="4101" width="36.5703125" style="26" customWidth="1"/>
    <col min="4102" max="4104" width="20.7109375" style="26" customWidth="1"/>
    <col min="4105" max="4105" width="2.140625" style="26" customWidth="1"/>
    <col min="4106" max="4106" width="4.28515625" style="26" customWidth="1"/>
    <col min="4107" max="4108" width="20.28515625" style="26" customWidth="1"/>
    <col min="4109" max="4109" width="8.7109375" style="26" customWidth="1"/>
    <col min="4110" max="4110" width="2" style="26" customWidth="1"/>
    <col min="4111" max="4352" width="9.140625" style="26"/>
    <col min="4353" max="4353" width="2.85546875" style="26" customWidth="1"/>
    <col min="4354" max="4354" width="5.7109375" style="26" customWidth="1"/>
    <col min="4355" max="4356" width="25.7109375" style="26" customWidth="1"/>
    <col min="4357" max="4357" width="36.5703125" style="26" customWidth="1"/>
    <col min="4358" max="4360" width="20.7109375" style="26" customWidth="1"/>
    <col min="4361" max="4361" width="2.140625" style="26" customWidth="1"/>
    <col min="4362" max="4362" width="4.28515625" style="26" customWidth="1"/>
    <col min="4363" max="4364" width="20.28515625" style="26" customWidth="1"/>
    <col min="4365" max="4365" width="8.7109375" style="26" customWidth="1"/>
    <col min="4366" max="4366" width="2" style="26" customWidth="1"/>
    <col min="4367" max="4608" width="9.140625" style="26"/>
    <col min="4609" max="4609" width="2.85546875" style="26" customWidth="1"/>
    <col min="4610" max="4610" width="5.7109375" style="26" customWidth="1"/>
    <col min="4611" max="4612" width="25.7109375" style="26" customWidth="1"/>
    <col min="4613" max="4613" width="36.5703125" style="26" customWidth="1"/>
    <col min="4614" max="4616" width="20.7109375" style="26" customWidth="1"/>
    <col min="4617" max="4617" width="2.140625" style="26" customWidth="1"/>
    <col min="4618" max="4618" width="4.28515625" style="26" customWidth="1"/>
    <col min="4619" max="4620" width="20.28515625" style="26" customWidth="1"/>
    <col min="4621" max="4621" width="8.7109375" style="26" customWidth="1"/>
    <col min="4622" max="4622" width="2" style="26" customWidth="1"/>
    <col min="4623" max="4864" width="9.140625" style="26"/>
    <col min="4865" max="4865" width="2.85546875" style="26" customWidth="1"/>
    <col min="4866" max="4866" width="5.7109375" style="26" customWidth="1"/>
    <col min="4867" max="4868" width="25.7109375" style="26" customWidth="1"/>
    <col min="4869" max="4869" width="36.5703125" style="26" customWidth="1"/>
    <col min="4870" max="4872" width="20.7109375" style="26" customWidth="1"/>
    <col min="4873" max="4873" width="2.140625" style="26" customWidth="1"/>
    <col min="4874" max="4874" width="4.28515625" style="26" customWidth="1"/>
    <col min="4875" max="4876" width="20.28515625" style="26" customWidth="1"/>
    <col min="4877" max="4877" width="8.7109375" style="26" customWidth="1"/>
    <col min="4878" max="4878" width="2" style="26" customWidth="1"/>
    <col min="4879" max="5120" width="9.140625" style="26"/>
    <col min="5121" max="5121" width="2.85546875" style="26" customWidth="1"/>
    <col min="5122" max="5122" width="5.7109375" style="26" customWidth="1"/>
    <col min="5123" max="5124" width="25.7109375" style="26" customWidth="1"/>
    <col min="5125" max="5125" width="36.5703125" style="26" customWidth="1"/>
    <col min="5126" max="5128" width="20.7109375" style="26" customWidth="1"/>
    <col min="5129" max="5129" width="2.140625" style="26" customWidth="1"/>
    <col min="5130" max="5130" width="4.28515625" style="26" customWidth="1"/>
    <col min="5131" max="5132" width="20.28515625" style="26" customWidth="1"/>
    <col min="5133" max="5133" width="8.7109375" style="26" customWidth="1"/>
    <col min="5134" max="5134" width="2" style="26" customWidth="1"/>
    <col min="5135" max="5376" width="9.140625" style="26"/>
    <col min="5377" max="5377" width="2.85546875" style="26" customWidth="1"/>
    <col min="5378" max="5378" width="5.7109375" style="26" customWidth="1"/>
    <col min="5379" max="5380" width="25.7109375" style="26" customWidth="1"/>
    <col min="5381" max="5381" width="36.5703125" style="26" customWidth="1"/>
    <col min="5382" max="5384" width="20.7109375" style="26" customWidth="1"/>
    <col min="5385" max="5385" width="2.140625" style="26" customWidth="1"/>
    <col min="5386" max="5386" width="4.28515625" style="26" customWidth="1"/>
    <col min="5387" max="5388" width="20.28515625" style="26" customWidth="1"/>
    <col min="5389" max="5389" width="8.7109375" style="26" customWidth="1"/>
    <col min="5390" max="5390" width="2" style="26" customWidth="1"/>
    <col min="5391" max="5632" width="9.140625" style="26"/>
    <col min="5633" max="5633" width="2.85546875" style="26" customWidth="1"/>
    <col min="5634" max="5634" width="5.7109375" style="26" customWidth="1"/>
    <col min="5635" max="5636" width="25.7109375" style="26" customWidth="1"/>
    <col min="5637" max="5637" width="36.5703125" style="26" customWidth="1"/>
    <col min="5638" max="5640" width="20.7109375" style="26" customWidth="1"/>
    <col min="5641" max="5641" width="2.140625" style="26" customWidth="1"/>
    <col min="5642" max="5642" width="4.28515625" style="26" customWidth="1"/>
    <col min="5643" max="5644" width="20.28515625" style="26" customWidth="1"/>
    <col min="5645" max="5645" width="8.7109375" style="26" customWidth="1"/>
    <col min="5646" max="5646" width="2" style="26" customWidth="1"/>
    <col min="5647" max="5888" width="9.140625" style="26"/>
    <col min="5889" max="5889" width="2.85546875" style="26" customWidth="1"/>
    <col min="5890" max="5890" width="5.7109375" style="26" customWidth="1"/>
    <col min="5891" max="5892" width="25.7109375" style="26" customWidth="1"/>
    <col min="5893" max="5893" width="36.5703125" style="26" customWidth="1"/>
    <col min="5894" max="5896" width="20.7109375" style="26" customWidth="1"/>
    <col min="5897" max="5897" width="2.140625" style="26" customWidth="1"/>
    <col min="5898" max="5898" width="4.28515625" style="26" customWidth="1"/>
    <col min="5899" max="5900" width="20.28515625" style="26" customWidth="1"/>
    <col min="5901" max="5901" width="8.7109375" style="26" customWidth="1"/>
    <col min="5902" max="5902" width="2" style="26" customWidth="1"/>
    <col min="5903" max="6144" width="9.140625" style="26"/>
    <col min="6145" max="6145" width="2.85546875" style="26" customWidth="1"/>
    <col min="6146" max="6146" width="5.7109375" style="26" customWidth="1"/>
    <col min="6147" max="6148" width="25.7109375" style="26" customWidth="1"/>
    <col min="6149" max="6149" width="36.5703125" style="26" customWidth="1"/>
    <col min="6150" max="6152" width="20.7109375" style="26" customWidth="1"/>
    <col min="6153" max="6153" width="2.140625" style="26" customWidth="1"/>
    <col min="6154" max="6154" width="4.28515625" style="26" customWidth="1"/>
    <col min="6155" max="6156" width="20.28515625" style="26" customWidth="1"/>
    <col min="6157" max="6157" width="8.7109375" style="26" customWidth="1"/>
    <col min="6158" max="6158" width="2" style="26" customWidth="1"/>
    <col min="6159" max="6400" width="9.140625" style="26"/>
    <col min="6401" max="6401" width="2.85546875" style="26" customWidth="1"/>
    <col min="6402" max="6402" width="5.7109375" style="26" customWidth="1"/>
    <col min="6403" max="6404" width="25.7109375" style="26" customWidth="1"/>
    <col min="6405" max="6405" width="36.5703125" style="26" customWidth="1"/>
    <col min="6406" max="6408" width="20.7109375" style="26" customWidth="1"/>
    <col min="6409" max="6409" width="2.140625" style="26" customWidth="1"/>
    <col min="6410" max="6410" width="4.28515625" style="26" customWidth="1"/>
    <col min="6411" max="6412" width="20.28515625" style="26" customWidth="1"/>
    <col min="6413" max="6413" width="8.7109375" style="26" customWidth="1"/>
    <col min="6414" max="6414" width="2" style="26" customWidth="1"/>
    <col min="6415" max="6656" width="9.140625" style="26"/>
    <col min="6657" max="6657" width="2.85546875" style="26" customWidth="1"/>
    <col min="6658" max="6658" width="5.7109375" style="26" customWidth="1"/>
    <col min="6659" max="6660" width="25.7109375" style="26" customWidth="1"/>
    <col min="6661" max="6661" width="36.5703125" style="26" customWidth="1"/>
    <col min="6662" max="6664" width="20.7109375" style="26" customWidth="1"/>
    <col min="6665" max="6665" width="2.140625" style="26" customWidth="1"/>
    <col min="6666" max="6666" width="4.28515625" style="26" customWidth="1"/>
    <col min="6667" max="6668" width="20.28515625" style="26" customWidth="1"/>
    <col min="6669" max="6669" width="8.7109375" style="26" customWidth="1"/>
    <col min="6670" max="6670" width="2" style="26" customWidth="1"/>
    <col min="6671" max="6912" width="9.140625" style="26"/>
    <col min="6913" max="6913" width="2.85546875" style="26" customWidth="1"/>
    <col min="6914" max="6914" width="5.7109375" style="26" customWidth="1"/>
    <col min="6915" max="6916" width="25.7109375" style="26" customWidth="1"/>
    <col min="6917" max="6917" width="36.5703125" style="26" customWidth="1"/>
    <col min="6918" max="6920" width="20.7109375" style="26" customWidth="1"/>
    <col min="6921" max="6921" width="2.140625" style="26" customWidth="1"/>
    <col min="6922" max="6922" width="4.28515625" style="26" customWidth="1"/>
    <col min="6923" max="6924" width="20.28515625" style="26" customWidth="1"/>
    <col min="6925" max="6925" width="8.7109375" style="26" customWidth="1"/>
    <col min="6926" max="6926" width="2" style="26" customWidth="1"/>
    <col min="6927" max="7168" width="9.140625" style="26"/>
    <col min="7169" max="7169" width="2.85546875" style="26" customWidth="1"/>
    <col min="7170" max="7170" width="5.7109375" style="26" customWidth="1"/>
    <col min="7171" max="7172" width="25.7109375" style="26" customWidth="1"/>
    <col min="7173" max="7173" width="36.5703125" style="26" customWidth="1"/>
    <col min="7174" max="7176" width="20.7109375" style="26" customWidth="1"/>
    <col min="7177" max="7177" width="2.140625" style="26" customWidth="1"/>
    <col min="7178" max="7178" width="4.28515625" style="26" customWidth="1"/>
    <col min="7179" max="7180" width="20.28515625" style="26" customWidth="1"/>
    <col min="7181" max="7181" width="8.7109375" style="26" customWidth="1"/>
    <col min="7182" max="7182" width="2" style="26" customWidth="1"/>
    <col min="7183" max="7424" width="9.140625" style="26"/>
    <col min="7425" max="7425" width="2.85546875" style="26" customWidth="1"/>
    <col min="7426" max="7426" width="5.7109375" style="26" customWidth="1"/>
    <col min="7427" max="7428" width="25.7109375" style="26" customWidth="1"/>
    <col min="7429" max="7429" width="36.5703125" style="26" customWidth="1"/>
    <col min="7430" max="7432" width="20.7109375" style="26" customWidth="1"/>
    <col min="7433" max="7433" width="2.140625" style="26" customWidth="1"/>
    <col min="7434" max="7434" width="4.28515625" style="26" customWidth="1"/>
    <col min="7435" max="7436" width="20.28515625" style="26" customWidth="1"/>
    <col min="7437" max="7437" width="8.7109375" style="26" customWidth="1"/>
    <col min="7438" max="7438" width="2" style="26" customWidth="1"/>
    <col min="7439" max="7680" width="9.140625" style="26"/>
    <col min="7681" max="7681" width="2.85546875" style="26" customWidth="1"/>
    <col min="7682" max="7682" width="5.7109375" style="26" customWidth="1"/>
    <col min="7683" max="7684" width="25.7109375" style="26" customWidth="1"/>
    <col min="7685" max="7685" width="36.5703125" style="26" customWidth="1"/>
    <col min="7686" max="7688" width="20.7109375" style="26" customWidth="1"/>
    <col min="7689" max="7689" width="2.140625" style="26" customWidth="1"/>
    <col min="7690" max="7690" width="4.28515625" style="26" customWidth="1"/>
    <col min="7691" max="7692" width="20.28515625" style="26" customWidth="1"/>
    <col min="7693" max="7693" width="8.7109375" style="26" customWidth="1"/>
    <col min="7694" max="7694" width="2" style="26" customWidth="1"/>
    <col min="7695" max="7936" width="9.140625" style="26"/>
    <col min="7937" max="7937" width="2.85546875" style="26" customWidth="1"/>
    <col min="7938" max="7938" width="5.7109375" style="26" customWidth="1"/>
    <col min="7939" max="7940" width="25.7109375" style="26" customWidth="1"/>
    <col min="7941" max="7941" width="36.5703125" style="26" customWidth="1"/>
    <col min="7942" max="7944" width="20.7109375" style="26" customWidth="1"/>
    <col min="7945" max="7945" width="2.140625" style="26" customWidth="1"/>
    <col min="7946" max="7946" width="4.28515625" style="26" customWidth="1"/>
    <col min="7947" max="7948" width="20.28515625" style="26" customWidth="1"/>
    <col min="7949" max="7949" width="8.7109375" style="26" customWidth="1"/>
    <col min="7950" max="7950" width="2" style="26" customWidth="1"/>
    <col min="7951" max="8192" width="9.140625" style="26"/>
    <col min="8193" max="8193" width="2.85546875" style="26" customWidth="1"/>
    <col min="8194" max="8194" width="5.7109375" style="26" customWidth="1"/>
    <col min="8195" max="8196" width="25.7109375" style="26" customWidth="1"/>
    <col min="8197" max="8197" width="36.5703125" style="26" customWidth="1"/>
    <col min="8198" max="8200" width="20.7109375" style="26" customWidth="1"/>
    <col min="8201" max="8201" width="2.140625" style="26" customWidth="1"/>
    <col min="8202" max="8202" width="4.28515625" style="26" customWidth="1"/>
    <col min="8203" max="8204" width="20.28515625" style="26" customWidth="1"/>
    <col min="8205" max="8205" width="8.7109375" style="26" customWidth="1"/>
    <col min="8206" max="8206" width="2" style="26" customWidth="1"/>
    <col min="8207" max="8448" width="9.140625" style="26"/>
    <col min="8449" max="8449" width="2.85546875" style="26" customWidth="1"/>
    <col min="8450" max="8450" width="5.7109375" style="26" customWidth="1"/>
    <col min="8451" max="8452" width="25.7109375" style="26" customWidth="1"/>
    <col min="8453" max="8453" width="36.5703125" style="26" customWidth="1"/>
    <col min="8454" max="8456" width="20.7109375" style="26" customWidth="1"/>
    <col min="8457" max="8457" width="2.140625" style="26" customWidth="1"/>
    <col min="8458" max="8458" width="4.28515625" style="26" customWidth="1"/>
    <col min="8459" max="8460" width="20.28515625" style="26" customWidth="1"/>
    <col min="8461" max="8461" width="8.7109375" style="26" customWidth="1"/>
    <col min="8462" max="8462" width="2" style="26" customWidth="1"/>
    <col min="8463" max="8704" width="9.140625" style="26"/>
    <col min="8705" max="8705" width="2.85546875" style="26" customWidth="1"/>
    <col min="8706" max="8706" width="5.7109375" style="26" customWidth="1"/>
    <col min="8707" max="8708" width="25.7109375" style="26" customWidth="1"/>
    <col min="8709" max="8709" width="36.5703125" style="26" customWidth="1"/>
    <col min="8710" max="8712" width="20.7109375" style="26" customWidth="1"/>
    <col min="8713" max="8713" width="2.140625" style="26" customWidth="1"/>
    <col min="8714" max="8714" width="4.28515625" style="26" customWidth="1"/>
    <col min="8715" max="8716" width="20.28515625" style="26" customWidth="1"/>
    <col min="8717" max="8717" width="8.7109375" style="26" customWidth="1"/>
    <col min="8718" max="8718" width="2" style="26" customWidth="1"/>
    <col min="8719" max="8960" width="9.140625" style="26"/>
    <col min="8961" max="8961" width="2.85546875" style="26" customWidth="1"/>
    <col min="8962" max="8962" width="5.7109375" style="26" customWidth="1"/>
    <col min="8963" max="8964" width="25.7109375" style="26" customWidth="1"/>
    <col min="8965" max="8965" width="36.5703125" style="26" customWidth="1"/>
    <col min="8966" max="8968" width="20.7109375" style="26" customWidth="1"/>
    <col min="8969" max="8969" width="2.140625" style="26" customWidth="1"/>
    <col min="8970" max="8970" width="4.28515625" style="26" customWidth="1"/>
    <col min="8971" max="8972" width="20.28515625" style="26" customWidth="1"/>
    <col min="8973" max="8973" width="8.7109375" style="26" customWidth="1"/>
    <col min="8974" max="8974" width="2" style="26" customWidth="1"/>
    <col min="8975" max="9216" width="9.140625" style="26"/>
    <col min="9217" max="9217" width="2.85546875" style="26" customWidth="1"/>
    <col min="9218" max="9218" width="5.7109375" style="26" customWidth="1"/>
    <col min="9219" max="9220" width="25.7109375" style="26" customWidth="1"/>
    <col min="9221" max="9221" width="36.5703125" style="26" customWidth="1"/>
    <col min="9222" max="9224" width="20.7109375" style="26" customWidth="1"/>
    <col min="9225" max="9225" width="2.140625" style="26" customWidth="1"/>
    <col min="9226" max="9226" width="4.28515625" style="26" customWidth="1"/>
    <col min="9227" max="9228" width="20.28515625" style="26" customWidth="1"/>
    <col min="9229" max="9229" width="8.7109375" style="26" customWidth="1"/>
    <col min="9230" max="9230" width="2" style="26" customWidth="1"/>
    <col min="9231" max="9472" width="9.140625" style="26"/>
    <col min="9473" max="9473" width="2.85546875" style="26" customWidth="1"/>
    <col min="9474" max="9474" width="5.7109375" style="26" customWidth="1"/>
    <col min="9475" max="9476" width="25.7109375" style="26" customWidth="1"/>
    <col min="9477" max="9477" width="36.5703125" style="26" customWidth="1"/>
    <col min="9478" max="9480" width="20.7109375" style="26" customWidth="1"/>
    <col min="9481" max="9481" width="2.140625" style="26" customWidth="1"/>
    <col min="9482" max="9482" width="4.28515625" style="26" customWidth="1"/>
    <col min="9483" max="9484" width="20.28515625" style="26" customWidth="1"/>
    <col min="9485" max="9485" width="8.7109375" style="26" customWidth="1"/>
    <col min="9486" max="9486" width="2" style="26" customWidth="1"/>
    <col min="9487" max="9728" width="9.140625" style="26"/>
    <col min="9729" max="9729" width="2.85546875" style="26" customWidth="1"/>
    <col min="9730" max="9730" width="5.7109375" style="26" customWidth="1"/>
    <col min="9731" max="9732" width="25.7109375" style="26" customWidth="1"/>
    <col min="9733" max="9733" width="36.5703125" style="26" customWidth="1"/>
    <col min="9734" max="9736" width="20.7109375" style="26" customWidth="1"/>
    <col min="9737" max="9737" width="2.140625" style="26" customWidth="1"/>
    <col min="9738" max="9738" width="4.28515625" style="26" customWidth="1"/>
    <col min="9739" max="9740" width="20.28515625" style="26" customWidth="1"/>
    <col min="9741" max="9741" width="8.7109375" style="26" customWidth="1"/>
    <col min="9742" max="9742" width="2" style="26" customWidth="1"/>
    <col min="9743" max="9984" width="9.140625" style="26"/>
    <col min="9985" max="9985" width="2.85546875" style="26" customWidth="1"/>
    <col min="9986" max="9986" width="5.7109375" style="26" customWidth="1"/>
    <col min="9987" max="9988" width="25.7109375" style="26" customWidth="1"/>
    <col min="9989" max="9989" width="36.5703125" style="26" customWidth="1"/>
    <col min="9990" max="9992" width="20.7109375" style="26" customWidth="1"/>
    <col min="9993" max="9993" width="2.140625" style="26" customWidth="1"/>
    <col min="9994" max="9994" width="4.28515625" style="26" customWidth="1"/>
    <col min="9995" max="9996" width="20.28515625" style="26" customWidth="1"/>
    <col min="9997" max="9997" width="8.7109375" style="26" customWidth="1"/>
    <col min="9998" max="9998" width="2" style="26" customWidth="1"/>
    <col min="9999" max="10240" width="9.140625" style="26"/>
    <col min="10241" max="10241" width="2.85546875" style="26" customWidth="1"/>
    <col min="10242" max="10242" width="5.7109375" style="26" customWidth="1"/>
    <col min="10243" max="10244" width="25.7109375" style="26" customWidth="1"/>
    <col min="10245" max="10245" width="36.5703125" style="26" customWidth="1"/>
    <col min="10246" max="10248" width="20.7109375" style="26" customWidth="1"/>
    <col min="10249" max="10249" width="2.140625" style="26" customWidth="1"/>
    <col min="10250" max="10250" width="4.28515625" style="26" customWidth="1"/>
    <col min="10251" max="10252" width="20.28515625" style="26" customWidth="1"/>
    <col min="10253" max="10253" width="8.7109375" style="26" customWidth="1"/>
    <col min="10254" max="10254" width="2" style="26" customWidth="1"/>
    <col min="10255" max="10496" width="9.140625" style="26"/>
    <col min="10497" max="10497" width="2.85546875" style="26" customWidth="1"/>
    <col min="10498" max="10498" width="5.7109375" style="26" customWidth="1"/>
    <col min="10499" max="10500" width="25.7109375" style="26" customWidth="1"/>
    <col min="10501" max="10501" width="36.5703125" style="26" customWidth="1"/>
    <col min="10502" max="10504" width="20.7109375" style="26" customWidth="1"/>
    <col min="10505" max="10505" width="2.140625" style="26" customWidth="1"/>
    <col min="10506" max="10506" width="4.28515625" style="26" customWidth="1"/>
    <col min="10507" max="10508" width="20.28515625" style="26" customWidth="1"/>
    <col min="10509" max="10509" width="8.7109375" style="26" customWidth="1"/>
    <col min="10510" max="10510" width="2" style="26" customWidth="1"/>
    <col min="10511" max="10752" width="9.140625" style="26"/>
    <col min="10753" max="10753" width="2.85546875" style="26" customWidth="1"/>
    <col min="10754" max="10754" width="5.7109375" style="26" customWidth="1"/>
    <col min="10755" max="10756" width="25.7109375" style="26" customWidth="1"/>
    <col min="10757" max="10757" width="36.5703125" style="26" customWidth="1"/>
    <col min="10758" max="10760" width="20.7109375" style="26" customWidth="1"/>
    <col min="10761" max="10761" width="2.140625" style="26" customWidth="1"/>
    <col min="10762" max="10762" width="4.28515625" style="26" customWidth="1"/>
    <col min="10763" max="10764" width="20.28515625" style="26" customWidth="1"/>
    <col min="10765" max="10765" width="8.7109375" style="26" customWidth="1"/>
    <col min="10766" max="10766" width="2" style="26" customWidth="1"/>
    <col min="10767" max="11008" width="9.140625" style="26"/>
    <col min="11009" max="11009" width="2.85546875" style="26" customWidth="1"/>
    <col min="11010" max="11010" width="5.7109375" style="26" customWidth="1"/>
    <col min="11011" max="11012" width="25.7109375" style="26" customWidth="1"/>
    <col min="11013" max="11013" width="36.5703125" style="26" customWidth="1"/>
    <col min="11014" max="11016" width="20.7109375" style="26" customWidth="1"/>
    <col min="11017" max="11017" width="2.140625" style="26" customWidth="1"/>
    <col min="11018" max="11018" width="4.28515625" style="26" customWidth="1"/>
    <col min="11019" max="11020" width="20.28515625" style="26" customWidth="1"/>
    <col min="11021" max="11021" width="8.7109375" style="26" customWidth="1"/>
    <col min="11022" max="11022" width="2" style="26" customWidth="1"/>
    <col min="11023" max="11264" width="9.140625" style="26"/>
    <col min="11265" max="11265" width="2.85546875" style="26" customWidth="1"/>
    <col min="11266" max="11266" width="5.7109375" style="26" customWidth="1"/>
    <col min="11267" max="11268" width="25.7109375" style="26" customWidth="1"/>
    <col min="11269" max="11269" width="36.5703125" style="26" customWidth="1"/>
    <col min="11270" max="11272" width="20.7109375" style="26" customWidth="1"/>
    <col min="11273" max="11273" width="2.140625" style="26" customWidth="1"/>
    <col min="11274" max="11274" width="4.28515625" style="26" customWidth="1"/>
    <col min="11275" max="11276" width="20.28515625" style="26" customWidth="1"/>
    <col min="11277" max="11277" width="8.7109375" style="26" customWidth="1"/>
    <col min="11278" max="11278" width="2" style="26" customWidth="1"/>
    <col min="11279" max="11520" width="9.140625" style="26"/>
    <col min="11521" max="11521" width="2.85546875" style="26" customWidth="1"/>
    <col min="11522" max="11522" width="5.7109375" style="26" customWidth="1"/>
    <col min="11523" max="11524" width="25.7109375" style="26" customWidth="1"/>
    <col min="11525" max="11525" width="36.5703125" style="26" customWidth="1"/>
    <col min="11526" max="11528" width="20.7109375" style="26" customWidth="1"/>
    <col min="11529" max="11529" width="2.140625" style="26" customWidth="1"/>
    <col min="11530" max="11530" width="4.28515625" style="26" customWidth="1"/>
    <col min="11531" max="11532" width="20.28515625" style="26" customWidth="1"/>
    <col min="11533" max="11533" width="8.7109375" style="26" customWidth="1"/>
    <col min="11534" max="11534" width="2" style="26" customWidth="1"/>
    <col min="11535" max="11776" width="9.140625" style="26"/>
    <col min="11777" max="11777" width="2.85546875" style="26" customWidth="1"/>
    <col min="11778" max="11778" width="5.7109375" style="26" customWidth="1"/>
    <col min="11779" max="11780" width="25.7109375" style="26" customWidth="1"/>
    <col min="11781" max="11781" width="36.5703125" style="26" customWidth="1"/>
    <col min="11782" max="11784" width="20.7109375" style="26" customWidth="1"/>
    <col min="11785" max="11785" width="2.140625" style="26" customWidth="1"/>
    <col min="11786" max="11786" width="4.28515625" style="26" customWidth="1"/>
    <col min="11787" max="11788" width="20.28515625" style="26" customWidth="1"/>
    <col min="11789" max="11789" width="8.7109375" style="26" customWidth="1"/>
    <col min="11790" max="11790" width="2" style="26" customWidth="1"/>
    <col min="11791" max="12032" width="9.140625" style="26"/>
    <col min="12033" max="12033" width="2.85546875" style="26" customWidth="1"/>
    <col min="12034" max="12034" width="5.7109375" style="26" customWidth="1"/>
    <col min="12035" max="12036" width="25.7109375" style="26" customWidth="1"/>
    <col min="12037" max="12037" width="36.5703125" style="26" customWidth="1"/>
    <col min="12038" max="12040" width="20.7109375" style="26" customWidth="1"/>
    <col min="12041" max="12041" width="2.140625" style="26" customWidth="1"/>
    <col min="12042" max="12042" width="4.28515625" style="26" customWidth="1"/>
    <col min="12043" max="12044" width="20.28515625" style="26" customWidth="1"/>
    <col min="12045" max="12045" width="8.7109375" style="26" customWidth="1"/>
    <col min="12046" max="12046" width="2" style="26" customWidth="1"/>
    <col min="12047" max="12288" width="9.140625" style="26"/>
    <col min="12289" max="12289" width="2.85546875" style="26" customWidth="1"/>
    <col min="12290" max="12290" width="5.7109375" style="26" customWidth="1"/>
    <col min="12291" max="12292" width="25.7109375" style="26" customWidth="1"/>
    <col min="12293" max="12293" width="36.5703125" style="26" customWidth="1"/>
    <col min="12294" max="12296" width="20.7109375" style="26" customWidth="1"/>
    <col min="12297" max="12297" width="2.140625" style="26" customWidth="1"/>
    <col min="12298" max="12298" width="4.28515625" style="26" customWidth="1"/>
    <col min="12299" max="12300" width="20.28515625" style="26" customWidth="1"/>
    <col min="12301" max="12301" width="8.7109375" style="26" customWidth="1"/>
    <col min="12302" max="12302" width="2" style="26" customWidth="1"/>
    <col min="12303" max="12544" width="9.140625" style="26"/>
    <col min="12545" max="12545" width="2.85546875" style="26" customWidth="1"/>
    <col min="12546" max="12546" width="5.7109375" style="26" customWidth="1"/>
    <col min="12547" max="12548" width="25.7109375" style="26" customWidth="1"/>
    <col min="12549" max="12549" width="36.5703125" style="26" customWidth="1"/>
    <col min="12550" max="12552" width="20.7109375" style="26" customWidth="1"/>
    <col min="12553" max="12553" width="2.140625" style="26" customWidth="1"/>
    <col min="12554" max="12554" width="4.28515625" style="26" customWidth="1"/>
    <col min="12555" max="12556" width="20.28515625" style="26" customWidth="1"/>
    <col min="12557" max="12557" width="8.7109375" style="26" customWidth="1"/>
    <col min="12558" max="12558" width="2" style="26" customWidth="1"/>
    <col min="12559" max="12800" width="9.140625" style="26"/>
    <col min="12801" max="12801" width="2.85546875" style="26" customWidth="1"/>
    <col min="12802" max="12802" width="5.7109375" style="26" customWidth="1"/>
    <col min="12803" max="12804" width="25.7109375" style="26" customWidth="1"/>
    <col min="12805" max="12805" width="36.5703125" style="26" customWidth="1"/>
    <col min="12806" max="12808" width="20.7109375" style="26" customWidth="1"/>
    <col min="12809" max="12809" width="2.140625" style="26" customWidth="1"/>
    <col min="12810" max="12810" width="4.28515625" style="26" customWidth="1"/>
    <col min="12811" max="12812" width="20.28515625" style="26" customWidth="1"/>
    <col min="12813" max="12813" width="8.7109375" style="26" customWidth="1"/>
    <col min="12814" max="12814" width="2" style="26" customWidth="1"/>
    <col min="12815" max="13056" width="9.140625" style="26"/>
    <col min="13057" max="13057" width="2.85546875" style="26" customWidth="1"/>
    <col min="13058" max="13058" width="5.7109375" style="26" customWidth="1"/>
    <col min="13059" max="13060" width="25.7109375" style="26" customWidth="1"/>
    <col min="13061" max="13061" width="36.5703125" style="26" customWidth="1"/>
    <col min="13062" max="13064" width="20.7109375" style="26" customWidth="1"/>
    <col min="13065" max="13065" width="2.140625" style="26" customWidth="1"/>
    <col min="13066" max="13066" width="4.28515625" style="26" customWidth="1"/>
    <col min="13067" max="13068" width="20.28515625" style="26" customWidth="1"/>
    <col min="13069" max="13069" width="8.7109375" style="26" customWidth="1"/>
    <col min="13070" max="13070" width="2" style="26" customWidth="1"/>
    <col min="13071" max="13312" width="9.140625" style="26"/>
    <col min="13313" max="13313" width="2.85546875" style="26" customWidth="1"/>
    <col min="13314" max="13314" width="5.7109375" style="26" customWidth="1"/>
    <col min="13315" max="13316" width="25.7109375" style="26" customWidth="1"/>
    <col min="13317" max="13317" width="36.5703125" style="26" customWidth="1"/>
    <col min="13318" max="13320" width="20.7109375" style="26" customWidth="1"/>
    <col min="13321" max="13321" width="2.140625" style="26" customWidth="1"/>
    <col min="13322" max="13322" width="4.28515625" style="26" customWidth="1"/>
    <col min="13323" max="13324" width="20.28515625" style="26" customWidth="1"/>
    <col min="13325" max="13325" width="8.7109375" style="26" customWidth="1"/>
    <col min="13326" max="13326" width="2" style="26" customWidth="1"/>
    <col min="13327" max="13568" width="9.140625" style="26"/>
    <col min="13569" max="13569" width="2.85546875" style="26" customWidth="1"/>
    <col min="13570" max="13570" width="5.7109375" style="26" customWidth="1"/>
    <col min="13571" max="13572" width="25.7109375" style="26" customWidth="1"/>
    <col min="13573" max="13573" width="36.5703125" style="26" customWidth="1"/>
    <col min="13574" max="13576" width="20.7109375" style="26" customWidth="1"/>
    <col min="13577" max="13577" width="2.140625" style="26" customWidth="1"/>
    <col min="13578" max="13578" width="4.28515625" style="26" customWidth="1"/>
    <col min="13579" max="13580" width="20.28515625" style="26" customWidth="1"/>
    <col min="13581" max="13581" width="8.7109375" style="26" customWidth="1"/>
    <col min="13582" max="13582" width="2" style="26" customWidth="1"/>
    <col min="13583" max="13824" width="9.140625" style="26"/>
    <col min="13825" max="13825" width="2.85546875" style="26" customWidth="1"/>
    <col min="13826" max="13826" width="5.7109375" style="26" customWidth="1"/>
    <col min="13827" max="13828" width="25.7109375" style="26" customWidth="1"/>
    <col min="13829" max="13829" width="36.5703125" style="26" customWidth="1"/>
    <col min="13830" max="13832" width="20.7109375" style="26" customWidth="1"/>
    <col min="13833" max="13833" width="2.140625" style="26" customWidth="1"/>
    <col min="13834" max="13834" width="4.28515625" style="26" customWidth="1"/>
    <col min="13835" max="13836" width="20.28515625" style="26" customWidth="1"/>
    <col min="13837" max="13837" width="8.7109375" style="26" customWidth="1"/>
    <col min="13838" max="13838" width="2" style="26" customWidth="1"/>
    <col min="13839" max="14080" width="9.140625" style="26"/>
    <col min="14081" max="14081" width="2.85546875" style="26" customWidth="1"/>
    <col min="14082" max="14082" width="5.7109375" style="26" customWidth="1"/>
    <col min="14083" max="14084" width="25.7109375" style="26" customWidth="1"/>
    <col min="14085" max="14085" width="36.5703125" style="26" customWidth="1"/>
    <col min="14086" max="14088" width="20.7109375" style="26" customWidth="1"/>
    <col min="14089" max="14089" width="2.140625" style="26" customWidth="1"/>
    <col min="14090" max="14090" width="4.28515625" style="26" customWidth="1"/>
    <col min="14091" max="14092" width="20.28515625" style="26" customWidth="1"/>
    <col min="14093" max="14093" width="8.7109375" style="26" customWidth="1"/>
    <col min="14094" max="14094" width="2" style="26" customWidth="1"/>
    <col min="14095" max="14336" width="9.140625" style="26"/>
    <col min="14337" max="14337" width="2.85546875" style="26" customWidth="1"/>
    <col min="14338" max="14338" width="5.7109375" style="26" customWidth="1"/>
    <col min="14339" max="14340" width="25.7109375" style="26" customWidth="1"/>
    <col min="14341" max="14341" width="36.5703125" style="26" customWidth="1"/>
    <col min="14342" max="14344" width="20.7109375" style="26" customWidth="1"/>
    <col min="14345" max="14345" width="2.140625" style="26" customWidth="1"/>
    <col min="14346" max="14346" width="4.28515625" style="26" customWidth="1"/>
    <col min="14347" max="14348" width="20.28515625" style="26" customWidth="1"/>
    <col min="14349" max="14349" width="8.7109375" style="26" customWidth="1"/>
    <col min="14350" max="14350" width="2" style="26" customWidth="1"/>
    <col min="14351" max="14592" width="9.140625" style="26"/>
    <col min="14593" max="14593" width="2.85546875" style="26" customWidth="1"/>
    <col min="14594" max="14594" width="5.7109375" style="26" customWidth="1"/>
    <col min="14595" max="14596" width="25.7109375" style="26" customWidth="1"/>
    <col min="14597" max="14597" width="36.5703125" style="26" customWidth="1"/>
    <col min="14598" max="14600" width="20.7109375" style="26" customWidth="1"/>
    <col min="14601" max="14601" width="2.140625" style="26" customWidth="1"/>
    <col min="14602" max="14602" width="4.28515625" style="26" customWidth="1"/>
    <col min="14603" max="14604" width="20.28515625" style="26" customWidth="1"/>
    <col min="14605" max="14605" width="8.7109375" style="26" customWidth="1"/>
    <col min="14606" max="14606" width="2" style="26" customWidth="1"/>
    <col min="14607" max="14848" width="9.140625" style="26"/>
    <col min="14849" max="14849" width="2.85546875" style="26" customWidth="1"/>
    <col min="14850" max="14850" width="5.7109375" style="26" customWidth="1"/>
    <col min="14851" max="14852" width="25.7109375" style="26" customWidth="1"/>
    <col min="14853" max="14853" width="36.5703125" style="26" customWidth="1"/>
    <col min="14854" max="14856" width="20.7109375" style="26" customWidth="1"/>
    <col min="14857" max="14857" width="2.140625" style="26" customWidth="1"/>
    <col min="14858" max="14858" width="4.28515625" style="26" customWidth="1"/>
    <col min="14859" max="14860" width="20.28515625" style="26" customWidth="1"/>
    <col min="14861" max="14861" width="8.7109375" style="26" customWidth="1"/>
    <col min="14862" max="14862" width="2" style="26" customWidth="1"/>
    <col min="14863" max="15104" width="9.140625" style="26"/>
    <col min="15105" max="15105" width="2.85546875" style="26" customWidth="1"/>
    <col min="15106" max="15106" width="5.7109375" style="26" customWidth="1"/>
    <col min="15107" max="15108" width="25.7109375" style="26" customWidth="1"/>
    <col min="15109" max="15109" width="36.5703125" style="26" customWidth="1"/>
    <col min="15110" max="15112" width="20.7109375" style="26" customWidth="1"/>
    <col min="15113" max="15113" width="2.140625" style="26" customWidth="1"/>
    <col min="15114" max="15114" width="4.28515625" style="26" customWidth="1"/>
    <col min="15115" max="15116" width="20.28515625" style="26" customWidth="1"/>
    <col min="15117" max="15117" width="8.7109375" style="26" customWidth="1"/>
    <col min="15118" max="15118" width="2" style="26" customWidth="1"/>
    <col min="15119" max="15360" width="9.140625" style="26"/>
    <col min="15361" max="15361" width="2.85546875" style="26" customWidth="1"/>
    <col min="15362" max="15362" width="5.7109375" style="26" customWidth="1"/>
    <col min="15363" max="15364" width="25.7109375" style="26" customWidth="1"/>
    <col min="15365" max="15365" width="36.5703125" style="26" customWidth="1"/>
    <col min="15366" max="15368" width="20.7109375" style="26" customWidth="1"/>
    <col min="15369" max="15369" width="2.140625" style="26" customWidth="1"/>
    <col min="15370" max="15370" width="4.28515625" style="26" customWidth="1"/>
    <col min="15371" max="15372" width="20.28515625" style="26" customWidth="1"/>
    <col min="15373" max="15373" width="8.7109375" style="26" customWidth="1"/>
    <col min="15374" max="15374" width="2" style="26" customWidth="1"/>
    <col min="15375" max="15616" width="9.140625" style="26"/>
    <col min="15617" max="15617" width="2.85546875" style="26" customWidth="1"/>
    <col min="15618" max="15618" width="5.7109375" style="26" customWidth="1"/>
    <col min="15619" max="15620" width="25.7109375" style="26" customWidth="1"/>
    <col min="15621" max="15621" width="36.5703125" style="26" customWidth="1"/>
    <col min="15622" max="15624" width="20.7109375" style="26" customWidth="1"/>
    <col min="15625" max="15625" width="2.140625" style="26" customWidth="1"/>
    <col min="15626" max="15626" width="4.28515625" style="26" customWidth="1"/>
    <col min="15627" max="15628" width="20.28515625" style="26" customWidth="1"/>
    <col min="15629" max="15629" width="8.7109375" style="26" customWidth="1"/>
    <col min="15630" max="15630" width="2" style="26" customWidth="1"/>
    <col min="15631" max="15872" width="9.140625" style="26"/>
    <col min="15873" max="15873" width="2.85546875" style="26" customWidth="1"/>
    <col min="15874" max="15874" width="5.7109375" style="26" customWidth="1"/>
    <col min="15875" max="15876" width="25.7109375" style="26" customWidth="1"/>
    <col min="15877" max="15877" width="36.5703125" style="26" customWidth="1"/>
    <col min="15878" max="15880" width="20.7109375" style="26" customWidth="1"/>
    <col min="15881" max="15881" width="2.140625" style="26" customWidth="1"/>
    <col min="15882" max="15882" width="4.28515625" style="26" customWidth="1"/>
    <col min="15883" max="15884" width="20.28515625" style="26" customWidth="1"/>
    <col min="15885" max="15885" width="8.7109375" style="26" customWidth="1"/>
    <col min="15886" max="15886" width="2" style="26" customWidth="1"/>
    <col min="15887" max="16128" width="9.140625" style="26"/>
    <col min="16129" max="16129" width="2.85546875" style="26" customWidth="1"/>
    <col min="16130" max="16130" width="5.7109375" style="26" customWidth="1"/>
    <col min="16131" max="16132" width="25.7109375" style="26" customWidth="1"/>
    <col min="16133" max="16133" width="36.5703125" style="26" customWidth="1"/>
    <col min="16134" max="16136" width="20.7109375" style="26" customWidth="1"/>
    <col min="16137" max="16137" width="2.140625" style="26" customWidth="1"/>
    <col min="16138" max="16138" width="4.28515625" style="26" customWidth="1"/>
    <col min="16139" max="16140" width="20.28515625" style="26" customWidth="1"/>
    <col min="16141" max="16141" width="8.7109375" style="26" customWidth="1"/>
    <col min="16142" max="16142" width="2" style="26" customWidth="1"/>
    <col min="16143" max="16384" width="9.140625" style="26"/>
  </cols>
  <sheetData>
    <row r="1" spans="1:14" ht="15.75" x14ac:dyDescent="0.25">
      <c r="A1" s="25" t="s">
        <v>1283</v>
      </c>
      <c r="D1" s="27"/>
      <c r="F1" s="28"/>
    </row>
    <row r="2" spans="1:14" ht="16.5" thickBot="1" x14ac:dyDescent="0.3">
      <c r="A2" s="25"/>
      <c r="D2" s="27"/>
      <c r="F2" s="28"/>
    </row>
    <row r="3" spans="1:14" ht="33" customHeight="1" thickBot="1" x14ac:dyDescent="0.25">
      <c r="A3" s="29">
        <f>INDEX('Source data'!$A$5:$A$155,$A$4)</f>
        <v>0</v>
      </c>
      <c r="B3" s="30" t="str">
        <f>INDEX('Source data'!$B$5:$B$155,'Schools&amp;Central School Services'!$A$4)</f>
        <v>Select LA..</v>
      </c>
      <c r="C3" s="31"/>
      <c r="D3" s="32"/>
      <c r="E3" s="32"/>
      <c r="F3" s="251" t="s">
        <v>1285</v>
      </c>
      <c r="G3" s="252"/>
      <c r="H3" s="253"/>
    </row>
    <row r="4" spans="1:14" ht="51" customHeight="1" thickBot="1" x14ac:dyDescent="0.25">
      <c r="A4" s="33">
        <v>1</v>
      </c>
      <c r="B4" s="34"/>
      <c r="D4" s="35"/>
      <c r="E4" s="36"/>
      <c r="F4" s="37" t="s">
        <v>14</v>
      </c>
      <c r="G4" s="37" t="s">
        <v>15</v>
      </c>
      <c r="H4" s="38" t="s">
        <v>16</v>
      </c>
    </row>
    <row r="5" spans="1:14" ht="35.1" customHeight="1" x14ac:dyDescent="0.2">
      <c r="A5" s="39"/>
      <c r="B5" s="40" t="s">
        <v>17</v>
      </c>
      <c r="C5" s="254" t="s">
        <v>1284</v>
      </c>
      <c r="D5" s="254"/>
      <c r="E5" s="254"/>
      <c r="F5" s="41" t="str">
        <f>IF($A$3=0,"Select LA",INDEX('Source data'!C$1:C$65528,MATCH($A$3,'Source data'!$A$1:$A$65528,0)))</f>
        <v>Select LA</v>
      </c>
      <c r="G5" s="41">
        <v>0</v>
      </c>
      <c r="H5" s="42" t="str">
        <f>IF($A$3=0,"Select LA",SUM(F5:G5))</f>
        <v>Select LA</v>
      </c>
      <c r="I5" s="43"/>
      <c r="N5" s="43"/>
    </row>
    <row r="6" spans="1:14" ht="35.1" customHeight="1" thickBot="1" x14ac:dyDescent="0.25">
      <c r="A6" s="39"/>
      <c r="B6" s="40" t="s">
        <v>18</v>
      </c>
      <c r="C6" s="254" t="s">
        <v>1286</v>
      </c>
      <c r="D6" s="254"/>
      <c r="E6" s="254"/>
      <c r="F6" s="44">
        <v>0</v>
      </c>
      <c r="G6" s="44" t="str">
        <f>IF($A$3=0,"Select LA",INDEX('Source data'!D$1:D$65528,MATCH($A$3,'Source data'!$A$1:$A$65528,0)))</f>
        <v>Select LA</v>
      </c>
      <c r="H6" s="45" t="str">
        <f>IF($A$3=0,"Select LA",SUM(F6:G6))</f>
        <v>Select LA</v>
      </c>
      <c r="I6" s="43"/>
      <c r="N6" s="43"/>
    </row>
    <row r="7" spans="1:14" ht="35.1" customHeight="1" thickBot="1" x14ac:dyDescent="0.25">
      <c r="A7" s="39"/>
      <c r="B7" s="46" t="s">
        <v>19</v>
      </c>
      <c r="C7" s="47" t="s">
        <v>20</v>
      </c>
      <c r="D7" s="48"/>
      <c r="E7" s="48"/>
      <c r="F7" s="49" t="str">
        <f>IF($A$3=0,"Select LA",SUM(F5:F6))</f>
        <v>Select LA</v>
      </c>
      <c r="G7" s="49" t="str">
        <f>IF($A$3=0,"Select LA",SUM(G5:G6))</f>
        <v>Select LA</v>
      </c>
      <c r="H7" s="50" t="str">
        <f>IF($A$3=0,"Select LA",SUM(H5:H6))</f>
        <v>Select LA</v>
      </c>
      <c r="I7" s="43"/>
      <c r="J7" s="43"/>
      <c r="K7" s="43"/>
      <c r="L7" s="43"/>
      <c r="M7" s="43"/>
      <c r="N7" s="43"/>
    </row>
    <row r="8" spans="1:14" ht="15" x14ac:dyDescent="0.2">
      <c r="A8" s="39"/>
      <c r="B8" s="51"/>
      <c r="C8" s="51"/>
      <c r="D8" s="51"/>
      <c r="E8" s="51"/>
      <c r="F8" s="52"/>
      <c r="G8" s="52"/>
      <c r="H8" s="52"/>
      <c r="I8" s="43"/>
      <c r="J8" s="43"/>
      <c r="K8" s="43"/>
      <c r="L8" s="43"/>
      <c r="M8" s="43"/>
      <c r="N8" s="43"/>
    </row>
    <row r="9" spans="1:14" ht="15" x14ac:dyDescent="0.2">
      <c r="A9" s="39"/>
      <c r="B9" s="51"/>
      <c r="C9" s="51"/>
      <c r="D9" s="51"/>
      <c r="E9" s="51"/>
      <c r="F9" s="52"/>
      <c r="G9" s="52"/>
      <c r="H9" s="52"/>
      <c r="I9" s="43"/>
      <c r="J9" s="43"/>
      <c r="K9" s="43"/>
      <c r="L9" s="43"/>
      <c r="M9" s="43"/>
      <c r="N9" s="43"/>
    </row>
    <row r="10" spans="1:14" ht="32.1" customHeight="1" x14ac:dyDescent="0.2">
      <c r="A10" s="39"/>
      <c r="B10" s="51"/>
      <c r="C10" s="51"/>
      <c r="D10" s="51"/>
      <c r="E10" s="51"/>
      <c r="F10" s="52"/>
      <c r="G10" s="52"/>
      <c r="H10" s="52"/>
      <c r="I10" s="43"/>
      <c r="J10" s="43"/>
      <c r="K10" s="43"/>
      <c r="L10" s="43"/>
      <c r="M10" s="43"/>
      <c r="N10" s="43"/>
    </row>
    <row r="11" spans="1:14" ht="15" x14ac:dyDescent="0.2">
      <c r="A11" s="39"/>
      <c r="B11" s="51"/>
      <c r="C11" s="51"/>
      <c r="D11" s="51"/>
      <c r="E11" s="51"/>
      <c r="F11" s="52"/>
      <c r="G11" s="52"/>
      <c r="H11" s="52"/>
      <c r="I11" s="43"/>
      <c r="J11" s="43"/>
      <c r="K11" s="43"/>
      <c r="L11" s="43"/>
      <c r="M11" s="43"/>
      <c r="N11" s="43"/>
    </row>
    <row r="12" spans="1:14" ht="15" x14ac:dyDescent="0.2">
      <c r="A12" s="39"/>
      <c r="B12" s="255" t="s">
        <v>21</v>
      </c>
      <c r="C12" s="255"/>
      <c r="D12" s="53"/>
      <c r="E12" s="53"/>
      <c r="F12" s="54"/>
      <c r="G12" s="54"/>
      <c r="H12" s="43"/>
      <c r="I12" s="43"/>
      <c r="J12" s="43"/>
      <c r="K12" s="43"/>
      <c r="L12" s="43"/>
      <c r="M12" s="43"/>
      <c r="N12" s="43"/>
    </row>
    <row r="13" spans="1:14" ht="14.25" customHeight="1" x14ac:dyDescent="0.2">
      <c r="A13" s="39"/>
      <c r="B13" s="55" t="s">
        <v>22</v>
      </c>
      <c r="C13" s="249" t="s">
        <v>1287</v>
      </c>
      <c r="D13" s="249"/>
      <c r="E13" s="249"/>
      <c r="F13" s="56"/>
      <c r="G13" s="56"/>
      <c r="H13" s="43"/>
      <c r="I13" s="43"/>
      <c r="J13" s="43"/>
      <c r="K13" s="43"/>
      <c r="L13" s="43"/>
      <c r="M13" s="43"/>
      <c r="N13" s="43"/>
    </row>
    <row r="14" spans="1:14" ht="14.25" customHeight="1" x14ac:dyDescent="0.2">
      <c r="A14" s="39"/>
      <c r="B14" s="57" t="s">
        <v>23</v>
      </c>
      <c r="C14" s="249" t="s">
        <v>1287</v>
      </c>
      <c r="D14" s="249"/>
      <c r="E14" s="249"/>
      <c r="F14" s="249"/>
      <c r="G14" s="249"/>
      <c r="H14" s="58"/>
      <c r="I14" s="43"/>
      <c r="J14" s="43"/>
      <c r="K14" s="43"/>
      <c r="L14" s="43"/>
      <c r="M14" s="43"/>
      <c r="N14" s="43"/>
    </row>
    <row r="15" spans="1:14" x14ac:dyDescent="0.2">
      <c r="A15" s="39"/>
      <c r="B15" s="59"/>
      <c r="C15" s="60"/>
      <c r="D15" s="60"/>
      <c r="E15" s="60"/>
      <c r="F15" s="60"/>
      <c r="G15" s="60"/>
      <c r="H15" s="61"/>
      <c r="I15" s="43"/>
      <c r="J15" s="43"/>
      <c r="K15" s="43"/>
      <c r="L15" s="43"/>
      <c r="M15" s="43"/>
      <c r="N15" s="43"/>
    </row>
    <row r="16" spans="1:14" ht="14.25" x14ac:dyDescent="0.2">
      <c r="A16" s="39"/>
      <c r="B16" s="62"/>
      <c r="C16" s="62"/>
      <c r="D16" s="62"/>
      <c r="E16" s="62"/>
      <c r="F16" s="62"/>
      <c r="G16" s="62"/>
      <c r="H16" s="63"/>
      <c r="I16" s="43"/>
      <c r="J16" s="43"/>
      <c r="K16" s="43"/>
      <c r="L16" s="43"/>
      <c r="M16" s="43"/>
      <c r="N16" s="43"/>
    </row>
    <row r="17" spans="1:14" x14ac:dyDescent="0.2">
      <c r="A17" s="39"/>
      <c r="B17" s="59"/>
      <c r="C17" s="64"/>
      <c r="D17" s="54"/>
      <c r="E17" s="54"/>
      <c r="F17" s="54"/>
      <c r="G17" s="54"/>
      <c r="H17" s="43"/>
      <c r="I17" s="43"/>
      <c r="J17" s="43"/>
      <c r="K17" s="43"/>
      <c r="L17" s="43"/>
      <c r="M17" s="43"/>
      <c r="N17" s="43"/>
    </row>
    <row r="18" spans="1:14" x14ac:dyDescent="0.2">
      <c r="A18" s="39"/>
      <c r="B18" s="65"/>
      <c r="C18" s="66"/>
      <c r="D18" s="43"/>
      <c r="E18" s="43"/>
      <c r="F18" s="43"/>
      <c r="G18" s="43"/>
      <c r="H18" s="43"/>
      <c r="I18" s="43"/>
      <c r="J18" s="43"/>
      <c r="K18" s="43"/>
      <c r="L18" s="43"/>
      <c r="M18" s="43"/>
      <c r="N18" s="43"/>
    </row>
    <row r="19" spans="1:14" x14ac:dyDescent="0.2">
      <c r="A19" s="39"/>
      <c r="B19" s="65"/>
      <c r="C19" s="66"/>
      <c r="D19" s="43"/>
      <c r="E19" s="43"/>
      <c r="F19" s="43"/>
      <c r="G19" s="43"/>
      <c r="H19" s="43"/>
      <c r="I19" s="43"/>
      <c r="J19" s="43"/>
      <c r="K19" s="43"/>
      <c r="L19" s="43"/>
      <c r="M19" s="43"/>
      <c r="N19" s="43"/>
    </row>
    <row r="20" spans="1:14" x14ac:dyDescent="0.2">
      <c r="A20" s="39"/>
      <c r="B20" s="65"/>
      <c r="C20" s="66"/>
      <c r="D20" s="43"/>
      <c r="E20" s="43"/>
      <c r="F20" s="43"/>
      <c r="G20" s="43"/>
      <c r="H20" s="43"/>
      <c r="I20" s="43"/>
      <c r="J20" s="43"/>
      <c r="K20" s="43"/>
      <c r="L20" s="43"/>
      <c r="M20" s="43"/>
      <c r="N20" s="43"/>
    </row>
    <row r="21" spans="1:14" x14ac:dyDescent="0.2">
      <c r="A21" s="39"/>
      <c r="B21" s="65"/>
      <c r="C21" s="66"/>
      <c r="D21" s="43"/>
      <c r="E21" s="43"/>
      <c r="F21" s="43"/>
      <c r="G21" s="43"/>
      <c r="H21" s="43"/>
      <c r="I21" s="43"/>
      <c r="J21" s="43"/>
      <c r="K21" s="43"/>
      <c r="L21" s="43"/>
      <c r="M21" s="43"/>
      <c r="N21" s="43"/>
    </row>
    <row r="22" spans="1:14" x14ac:dyDescent="0.2">
      <c r="A22" s="39"/>
      <c r="B22" s="65"/>
      <c r="C22" s="66"/>
      <c r="D22" s="43"/>
      <c r="E22" s="43"/>
      <c r="F22" s="43"/>
      <c r="G22" s="43"/>
      <c r="H22" s="43"/>
      <c r="I22" s="43"/>
      <c r="J22" s="43"/>
      <c r="K22" s="43"/>
      <c r="L22" s="43"/>
      <c r="M22" s="43"/>
      <c r="N22" s="43"/>
    </row>
    <row r="23" spans="1:14" x14ac:dyDescent="0.2">
      <c r="A23" s="39"/>
      <c r="B23" s="65"/>
      <c r="C23" s="66"/>
      <c r="D23" s="43"/>
      <c r="E23" s="43"/>
      <c r="F23" s="43"/>
      <c r="G23" s="43"/>
      <c r="H23" s="43"/>
      <c r="I23" s="43"/>
      <c r="J23" s="43"/>
      <c r="K23" s="43"/>
      <c r="L23" s="43"/>
      <c r="M23" s="43"/>
      <c r="N23" s="43"/>
    </row>
    <row r="24" spans="1:14" x14ac:dyDescent="0.2">
      <c r="A24" s="39"/>
      <c r="B24" s="65"/>
      <c r="C24" s="66"/>
      <c r="D24" s="43"/>
      <c r="E24" s="43"/>
      <c r="F24" s="43"/>
      <c r="G24" s="43"/>
      <c r="H24" s="43"/>
      <c r="I24" s="43"/>
      <c r="J24" s="43"/>
      <c r="K24" s="43"/>
      <c r="L24" s="43"/>
      <c r="M24" s="43"/>
      <c r="N24" s="43"/>
    </row>
    <row r="25" spans="1:14" x14ac:dyDescent="0.2">
      <c r="A25" s="39"/>
      <c r="B25" s="65"/>
      <c r="C25" s="66"/>
      <c r="D25" s="43"/>
      <c r="E25" s="43"/>
      <c r="F25" s="43"/>
      <c r="G25" s="43"/>
      <c r="H25" s="43"/>
      <c r="I25" s="43"/>
      <c r="J25" s="43"/>
      <c r="K25" s="43"/>
      <c r="L25" s="43"/>
      <c r="M25" s="43"/>
      <c r="N25" s="43"/>
    </row>
    <row r="26" spans="1:14" x14ac:dyDescent="0.2">
      <c r="A26" s="39"/>
      <c r="B26" s="65"/>
      <c r="C26" s="66"/>
      <c r="D26" s="43"/>
      <c r="E26" s="43"/>
      <c r="F26" s="43"/>
      <c r="G26" s="43"/>
      <c r="H26" s="43"/>
      <c r="I26" s="43"/>
      <c r="J26" s="43"/>
      <c r="K26" s="43"/>
      <c r="L26" s="43"/>
      <c r="M26" s="43"/>
      <c r="N26" s="43"/>
    </row>
    <row r="27" spans="1:14" x14ac:dyDescent="0.2">
      <c r="A27" s="39"/>
      <c r="B27" s="65"/>
      <c r="C27" s="66"/>
      <c r="D27" s="43"/>
      <c r="E27" s="43"/>
      <c r="F27" s="43"/>
      <c r="G27" s="43"/>
      <c r="H27" s="43"/>
      <c r="I27" s="43"/>
      <c r="J27" s="43"/>
      <c r="K27" s="43"/>
      <c r="L27" s="43"/>
      <c r="M27" s="43"/>
      <c r="N27" s="43"/>
    </row>
    <row r="28" spans="1:14" x14ac:dyDescent="0.2">
      <c r="A28" s="39"/>
      <c r="B28" s="65"/>
      <c r="C28" s="66"/>
      <c r="D28" s="43"/>
      <c r="E28" s="43"/>
      <c r="F28" s="43"/>
      <c r="G28" s="43"/>
      <c r="H28" s="43"/>
      <c r="I28" s="43"/>
      <c r="J28" s="43"/>
      <c r="K28" s="43"/>
      <c r="L28" s="43"/>
      <c r="M28" s="43"/>
      <c r="N28" s="43"/>
    </row>
    <row r="29" spans="1:14" x14ac:dyDescent="0.2">
      <c r="A29" s="39"/>
      <c r="B29" s="65"/>
      <c r="C29" s="66"/>
      <c r="D29" s="43"/>
      <c r="E29" s="43"/>
      <c r="F29" s="43"/>
      <c r="G29" s="43"/>
      <c r="H29" s="43"/>
      <c r="I29" s="43"/>
      <c r="J29" s="43"/>
      <c r="K29" s="43"/>
      <c r="L29" s="43"/>
      <c r="M29" s="43"/>
      <c r="N29" s="43"/>
    </row>
    <row r="30" spans="1:14" x14ac:dyDescent="0.2">
      <c r="A30" s="39"/>
      <c r="B30" s="65"/>
      <c r="C30" s="66"/>
      <c r="D30" s="43"/>
      <c r="E30" s="43"/>
      <c r="F30" s="43"/>
      <c r="G30" s="43"/>
      <c r="H30" s="43"/>
      <c r="I30" s="43"/>
      <c r="J30" s="43"/>
      <c r="K30" s="43"/>
      <c r="L30" s="43"/>
      <c r="M30" s="43"/>
      <c r="N30" s="43"/>
    </row>
    <row r="31" spans="1:14" x14ac:dyDescent="0.2">
      <c r="A31" s="39"/>
      <c r="B31" s="65"/>
      <c r="C31" s="66"/>
      <c r="D31" s="43"/>
      <c r="E31" s="43"/>
      <c r="F31" s="43"/>
      <c r="G31" s="43"/>
      <c r="H31" s="43"/>
      <c r="I31" s="43"/>
      <c r="J31" s="43"/>
      <c r="K31" s="43"/>
      <c r="L31" s="43"/>
      <c r="M31" s="43"/>
      <c r="N31" s="43"/>
    </row>
    <row r="32" spans="1:14" x14ac:dyDescent="0.2">
      <c r="A32" s="39"/>
      <c r="B32" s="65"/>
      <c r="C32" s="66"/>
      <c r="D32" s="43"/>
      <c r="E32" s="43"/>
      <c r="F32" s="43"/>
      <c r="G32" s="43"/>
      <c r="H32" s="43"/>
      <c r="I32" s="43"/>
      <c r="J32" s="43"/>
      <c r="K32" s="43"/>
      <c r="L32" s="43"/>
      <c r="M32" s="43"/>
      <c r="N32" s="43"/>
    </row>
    <row r="33" spans="1:14" x14ac:dyDescent="0.2">
      <c r="A33" s="39"/>
      <c r="B33" s="65"/>
      <c r="C33" s="66"/>
      <c r="D33" s="43"/>
      <c r="E33" s="67"/>
      <c r="F33" s="43"/>
      <c r="G33" s="43"/>
      <c r="H33" s="43"/>
      <c r="I33" s="43"/>
      <c r="J33" s="43"/>
      <c r="K33" s="43"/>
      <c r="L33" s="43"/>
      <c r="M33" s="43"/>
      <c r="N33" s="43"/>
    </row>
    <row r="34" spans="1:14" x14ac:dyDescent="0.2">
      <c r="A34" s="39"/>
      <c r="B34" s="65"/>
      <c r="C34" s="66"/>
      <c r="D34" s="43"/>
      <c r="E34" s="43"/>
      <c r="F34" s="43"/>
      <c r="G34" s="43"/>
      <c r="H34" s="43"/>
      <c r="I34" s="43"/>
      <c r="J34" s="43"/>
      <c r="K34" s="43"/>
      <c r="L34" s="43"/>
      <c r="M34" s="43"/>
      <c r="N34" s="43"/>
    </row>
    <row r="35" spans="1:14" x14ac:dyDescent="0.2">
      <c r="A35" s="39"/>
      <c r="B35" s="65"/>
      <c r="C35" s="66"/>
      <c r="D35" s="43"/>
      <c r="E35" s="43"/>
      <c r="F35" s="43"/>
      <c r="G35" s="43"/>
      <c r="H35" s="43"/>
      <c r="I35" s="43"/>
      <c r="J35" s="43"/>
      <c r="K35" s="43"/>
      <c r="L35" s="43"/>
      <c r="M35" s="43"/>
      <c r="N35" s="43"/>
    </row>
    <row r="36" spans="1:14" x14ac:dyDescent="0.2">
      <c r="A36" s="39"/>
      <c r="B36" s="65"/>
      <c r="C36" s="66"/>
      <c r="D36" s="43"/>
      <c r="E36" s="43"/>
      <c r="F36" s="43"/>
      <c r="G36" s="43"/>
      <c r="H36" s="43"/>
      <c r="I36" s="43"/>
      <c r="J36" s="43"/>
      <c r="K36" s="43"/>
      <c r="L36" s="43"/>
      <c r="M36" s="43"/>
      <c r="N36" s="43"/>
    </row>
    <row r="37" spans="1:14" x14ac:dyDescent="0.2">
      <c r="A37" s="39"/>
      <c r="B37" s="65"/>
      <c r="C37" s="66"/>
      <c r="D37" s="43"/>
      <c r="E37" s="43"/>
      <c r="F37" s="43"/>
      <c r="G37" s="43"/>
      <c r="H37" s="43"/>
      <c r="I37" s="43"/>
      <c r="J37" s="43"/>
      <c r="K37" s="43"/>
      <c r="L37" s="43"/>
      <c r="M37" s="43"/>
      <c r="N37" s="43"/>
    </row>
    <row r="38" spans="1:14" x14ac:dyDescent="0.2">
      <c r="A38" s="39"/>
      <c r="B38" s="65"/>
      <c r="C38" s="66"/>
      <c r="D38" s="43"/>
      <c r="E38" s="43"/>
      <c r="F38" s="43"/>
      <c r="G38" s="43"/>
      <c r="H38" s="43"/>
      <c r="I38" s="43"/>
      <c r="J38" s="43"/>
      <c r="K38" s="43"/>
      <c r="L38" s="43"/>
      <c r="M38" s="43"/>
      <c r="N38" s="43"/>
    </row>
    <row r="39" spans="1:14" x14ac:dyDescent="0.2">
      <c r="A39" s="39"/>
      <c r="B39" s="65"/>
      <c r="C39" s="66"/>
      <c r="D39" s="43"/>
      <c r="E39" s="43"/>
      <c r="F39" s="43"/>
      <c r="G39" s="43"/>
      <c r="H39" s="43"/>
      <c r="I39" s="43"/>
      <c r="J39" s="43"/>
      <c r="K39" s="43"/>
      <c r="L39" s="43"/>
      <c r="M39" s="43"/>
      <c r="N39" s="43"/>
    </row>
    <row r="40" spans="1:14" x14ac:dyDescent="0.2">
      <c r="A40" s="39"/>
      <c r="B40" s="65"/>
      <c r="C40" s="66"/>
      <c r="D40" s="43"/>
      <c r="E40" s="43"/>
      <c r="F40" s="43"/>
      <c r="G40" s="43"/>
      <c r="H40" s="43"/>
      <c r="I40" s="43"/>
      <c r="J40" s="43"/>
      <c r="K40" s="43"/>
      <c r="L40" s="43"/>
      <c r="M40" s="43"/>
      <c r="N40" s="43"/>
    </row>
    <row r="41" spans="1:14" x14ac:dyDescent="0.2">
      <c r="A41" s="39"/>
      <c r="B41" s="65"/>
      <c r="C41" s="66"/>
      <c r="D41" s="43"/>
      <c r="E41" s="43"/>
      <c r="F41" s="43"/>
      <c r="G41" s="43"/>
      <c r="H41" s="43"/>
      <c r="I41" s="43"/>
      <c r="J41" s="43"/>
      <c r="K41" s="43"/>
      <c r="L41" s="43"/>
      <c r="M41" s="43"/>
      <c r="N41" s="43"/>
    </row>
    <row r="42" spans="1:14" x14ac:dyDescent="0.2">
      <c r="A42" s="39"/>
      <c r="B42" s="65"/>
      <c r="C42" s="66"/>
      <c r="D42" s="43"/>
      <c r="E42" s="43"/>
      <c r="F42" s="43"/>
      <c r="G42" s="43"/>
      <c r="H42" s="43"/>
      <c r="I42" s="43"/>
      <c r="J42" s="43"/>
      <c r="K42" s="43"/>
      <c r="L42" s="43"/>
      <c r="M42" s="43"/>
      <c r="N42" s="43"/>
    </row>
    <row r="43" spans="1:14" x14ac:dyDescent="0.2">
      <c r="A43" s="39"/>
      <c r="B43" s="65"/>
      <c r="C43" s="66"/>
      <c r="D43" s="43"/>
      <c r="E43" s="43"/>
      <c r="F43" s="43"/>
      <c r="G43" s="43"/>
      <c r="H43" s="43"/>
      <c r="I43" s="43"/>
      <c r="J43" s="43"/>
      <c r="K43" s="43"/>
      <c r="L43" s="43"/>
      <c r="M43" s="43"/>
      <c r="N43" s="43"/>
    </row>
    <row r="44" spans="1:14" x14ac:dyDescent="0.2">
      <c r="A44" s="39"/>
      <c r="B44" s="65"/>
      <c r="C44" s="66"/>
      <c r="D44" s="43"/>
      <c r="E44" s="43"/>
      <c r="F44" s="43"/>
      <c r="G44" s="43"/>
      <c r="H44" s="43"/>
      <c r="I44" s="43"/>
      <c r="J44" s="43"/>
      <c r="K44" s="43"/>
      <c r="L44" s="43"/>
      <c r="M44" s="43"/>
      <c r="N44" s="43"/>
    </row>
    <row r="45" spans="1:14" x14ac:dyDescent="0.2">
      <c r="A45" s="39"/>
      <c r="B45" s="65"/>
      <c r="C45" s="66"/>
      <c r="D45" s="43"/>
      <c r="E45" s="43"/>
      <c r="F45" s="43"/>
      <c r="G45" s="43"/>
      <c r="H45" s="43"/>
      <c r="I45" s="43"/>
      <c r="J45" s="43"/>
      <c r="K45" s="43"/>
      <c r="L45" s="43"/>
      <c r="M45" s="43"/>
      <c r="N45" s="43"/>
    </row>
    <row r="46" spans="1:14" x14ac:dyDescent="0.2">
      <c r="A46" s="39"/>
      <c r="B46" s="65"/>
      <c r="C46" s="66"/>
      <c r="D46" s="43"/>
      <c r="E46" s="43"/>
      <c r="F46" s="43"/>
      <c r="G46" s="43"/>
      <c r="H46" s="43"/>
      <c r="I46" s="43"/>
      <c r="J46" s="43"/>
      <c r="K46" s="43"/>
      <c r="L46" s="43"/>
      <c r="M46" s="43"/>
      <c r="N46" s="43"/>
    </row>
    <row r="47" spans="1:14" x14ac:dyDescent="0.2">
      <c r="A47" s="39"/>
      <c r="B47" s="65"/>
      <c r="C47" s="66"/>
      <c r="D47" s="43"/>
      <c r="E47" s="43"/>
      <c r="F47" s="43"/>
      <c r="G47" s="43"/>
      <c r="H47" s="43"/>
      <c r="I47" s="43"/>
      <c r="J47" s="43"/>
      <c r="K47" s="43"/>
      <c r="L47" s="43"/>
      <c r="M47" s="43"/>
      <c r="N47" s="43"/>
    </row>
    <row r="48" spans="1:14" x14ac:dyDescent="0.2">
      <c r="A48" s="39"/>
      <c r="B48" s="65"/>
      <c r="C48" s="66"/>
      <c r="D48" s="43"/>
      <c r="E48" s="43"/>
      <c r="F48" s="43"/>
      <c r="G48" s="43"/>
      <c r="H48" s="43"/>
      <c r="I48" s="43"/>
      <c r="J48" s="43"/>
      <c r="K48" s="43"/>
      <c r="L48" s="43"/>
      <c r="M48" s="43"/>
      <c r="N48" s="43"/>
    </row>
    <row r="49" spans="1:14" x14ac:dyDescent="0.2">
      <c r="A49" s="39"/>
      <c r="B49" s="65"/>
      <c r="C49" s="66"/>
      <c r="D49" s="43"/>
      <c r="E49" s="43"/>
      <c r="F49" s="43"/>
      <c r="G49" s="43"/>
      <c r="H49" s="43"/>
      <c r="I49" s="43"/>
      <c r="J49" s="43"/>
      <c r="K49" s="43"/>
      <c r="L49" s="43"/>
      <c r="M49" s="43"/>
      <c r="N49" s="43"/>
    </row>
    <row r="50" spans="1:14" x14ac:dyDescent="0.2">
      <c r="A50" s="39"/>
      <c r="B50" s="65"/>
      <c r="C50" s="66"/>
      <c r="D50" s="43"/>
      <c r="E50" s="43"/>
      <c r="F50" s="43"/>
      <c r="G50" s="43"/>
      <c r="H50" s="43"/>
      <c r="I50" s="43"/>
      <c r="J50" s="43"/>
      <c r="K50" s="43"/>
      <c r="L50" s="43"/>
      <c r="M50" s="43"/>
      <c r="N50" s="43"/>
    </row>
    <row r="51" spans="1:14" x14ac:dyDescent="0.2">
      <c r="A51" s="39"/>
      <c r="B51" s="65"/>
      <c r="C51" s="66"/>
      <c r="D51" s="43"/>
      <c r="E51" s="43"/>
      <c r="F51" s="43"/>
      <c r="G51" s="43"/>
      <c r="H51" s="43"/>
      <c r="I51" s="43"/>
      <c r="J51" s="43"/>
      <c r="K51" s="43"/>
      <c r="L51" s="43"/>
      <c r="M51" s="43"/>
      <c r="N51" s="43"/>
    </row>
    <row r="52" spans="1:14" x14ac:dyDescent="0.2">
      <c r="A52" s="39"/>
      <c r="B52" s="65"/>
      <c r="C52" s="66"/>
      <c r="D52" s="43"/>
      <c r="E52" s="43"/>
      <c r="F52" s="43"/>
      <c r="G52" s="43"/>
      <c r="H52" s="43"/>
      <c r="I52" s="43"/>
      <c r="J52" s="43"/>
      <c r="K52" s="43"/>
      <c r="L52" s="43"/>
      <c r="M52" s="43"/>
      <c r="N52" s="43"/>
    </row>
    <row r="53" spans="1:14" x14ac:dyDescent="0.2">
      <c r="A53" s="39"/>
      <c r="B53" s="65"/>
      <c r="C53" s="66"/>
      <c r="D53" s="43"/>
      <c r="E53" s="43"/>
      <c r="F53" s="43"/>
      <c r="G53" s="43"/>
      <c r="H53" s="43"/>
      <c r="I53" s="43"/>
      <c r="J53" s="43"/>
      <c r="K53" s="43"/>
      <c r="L53" s="43"/>
      <c r="M53" s="43"/>
      <c r="N53" s="43"/>
    </row>
    <row r="54" spans="1:14" x14ac:dyDescent="0.2">
      <c r="A54" s="39"/>
      <c r="B54" s="65"/>
      <c r="C54" s="66"/>
      <c r="D54" s="43"/>
      <c r="E54" s="43"/>
      <c r="F54" s="43"/>
      <c r="G54" s="43"/>
      <c r="H54" s="43"/>
      <c r="I54" s="43"/>
      <c r="J54" s="43"/>
      <c r="K54" s="43"/>
      <c r="L54" s="43"/>
      <c r="M54" s="43"/>
      <c r="N54" s="43"/>
    </row>
    <row r="55" spans="1:14" x14ac:dyDescent="0.2">
      <c r="A55" s="39"/>
      <c r="B55" s="65"/>
      <c r="C55" s="66"/>
      <c r="D55" s="43"/>
      <c r="E55" s="43"/>
      <c r="F55" s="43"/>
      <c r="G55" s="43"/>
      <c r="H55" s="43"/>
      <c r="I55" s="43"/>
      <c r="J55" s="43"/>
      <c r="K55" s="43"/>
      <c r="L55" s="43"/>
      <c r="M55" s="43"/>
      <c r="N55" s="43"/>
    </row>
    <row r="56" spans="1:14" x14ac:dyDescent="0.2">
      <c r="A56" s="39"/>
      <c r="B56" s="65"/>
      <c r="C56" s="66"/>
      <c r="D56" s="43"/>
      <c r="E56" s="43"/>
      <c r="F56" s="43"/>
      <c r="G56" s="43"/>
      <c r="H56" s="43"/>
      <c r="I56" s="43"/>
      <c r="J56" s="43"/>
      <c r="K56" s="43"/>
      <c r="L56" s="43"/>
      <c r="M56" s="43"/>
      <c r="N56" s="43"/>
    </row>
    <row r="57" spans="1:14" x14ac:dyDescent="0.2">
      <c r="A57" s="39"/>
      <c r="B57" s="65"/>
      <c r="C57" s="66"/>
      <c r="D57" s="43"/>
      <c r="E57" s="43"/>
      <c r="F57" s="43"/>
      <c r="G57" s="43"/>
      <c r="H57" s="43"/>
      <c r="I57" s="43"/>
      <c r="J57" s="43"/>
      <c r="K57" s="43"/>
      <c r="L57" s="43"/>
      <c r="M57" s="43"/>
      <c r="N57" s="43"/>
    </row>
    <row r="58" spans="1:14" x14ac:dyDescent="0.2">
      <c r="A58" s="39"/>
      <c r="B58" s="65"/>
      <c r="C58" s="66"/>
      <c r="D58" s="43"/>
      <c r="E58" s="43"/>
      <c r="F58" s="43"/>
      <c r="G58" s="43"/>
      <c r="H58" s="43"/>
      <c r="I58" s="43"/>
      <c r="J58" s="43"/>
      <c r="K58" s="43"/>
      <c r="L58" s="43"/>
      <c r="M58" s="43"/>
      <c r="N58" s="43"/>
    </row>
    <row r="59" spans="1:14" x14ac:dyDescent="0.2">
      <c r="A59" s="39"/>
      <c r="B59" s="65"/>
      <c r="C59" s="66"/>
      <c r="D59" s="43"/>
      <c r="E59" s="43"/>
      <c r="F59" s="43"/>
      <c r="G59" s="43"/>
      <c r="H59" s="43"/>
      <c r="I59" s="43"/>
      <c r="N59" s="43"/>
    </row>
    <row r="60" spans="1:14" x14ac:dyDescent="0.2">
      <c r="A60" s="39"/>
      <c r="B60" s="65"/>
      <c r="C60" s="66"/>
      <c r="D60" s="43"/>
      <c r="E60" s="43"/>
      <c r="F60" s="43"/>
      <c r="G60" s="43"/>
      <c r="H60" s="43"/>
      <c r="I60" s="43"/>
      <c r="N60" s="43"/>
    </row>
    <row r="61" spans="1:14" x14ac:dyDescent="0.2">
      <c r="A61" s="39"/>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ignoredErrors>
    <ignoredError sqref="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V104"/>
  <sheetViews>
    <sheetView showGridLines="0" workbookViewId="0">
      <selection activeCell="R6" sqref="R6"/>
    </sheetView>
  </sheetViews>
  <sheetFormatPr defaultRowHeight="12.75" x14ac:dyDescent="0.2"/>
  <cols>
    <col min="1" max="1" width="2.85546875" style="26" customWidth="1"/>
    <col min="2" max="2" width="3.7109375" style="26" customWidth="1"/>
    <col min="3" max="5" width="25.7109375" style="26" customWidth="1"/>
    <col min="6" max="10" width="20.7109375" style="26" customWidth="1"/>
    <col min="11" max="11" width="2.140625" style="26" customWidth="1"/>
    <col min="12" max="16" width="20.7109375" style="26" customWidth="1"/>
    <col min="17" max="17" width="2.140625" style="26" customWidth="1"/>
    <col min="18" max="22" width="20.7109375" style="26" customWidth="1"/>
    <col min="23" max="256" width="9.140625" style="26"/>
    <col min="257" max="257" width="2.85546875" style="26" customWidth="1"/>
    <col min="258" max="258" width="3.7109375" style="26" customWidth="1"/>
    <col min="259" max="261" width="25.7109375" style="26" customWidth="1"/>
    <col min="262" max="266" width="20.7109375" style="26" customWidth="1"/>
    <col min="267" max="267" width="2.140625" style="26" customWidth="1"/>
    <col min="268" max="268" width="3.28515625" style="26" customWidth="1"/>
    <col min="269" max="270" width="20.28515625" style="26" customWidth="1"/>
    <col min="271" max="271" width="2" style="26" customWidth="1"/>
    <col min="272" max="272" width="0" style="26" hidden="1" customWidth="1"/>
    <col min="273" max="273" width="26.7109375" style="26" customWidth="1"/>
    <col min="274" max="512" width="9.140625" style="26"/>
    <col min="513" max="513" width="2.85546875" style="26" customWidth="1"/>
    <col min="514" max="514" width="3.7109375" style="26" customWidth="1"/>
    <col min="515" max="517" width="25.7109375" style="26" customWidth="1"/>
    <col min="518" max="522" width="20.7109375" style="26" customWidth="1"/>
    <col min="523" max="523" width="2.140625" style="26" customWidth="1"/>
    <col min="524" max="524" width="3.28515625" style="26" customWidth="1"/>
    <col min="525" max="526" width="20.28515625" style="26" customWidth="1"/>
    <col min="527" max="527" width="2" style="26" customWidth="1"/>
    <col min="528" max="528" width="0" style="26" hidden="1" customWidth="1"/>
    <col min="529" max="529" width="26.7109375" style="26" customWidth="1"/>
    <col min="530" max="768" width="9.140625" style="26"/>
    <col min="769" max="769" width="2.85546875" style="26" customWidth="1"/>
    <col min="770" max="770" width="3.7109375" style="26" customWidth="1"/>
    <col min="771" max="773" width="25.7109375" style="26" customWidth="1"/>
    <col min="774" max="778" width="20.7109375" style="26" customWidth="1"/>
    <col min="779" max="779" width="2.140625" style="26" customWidth="1"/>
    <col min="780" max="780" width="3.28515625" style="26" customWidth="1"/>
    <col min="781" max="782" width="20.28515625" style="26" customWidth="1"/>
    <col min="783" max="783" width="2" style="26" customWidth="1"/>
    <col min="784" max="784" width="0" style="26" hidden="1" customWidth="1"/>
    <col min="785" max="785" width="26.7109375" style="26" customWidth="1"/>
    <col min="786" max="1024" width="9.140625" style="26"/>
    <col min="1025" max="1025" width="2.85546875" style="26" customWidth="1"/>
    <col min="1026" max="1026" width="3.7109375" style="26" customWidth="1"/>
    <col min="1027" max="1029" width="25.7109375" style="26" customWidth="1"/>
    <col min="1030" max="1034" width="20.7109375" style="26" customWidth="1"/>
    <col min="1035" max="1035" width="2.140625" style="26" customWidth="1"/>
    <col min="1036" max="1036" width="3.28515625" style="26" customWidth="1"/>
    <col min="1037" max="1038" width="20.28515625" style="26" customWidth="1"/>
    <col min="1039" max="1039" width="2" style="26" customWidth="1"/>
    <col min="1040" max="1040" width="0" style="26" hidden="1" customWidth="1"/>
    <col min="1041" max="1041" width="26.7109375" style="26" customWidth="1"/>
    <col min="1042" max="1280" width="9.140625" style="26"/>
    <col min="1281" max="1281" width="2.85546875" style="26" customWidth="1"/>
    <col min="1282" max="1282" width="3.7109375" style="26" customWidth="1"/>
    <col min="1283" max="1285" width="25.7109375" style="26" customWidth="1"/>
    <col min="1286" max="1290" width="20.7109375" style="26" customWidth="1"/>
    <col min="1291" max="1291" width="2.140625" style="26" customWidth="1"/>
    <col min="1292" max="1292" width="3.28515625" style="26" customWidth="1"/>
    <col min="1293" max="1294" width="20.28515625" style="26" customWidth="1"/>
    <col min="1295" max="1295" width="2" style="26" customWidth="1"/>
    <col min="1296" max="1296" width="0" style="26" hidden="1" customWidth="1"/>
    <col min="1297" max="1297" width="26.7109375" style="26" customWidth="1"/>
    <col min="1298" max="1536" width="9.140625" style="26"/>
    <col min="1537" max="1537" width="2.85546875" style="26" customWidth="1"/>
    <col min="1538" max="1538" width="3.7109375" style="26" customWidth="1"/>
    <col min="1539" max="1541" width="25.7109375" style="26" customWidth="1"/>
    <col min="1542" max="1546" width="20.7109375" style="26" customWidth="1"/>
    <col min="1547" max="1547" width="2.140625" style="26" customWidth="1"/>
    <col min="1548" max="1548" width="3.28515625" style="26" customWidth="1"/>
    <col min="1549" max="1550" width="20.28515625" style="26" customWidth="1"/>
    <col min="1551" max="1551" width="2" style="26" customWidth="1"/>
    <col min="1552" max="1552" width="0" style="26" hidden="1" customWidth="1"/>
    <col min="1553" max="1553" width="26.7109375" style="26" customWidth="1"/>
    <col min="1554" max="1792" width="9.140625" style="26"/>
    <col min="1793" max="1793" width="2.85546875" style="26" customWidth="1"/>
    <col min="1794" max="1794" width="3.7109375" style="26" customWidth="1"/>
    <col min="1795" max="1797" width="25.7109375" style="26" customWidth="1"/>
    <col min="1798" max="1802" width="20.7109375" style="26" customWidth="1"/>
    <col min="1803" max="1803" width="2.140625" style="26" customWidth="1"/>
    <col min="1804" max="1804" width="3.28515625" style="26" customWidth="1"/>
    <col min="1805" max="1806" width="20.28515625" style="26" customWidth="1"/>
    <col min="1807" max="1807" width="2" style="26" customWidth="1"/>
    <col min="1808" max="1808" width="0" style="26" hidden="1" customWidth="1"/>
    <col min="1809" max="1809" width="26.7109375" style="26" customWidth="1"/>
    <col min="1810" max="2048" width="9.140625" style="26"/>
    <col min="2049" max="2049" width="2.85546875" style="26" customWidth="1"/>
    <col min="2050" max="2050" width="3.7109375" style="26" customWidth="1"/>
    <col min="2051" max="2053" width="25.7109375" style="26" customWidth="1"/>
    <col min="2054" max="2058" width="20.7109375" style="26" customWidth="1"/>
    <col min="2059" max="2059" width="2.140625" style="26" customWidth="1"/>
    <col min="2060" max="2060" width="3.28515625" style="26" customWidth="1"/>
    <col min="2061" max="2062" width="20.28515625" style="26" customWidth="1"/>
    <col min="2063" max="2063" width="2" style="26" customWidth="1"/>
    <col min="2064" max="2064" width="0" style="26" hidden="1" customWidth="1"/>
    <col min="2065" max="2065" width="26.7109375" style="26" customWidth="1"/>
    <col min="2066" max="2304" width="9.140625" style="26"/>
    <col min="2305" max="2305" width="2.85546875" style="26" customWidth="1"/>
    <col min="2306" max="2306" width="3.7109375" style="26" customWidth="1"/>
    <col min="2307" max="2309" width="25.7109375" style="26" customWidth="1"/>
    <col min="2310" max="2314" width="20.7109375" style="26" customWidth="1"/>
    <col min="2315" max="2315" width="2.140625" style="26" customWidth="1"/>
    <col min="2316" max="2316" width="3.28515625" style="26" customWidth="1"/>
    <col min="2317" max="2318" width="20.28515625" style="26" customWidth="1"/>
    <col min="2319" max="2319" width="2" style="26" customWidth="1"/>
    <col min="2320" max="2320" width="0" style="26" hidden="1" customWidth="1"/>
    <col min="2321" max="2321" width="26.7109375" style="26" customWidth="1"/>
    <col min="2322" max="2560" width="9.140625" style="26"/>
    <col min="2561" max="2561" width="2.85546875" style="26" customWidth="1"/>
    <col min="2562" max="2562" width="3.7109375" style="26" customWidth="1"/>
    <col min="2563" max="2565" width="25.7109375" style="26" customWidth="1"/>
    <col min="2566" max="2570" width="20.7109375" style="26" customWidth="1"/>
    <col min="2571" max="2571" width="2.140625" style="26" customWidth="1"/>
    <col min="2572" max="2572" width="3.28515625" style="26" customWidth="1"/>
    <col min="2573" max="2574" width="20.28515625" style="26" customWidth="1"/>
    <col min="2575" max="2575" width="2" style="26" customWidth="1"/>
    <col min="2576" max="2576" width="0" style="26" hidden="1" customWidth="1"/>
    <col min="2577" max="2577" width="26.7109375" style="26" customWidth="1"/>
    <col min="2578" max="2816" width="9.140625" style="26"/>
    <col min="2817" max="2817" width="2.85546875" style="26" customWidth="1"/>
    <col min="2818" max="2818" width="3.7109375" style="26" customWidth="1"/>
    <col min="2819" max="2821" width="25.7109375" style="26" customWidth="1"/>
    <col min="2822" max="2826" width="20.7109375" style="26" customWidth="1"/>
    <col min="2827" max="2827" width="2.140625" style="26" customWidth="1"/>
    <col min="2828" max="2828" width="3.28515625" style="26" customWidth="1"/>
    <col min="2829" max="2830" width="20.28515625" style="26" customWidth="1"/>
    <col min="2831" max="2831" width="2" style="26" customWidth="1"/>
    <col min="2832" max="2832" width="0" style="26" hidden="1" customWidth="1"/>
    <col min="2833" max="2833" width="26.7109375" style="26" customWidth="1"/>
    <col min="2834" max="3072" width="9.140625" style="26"/>
    <col min="3073" max="3073" width="2.85546875" style="26" customWidth="1"/>
    <col min="3074" max="3074" width="3.7109375" style="26" customWidth="1"/>
    <col min="3075" max="3077" width="25.7109375" style="26" customWidth="1"/>
    <col min="3078" max="3082" width="20.7109375" style="26" customWidth="1"/>
    <col min="3083" max="3083" width="2.140625" style="26" customWidth="1"/>
    <col min="3084" max="3084" width="3.28515625" style="26" customWidth="1"/>
    <col min="3085" max="3086" width="20.28515625" style="26" customWidth="1"/>
    <col min="3087" max="3087" width="2" style="26" customWidth="1"/>
    <col min="3088" max="3088" width="0" style="26" hidden="1" customWidth="1"/>
    <col min="3089" max="3089" width="26.7109375" style="26" customWidth="1"/>
    <col min="3090" max="3328" width="9.140625" style="26"/>
    <col min="3329" max="3329" width="2.85546875" style="26" customWidth="1"/>
    <col min="3330" max="3330" width="3.7109375" style="26" customWidth="1"/>
    <col min="3331" max="3333" width="25.7109375" style="26" customWidth="1"/>
    <col min="3334" max="3338" width="20.7109375" style="26" customWidth="1"/>
    <col min="3339" max="3339" width="2.140625" style="26" customWidth="1"/>
    <col min="3340" max="3340" width="3.28515625" style="26" customWidth="1"/>
    <col min="3341" max="3342" width="20.28515625" style="26" customWidth="1"/>
    <col min="3343" max="3343" width="2" style="26" customWidth="1"/>
    <col min="3344" max="3344" width="0" style="26" hidden="1" customWidth="1"/>
    <col min="3345" max="3345" width="26.7109375" style="26" customWidth="1"/>
    <col min="3346" max="3584" width="9.140625" style="26"/>
    <col min="3585" max="3585" width="2.85546875" style="26" customWidth="1"/>
    <col min="3586" max="3586" width="3.7109375" style="26" customWidth="1"/>
    <col min="3587" max="3589" width="25.7109375" style="26" customWidth="1"/>
    <col min="3590" max="3594" width="20.7109375" style="26" customWidth="1"/>
    <col min="3595" max="3595" width="2.140625" style="26" customWidth="1"/>
    <col min="3596" max="3596" width="3.28515625" style="26" customWidth="1"/>
    <col min="3597" max="3598" width="20.28515625" style="26" customWidth="1"/>
    <col min="3599" max="3599" width="2" style="26" customWidth="1"/>
    <col min="3600" max="3600" width="0" style="26" hidden="1" customWidth="1"/>
    <col min="3601" max="3601" width="26.7109375" style="26" customWidth="1"/>
    <col min="3602" max="3840" width="9.140625" style="26"/>
    <col min="3841" max="3841" width="2.85546875" style="26" customWidth="1"/>
    <col min="3842" max="3842" width="3.7109375" style="26" customWidth="1"/>
    <col min="3843" max="3845" width="25.7109375" style="26" customWidth="1"/>
    <col min="3846" max="3850" width="20.7109375" style="26" customWidth="1"/>
    <col min="3851" max="3851" width="2.140625" style="26" customWidth="1"/>
    <col min="3852" max="3852" width="3.28515625" style="26" customWidth="1"/>
    <col min="3853" max="3854" width="20.28515625" style="26" customWidth="1"/>
    <col min="3855" max="3855" width="2" style="26" customWidth="1"/>
    <col min="3856" max="3856" width="0" style="26" hidden="1" customWidth="1"/>
    <col min="3857" max="3857" width="26.7109375" style="26" customWidth="1"/>
    <col min="3858" max="4096" width="9.140625" style="26"/>
    <col min="4097" max="4097" width="2.85546875" style="26" customWidth="1"/>
    <col min="4098" max="4098" width="3.7109375" style="26" customWidth="1"/>
    <col min="4099" max="4101" width="25.7109375" style="26" customWidth="1"/>
    <col min="4102" max="4106" width="20.7109375" style="26" customWidth="1"/>
    <col min="4107" max="4107" width="2.140625" style="26" customWidth="1"/>
    <col min="4108" max="4108" width="3.28515625" style="26" customWidth="1"/>
    <col min="4109" max="4110" width="20.28515625" style="26" customWidth="1"/>
    <col min="4111" max="4111" width="2" style="26" customWidth="1"/>
    <col min="4112" max="4112" width="0" style="26" hidden="1" customWidth="1"/>
    <col min="4113" max="4113" width="26.7109375" style="26" customWidth="1"/>
    <col min="4114" max="4352" width="9.140625" style="26"/>
    <col min="4353" max="4353" width="2.85546875" style="26" customWidth="1"/>
    <col min="4354" max="4354" width="3.7109375" style="26" customWidth="1"/>
    <col min="4355" max="4357" width="25.7109375" style="26" customWidth="1"/>
    <col min="4358" max="4362" width="20.7109375" style="26" customWidth="1"/>
    <col min="4363" max="4363" width="2.140625" style="26" customWidth="1"/>
    <col min="4364" max="4364" width="3.28515625" style="26" customWidth="1"/>
    <col min="4365" max="4366" width="20.28515625" style="26" customWidth="1"/>
    <col min="4367" max="4367" width="2" style="26" customWidth="1"/>
    <col min="4368" max="4368" width="0" style="26" hidden="1" customWidth="1"/>
    <col min="4369" max="4369" width="26.7109375" style="26" customWidth="1"/>
    <col min="4370" max="4608" width="9.140625" style="26"/>
    <col min="4609" max="4609" width="2.85546875" style="26" customWidth="1"/>
    <col min="4610" max="4610" width="3.7109375" style="26" customWidth="1"/>
    <col min="4611" max="4613" width="25.7109375" style="26" customWidth="1"/>
    <col min="4614" max="4618" width="20.7109375" style="26" customWidth="1"/>
    <col min="4619" max="4619" width="2.140625" style="26" customWidth="1"/>
    <col min="4620" max="4620" width="3.28515625" style="26" customWidth="1"/>
    <col min="4621" max="4622" width="20.28515625" style="26" customWidth="1"/>
    <col min="4623" max="4623" width="2" style="26" customWidth="1"/>
    <col min="4624" max="4624" width="0" style="26" hidden="1" customWidth="1"/>
    <col min="4625" max="4625" width="26.7109375" style="26" customWidth="1"/>
    <col min="4626" max="4864" width="9.140625" style="26"/>
    <col min="4865" max="4865" width="2.85546875" style="26" customWidth="1"/>
    <col min="4866" max="4866" width="3.7109375" style="26" customWidth="1"/>
    <col min="4867" max="4869" width="25.7109375" style="26" customWidth="1"/>
    <col min="4870" max="4874" width="20.7109375" style="26" customWidth="1"/>
    <col min="4875" max="4875" width="2.140625" style="26" customWidth="1"/>
    <col min="4876" max="4876" width="3.28515625" style="26" customWidth="1"/>
    <col min="4877" max="4878" width="20.28515625" style="26" customWidth="1"/>
    <col min="4879" max="4879" width="2" style="26" customWidth="1"/>
    <col min="4880" max="4880" width="0" style="26" hidden="1" customWidth="1"/>
    <col min="4881" max="4881" width="26.7109375" style="26" customWidth="1"/>
    <col min="4882" max="5120" width="9.140625" style="26"/>
    <col min="5121" max="5121" width="2.85546875" style="26" customWidth="1"/>
    <col min="5122" max="5122" width="3.7109375" style="26" customWidth="1"/>
    <col min="5123" max="5125" width="25.7109375" style="26" customWidth="1"/>
    <col min="5126" max="5130" width="20.7109375" style="26" customWidth="1"/>
    <col min="5131" max="5131" width="2.140625" style="26" customWidth="1"/>
    <col min="5132" max="5132" width="3.28515625" style="26" customWidth="1"/>
    <col min="5133" max="5134" width="20.28515625" style="26" customWidth="1"/>
    <col min="5135" max="5135" width="2" style="26" customWidth="1"/>
    <col min="5136" max="5136" width="0" style="26" hidden="1" customWidth="1"/>
    <col min="5137" max="5137" width="26.7109375" style="26" customWidth="1"/>
    <col min="5138" max="5376" width="9.140625" style="26"/>
    <col min="5377" max="5377" width="2.85546875" style="26" customWidth="1"/>
    <col min="5378" max="5378" width="3.7109375" style="26" customWidth="1"/>
    <col min="5379" max="5381" width="25.7109375" style="26" customWidth="1"/>
    <col min="5382" max="5386" width="20.7109375" style="26" customWidth="1"/>
    <col min="5387" max="5387" width="2.140625" style="26" customWidth="1"/>
    <col min="5388" max="5388" width="3.28515625" style="26" customWidth="1"/>
    <col min="5389" max="5390" width="20.28515625" style="26" customWidth="1"/>
    <col min="5391" max="5391" width="2" style="26" customWidth="1"/>
    <col min="5392" max="5392" width="0" style="26" hidden="1" customWidth="1"/>
    <col min="5393" max="5393" width="26.7109375" style="26" customWidth="1"/>
    <col min="5394" max="5632" width="9.140625" style="26"/>
    <col min="5633" max="5633" width="2.85546875" style="26" customWidth="1"/>
    <col min="5634" max="5634" width="3.7109375" style="26" customWidth="1"/>
    <col min="5635" max="5637" width="25.7109375" style="26" customWidth="1"/>
    <col min="5638" max="5642" width="20.7109375" style="26" customWidth="1"/>
    <col min="5643" max="5643" width="2.140625" style="26" customWidth="1"/>
    <col min="5644" max="5644" width="3.28515625" style="26" customWidth="1"/>
    <col min="5645" max="5646" width="20.28515625" style="26" customWidth="1"/>
    <col min="5647" max="5647" width="2" style="26" customWidth="1"/>
    <col min="5648" max="5648" width="0" style="26" hidden="1" customWidth="1"/>
    <col min="5649" max="5649" width="26.7109375" style="26" customWidth="1"/>
    <col min="5650" max="5888" width="9.140625" style="26"/>
    <col min="5889" max="5889" width="2.85546875" style="26" customWidth="1"/>
    <col min="5890" max="5890" width="3.7109375" style="26" customWidth="1"/>
    <col min="5891" max="5893" width="25.7109375" style="26" customWidth="1"/>
    <col min="5894" max="5898" width="20.7109375" style="26" customWidth="1"/>
    <col min="5899" max="5899" width="2.140625" style="26" customWidth="1"/>
    <col min="5900" max="5900" width="3.28515625" style="26" customWidth="1"/>
    <col min="5901" max="5902" width="20.28515625" style="26" customWidth="1"/>
    <col min="5903" max="5903" width="2" style="26" customWidth="1"/>
    <col min="5904" max="5904" width="0" style="26" hidden="1" customWidth="1"/>
    <col min="5905" max="5905" width="26.7109375" style="26" customWidth="1"/>
    <col min="5906" max="6144" width="9.140625" style="26"/>
    <col min="6145" max="6145" width="2.85546875" style="26" customWidth="1"/>
    <col min="6146" max="6146" width="3.7109375" style="26" customWidth="1"/>
    <col min="6147" max="6149" width="25.7109375" style="26" customWidth="1"/>
    <col min="6150" max="6154" width="20.7109375" style="26" customWidth="1"/>
    <col min="6155" max="6155" width="2.140625" style="26" customWidth="1"/>
    <col min="6156" max="6156" width="3.28515625" style="26" customWidth="1"/>
    <col min="6157" max="6158" width="20.28515625" style="26" customWidth="1"/>
    <col min="6159" max="6159" width="2" style="26" customWidth="1"/>
    <col min="6160" max="6160" width="0" style="26" hidden="1" customWidth="1"/>
    <col min="6161" max="6161" width="26.7109375" style="26" customWidth="1"/>
    <col min="6162" max="6400" width="9.140625" style="26"/>
    <col min="6401" max="6401" width="2.85546875" style="26" customWidth="1"/>
    <col min="6402" max="6402" width="3.7109375" style="26" customWidth="1"/>
    <col min="6403" max="6405" width="25.7109375" style="26" customWidth="1"/>
    <col min="6406" max="6410" width="20.7109375" style="26" customWidth="1"/>
    <col min="6411" max="6411" width="2.140625" style="26" customWidth="1"/>
    <col min="6412" max="6412" width="3.28515625" style="26" customWidth="1"/>
    <col min="6413" max="6414" width="20.28515625" style="26" customWidth="1"/>
    <col min="6415" max="6415" width="2" style="26" customWidth="1"/>
    <col min="6416" max="6416" width="0" style="26" hidden="1" customWidth="1"/>
    <col min="6417" max="6417" width="26.7109375" style="26" customWidth="1"/>
    <col min="6418" max="6656" width="9.140625" style="26"/>
    <col min="6657" max="6657" width="2.85546875" style="26" customWidth="1"/>
    <col min="6658" max="6658" width="3.7109375" style="26" customWidth="1"/>
    <col min="6659" max="6661" width="25.7109375" style="26" customWidth="1"/>
    <col min="6662" max="6666" width="20.7109375" style="26" customWidth="1"/>
    <col min="6667" max="6667" width="2.140625" style="26" customWidth="1"/>
    <col min="6668" max="6668" width="3.28515625" style="26" customWidth="1"/>
    <col min="6669" max="6670" width="20.28515625" style="26" customWidth="1"/>
    <col min="6671" max="6671" width="2" style="26" customWidth="1"/>
    <col min="6672" max="6672" width="0" style="26" hidden="1" customWidth="1"/>
    <col min="6673" max="6673" width="26.7109375" style="26" customWidth="1"/>
    <col min="6674" max="6912" width="9.140625" style="26"/>
    <col min="6913" max="6913" width="2.85546875" style="26" customWidth="1"/>
    <col min="6914" max="6914" width="3.7109375" style="26" customWidth="1"/>
    <col min="6915" max="6917" width="25.7109375" style="26" customWidth="1"/>
    <col min="6918" max="6922" width="20.7109375" style="26" customWidth="1"/>
    <col min="6923" max="6923" width="2.140625" style="26" customWidth="1"/>
    <col min="6924" max="6924" width="3.28515625" style="26" customWidth="1"/>
    <col min="6925" max="6926" width="20.28515625" style="26" customWidth="1"/>
    <col min="6927" max="6927" width="2" style="26" customWidth="1"/>
    <col min="6928" max="6928" width="0" style="26" hidden="1" customWidth="1"/>
    <col min="6929" max="6929" width="26.7109375" style="26" customWidth="1"/>
    <col min="6930" max="7168" width="9.140625" style="26"/>
    <col min="7169" max="7169" width="2.85546875" style="26" customWidth="1"/>
    <col min="7170" max="7170" width="3.7109375" style="26" customWidth="1"/>
    <col min="7171" max="7173" width="25.7109375" style="26" customWidth="1"/>
    <col min="7174" max="7178" width="20.7109375" style="26" customWidth="1"/>
    <col min="7179" max="7179" width="2.140625" style="26" customWidth="1"/>
    <col min="7180" max="7180" width="3.28515625" style="26" customWidth="1"/>
    <col min="7181" max="7182" width="20.28515625" style="26" customWidth="1"/>
    <col min="7183" max="7183" width="2" style="26" customWidth="1"/>
    <col min="7184" max="7184" width="0" style="26" hidden="1" customWidth="1"/>
    <col min="7185" max="7185" width="26.7109375" style="26" customWidth="1"/>
    <col min="7186" max="7424" width="9.140625" style="26"/>
    <col min="7425" max="7425" width="2.85546875" style="26" customWidth="1"/>
    <col min="7426" max="7426" width="3.7109375" style="26" customWidth="1"/>
    <col min="7427" max="7429" width="25.7109375" style="26" customWidth="1"/>
    <col min="7430" max="7434" width="20.7109375" style="26" customWidth="1"/>
    <col min="7435" max="7435" width="2.140625" style="26" customWidth="1"/>
    <col min="7436" max="7436" width="3.28515625" style="26" customWidth="1"/>
    <col min="7437" max="7438" width="20.28515625" style="26" customWidth="1"/>
    <col min="7439" max="7439" width="2" style="26" customWidth="1"/>
    <col min="7440" max="7440" width="0" style="26" hidden="1" customWidth="1"/>
    <col min="7441" max="7441" width="26.7109375" style="26" customWidth="1"/>
    <col min="7442" max="7680" width="9.140625" style="26"/>
    <col min="7681" max="7681" width="2.85546875" style="26" customWidth="1"/>
    <col min="7682" max="7682" width="3.7109375" style="26" customWidth="1"/>
    <col min="7683" max="7685" width="25.7109375" style="26" customWidth="1"/>
    <col min="7686" max="7690" width="20.7109375" style="26" customWidth="1"/>
    <col min="7691" max="7691" width="2.140625" style="26" customWidth="1"/>
    <col min="7692" max="7692" width="3.28515625" style="26" customWidth="1"/>
    <col min="7693" max="7694" width="20.28515625" style="26" customWidth="1"/>
    <col min="7695" max="7695" width="2" style="26" customWidth="1"/>
    <col min="7696" max="7696" width="0" style="26" hidden="1" customWidth="1"/>
    <col min="7697" max="7697" width="26.7109375" style="26" customWidth="1"/>
    <col min="7698" max="7936" width="9.140625" style="26"/>
    <col min="7937" max="7937" width="2.85546875" style="26" customWidth="1"/>
    <col min="7938" max="7938" width="3.7109375" style="26" customWidth="1"/>
    <col min="7939" max="7941" width="25.7109375" style="26" customWidth="1"/>
    <col min="7942" max="7946" width="20.7109375" style="26" customWidth="1"/>
    <col min="7947" max="7947" width="2.140625" style="26" customWidth="1"/>
    <col min="7948" max="7948" width="3.28515625" style="26" customWidth="1"/>
    <col min="7949" max="7950" width="20.28515625" style="26" customWidth="1"/>
    <col min="7951" max="7951" width="2" style="26" customWidth="1"/>
    <col min="7952" max="7952" width="0" style="26" hidden="1" customWidth="1"/>
    <col min="7953" max="7953" width="26.7109375" style="26" customWidth="1"/>
    <col min="7954" max="8192" width="9.140625" style="26"/>
    <col min="8193" max="8193" width="2.85546875" style="26" customWidth="1"/>
    <col min="8194" max="8194" width="3.7109375" style="26" customWidth="1"/>
    <col min="8195" max="8197" width="25.7109375" style="26" customWidth="1"/>
    <col min="8198" max="8202" width="20.7109375" style="26" customWidth="1"/>
    <col min="8203" max="8203" width="2.140625" style="26" customWidth="1"/>
    <col min="8204" max="8204" width="3.28515625" style="26" customWidth="1"/>
    <col min="8205" max="8206" width="20.28515625" style="26" customWidth="1"/>
    <col min="8207" max="8207" width="2" style="26" customWidth="1"/>
    <col min="8208" max="8208" width="0" style="26" hidden="1" customWidth="1"/>
    <col min="8209" max="8209" width="26.7109375" style="26" customWidth="1"/>
    <col min="8210" max="8448" width="9.140625" style="26"/>
    <col min="8449" max="8449" width="2.85546875" style="26" customWidth="1"/>
    <col min="8450" max="8450" width="3.7109375" style="26" customWidth="1"/>
    <col min="8451" max="8453" width="25.7109375" style="26" customWidth="1"/>
    <col min="8454" max="8458" width="20.7109375" style="26" customWidth="1"/>
    <col min="8459" max="8459" width="2.140625" style="26" customWidth="1"/>
    <col min="8460" max="8460" width="3.28515625" style="26" customWidth="1"/>
    <col min="8461" max="8462" width="20.28515625" style="26" customWidth="1"/>
    <col min="8463" max="8463" width="2" style="26" customWidth="1"/>
    <col min="8464" max="8464" width="0" style="26" hidden="1" customWidth="1"/>
    <col min="8465" max="8465" width="26.7109375" style="26" customWidth="1"/>
    <col min="8466" max="8704" width="9.140625" style="26"/>
    <col min="8705" max="8705" width="2.85546875" style="26" customWidth="1"/>
    <col min="8706" max="8706" width="3.7109375" style="26" customWidth="1"/>
    <col min="8707" max="8709" width="25.7109375" style="26" customWidth="1"/>
    <col min="8710" max="8714" width="20.7109375" style="26" customWidth="1"/>
    <col min="8715" max="8715" width="2.140625" style="26" customWidth="1"/>
    <col min="8716" max="8716" width="3.28515625" style="26" customWidth="1"/>
    <col min="8717" max="8718" width="20.28515625" style="26" customWidth="1"/>
    <col min="8719" max="8719" width="2" style="26" customWidth="1"/>
    <col min="8720" max="8720" width="0" style="26" hidden="1" customWidth="1"/>
    <col min="8721" max="8721" width="26.7109375" style="26" customWidth="1"/>
    <col min="8722" max="8960" width="9.140625" style="26"/>
    <col min="8961" max="8961" width="2.85546875" style="26" customWidth="1"/>
    <col min="8962" max="8962" width="3.7109375" style="26" customWidth="1"/>
    <col min="8963" max="8965" width="25.7109375" style="26" customWidth="1"/>
    <col min="8966" max="8970" width="20.7109375" style="26" customWidth="1"/>
    <col min="8971" max="8971" width="2.140625" style="26" customWidth="1"/>
    <col min="8972" max="8972" width="3.28515625" style="26" customWidth="1"/>
    <col min="8973" max="8974" width="20.28515625" style="26" customWidth="1"/>
    <col min="8975" max="8975" width="2" style="26" customWidth="1"/>
    <col min="8976" max="8976" width="0" style="26" hidden="1" customWidth="1"/>
    <col min="8977" max="8977" width="26.7109375" style="26" customWidth="1"/>
    <col min="8978" max="9216" width="9.140625" style="26"/>
    <col min="9217" max="9217" width="2.85546875" style="26" customWidth="1"/>
    <col min="9218" max="9218" width="3.7109375" style="26" customWidth="1"/>
    <col min="9219" max="9221" width="25.7109375" style="26" customWidth="1"/>
    <col min="9222" max="9226" width="20.7109375" style="26" customWidth="1"/>
    <col min="9227" max="9227" width="2.140625" style="26" customWidth="1"/>
    <col min="9228" max="9228" width="3.28515625" style="26" customWidth="1"/>
    <col min="9229" max="9230" width="20.28515625" style="26" customWidth="1"/>
    <col min="9231" max="9231" width="2" style="26" customWidth="1"/>
    <col min="9232" max="9232" width="0" style="26" hidden="1" customWidth="1"/>
    <col min="9233" max="9233" width="26.7109375" style="26" customWidth="1"/>
    <col min="9234" max="9472" width="9.140625" style="26"/>
    <col min="9473" max="9473" width="2.85546875" style="26" customWidth="1"/>
    <col min="9474" max="9474" width="3.7109375" style="26" customWidth="1"/>
    <col min="9475" max="9477" width="25.7109375" style="26" customWidth="1"/>
    <col min="9478" max="9482" width="20.7109375" style="26" customWidth="1"/>
    <col min="9483" max="9483" width="2.140625" style="26" customWidth="1"/>
    <col min="9484" max="9484" width="3.28515625" style="26" customWidth="1"/>
    <col min="9485" max="9486" width="20.28515625" style="26" customWidth="1"/>
    <col min="9487" max="9487" width="2" style="26" customWidth="1"/>
    <col min="9488" max="9488" width="0" style="26" hidden="1" customWidth="1"/>
    <col min="9489" max="9489" width="26.7109375" style="26" customWidth="1"/>
    <col min="9490" max="9728" width="9.140625" style="26"/>
    <col min="9729" max="9729" width="2.85546875" style="26" customWidth="1"/>
    <col min="9730" max="9730" width="3.7109375" style="26" customWidth="1"/>
    <col min="9731" max="9733" width="25.7109375" style="26" customWidth="1"/>
    <col min="9734" max="9738" width="20.7109375" style="26" customWidth="1"/>
    <col min="9739" max="9739" width="2.140625" style="26" customWidth="1"/>
    <col min="9740" max="9740" width="3.28515625" style="26" customWidth="1"/>
    <col min="9741" max="9742" width="20.28515625" style="26" customWidth="1"/>
    <col min="9743" max="9743" width="2" style="26" customWidth="1"/>
    <col min="9744" max="9744" width="0" style="26" hidden="1" customWidth="1"/>
    <col min="9745" max="9745" width="26.7109375" style="26" customWidth="1"/>
    <col min="9746" max="9984" width="9.140625" style="26"/>
    <col min="9985" max="9985" width="2.85546875" style="26" customWidth="1"/>
    <col min="9986" max="9986" width="3.7109375" style="26" customWidth="1"/>
    <col min="9987" max="9989" width="25.7109375" style="26" customWidth="1"/>
    <col min="9990" max="9994" width="20.7109375" style="26" customWidth="1"/>
    <col min="9995" max="9995" width="2.140625" style="26" customWidth="1"/>
    <col min="9996" max="9996" width="3.28515625" style="26" customWidth="1"/>
    <col min="9997" max="9998" width="20.28515625" style="26" customWidth="1"/>
    <col min="9999" max="9999" width="2" style="26" customWidth="1"/>
    <col min="10000" max="10000" width="0" style="26" hidden="1" customWidth="1"/>
    <col min="10001" max="10001" width="26.7109375" style="26" customWidth="1"/>
    <col min="10002" max="10240" width="9.140625" style="26"/>
    <col min="10241" max="10241" width="2.85546875" style="26" customWidth="1"/>
    <col min="10242" max="10242" width="3.7109375" style="26" customWidth="1"/>
    <col min="10243" max="10245" width="25.7109375" style="26" customWidth="1"/>
    <col min="10246" max="10250" width="20.7109375" style="26" customWidth="1"/>
    <col min="10251" max="10251" width="2.140625" style="26" customWidth="1"/>
    <col min="10252" max="10252" width="3.28515625" style="26" customWidth="1"/>
    <col min="10253" max="10254" width="20.28515625" style="26" customWidth="1"/>
    <col min="10255" max="10255" width="2" style="26" customWidth="1"/>
    <col min="10256" max="10256" width="0" style="26" hidden="1" customWidth="1"/>
    <col min="10257" max="10257" width="26.7109375" style="26" customWidth="1"/>
    <col min="10258" max="10496" width="9.140625" style="26"/>
    <col min="10497" max="10497" width="2.85546875" style="26" customWidth="1"/>
    <col min="10498" max="10498" width="3.7109375" style="26" customWidth="1"/>
    <col min="10499" max="10501" width="25.7109375" style="26" customWidth="1"/>
    <col min="10502" max="10506" width="20.7109375" style="26" customWidth="1"/>
    <col min="10507" max="10507" width="2.140625" style="26" customWidth="1"/>
    <col min="10508" max="10508" width="3.28515625" style="26" customWidth="1"/>
    <col min="10509" max="10510" width="20.28515625" style="26" customWidth="1"/>
    <col min="10511" max="10511" width="2" style="26" customWidth="1"/>
    <col min="10512" max="10512" width="0" style="26" hidden="1" customWidth="1"/>
    <col min="10513" max="10513" width="26.7109375" style="26" customWidth="1"/>
    <col min="10514" max="10752" width="9.140625" style="26"/>
    <col min="10753" max="10753" width="2.85546875" style="26" customWidth="1"/>
    <col min="10754" max="10754" width="3.7109375" style="26" customWidth="1"/>
    <col min="10755" max="10757" width="25.7109375" style="26" customWidth="1"/>
    <col min="10758" max="10762" width="20.7109375" style="26" customWidth="1"/>
    <col min="10763" max="10763" width="2.140625" style="26" customWidth="1"/>
    <col min="10764" max="10764" width="3.28515625" style="26" customWidth="1"/>
    <col min="10765" max="10766" width="20.28515625" style="26" customWidth="1"/>
    <col min="10767" max="10767" width="2" style="26" customWidth="1"/>
    <col min="10768" max="10768" width="0" style="26" hidden="1" customWidth="1"/>
    <col min="10769" max="10769" width="26.7109375" style="26" customWidth="1"/>
    <col min="10770" max="11008" width="9.140625" style="26"/>
    <col min="11009" max="11009" width="2.85546875" style="26" customWidth="1"/>
    <col min="11010" max="11010" width="3.7109375" style="26" customWidth="1"/>
    <col min="11011" max="11013" width="25.7109375" style="26" customWidth="1"/>
    <col min="11014" max="11018" width="20.7109375" style="26" customWidth="1"/>
    <col min="11019" max="11019" width="2.140625" style="26" customWidth="1"/>
    <col min="11020" max="11020" width="3.28515625" style="26" customWidth="1"/>
    <col min="11021" max="11022" width="20.28515625" style="26" customWidth="1"/>
    <col min="11023" max="11023" width="2" style="26" customWidth="1"/>
    <col min="11024" max="11024" width="0" style="26" hidden="1" customWidth="1"/>
    <col min="11025" max="11025" width="26.7109375" style="26" customWidth="1"/>
    <col min="11026" max="11264" width="9.140625" style="26"/>
    <col min="11265" max="11265" width="2.85546875" style="26" customWidth="1"/>
    <col min="11266" max="11266" width="3.7109375" style="26" customWidth="1"/>
    <col min="11267" max="11269" width="25.7109375" style="26" customWidth="1"/>
    <col min="11270" max="11274" width="20.7109375" style="26" customWidth="1"/>
    <col min="11275" max="11275" width="2.140625" style="26" customWidth="1"/>
    <col min="11276" max="11276" width="3.28515625" style="26" customWidth="1"/>
    <col min="11277" max="11278" width="20.28515625" style="26" customWidth="1"/>
    <col min="11279" max="11279" width="2" style="26" customWidth="1"/>
    <col min="11280" max="11280" width="0" style="26" hidden="1" customWidth="1"/>
    <col min="11281" max="11281" width="26.7109375" style="26" customWidth="1"/>
    <col min="11282" max="11520" width="9.140625" style="26"/>
    <col min="11521" max="11521" width="2.85546875" style="26" customWidth="1"/>
    <col min="11522" max="11522" width="3.7109375" style="26" customWidth="1"/>
    <col min="11523" max="11525" width="25.7109375" style="26" customWidth="1"/>
    <col min="11526" max="11530" width="20.7109375" style="26" customWidth="1"/>
    <col min="11531" max="11531" width="2.140625" style="26" customWidth="1"/>
    <col min="11532" max="11532" width="3.28515625" style="26" customWidth="1"/>
    <col min="11533" max="11534" width="20.28515625" style="26" customWidth="1"/>
    <col min="11535" max="11535" width="2" style="26" customWidth="1"/>
    <col min="11536" max="11536" width="0" style="26" hidden="1" customWidth="1"/>
    <col min="11537" max="11537" width="26.7109375" style="26" customWidth="1"/>
    <col min="11538" max="11776" width="9.140625" style="26"/>
    <col min="11777" max="11777" width="2.85546875" style="26" customWidth="1"/>
    <col min="11778" max="11778" width="3.7109375" style="26" customWidth="1"/>
    <col min="11779" max="11781" width="25.7109375" style="26" customWidth="1"/>
    <col min="11782" max="11786" width="20.7109375" style="26" customWidth="1"/>
    <col min="11787" max="11787" width="2.140625" style="26" customWidth="1"/>
    <col min="11788" max="11788" width="3.28515625" style="26" customWidth="1"/>
    <col min="11789" max="11790" width="20.28515625" style="26" customWidth="1"/>
    <col min="11791" max="11791" width="2" style="26" customWidth="1"/>
    <col min="11792" max="11792" width="0" style="26" hidden="1" customWidth="1"/>
    <col min="11793" max="11793" width="26.7109375" style="26" customWidth="1"/>
    <col min="11794" max="12032" width="9.140625" style="26"/>
    <col min="12033" max="12033" width="2.85546875" style="26" customWidth="1"/>
    <col min="12034" max="12034" width="3.7109375" style="26" customWidth="1"/>
    <col min="12035" max="12037" width="25.7109375" style="26" customWidth="1"/>
    <col min="12038" max="12042" width="20.7109375" style="26" customWidth="1"/>
    <col min="12043" max="12043" width="2.140625" style="26" customWidth="1"/>
    <col min="12044" max="12044" width="3.28515625" style="26" customWidth="1"/>
    <col min="12045" max="12046" width="20.28515625" style="26" customWidth="1"/>
    <col min="12047" max="12047" width="2" style="26" customWidth="1"/>
    <col min="12048" max="12048" width="0" style="26" hidden="1" customWidth="1"/>
    <col min="12049" max="12049" width="26.7109375" style="26" customWidth="1"/>
    <col min="12050" max="12288" width="9.140625" style="26"/>
    <col min="12289" max="12289" width="2.85546875" style="26" customWidth="1"/>
    <col min="12290" max="12290" width="3.7109375" style="26" customWidth="1"/>
    <col min="12291" max="12293" width="25.7109375" style="26" customWidth="1"/>
    <col min="12294" max="12298" width="20.7109375" style="26" customWidth="1"/>
    <col min="12299" max="12299" width="2.140625" style="26" customWidth="1"/>
    <col min="12300" max="12300" width="3.28515625" style="26" customWidth="1"/>
    <col min="12301" max="12302" width="20.28515625" style="26" customWidth="1"/>
    <col min="12303" max="12303" width="2" style="26" customWidth="1"/>
    <col min="12304" max="12304" width="0" style="26" hidden="1" customWidth="1"/>
    <col min="12305" max="12305" width="26.7109375" style="26" customWidth="1"/>
    <col min="12306" max="12544" width="9.140625" style="26"/>
    <col min="12545" max="12545" width="2.85546875" style="26" customWidth="1"/>
    <col min="12546" max="12546" width="3.7109375" style="26" customWidth="1"/>
    <col min="12547" max="12549" width="25.7109375" style="26" customWidth="1"/>
    <col min="12550" max="12554" width="20.7109375" style="26" customWidth="1"/>
    <col min="12555" max="12555" width="2.140625" style="26" customWidth="1"/>
    <col min="12556" max="12556" width="3.28515625" style="26" customWidth="1"/>
    <col min="12557" max="12558" width="20.28515625" style="26" customWidth="1"/>
    <col min="12559" max="12559" width="2" style="26" customWidth="1"/>
    <col min="12560" max="12560" width="0" style="26" hidden="1" customWidth="1"/>
    <col min="12561" max="12561" width="26.7109375" style="26" customWidth="1"/>
    <col min="12562" max="12800" width="9.140625" style="26"/>
    <col min="12801" max="12801" width="2.85546875" style="26" customWidth="1"/>
    <col min="12802" max="12802" width="3.7109375" style="26" customWidth="1"/>
    <col min="12803" max="12805" width="25.7109375" style="26" customWidth="1"/>
    <col min="12806" max="12810" width="20.7109375" style="26" customWidth="1"/>
    <col min="12811" max="12811" width="2.140625" style="26" customWidth="1"/>
    <col min="12812" max="12812" width="3.28515625" style="26" customWidth="1"/>
    <col min="12813" max="12814" width="20.28515625" style="26" customWidth="1"/>
    <col min="12815" max="12815" width="2" style="26" customWidth="1"/>
    <col min="12816" max="12816" width="0" style="26" hidden="1" customWidth="1"/>
    <col min="12817" max="12817" width="26.7109375" style="26" customWidth="1"/>
    <col min="12818" max="13056" width="9.140625" style="26"/>
    <col min="13057" max="13057" width="2.85546875" style="26" customWidth="1"/>
    <col min="13058" max="13058" width="3.7109375" style="26" customWidth="1"/>
    <col min="13059" max="13061" width="25.7109375" style="26" customWidth="1"/>
    <col min="13062" max="13066" width="20.7109375" style="26" customWidth="1"/>
    <col min="13067" max="13067" width="2.140625" style="26" customWidth="1"/>
    <col min="13068" max="13068" width="3.28515625" style="26" customWidth="1"/>
    <col min="13069" max="13070" width="20.28515625" style="26" customWidth="1"/>
    <col min="13071" max="13071" width="2" style="26" customWidth="1"/>
    <col min="13072" max="13072" width="0" style="26" hidden="1" customWidth="1"/>
    <col min="13073" max="13073" width="26.7109375" style="26" customWidth="1"/>
    <col min="13074" max="13312" width="9.140625" style="26"/>
    <col min="13313" max="13313" width="2.85546875" style="26" customWidth="1"/>
    <col min="13314" max="13314" width="3.7109375" style="26" customWidth="1"/>
    <col min="13315" max="13317" width="25.7109375" style="26" customWidth="1"/>
    <col min="13318" max="13322" width="20.7109375" style="26" customWidth="1"/>
    <col min="13323" max="13323" width="2.140625" style="26" customWidth="1"/>
    <col min="13324" max="13324" width="3.28515625" style="26" customWidth="1"/>
    <col min="13325" max="13326" width="20.28515625" style="26" customWidth="1"/>
    <col min="13327" max="13327" width="2" style="26" customWidth="1"/>
    <col min="13328" max="13328" width="0" style="26" hidden="1" customWidth="1"/>
    <col min="13329" max="13329" width="26.7109375" style="26" customWidth="1"/>
    <col min="13330" max="13568" width="9.140625" style="26"/>
    <col min="13569" max="13569" width="2.85546875" style="26" customWidth="1"/>
    <col min="13570" max="13570" width="3.7109375" style="26" customWidth="1"/>
    <col min="13571" max="13573" width="25.7109375" style="26" customWidth="1"/>
    <col min="13574" max="13578" width="20.7109375" style="26" customWidth="1"/>
    <col min="13579" max="13579" width="2.140625" style="26" customWidth="1"/>
    <col min="13580" max="13580" width="3.28515625" style="26" customWidth="1"/>
    <col min="13581" max="13582" width="20.28515625" style="26" customWidth="1"/>
    <col min="13583" max="13583" width="2" style="26" customWidth="1"/>
    <col min="13584" max="13584" width="0" style="26" hidden="1" customWidth="1"/>
    <col min="13585" max="13585" width="26.7109375" style="26" customWidth="1"/>
    <col min="13586" max="13824" width="9.140625" style="26"/>
    <col min="13825" max="13825" width="2.85546875" style="26" customWidth="1"/>
    <col min="13826" max="13826" width="3.7109375" style="26" customWidth="1"/>
    <col min="13827" max="13829" width="25.7109375" style="26" customWidth="1"/>
    <col min="13830" max="13834" width="20.7109375" style="26" customWidth="1"/>
    <col min="13835" max="13835" width="2.140625" style="26" customWidth="1"/>
    <col min="13836" max="13836" width="3.28515625" style="26" customWidth="1"/>
    <col min="13837" max="13838" width="20.28515625" style="26" customWidth="1"/>
    <col min="13839" max="13839" width="2" style="26" customWidth="1"/>
    <col min="13840" max="13840" width="0" style="26" hidden="1" customWidth="1"/>
    <col min="13841" max="13841" width="26.7109375" style="26" customWidth="1"/>
    <col min="13842" max="14080" width="9.140625" style="26"/>
    <col min="14081" max="14081" width="2.85546875" style="26" customWidth="1"/>
    <col min="14082" max="14082" width="3.7109375" style="26" customWidth="1"/>
    <col min="14083" max="14085" width="25.7109375" style="26" customWidth="1"/>
    <col min="14086" max="14090" width="20.7109375" style="26" customWidth="1"/>
    <col min="14091" max="14091" width="2.140625" style="26" customWidth="1"/>
    <col min="14092" max="14092" width="3.28515625" style="26" customWidth="1"/>
    <col min="14093" max="14094" width="20.28515625" style="26" customWidth="1"/>
    <col min="14095" max="14095" width="2" style="26" customWidth="1"/>
    <col min="14096" max="14096" width="0" style="26" hidden="1" customWidth="1"/>
    <col min="14097" max="14097" width="26.7109375" style="26" customWidth="1"/>
    <col min="14098" max="14336" width="9.140625" style="26"/>
    <col min="14337" max="14337" width="2.85546875" style="26" customWidth="1"/>
    <col min="14338" max="14338" width="3.7109375" style="26" customWidth="1"/>
    <col min="14339" max="14341" width="25.7109375" style="26" customWidth="1"/>
    <col min="14342" max="14346" width="20.7109375" style="26" customWidth="1"/>
    <col min="14347" max="14347" width="2.140625" style="26" customWidth="1"/>
    <col min="14348" max="14348" width="3.28515625" style="26" customWidth="1"/>
    <col min="14349" max="14350" width="20.28515625" style="26" customWidth="1"/>
    <col min="14351" max="14351" width="2" style="26" customWidth="1"/>
    <col min="14352" max="14352" width="0" style="26" hidden="1" customWidth="1"/>
    <col min="14353" max="14353" width="26.7109375" style="26" customWidth="1"/>
    <col min="14354" max="14592" width="9.140625" style="26"/>
    <col min="14593" max="14593" width="2.85546875" style="26" customWidth="1"/>
    <col min="14594" max="14594" width="3.7109375" style="26" customWidth="1"/>
    <col min="14595" max="14597" width="25.7109375" style="26" customWidth="1"/>
    <col min="14598" max="14602" width="20.7109375" style="26" customWidth="1"/>
    <col min="14603" max="14603" width="2.140625" style="26" customWidth="1"/>
    <col min="14604" max="14604" width="3.28515625" style="26" customWidth="1"/>
    <col min="14605" max="14606" width="20.28515625" style="26" customWidth="1"/>
    <col min="14607" max="14607" width="2" style="26" customWidth="1"/>
    <col min="14608" max="14608" width="0" style="26" hidden="1" customWidth="1"/>
    <col min="14609" max="14609" width="26.7109375" style="26" customWidth="1"/>
    <col min="14610" max="14848" width="9.140625" style="26"/>
    <col min="14849" max="14849" width="2.85546875" style="26" customWidth="1"/>
    <col min="14850" max="14850" width="3.7109375" style="26" customWidth="1"/>
    <col min="14851" max="14853" width="25.7109375" style="26" customWidth="1"/>
    <col min="14854" max="14858" width="20.7109375" style="26" customWidth="1"/>
    <col min="14859" max="14859" width="2.140625" style="26" customWidth="1"/>
    <col min="14860" max="14860" width="3.28515625" style="26" customWidth="1"/>
    <col min="14861" max="14862" width="20.28515625" style="26" customWidth="1"/>
    <col min="14863" max="14863" width="2" style="26" customWidth="1"/>
    <col min="14864" max="14864" width="0" style="26" hidden="1" customWidth="1"/>
    <col min="14865" max="14865" width="26.7109375" style="26" customWidth="1"/>
    <col min="14866" max="15104" width="9.140625" style="26"/>
    <col min="15105" max="15105" width="2.85546875" style="26" customWidth="1"/>
    <col min="15106" max="15106" width="3.7109375" style="26" customWidth="1"/>
    <col min="15107" max="15109" width="25.7109375" style="26" customWidth="1"/>
    <col min="15110" max="15114" width="20.7109375" style="26" customWidth="1"/>
    <col min="15115" max="15115" width="2.140625" style="26" customWidth="1"/>
    <col min="15116" max="15116" width="3.28515625" style="26" customWidth="1"/>
    <col min="15117" max="15118" width="20.28515625" style="26" customWidth="1"/>
    <col min="15119" max="15119" width="2" style="26" customWidth="1"/>
    <col min="15120" max="15120" width="0" style="26" hidden="1" customWidth="1"/>
    <col min="15121" max="15121" width="26.7109375" style="26" customWidth="1"/>
    <col min="15122" max="15360" width="9.140625" style="26"/>
    <col min="15361" max="15361" width="2.85546875" style="26" customWidth="1"/>
    <col min="15362" max="15362" width="3.7109375" style="26" customWidth="1"/>
    <col min="15363" max="15365" width="25.7109375" style="26" customWidth="1"/>
    <col min="15366" max="15370" width="20.7109375" style="26" customWidth="1"/>
    <col min="15371" max="15371" width="2.140625" style="26" customWidth="1"/>
    <col min="15372" max="15372" width="3.28515625" style="26" customWidth="1"/>
    <col min="15373" max="15374" width="20.28515625" style="26" customWidth="1"/>
    <col min="15375" max="15375" width="2" style="26" customWidth="1"/>
    <col min="15376" max="15376" width="0" style="26" hidden="1" customWidth="1"/>
    <col min="15377" max="15377" width="26.7109375" style="26" customWidth="1"/>
    <col min="15378" max="15616" width="9.140625" style="26"/>
    <col min="15617" max="15617" width="2.85546875" style="26" customWidth="1"/>
    <col min="15618" max="15618" width="3.7109375" style="26" customWidth="1"/>
    <col min="15619" max="15621" width="25.7109375" style="26" customWidth="1"/>
    <col min="15622" max="15626" width="20.7109375" style="26" customWidth="1"/>
    <col min="15627" max="15627" width="2.140625" style="26" customWidth="1"/>
    <col min="15628" max="15628" width="3.28515625" style="26" customWidth="1"/>
    <col min="15629" max="15630" width="20.28515625" style="26" customWidth="1"/>
    <col min="15631" max="15631" width="2" style="26" customWidth="1"/>
    <col min="15632" max="15632" width="0" style="26" hidden="1" customWidth="1"/>
    <col min="15633" max="15633" width="26.7109375" style="26" customWidth="1"/>
    <col min="15634" max="15872" width="9.140625" style="26"/>
    <col min="15873" max="15873" width="2.85546875" style="26" customWidth="1"/>
    <col min="15874" max="15874" width="3.7109375" style="26" customWidth="1"/>
    <col min="15875" max="15877" width="25.7109375" style="26" customWidth="1"/>
    <col min="15878" max="15882" width="20.7109375" style="26" customWidth="1"/>
    <col min="15883" max="15883" width="2.140625" style="26" customWidth="1"/>
    <col min="15884" max="15884" width="3.28515625" style="26" customWidth="1"/>
    <col min="15885" max="15886" width="20.28515625" style="26" customWidth="1"/>
    <col min="15887" max="15887" width="2" style="26" customWidth="1"/>
    <col min="15888" max="15888" width="0" style="26" hidden="1" customWidth="1"/>
    <col min="15889" max="15889" width="26.7109375" style="26" customWidth="1"/>
    <col min="15890" max="16128" width="9.140625" style="26"/>
    <col min="16129" max="16129" width="2.85546875" style="26" customWidth="1"/>
    <col min="16130" max="16130" width="3.7109375" style="26" customWidth="1"/>
    <col min="16131" max="16133" width="25.7109375" style="26" customWidth="1"/>
    <col min="16134" max="16138" width="20.7109375" style="26" customWidth="1"/>
    <col min="16139" max="16139" width="2.140625" style="26" customWidth="1"/>
    <col min="16140" max="16140" width="3.28515625" style="26" customWidth="1"/>
    <col min="16141" max="16142" width="20.28515625" style="26" customWidth="1"/>
    <col min="16143" max="16143" width="2" style="26" customWidth="1"/>
    <col min="16144" max="16144" width="0" style="26" hidden="1" customWidth="1"/>
    <col min="16145" max="16145" width="26.7109375" style="26" customWidth="1"/>
    <col min="16146" max="16384" width="9.140625" style="26"/>
  </cols>
  <sheetData>
    <row r="1" spans="1:22" ht="20.100000000000001" customHeight="1" x14ac:dyDescent="0.25">
      <c r="A1" s="25" t="s">
        <v>1288</v>
      </c>
      <c r="G1" s="28"/>
    </row>
    <row r="2" spans="1:22" ht="20.100000000000001" customHeight="1" x14ac:dyDescent="0.2">
      <c r="A2" s="68"/>
      <c r="B2" s="69" t="s">
        <v>24</v>
      </c>
      <c r="G2" s="28"/>
    </row>
    <row r="3" spans="1:22" ht="20.100000000000001" customHeight="1" thickBot="1" x14ac:dyDescent="0.3">
      <c r="A3" s="25"/>
      <c r="G3" s="28"/>
    </row>
    <row r="4" spans="1:22" ht="20.100000000000001" customHeight="1" thickBot="1" x14ac:dyDescent="0.25">
      <c r="A4" s="70">
        <f>'Schools&amp;Central School Services'!$A$3</f>
        <v>0</v>
      </c>
      <c r="B4" s="71" t="str">
        <f>INDEX('Source data'!$B$5:$B$155,'Schools&amp;Central School Services'!$A$4)</f>
        <v>Select LA..</v>
      </c>
      <c r="C4" s="31"/>
      <c r="D4" s="32"/>
      <c r="E4" s="32"/>
      <c r="F4" s="251" t="s">
        <v>1289</v>
      </c>
      <c r="G4" s="252"/>
      <c r="H4" s="252"/>
      <c r="I4" s="252"/>
      <c r="J4" s="280"/>
      <c r="L4" s="251" t="s">
        <v>1290</v>
      </c>
      <c r="M4" s="252"/>
      <c r="N4" s="252"/>
      <c r="O4" s="252"/>
      <c r="P4" s="280"/>
      <c r="R4" s="251" t="s">
        <v>254</v>
      </c>
      <c r="S4" s="252"/>
      <c r="T4" s="252"/>
      <c r="U4" s="252"/>
      <c r="V4" s="280"/>
    </row>
    <row r="5" spans="1:22" ht="35.1" customHeight="1" x14ac:dyDescent="0.2">
      <c r="A5" s="72"/>
      <c r="B5" s="34"/>
      <c r="D5" s="35"/>
      <c r="E5" s="36"/>
      <c r="F5" s="37" t="s">
        <v>25</v>
      </c>
      <c r="G5" s="37" t="s">
        <v>26</v>
      </c>
      <c r="H5" s="37" t="s">
        <v>27</v>
      </c>
      <c r="I5" s="37" t="s">
        <v>28</v>
      </c>
      <c r="J5" s="37" t="s">
        <v>16</v>
      </c>
      <c r="L5" s="37" t="s">
        <v>25</v>
      </c>
      <c r="M5" s="37" t="s">
        <v>26</v>
      </c>
      <c r="N5" s="37" t="s">
        <v>27</v>
      </c>
      <c r="O5" s="37" t="s">
        <v>28</v>
      </c>
      <c r="P5" s="37" t="s">
        <v>16</v>
      </c>
      <c r="R5" s="37" t="s">
        <v>25</v>
      </c>
      <c r="S5" s="37" t="s">
        <v>26</v>
      </c>
      <c r="T5" s="37" t="s">
        <v>27</v>
      </c>
      <c r="U5" s="37" t="s">
        <v>28</v>
      </c>
      <c r="V5" s="37" t="s">
        <v>16</v>
      </c>
    </row>
    <row r="6" spans="1:22" ht="35.1" customHeight="1" x14ac:dyDescent="0.2">
      <c r="A6" s="72"/>
      <c r="B6" s="73" t="s">
        <v>17</v>
      </c>
      <c r="C6" s="254" t="s">
        <v>278</v>
      </c>
      <c r="D6" s="254"/>
      <c r="E6" s="254"/>
      <c r="F6" s="74" t="str">
        <f>IF($A4=0,"Select LA",INDEX('Source data'!F$1:F$65528,MATCH($A$4,'Source data'!$A$1:$A$65528,0)))</f>
        <v>Select LA</v>
      </c>
      <c r="G6" s="74" t="str">
        <f>IF($A4=0,"Select LA",INDEX('Source data'!J$1:J$65528,MATCH($A$4,'Source data'!$A$1:$A$65528,0)))</f>
        <v>Select LA</v>
      </c>
      <c r="H6" s="74" t="str">
        <f>IF($A4=0,"Select LA",INDEX('Source data'!N$1:N$65528,MATCH($A$4,'Source data'!$A$1:$A$65528,0)))</f>
        <v>Select LA</v>
      </c>
      <c r="I6" s="74" t="str">
        <f>IF($A4=0,"Select LA",INDEX('Source data'!R$1:R$65528,MATCH($A$4,'Source data'!$A$1:$A$65528,0)))</f>
        <v>Select LA</v>
      </c>
      <c r="J6" s="75" t="str">
        <f>IF($A$4=0,"Select LA",SUM(F6:I6))</f>
        <v>Select LA</v>
      </c>
      <c r="L6" s="74" t="str">
        <f>IF(A4=0,"Select LA",INDEX('Source data'!BJ$1:BJ$65528,MATCH($A$4,'Source data'!$A$1:$A$65528,0)))</f>
        <v>Select LA</v>
      </c>
      <c r="M6" s="74" t="str">
        <f>IF(A4=0,"Select LA",INDEX('Source data'!BN$1:BN$65528,MATCH($A$4,'Source data'!$A$1:$A$65528,0)))</f>
        <v>Select LA</v>
      </c>
      <c r="N6" s="74" t="str">
        <f>IF(A4=0,"Select LA",INDEX('Source data'!BR$1:BR$65528,MATCH($A$4,'Source data'!$A$1:$A$65528,0)))</f>
        <v>Select LA</v>
      </c>
      <c r="O6" s="74" t="str">
        <f>IF(A4=0,"Select LA",INDEX('Source data'!BV$1:BV$65528,MATCH($A$4,'Source data'!$A$1:$A$65528,0)))</f>
        <v>Select LA</v>
      </c>
      <c r="P6" s="75" t="str">
        <f>IF($A$4=0,"Select LA",SUM(L6:O6))</f>
        <v>Select LA</v>
      </c>
      <c r="R6" s="74" t="str">
        <f>IF($A$4=0,"Select LA",F6*5/12+L6*7/12)</f>
        <v>Select LA</v>
      </c>
      <c r="S6" s="74" t="str">
        <f t="shared" ref="S6:U6" si="0">IF($A$4=0,"Select LA",G6*5/12+M6*7/12)</f>
        <v>Select LA</v>
      </c>
      <c r="T6" s="74" t="str">
        <f t="shared" si="0"/>
        <v>Select LA</v>
      </c>
      <c r="U6" s="74" t="str">
        <f t="shared" si="0"/>
        <v>Select LA</v>
      </c>
      <c r="V6" s="75" t="str">
        <f>IF($A$4=0,"Select LA",SUM(R6:U6))</f>
        <v>Select LA</v>
      </c>
    </row>
    <row r="7" spans="1:22" ht="35.1" customHeight="1" x14ac:dyDescent="0.2">
      <c r="A7" s="76"/>
      <c r="B7" s="73" t="s">
        <v>18</v>
      </c>
      <c r="C7" s="254" t="s">
        <v>253</v>
      </c>
      <c r="D7" s="254"/>
      <c r="E7" s="254"/>
      <c r="F7" s="74" t="str">
        <f>IF($A4=0,"Select LA",INDEX('Source data'!G$1:G$65528,MATCH($A$4,'Source data'!$A$1:$A$65528,0)))</f>
        <v>Select LA</v>
      </c>
      <c r="G7" s="74" t="str">
        <f>IF($A4=0,"Select LA",INDEX('Source data'!K$1:K$65528,MATCH($A$4,'Source data'!$A$1:$A$65528,0)))</f>
        <v>Select LA</v>
      </c>
      <c r="H7" s="74" t="str">
        <f>IF($A4=0,"Select LA",INDEX('Source data'!O$1:O$65528,MATCH($A$4,'Source data'!$A$1:$A$65528,0)))</f>
        <v>Select LA</v>
      </c>
      <c r="I7" s="74" t="str">
        <f>IF($A4=0,"Select LA",INDEX('Source data'!S$1:S$65528,MATCH($A$4,'Source data'!$A$1:$A$65528,0)))</f>
        <v>Select LA</v>
      </c>
      <c r="J7" s="75" t="str">
        <f>IF($A$4=0,"Select LA",SUM(F7:I7))</f>
        <v>Select LA</v>
      </c>
      <c r="K7" s="43"/>
      <c r="L7" s="74" t="str">
        <f>IF(A4=0,"Select LA",INDEX('Source data'!BK$1:BK$65528,MATCH($A$4,'Source data'!$A$1:$A$65528,0)))</f>
        <v>Select LA</v>
      </c>
      <c r="M7" s="74" t="str">
        <f>IF(A4=0,"Select LA",INDEX('Source data'!BO$1:BO$65528,MATCH($A$4,'Source data'!$A$1:$A$65528,0)))</f>
        <v>Select LA</v>
      </c>
      <c r="N7" s="74" t="str">
        <f>IF(A4=0,"Select LA",INDEX('Source data'!BS$1:BS$65528,MATCH($A$4,'Source data'!$A$1:$A$65528,0)))</f>
        <v>Select LA</v>
      </c>
      <c r="O7" s="74" t="str">
        <f>IF(A4=0,"Select LA",INDEX('Source data'!BW$1:BW$65528,MATCH($A$4,'Source data'!$A$1:$A$65528,0)))</f>
        <v>Select LA</v>
      </c>
      <c r="P7" s="75" t="str">
        <f>IF($A$4=0,"Select LA",SUM(L7:O7))</f>
        <v>Select LA</v>
      </c>
      <c r="Q7" s="43"/>
      <c r="R7" s="74" t="str">
        <f t="shared" ref="R7:R8" si="1">IF($A$4=0,"Select LA",F7*5/12+L7*7/12)</f>
        <v>Select LA</v>
      </c>
      <c r="S7" s="74" t="str">
        <f t="shared" ref="S7:S8" si="2">IF($A$4=0,"Select LA",G7*5/12+M7*7/12)</f>
        <v>Select LA</v>
      </c>
      <c r="T7" s="74" t="str">
        <f t="shared" ref="T7:T8" si="3">IF($A$4=0,"Select LA",H7*5/12+N7*7/12)</f>
        <v>Select LA</v>
      </c>
      <c r="U7" s="74" t="str">
        <f t="shared" ref="U7:U8" si="4">IF($A$4=0,"Select LA",I7*5/12+O7*7/12)</f>
        <v>Select LA</v>
      </c>
      <c r="V7" s="75" t="str">
        <f>IF($A$4=0,"Select LA",SUM(R7:U7))</f>
        <v>Select LA</v>
      </c>
    </row>
    <row r="8" spans="1:22" ht="35.1" customHeight="1" x14ac:dyDescent="0.2">
      <c r="A8" s="39"/>
      <c r="B8" s="40" t="s">
        <v>29</v>
      </c>
      <c r="C8" s="254" t="s">
        <v>252</v>
      </c>
      <c r="D8" s="254"/>
      <c r="E8" s="254"/>
      <c r="F8" s="74" t="str">
        <f>IF($A4=0,"Select LA",INDEX('Source data'!H$1:H$65528,MATCH($A$4,'Source data'!$A$1:$A$65528,0)))</f>
        <v>Select LA</v>
      </c>
      <c r="G8" s="74" t="str">
        <f>IF($A4=0,"Select LA",INDEX('Source data'!L$1:L$65528,MATCH($A$4,'Source data'!$A$1:$A$65528,0)))</f>
        <v>Select LA</v>
      </c>
      <c r="H8" s="74" t="str">
        <f>IF($A4=0,"Select LA",INDEX('Source data'!P$1:P$65528,MATCH($A$4,'Source data'!$A$1:$A$65528,0)))</f>
        <v>Select LA</v>
      </c>
      <c r="I8" s="74" t="str">
        <f>IF($A4=0,"Select LA",INDEX('Source data'!T$1:T$65528,MATCH($A$4,'Source data'!$A$1:$A$65528,0)))</f>
        <v>Select LA</v>
      </c>
      <c r="J8" s="75" t="str">
        <f>IF($A$4=0,"Select LA",SUM(F8:I8))</f>
        <v>Select LA</v>
      </c>
      <c r="K8" s="43"/>
      <c r="L8" s="74" t="str">
        <f>IF(A4=0,"Select LA",INDEX('Source data'!BL$1:BL$65528,MATCH($A$4,'Source data'!$A$1:$A$65528,0)))</f>
        <v>Select LA</v>
      </c>
      <c r="M8" s="74" t="str">
        <f>IF(A4=0,"Select LA",INDEX('Source data'!BP$1:BP$65528,MATCH($A$4,'Source data'!$A$1:$A$65528,0)))</f>
        <v>Select LA</v>
      </c>
      <c r="N8" s="74" t="str">
        <f>IF(A4=0,"Select LA",INDEX('Source data'!BT$1:BT$65528,MATCH($A$4,'Source data'!$A$1:$A$65528,0)))</f>
        <v>Select LA</v>
      </c>
      <c r="O8" s="74" t="str">
        <f>IF(A4=0,"Select LA",INDEX('Source data'!BX$1:BX$65528,MATCH($A$4,'Source data'!$A$1:$A$65528,0)))</f>
        <v>Select LA</v>
      </c>
      <c r="P8" s="75" t="str">
        <f>IF($A$4=0,"Select LA",SUM(L8:O8))</f>
        <v>Select LA</v>
      </c>
      <c r="Q8" s="43"/>
      <c r="R8" s="74" t="str">
        <f t="shared" si="1"/>
        <v>Select LA</v>
      </c>
      <c r="S8" s="74" t="str">
        <f t="shared" si="2"/>
        <v>Select LA</v>
      </c>
      <c r="T8" s="74" t="str">
        <f t="shared" si="3"/>
        <v>Select LA</v>
      </c>
      <c r="U8" s="74" t="str">
        <f t="shared" si="4"/>
        <v>Select LA</v>
      </c>
      <c r="V8" s="75" t="str">
        <f>IF($A$4=0,"Select LA",SUM(R8:U8))</f>
        <v>Select LA</v>
      </c>
    </row>
    <row r="9" spans="1:22" ht="35.1" customHeight="1" thickBot="1" x14ac:dyDescent="0.25">
      <c r="A9" s="39"/>
      <c r="B9" s="48" t="s">
        <v>30</v>
      </c>
      <c r="C9" s="47" t="s">
        <v>31</v>
      </c>
      <c r="D9" s="48"/>
      <c r="E9" s="48"/>
      <c r="F9" s="77" t="str">
        <f>IF($A$4=0,"Select LA",SUM(F6:F8))</f>
        <v>Select LA</v>
      </c>
      <c r="G9" s="77" t="str">
        <f>IF($A$4=0,"Select LA",SUM(G6:G8))</f>
        <v>Select LA</v>
      </c>
      <c r="H9" s="77" t="str">
        <f>IF($A$4=0,"Select LA",SUM(H6:H8))</f>
        <v>Select LA</v>
      </c>
      <c r="I9" s="77" t="str">
        <f>IF($A$4=0,"Select LA",SUM(I6:I8))</f>
        <v>Select LA</v>
      </c>
      <c r="J9" s="77" t="str">
        <f>IF($A$4=0,"Select LA",SUM(J6:J8))</f>
        <v>Select LA</v>
      </c>
      <c r="K9" s="43"/>
      <c r="L9" s="77" t="str">
        <f>IF($A$4=0,"Select LA",SUM(L6:L8))</f>
        <v>Select LA</v>
      </c>
      <c r="M9" s="77" t="str">
        <f>IF($A$4=0,"Select LA",SUM(M6:M8))</f>
        <v>Select LA</v>
      </c>
      <c r="N9" s="77" t="str">
        <f>IF($A$4=0,"Select LA",SUM(N6:N8))</f>
        <v>Select LA</v>
      </c>
      <c r="O9" s="77" t="str">
        <f>IF($A$4=0,"Select LA",SUM(O6:O8))</f>
        <v>Select LA</v>
      </c>
      <c r="P9" s="77" t="str">
        <f>IF($A$4=0,"Select LA",SUM(P6:P8))</f>
        <v>Select LA</v>
      </c>
      <c r="Q9" s="43"/>
      <c r="R9" s="77" t="str">
        <f>IF($A$4=0,"Select LA",SUM(R6:R8))</f>
        <v>Select LA</v>
      </c>
      <c r="S9" s="77" t="str">
        <f>IF($A$4=0,"Select LA",SUM(S6:S8))</f>
        <v>Select LA</v>
      </c>
      <c r="T9" s="77" t="str">
        <f>IF($A$4=0,"Select LA",SUM(T6:T8))</f>
        <v>Select LA</v>
      </c>
      <c r="U9" s="77" t="str">
        <f>IF($A$4=0,"Select LA",SUM(U6:U8))</f>
        <v>Select LA</v>
      </c>
      <c r="V9" s="77" t="str">
        <f>IF($A$4=0,"Select LA",SUM(V6:V8))</f>
        <v>Select LA</v>
      </c>
    </row>
    <row r="10" spans="1:22" ht="35.1" customHeight="1" thickBot="1" x14ac:dyDescent="0.25">
      <c r="A10" s="39"/>
      <c r="B10" s="48" t="s">
        <v>32</v>
      </c>
      <c r="C10" s="47" t="s">
        <v>33</v>
      </c>
      <c r="D10" s="48"/>
      <c r="E10" s="48"/>
      <c r="F10" s="49" t="str">
        <f>IF($A4=0,"Select LA",INDEX('Source data'!AT$1:AT$65528,MATCH($A$4,'Source data'!$A$1:$A$65528,0))+INDEX('Source data'!AU$1:AU$65528,MATCH($A$4,'Source data'!$A$1:$A$65528,0))+INDEX('Source data'!AV$1:AV$65528,MATCH($A$4,'Source data'!$A$1:$A$65528,0)))</f>
        <v>Select LA</v>
      </c>
      <c r="G10" s="49" t="str">
        <f>IF($A4=0,"Select LA",INDEX('Source data'!AW$1:AW$65528,MATCH($A$4,'Source data'!$A$1:$A$65528,0))+INDEX('Source data'!AX$1:AX$65528,MATCH($A$4,'Source data'!$A$1:$A$65528,0))+INDEX('Source data'!AY$1:AY$65528,MATCH($A$4,'Source data'!$A$1:$A$65528,0)))</f>
        <v>Select LA</v>
      </c>
      <c r="H10" s="49" t="str">
        <f>IF($A4=0,"Select LA",INDEX('Source data'!AZ$1:AZ$65528,MATCH($A$4,'Source data'!$A$1:$A$65528,0))+INDEX('Source data'!BA$1:BA$65528,MATCH($A$4,'Source data'!$A$1:$A$65528,0))+INDEX('Source data'!BB$1:BB$65528,MATCH($A$4,'Source data'!$A$1:$A$65528,0)))</f>
        <v>Select LA</v>
      </c>
      <c r="I10" s="49" t="str">
        <f>IF($A4=0,"Select LA",INDEX('Source data'!BC$1:BC$65528,MATCH($A$4,'Source data'!$A$1:$A$65528,0))+INDEX('Source data'!BD$1:BD$65528,MATCH($A$4,'Source data'!$A$1:$A$65528,0))+INDEX('Source data'!BE$1:BE$65528,MATCH($A$4,'Source data'!$A$1:$A$65528,0)))</f>
        <v>Select LA</v>
      </c>
      <c r="J10" s="49" t="str">
        <f>IF($A$4=0,"Select LA",SUM(F10:I10))</f>
        <v>Select LA</v>
      </c>
      <c r="K10" s="43"/>
      <c r="L10" s="49" t="str">
        <f>IF(A4=0,"Select LA",INDEX('Source data'!CW$1:CW$65528,MATCH($A$4,'Source data'!$A$1:$A$65528,0))+INDEX('Source data'!CX$1:CX$65528,MATCH($A$4,'Source data'!$A$1:$A$65528,0))+INDEX('Source data'!CY$1:CY$65528,MATCH($A$4,'Source data'!$A$1:$A$65528,0)))</f>
        <v>Select LA</v>
      </c>
      <c r="M10" s="49" t="str">
        <f>IF(A4=0,"Select LA",INDEX('Source data'!CZ$1:CZ$65528,MATCH($A$4,'Source data'!$A$1:$A$65528,0))+INDEX('Source data'!DA$1:DA$65528,MATCH($A$4,'Source data'!$A$1:$A$65528,0))+INDEX('Source data'!DB$1:DB$65528,MATCH($A$4,'Source data'!$A$1:$A$65528,0)))</f>
        <v>Select LA</v>
      </c>
      <c r="N10" s="49" t="str">
        <f>IF(A4=0,"Select LA",INDEX('Source data'!DC$1:DC$65528,MATCH($A$4,'Source data'!$A$1:$A$65528,0))+INDEX('Source data'!DD$1:DD$65528,MATCH($A$4,'Source data'!$A$1:$A$65528,0))+INDEX('Source data'!DE$1:DE$65528,MATCH($A$4,'Source data'!$A$1:$A$65528,0)))</f>
        <v>Select LA</v>
      </c>
      <c r="O10" s="49" t="str">
        <f>IF(A4=0,"Select LA",INDEX('Source data'!DF$1:DF$65528,MATCH($A$4,'Source data'!$A$1:$A$65528,0))+INDEX('Source data'!DG$1:DG$65528,MATCH($A$4,'Source data'!$A$1:$A$65528,0))+INDEX('Source data'!DH$1:DH$65528,MATCH($A$4,'Source data'!$A$1:$A$65528,0)))</f>
        <v>Select LA</v>
      </c>
      <c r="P10" s="49" t="str">
        <f>IF($A$4=0,"Select LA",SUM(L10:O10))</f>
        <v>Select LA</v>
      </c>
      <c r="Q10" s="43"/>
      <c r="R10" s="49" t="str">
        <f t="shared" ref="R10" si="5">IF($A$4=0,"Select LA",F10*5/12+L10*7/12)</f>
        <v>Select LA</v>
      </c>
      <c r="S10" s="49" t="str">
        <f t="shared" ref="S10" si="6">IF($A$4=0,"Select LA",G10*5/12+M10*7/12)</f>
        <v>Select LA</v>
      </c>
      <c r="T10" s="49" t="str">
        <f t="shared" ref="T10" si="7">IF($A$4=0,"Select LA",H10*5/12+N10*7/12)</f>
        <v>Select LA</v>
      </c>
      <c r="U10" s="49" t="str">
        <f t="shared" ref="U10" si="8">IF($A$4=0,"Select LA",I10*5/12+O10*7/12)</f>
        <v>Select LA</v>
      </c>
      <c r="V10" s="49" t="str">
        <f>IF($A$4=0,"Select LA",SUM(R10:U10))</f>
        <v>Select LA</v>
      </c>
    </row>
    <row r="11" spans="1:22" ht="35.1" customHeight="1" thickBot="1" x14ac:dyDescent="0.25">
      <c r="A11" s="39"/>
      <c r="B11" s="51"/>
      <c r="C11" s="51"/>
      <c r="D11" s="51"/>
      <c r="E11" s="51"/>
      <c r="F11" s="78"/>
      <c r="G11" s="78"/>
      <c r="H11" s="78"/>
      <c r="I11" s="78"/>
      <c r="J11" s="78"/>
      <c r="K11" s="43"/>
      <c r="L11" s="43"/>
      <c r="M11" s="43"/>
      <c r="N11" s="43"/>
      <c r="O11" s="43"/>
      <c r="P11" s="43"/>
      <c r="Q11" s="43"/>
      <c r="R11" s="43"/>
      <c r="S11" s="43"/>
      <c r="T11" s="43"/>
      <c r="U11" s="43"/>
      <c r="V11" s="43"/>
    </row>
    <row r="12" spans="1:22" ht="35.1" customHeight="1" x14ac:dyDescent="0.2">
      <c r="A12" s="39"/>
      <c r="B12" s="79"/>
      <c r="C12" s="80"/>
      <c r="D12" s="80"/>
      <c r="F12" s="278" t="s">
        <v>1291</v>
      </c>
      <c r="G12" s="279"/>
      <c r="H12" s="78"/>
      <c r="I12" s="278" t="s">
        <v>1292</v>
      </c>
      <c r="J12" s="279"/>
      <c r="K12" s="43"/>
      <c r="L12" s="43"/>
      <c r="M12" s="281" t="s">
        <v>254</v>
      </c>
      <c r="N12" s="282"/>
      <c r="O12" s="43"/>
      <c r="P12" s="43"/>
      <c r="Q12" s="43"/>
      <c r="R12" s="43"/>
      <c r="S12" s="43"/>
      <c r="T12" s="43"/>
      <c r="U12" s="43"/>
      <c r="V12" s="43"/>
    </row>
    <row r="13" spans="1:22" ht="35.1" customHeight="1" x14ac:dyDescent="0.2">
      <c r="A13" s="39"/>
      <c r="B13" s="81" t="s">
        <v>34</v>
      </c>
      <c r="C13" s="276" t="s">
        <v>255</v>
      </c>
      <c r="D13" s="276"/>
      <c r="E13" s="277"/>
      <c r="F13" s="270" t="str">
        <f>IF(A4=0,"Select LA",INDEX('Source data'!Y$1:Y$65528,MATCH($A$4,'Source data'!$A$1:$A$65528,0)))</f>
        <v>Select LA</v>
      </c>
      <c r="G13" s="271"/>
      <c r="H13" s="78"/>
      <c r="I13" s="270" t="str">
        <f>IF(A4=0,"Select LA",INDEX('Source data'!CC$1:CC$65528,MATCH($A$4,'Source data'!$A$1:$A$65528,0)))</f>
        <v>Select LA</v>
      </c>
      <c r="J13" s="271"/>
      <c r="K13" s="43"/>
      <c r="L13" s="43"/>
      <c r="M13" s="270" t="str">
        <f>IF($A$4=0,"Select LA",F13*5/12+I13*7/12)</f>
        <v>Select LA</v>
      </c>
      <c r="N13" s="271" t="str">
        <f t="shared" ref="N13:N15" si="9">IF($A$4=0,"Select LA",ROUND(B13*5/12+H13*7/12,2))</f>
        <v>Select LA</v>
      </c>
      <c r="O13" s="43"/>
      <c r="P13" s="43"/>
      <c r="Q13" s="43"/>
      <c r="R13" s="43"/>
      <c r="S13" s="43"/>
      <c r="T13" s="43"/>
      <c r="U13" s="43"/>
      <c r="V13" s="43"/>
    </row>
    <row r="14" spans="1:22" ht="35.1" customHeight="1" x14ac:dyDescent="0.2">
      <c r="A14" s="39"/>
      <c r="B14" s="81" t="s">
        <v>35</v>
      </c>
      <c r="C14" s="276" t="s">
        <v>256</v>
      </c>
      <c r="D14" s="276"/>
      <c r="E14" s="277"/>
      <c r="F14" s="270" t="str">
        <f>IF(A4=0,"Select LA",INDEX('Source data'!Z$1:Z$65528,MATCH($A$4,'Source data'!$A$1:$A$65528,0)))</f>
        <v>Select LA</v>
      </c>
      <c r="G14" s="271"/>
      <c r="H14" s="78"/>
      <c r="I14" s="270" t="str">
        <f>IF(A4=0,"Select LA",INDEX('Source data'!CD$1:CD$65528,MATCH($A$4,'Source data'!$A$1:$A$65528,0)))</f>
        <v>Select LA</v>
      </c>
      <c r="J14" s="271"/>
      <c r="K14" s="43"/>
      <c r="L14" s="43"/>
      <c r="M14" s="270" t="str">
        <f>IF($A$4=0,"Select LA",F14*5/12+I14*7/12)</f>
        <v>Select LA</v>
      </c>
      <c r="N14" s="271" t="str">
        <f t="shared" si="9"/>
        <v>Select LA</v>
      </c>
      <c r="O14" s="43"/>
      <c r="P14" s="43"/>
      <c r="Q14" s="43"/>
      <c r="R14" s="43"/>
      <c r="S14" s="43"/>
      <c r="T14" s="43"/>
      <c r="U14" s="43"/>
      <c r="V14" s="43"/>
    </row>
    <row r="15" spans="1:22" ht="35.1" customHeight="1" x14ac:dyDescent="0.2">
      <c r="A15" s="39"/>
      <c r="B15" s="81" t="s">
        <v>29</v>
      </c>
      <c r="C15" s="276" t="s">
        <v>36</v>
      </c>
      <c r="D15" s="276"/>
      <c r="E15" s="277"/>
      <c r="F15" s="270" t="str">
        <f>IF(A4=0,"Select LA",INDEX('Source data'!AA$1:AA$65528,MATCH($A$4,'Source data'!$A$1:$A$65528,0)))</f>
        <v>Select LA</v>
      </c>
      <c r="G15" s="271"/>
      <c r="H15" s="78"/>
      <c r="I15" s="270" t="str">
        <f>IF(A4=0,"Select LA",INDEX('Source data'!CE$1:CE$65528,MATCH($A$4,'Source data'!$A$1:$A$65528,0)))</f>
        <v>Select LA</v>
      </c>
      <c r="J15" s="271"/>
      <c r="K15" s="43"/>
      <c r="L15" s="43"/>
      <c r="M15" s="270" t="str">
        <f>IF($A$4=0,"Select LA",F15*5/12+I15*7/12)</f>
        <v>Select LA</v>
      </c>
      <c r="N15" s="271" t="str">
        <f t="shared" si="9"/>
        <v>Select LA</v>
      </c>
      <c r="O15" s="43"/>
      <c r="P15" s="43"/>
      <c r="Q15" s="43"/>
      <c r="R15" s="43"/>
      <c r="S15" s="43"/>
      <c r="T15" s="43"/>
      <c r="U15" s="43"/>
      <c r="V15" s="43"/>
    </row>
    <row r="16" spans="1:22" ht="35.1" customHeight="1" thickBot="1" x14ac:dyDescent="0.25">
      <c r="A16" s="39"/>
      <c r="B16" s="82" t="s">
        <v>30</v>
      </c>
      <c r="C16" s="82" t="s">
        <v>37</v>
      </c>
      <c r="D16" s="83"/>
      <c r="E16" s="84"/>
      <c r="F16" s="262" t="str">
        <f>IF($A$4=0,"Select LA",SUM(F13:G15))</f>
        <v>Select LA</v>
      </c>
      <c r="G16" s="263"/>
      <c r="H16" s="78"/>
      <c r="I16" s="262" t="str">
        <f>IF($A$4=0,"Select LA",SUM(I13:J15))</f>
        <v>Select LA</v>
      </c>
      <c r="J16" s="263"/>
      <c r="K16" s="43"/>
      <c r="L16" s="43"/>
      <c r="M16" s="262" t="str">
        <f>IF($A$4=0,"Select LA",SUM(M13:M15))</f>
        <v>Select LA</v>
      </c>
      <c r="N16" s="263"/>
      <c r="O16" s="43"/>
      <c r="P16" s="43"/>
      <c r="Q16" s="43"/>
      <c r="R16" s="43"/>
      <c r="S16" s="43"/>
      <c r="T16" s="43"/>
      <c r="U16" s="43"/>
      <c r="V16" s="43"/>
    </row>
    <row r="17" spans="1:22" ht="35.1" customHeight="1" thickBot="1" x14ac:dyDescent="0.25">
      <c r="A17" s="39"/>
      <c r="B17" s="82" t="s">
        <v>38</v>
      </c>
      <c r="C17" s="47" t="s">
        <v>33</v>
      </c>
      <c r="D17" s="83"/>
      <c r="E17" s="84"/>
      <c r="F17" s="264" t="str">
        <f>IF(A4=0,"Select LA",INDEX('Source data'!BF$1:BF$65528,MATCH($A$4,'Source data'!$A$1:$A$65528,0))+INDEX('Source data'!BG$1:BG$65528,MATCH($A$4,'Source data'!$A$1:$A$65528,0))+INDEX('Source data'!BH$1:BH$65528,MATCH($A$4,'Source data'!$A$1:$A$65528,0)))</f>
        <v>Select LA</v>
      </c>
      <c r="G17" s="265"/>
      <c r="H17" s="78"/>
      <c r="I17" s="264" t="str">
        <f>IF(A4=0,"Select LA",INDEX('Source data'!DI$1:DI$65528,MATCH($A$4,'Source data'!$A$1:$A$65528,0))+INDEX('Source data'!DJ$1:DJ$65528,MATCH($A$4,'Source data'!$A$1:$A$65528,0))+INDEX('Source data'!DK$1:DK$65528,MATCH($A$4,'Source data'!$A$1:$A$65528,0)))</f>
        <v>Select LA</v>
      </c>
      <c r="J17" s="265"/>
      <c r="K17" s="43"/>
      <c r="L17" s="43"/>
      <c r="M17" s="264" t="str">
        <f>IF($A$4=0,"Select LA",F17*5/12+I17*7/12)</f>
        <v>Select LA</v>
      </c>
      <c r="N17" s="265" t="str">
        <f t="shared" ref="N17" si="10">IF($A$4=0,"Select LA",ROUND(B17*5/12+H17*7/12,2))</f>
        <v>Select LA</v>
      </c>
      <c r="O17" s="43"/>
      <c r="P17" s="43"/>
      <c r="Q17" s="43"/>
      <c r="R17" s="43"/>
      <c r="S17" s="43"/>
      <c r="T17" s="43"/>
      <c r="U17" s="43"/>
      <c r="V17" s="43"/>
    </row>
    <row r="18" spans="1:22" ht="35.1" customHeight="1" thickBot="1" x14ac:dyDescent="0.25">
      <c r="A18" s="39"/>
      <c r="B18" s="79"/>
      <c r="C18" s="85"/>
      <c r="D18" s="85"/>
      <c r="F18" s="86"/>
      <c r="G18" s="87"/>
      <c r="H18" s="78"/>
      <c r="I18" s="78"/>
      <c r="J18" s="78"/>
      <c r="K18" s="43"/>
      <c r="L18" s="43"/>
      <c r="M18" s="43"/>
      <c r="N18" s="43"/>
      <c r="O18" s="43"/>
      <c r="P18" s="43"/>
      <c r="Q18" s="43"/>
      <c r="R18" s="43"/>
      <c r="S18" s="43"/>
      <c r="T18" s="43"/>
      <c r="U18" s="43"/>
      <c r="V18" s="43"/>
    </row>
    <row r="19" spans="1:22" ht="35.1" customHeight="1" x14ac:dyDescent="0.2">
      <c r="A19" s="39"/>
      <c r="F19" s="266" t="s">
        <v>1293</v>
      </c>
      <c r="G19" s="267"/>
      <c r="H19" s="61"/>
      <c r="I19" s="266" t="s">
        <v>1294</v>
      </c>
      <c r="J19" s="267"/>
      <c r="M19" s="281" t="s">
        <v>254</v>
      </c>
      <c r="N19" s="282"/>
      <c r="O19" s="43"/>
      <c r="P19" s="43"/>
      <c r="T19" s="43"/>
      <c r="U19" s="43"/>
      <c r="V19" s="43"/>
    </row>
    <row r="20" spans="1:22" ht="35.1" customHeight="1" x14ac:dyDescent="0.2">
      <c r="A20" s="39"/>
      <c r="F20" s="268" t="s">
        <v>39</v>
      </c>
      <c r="G20" s="269"/>
      <c r="H20" s="61"/>
      <c r="I20" s="268" t="s">
        <v>39</v>
      </c>
      <c r="J20" s="269"/>
      <c r="M20" s="268" t="s">
        <v>39</v>
      </c>
      <c r="N20" s="269"/>
      <c r="O20" s="43"/>
      <c r="P20" s="43"/>
      <c r="T20" s="43"/>
      <c r="U20" s="43"/>
      <c r="V20" s="43"/>
    </row>
    <row r="21" spans="1:22" ht="35.1" customHeight="1" x14ac:dyDescent="0.2">
      <c r="A21" s="39"/>
      <c r="B21" s="40" t="s">
        <v>17</v>
      </c>
      <c r="C21" s="254" t="s">
        <v>257</v>
      </c>
      <c r="D21" s="254"/>
      <c r="E21" s="254"/>
      <c r="F21" s="270" t="str">
        <f>IF(A4=0,"Select LA",INDEX('Source data'!V$1:V$65528,MATCH($A$4,'Source data'!$A$1:$A$65528,0)))</f>
        <v>Select LA</v>
      </c>
      <c r="G21" s="271"/>
      <c r="H21" s="61"/>
      <c r="I21" s="270" t="str">
        <f>IF(A4=0,"Select LA",INDEX('Source data'!BZ$1:BZ$65528,MATCH($A$4,'Source data'!$A$1:$A$65528,0)))</f>
        <v>Select LA</v>
      </c>
      <c r="J21" s="271"/>
      <c r="M21" s="285" t="str">
        <f>IF($A$4=0,"Select LA",F21*5/12+I21*7/12)</f>
        <v>Select LA</v>
      </c>
      <c r="N21" s="286" t="str">
        <f t="shared" ref="N21" si="11">IF($A$4=0,"Select LA",ROUND(B21*5/12+H21*7/12,2))</f>
        <v>Select LA</v>
      </c>
      <c r="O21" s="43"/>
      <c r="P21" s="43"/>
      <c r="T21" s="43"/>
      <c r="U21" s="43"/>
      <c r="V21" s="43"/>
    </row>
    <row r="22" spans="1:22" ht="35.1" customHeight="1" x14ac:dyDescent="0.2">
      <c r="A22" s="39"/>
      <c r="B22" s="40" t="s">
        <v>18</v>
      </c>
      <c r="C22" s="254" t="s">
        <v>258</v>
      </c>
      <c r="D22" s="254"/>
      <c r="E22" s="254"/>
      <c r="F22" s="270" t="str">
        <f>IF(A4=0,"Select LA",INDEX('Source data'!W$1:W$65528,MATCH($A$4,'Source data'!$A$1:$A$65528,0)))</f>
        <v>Select LA</v>
      </c>
      <c r="G22" s="271"/>
      <c r="H22" s="61"/>
      <c r="I22" s="270" t="str">
        <f>IF(A4=0,"Select LA",INDEX('Source data'!CA$1:CA$65528,MATCH($A$4,'Source data'!$A$1:$A$65528,0)))</f>
        <v>Select LA</v>
      </c>
      <c r="J22" s="271"/>
      <c r="M22" s="285" t="str">
        <f>IF($A$4=0,"Select LA",F22*5/12+I22*7/12)</f>
        <v>Select LA</v>
      </c>
      <c r="N22" s="286" t="str">
        <f t="shared" ref="N22" si="12">IF($A$4=0,"Select LA",ROUND(B22*5/12+H22*7/12,2))</f>
        <v>Select LA</v>
      </c>
      <c r="O22" s="43"/>
      <c r="P22" s="43"/>
      <c r="T22" s="43"/>
      <c r="U22" s="43"/>
      <c r="V22" s="43"/>
    </row>
    <row r="23" spans="1:22" ht="35.1" customHeight="1" thickBot="1" x14ac:dyDescent="0.25">
      <c r="A23" s="39"/>
      <c r="B23" s="48" t="s">
        <v>29</v>
      </c>
      <c r="C23" s="47" t="s">
        <v>40</v>
      </c>
      <c r="D23" s="48"/>
      <c r="E23" s="88"/>
      <c r="F23" s="272" t="str">
        <f>IF($A$4=0,"Select LA",SUM(F21:G22))</f>
        <v>Select LA</v>
      </c>
      <c r="G23" s="273"/>
      <c r="H23" s="61"/>
      <c r="I23" s="283" t="str">
        <f>IF($A$4=0,"Select LA",SUM(I21:J22))</f>
        <v>Select LA</v>
      </c>
      <c r="J23" s="284"/>
      <c r="M23" s="283" t="str">
        <f>IF($A$4=0,"Select LA",SUM(M21:M22))</f>
        <v>Select LA</v>
      </c>
      <c r="N23" s="284"/>
      <c r="O23" s="43"/>
      <c r="P23" s="43"/>
      <c r="T23" s="43"/>
      <c r="U23" s="43"/>
      <c r="V23" s="43"/>
    </row>
    <row r="24" spans="1:22" ht="35.1" customHeight="1" x14ac:dyDescent="0.2">
      <c r="A24" s="39"/>
      <c r="B24" s="48"/>
      <c r="C24" s="47"/>
      <c r="D24" s="48"/>
      <c r="E24" s="48"/>
      <c r="F24" s="274"/>
      <c r="G24" s="274"/>
      <c r="N24" s="43"/>
      <c r="O24" s="43"/>
      <c r="P24" s="43"/>
      <c r="T24" s="43"/>
      <c r="U24" s="43"/>
      <c r="V24" s="43"/>
    </row>
    <row r="25" spans="1:22" ht="60.75" customHeight="1" x14ac:dyDescent="0.2">
      <c r="A25" s="39"/>
      <c r="B25" s="48"/>
      <c r="C25" s="47"/>
      <c r="D25" s="48"/>
      <c r="E25" s="48"/>
      <c r="F25" s="89"/>
      <c r="G25" s="89"/>
      <c r="H25" s="89"/>
      <c r="N25" s="43"/>
      <c r="O25" s="43"/>
      <c r="P25" s="43"/>
      <c r="T25" s="43"/>
      <c r="U25" s="43"/>
      <c r="V25" s="43"/>
    </row>
    <row r="26" spans="1:22" ht="39.950000000000003" customHeight="1" x14ac:dyDescent="0.2">
      <c r="A26" s="39"/>
      <c r="B26" s="51"/>
      <c r="C26" s="51"/>
      <c r="D26" s="51"/>
      <c r="E26" s="51"/>
      <c r="F26" s="79"/>
      <c r="G26" s="79"/>
      <c r="N26" s="43"/>
      <c r="O26" s="43"/>
      <c r="P26" s="43"/>
      <c r="T26" s="43"/>
      <c r="U26" s="43"/>
      <c r="V26" s="43"/>
    </row>
    <row r="27" spans="1:22" ht="15" customHeight="1" x14ac:dyDescent="0.2">
      <c r="A27" s="39"/>
      <c r="B27" s="275" t="s">
        <v>21</v>
      </c>
      <c r="C27" s="275"/>
      <c r="D27" s="90"/>
      <c r="E27" s="90"/>
      <c r="G27" s="43"/>
      <c r="H27" s="43"/>
      <c r="I27" s="43"/>
      <c r="J27" s="43"/>
      <c r="K27" s="43"/>
      <c r="L27" s="43"/>
      <c r="M27" s="43"/>
      <c r="N27" s="43"/>
      <c r="O27" s="43"/>
      <c r="P27" s="43"/>
      <c r="Q27" s="43"/>
      <c r="R27" s="43"/>
      <c r="S27" s="43"/>
      <c r="T27" s="43"/>
      <c r="U27" s="43"/>
      <c r="V27" s="43"/>
    </row>
    <row r="28" spans="1:22" ht="9.9499999999999993" customHeight="1" x14ac:dyDescent="0.2">
      <c r="A28" s="39"/>
      <c r="B28" s="91"/>
      <c r="C28" s="91"/>
      <c r="D28" s="90"/>
      <c r="E28" s="90"/>
      <c r="F28" s="92"/>
      <c r="G28" s="43"/>
      <c r="H28" s="43"/>
      <c r="I28" s="43"/>
      <c r="J28" s="43"/>
      <c r="K28" s="43"/>
      <c r="L28" s="43"/>
      <c r="M28" s="43"/>
      <c r="N28" s="43"/>
      <c r="O28" s="43"/>
      <c r="P28" s="43"/>
      <c r="Q28" s="43"/>
      <c r="R28" s="43"/>
      <c r="S28" s="43"/>
      <c r="T28" s="43"/>
      <c r="U28" s="43"/>
      <c r="V28" s="43"/>
    </row>
    <row r="29" spans="1:22" ht="15" customHeight="1" x14ac:dyDescent="0.2">
      <c r="A29" s="39"/>
      <c r="B29" s="259" t="s">
        <v>259</v>
      </c>
      <c r="C29" s="259"/>
      <c r="D29" s="259"/>
      <c r="E29" s="259"/>
      <c r="F29" s="259"/>
      <c r="G29" s="259"/>
      <c r="H29" s="259"/>
      <c r="I29" s="93"/>
      <c r="J29" s="93"/>
      <c r="K29" s="43"/>
      <c r="L29" s="43"/>
      <c r="M29" s="43"/>
      <c r="N29" s="43"/>
      <c r="O29" s="43"/>
      <c r="P29" s="43"/>
      <c r="Q29" s="43"/>
      <c r="R29" s="43"/>
      <c r="S29" s="43"/>
      <c r="T29" s="43"/>
      <c r="U29" s="43"/>
      <c r="V29" s="43"/>
    </row>
    <row r="30" spans="1:22" ht="9.75" customHeight="1" x14ac:dyDescent="0.2">
      <c r="A30" s="39"/>
      <c r="B30" s="94"/>
      <c r="C30" s="94"/>
      <c r="D30" s="94"/>
      <c r="E30" s="94"/>
      <c r="F30" s="94"/>
      <c r="G30" s="94"/>
      <c r="H30" s="94"/>
      <c r="I30" s="93"/>
      <c r="J30" s="93"/>
      <c r="K30" s="43"/>
      <c r="L30" s="43"/>
      <c r="M30" s="43"/>
      <c r="N30" s="43"/>
      <c r="O30" s="43"/>
      <c r="P30" s="43"/>
      <c r="Q30" s="43"/>
      <c r="R30" s="43"/>
      <c r="S30" s="43"/>
      <c r="T30" s="43"/>
      <c r="U30" s="43"/>
      <c r="V30" s="43"/>
    </row>
    <row r="31" spans="1:22" ht="15" customHeight="1" x14ac:dyDescent="0.25">
      <c r="A31" s="25"/>
      <c r="B31" s="95" t="s">
        <v>22</v>
      </c>
      <c r="C31" s="256" t="s">
        <v>41</v>
      </c>
      <c r="D31" s="257"/>
      <c r="E31" s="257"/>
      <c r="F31" s="257"/>
      <c r="G31" s="257"/>
      <c r="H31" s="257"/>
      <c r="I31" s="257"/>
      <c r="J31" s="61"/>
      <c r="K31" s="43"/>
      <c r="L31" s="43"/>
      <c r="M31" s="43"/>
      <c r="N31" s="43"/>
      <c r="O31" s="43"/>
      <c r="P31" s="43"/>
      <c r="Q31" s="43"/>
      <c r="R31" s="43"/>
      <c r="S31" s="43"/>
      <c r="T31" s="43"/>
      <c r="U31" s="43"/>
      <c r="V31" s="43"/>
    </row>
    <row r="32" spans="1:22" ht="15" customHeight="1" x14ac:dyDescent="0.2">
      <c r="A32" s="39"/>
      <c r="B32" s="95" t="s">
        <v>23</v>
      </c>
      <c r="C32" s="258" t="s">
        <v>42</v>
      </c>
      <c r="D32" s="258"/>
      <c r="E32" s="258"/>
      <c r="F32" s="258"/>
      <c r="G32" s="258"/>
      <c r="H32" s="258"/>
      <c r="I32" s="258"/>
      <c r="J32" s="96"/>
      <c r="K32" s="43"/>
      <c r="L32" s="43"/>
      <c r="M32" s="43"/>
      <c r="N32" s="43"/>
      <c r="O32" s="43"/>
      <c r="P32" s="43"/>
      <c r="Q32" s="43"/>
      <c r="R32" s="43"/>
      <c r="S32" s="43"/>
      <c r="T32" s="43"/>
      <c r="U32" s="43"/>
      <c r="V32" s="43"/>
    </row>
    <row r="33" spans="1:22" ht="15" customHeight="1" x14ac:dyDescent="0.2">
      <c r="A33" s="39"/>
      <c r="B33" s="95" t="s">
        <v>43</v>
      </c>
      <c r="C33" s="256" t="s">
        <v>260</v>
      </c>
      <c r="D33" s="256"/>
      <c r="E33" s="256"/>
      <c r="F33" s="256"/>
      <c r="G33" s="256"/>
      <c r="H33" s="256"/>
      <c r="I33" s="256"/>
      <c r="J33" s="58"/>
      <c r="K33" s="43"/>
      <c r="L33" s="43"/>
      <c r="M33" s="43"/>
      <c r="N33" s="43"/>
      <c r="O33" s="43"/>
      <c r="P33" s="43"/>
      <c r="Q33" s="43"/>
      <c r="R33" s="43"/>
      <c r="S33" s="43"/>
      <c r="T33" s="43"/>
      <c r="U33" s="43"/>
      <c r="V33" s="43"/>
    </row>
    <row r="34" spans="1:22" ht="9.9499999999999993" customHeight="1" x14ac:dyDescent="0.2">
      <c r="A34" s="39"/>
      <c r="B34" s="91"/>
      <c r="C34" s="91"/>
      <c r="D34" s="43"/>
      <c r="E34" s="43"/>
      <c r="F34" s="43"/>
      <c r="G34" s="43"/>
      <c r="H34" s="43"/>
      <c r="I34" s="43"/>
      <c r="J34" s="43"/>
      <c r="K34" s="43"/>
      <c r="L34" s="43"/>
      <c r="M34" s="43"/>
      <c r="N34" s="43"/>
      <c r="O34" s="43"/>
      <c r="P34" s="43"/>
      <c r="Q34" s="43"/>
      <c r="R34" s="43"/>
      <c r="S34" s="43"/>
      <c r="T34" s="43"/>
      <c r="U34" s="43"/>
      <c r="V34" s="43"/>
    </row>
    <row r="35" spans="1:22" ht="15" customHeight="1" x14ac:dyDescent="0.2">
      <c r="A35" s="39"/>
      <c r="B35" s="259" t="s">
        <v>261</v>
      </c>
      <c r="C35" s="259"/>
      <c r="D35" s="259"/>
      <c r="E35" s="259"/>
      <c r="F35" s="80"/>
      <c r="G35" s="80"/>
      <c r="H35" s="84"/>
      <c r="I35" s="84"/>
      <c r="J35" s="84"/>
      <c r="K35" s="43"/>
      <c r="L35" s="43"/>
      <c r="M35" s="43"/>
      <c r="N35" s="43"/>
      <c r="O35" s="43"/>
      <c r="P35" s="43"/>
      <c r="Q35" s="43"/>
      <c r="R35" s="43"/>
      <c r="S35" s="43"/>
      <c r="T35" s="43"/>
      <c r="U35" s="43"/>
      <c r="V35" s="43"/>
    </row>
    <row r="36" spans="1:22" ht="9.9499999999999993" customHeight="1" x14ac:dyDescent="0.2">
      <c r="A36" s="39"/>
      <c r="B36" s="94"/>
      <c r="C36" s="94"/>
      <c r="D36" s="94"/>
      <c r="E36" s="94"/>
      <c r="F36" s="80"/>
      <c r="G36" s="80"/>
      <c r="H36" s="84"/>
      <c r="I36" s="84"/>
      <c r="J36" s="84"/>
      <c r="K36" s="43"/>
      <c r="L36" s="43"/>
      <c r="M36" s="43"/>
      <c r="N36" s="43"/>
      <c r="O36" s="43"/>
      <c r="P36" s="43"/>
      <c r="Q36" s="43"/>
      <c r="R36" s="43"/>
      <c r="S36" s="43"/>
      <c r="T36" s="43"/>
      <c r="U36" s="43"/>
      <c r="V36" s="43"/>
    </row>
    <row r="37" spans="1:22" ht="15" customHeight="1" x14ac:dyDescent="0.2">
      <c r="A37" s="39"/>
      <c r="B37" s="97" t="s">
        <v>44</v>
      </c>
      <c r="C37" s="260" t="s">
        <v>263</v>
      </c>
      <c r="D37" s="260"/>
      <c r="E37" s="260"/>
      <c r="F37" s="260"/>
      <c r="G37" s="260"/>
      <c r="H37" s="260"/>
      <c r="I37" s="99"/>
      <c r="J37" s="99"/>
      <c r="K37" s="43"/>
      <c r="L37" s="43"/>
      <c r="M37" s="43"/>
      <c r="N37" s="43"/>
      <c r="O37" s="43"/>
      <c r="P37" s="43"/>
      <c r="Q37" s="43"/>
      <c r="R37" s="43"/>
      <c r="S37" s="43"/>
      <c r="T37" s="43"/>
      <c r="U37" s="43"/>
      <c r="V37" s="43"/>
    </row>
    <row r="38" spans="1:22" ht="15" customHeight="1" x14ac:dyDescent="0.2">
      <c r="A38" s="39"/>
      <c r="C38" s="100" t="s">
        <v>45</v>
      </c>
      <c r="D38" s="101"/>
      <c r="E38" s="101"/>
      <c r="F38" s="101"/>
      <c r="G38" s="101"/>
      <c r="H38" s="101"/>
      <c r="I38" s="63"/>
      <c r="J38" s="63"/>
      <c r="K38" s="43"/>
      <c r="L38" s="43"/>
      <c r="M38" s="43"/>
      <c r="N38" s="43"/>
      <c r="O38" s="43"/>
      <c r="P38" s="43"/>
      <c r="Q38" s="43"/>
      <c r="R38" s="43"/>
      <c r="S38" s="43"/>
      <c r="T38" s="43"/>
      <c r="U38" s="43"/>
      <c r="V38" s="43"/>
    </row>
    <row r="39" spans="1:22" ht="15" customHeight="1" x14ac:dyDescent="0.2">
      <c r="A39" s="39"/>
      <c r="C39" s="100" t="s">
        <v>46</v>
      </c>
      <c r="D39" s="101"/>
      <c r="E39" s="101"/>
      <c r="F39" s="101"/>
      <c r="G39" s="101"/>
      <c r="H39" s="63"/>
      <c r="I39" s="63"/>
      <c r="J39" s="63"/>
      <c r="K39" s="43"/>
      <c r="L39" s="43"/>
      <c r="M39" s="43"/>
      <c r="N39" s="43"/>
      <c r="O39" s="43"/>
      <c r="P39" s="43"/>
      <c r="Q39" s="43"/>
      <c r="R39" s="43"/>
      <c r="S39" s="43"/>
      <c r="T39" s="43"/>
      <c r="U39" s="43"/>
      <c r="V39" s="43"/>
    </row>
    <row r="40" spans="1:22" ht="15" customHeight="1" x14ac:dyDescent="0.2">
      <c r="A40" s="39"/>
      <c r="C40" s="100" t="s">
        <v>47</v>
      </c>
      <c r="D40" s="101"/>
      <c r="E40" s="101"/>
      <c r="F40" s="101"/>
      <c r="G40" s="101"/>
      <c r="H40" s="101"/>
      <c r="I40" s="63"/>
      <c r="J40" s="63"/>
      <c r="K40" s="43"/>
      <c r="L40" s="43"/>
      <c r="M40" s="43"/>
      <c r="N40" s="43"/>
      <c r="O40" s="43"/>
      <c r="P40" s="43"/>
      <c r="Q40" s="43"/>
      <c r="R40" s="43"/>
      <c r="S40" s="43"/>
      <c r="T40" s="43"/>
      <c r="U40" s="43"/>
      <c r="V40" s="43"/>
    </row>
    <row r="41" spans="1:22" ht="15" customHeight="1" x14ac:dyDescent="0.25">
      <c r="A41" s="39"/>
      <c r="B41" s="97" t="s">
        <v>48</v>
      </c>
      <c r="C41" s="96" t="s">
        <v>262</v>
      </c>
      <c r="D41" s="84"/>
      <c r="E41" s="84"/>
      <c r="F41" s="84"/>
      <c r="G41" s="84"/>
      <c r="H41" s="102"/>
      <c r="I41" s="102"/>
      <c r="J41" s="102"/>
      <c r="K41" s="43"/>
      <c r="L41" s="43"/>
      <c r="M41" s="43"/>
      <c r="N41" s="43"/>
      <c r="O41" s="43"/>
      <c r="P41" s="43"/>
      <c r="Q41" s="43"/>
      <c r="R41" s="43"/>
      <c r="S41" s="43"/>
      <c r="T41" s="43"/>
      <c r="U41" s="43"/>
      <c r="V41" s="43"/>
    </row>
    <row r="42" spans="1:22" ht="15" customHeight="1" x14ac:dyDescent="0.2">
      <c r="A42" s="39"/>
      <c r="C42" s="100" t="s">
        <v>45</v>
      </c>
      <c r="D42" s="101"/>
      <c r="E42" s="101"/>
      <c r="F42" s="101"/>
      <c r="G42" s="101"/>
      <c r="H42" s="101"/>
      <c r="I42" s="63"/>
      <c r="J42" s="63"/>
      <c r="K42" s="43"/>
      <c r="L42" s="43"/>
      <c r="M42" s="43"/>
      <c r="N42" s="43"/>
      <c r="O42" s="43"/>
      <c r="P42" s="43"/>
      <c r="Q42" s="43"/>
      <c r="R42" s="43"/>
      <c r="S42" s="43"/>
      <c r="T42" s="43"/>
      <c r="U42" s="43"/>
      <c r="V42" s="43"/>
    </row>
    <row r="43" spans="1:22" ht="15" customHeight="1" x14ac:dyDescent="0.2">
      <c r="A43" s="39"/>
      <c r="C43" s="100" t="s">
        <v>49</v>
      </c>
      <c r="D43" s="101"/>
      <c r="E43" s="101"/>
      <c r="F43" s="101"/>
      <c r="G43" s="101"/>
      <c r="H43" s="63"/>
      <c r="I43" s="63"/>
      <c r="J43" s="63"/>
      <c r="K43" s="43"/>
      <c r="L43" s="43"/>
      <c r="M43" s="43"/>
      <c r="N43" s="43"/>
      <c r="O43" s="43"/>
      <c r="P43" s="43"/>
      <c r="Q43" s="43"/>
      <c r="R43" s="43"/>
      <c r="S43" s="43"/>
      <c r="T43" s="43"/>
      <c r="U43" s="43"/>
      <c r="V43" s="43"/>
    </row>
    <row r="44" spans="1:22" ht="15" customHeight="1" x14ac:dyDescent="0.2">
      <c r="A44" s="39"/>
      <c r="C44" s="100" t="s">
        <v>47</v>
      </c>
      <c r="D44" s="101"/>
      <c r="E44" s="101"/>
      <c r="F44" s="101"/>
      <c r="G44" s="101"/>
      <c r="H44" s="101"/>
      <c r="I44" s="63"/>
      <c r="J44" s="63"/>
      <c r="K44" s="43"/>
      <c r="L44" s="43"/>
      <c r="M44" s="43"/>
      <c r="N44" s="43"/>
      <c r="O44" s="43"/>
      <c r="P44" s="43"/>
      <c r="Q44" s="43"/>
      <c r="R44" s="43"/>
      <c r="S44" s="43"/>
      <c r="T44" s="43"/>
      <c r="U44" s="43"/>
      <c r="V44" s="43"/>
    </row>
    <row r="45" spans="1:22" ht="9.9499999999999993" customHeight="1" x14ac:dyDescent="0.2">
      <c r="A45" s="39"/>
      <c r="B45" s="260"/>
      <c r="C45" s="260"/>
      <c r="D45" s="260"/>
      <c r="E45" s="260"/>
      <c r="F45" s="260"/>
      <c r="G45" s="260"/>
      <c r="H45" s="260"/>
      <c r="I45" s="63"/>
      <c r="J45" s="63"/>
      <c r="K45" s="43"/>
      <c r="L45" s="43"/>
      <c r="M45" s="43"/>
      <c r="N45" s="43"/>
      <c r="O45" s="43"/>
      <c r="P45" s="43"/>
      <c r="Q45" s="43"/>
      <c r="R45" s="43"/>
      <c r="S45" s="43"/>
      <c r="T45" s="43"/>
      <c r="U45" s="43"/>
      <c r="V45" s="43"/>
    </row>
    <row r="46" spans="1:22" ht="15" customHeight="1" x14ac:dyDescent="0.25">
      <c r="A46" s="39"/>
      <c r="B46" s="261" t="s">
        <v>264</v>
      </c>
      <c r="C46" s="261"/>
      <c r="D46" s="261"/>
      <c r="E46" s="261"/>
      <c r="F46" s="261"/>
      <c r="G46" s="261"/>
      <c r="H46" s="43"/>
      <c r="I46" s="43"/>
      <c r="J46" s="43"/>
      <c r="K46" s="43"/>
      <c r="L46" s="43"/>
      <c r="M46" s="43"/>
      <c r="N46" s="43"/>
      <c r="O46" s="43"/>
      <c r="P46" s="43"/>
      <c r="Q46" s="43"/>
      <c r="R46" s="43"/>
      <c r="S46" s="43"/>
      <c r="T46" s="43"/>
      <c r="U46" s="43"/>
      <c r="V46" s="43"/>
    </row>
    <row r="47" spans="1:22" ht="9.9499999999999993" customHeight="1" x14ac:dyDescent="0.25">
      <c r="A47" s="39"/>
      <c r="B47" s="103"/>
      <c r="C47" s="103"/>
      <c r="D47" s="103"/>
      <c r="E47" s="103"/>
      <c r="F47" s="103"/>
      <c r="G47" s="103"/>
      <c r="H47" s="43"/>
      <c r="I47" s="43"/>
      <c r="J47" s="43"/>
      <c r="K47" s="43"/>
      <c r="L47" s="43"/>
      <c r="M47" s="43"/>
      <c r="N47" s="43"/>
      <c r="O47" s="43"/>
      <c r="P47" s="43"/>
      <c r="Q47" s="43"/>
      <c r="R47" s="43"/>
      <c r="S47" s="43"/>
      <c r="T47" s="43"/>
      <c r="U47" s="43"/>
      <c r="V47" s="43"/>
    </row>
    <row r="48" spans="1:22" ht="15" customHeight="1" x14ac:dyDescent="0.2">
      <c r="A48" s="39"/>
      <c r="B48" s="95" t="s">
        <v>50</v>
      </c>
      <c r="C48" s="256" t="s">
        <v>51</v>
      </c>
      <c r="D48" s="256"/>
      <c r="E48" s="256"/>
      <c r="F48" s="256"/>
      <c r="G48" s="256"/>
      <c r="H48" s="256"/>
      <c r="I48" s="256"/>
      <c r="J48" s="104"/>
      <c r="K48" s="43"/>
      <c r="L48" s="43"/>
      <c r="M48" s="43"/>
      <c r="N48" s="43"/>
      <c r="O48" s="43"/>
      <c r="P48" s="43"/>
      <c r="Q48" s="43"/>
      <c r="R48" s="43"/>
      <c r="S48" s="43"/>
      <c r="T48" s="43"/>
      <c r="U48" s="43"/>
      <c r="V48" s="43"/>
    </row>
    <row r="49" spans="1:22" ht="15" customHeight="1" x14ac:dyDescent="0.2">
      <c r="A49" s="39"/>
      <c r="B49" s="65"/>
      <c r="C49" s="66"/>
      <c r="D49" s="43"/>
      <c r="E49" s="43"/>
      <c r="F49" s="43"/>
      <c r="G49" s="43"/>
      <c r="H49" s="43"/>
      <c r="I49" s="43"/>
      <c r="J49" s="43"/>
      <c r="K49" s="43"/>
      <c r="L49" s="43"/>
      <c r="M49" s="43"/>
      <c r="N49" s="43"/>
      <c r="O49" s="43"/>
      <c r="P49" s="43"/>
      <c r="Q49" s="43"/>
      <c r="R49" s="43"/>
      <c r="S49" s="43"/>
      <c r="T49" s="43"/>
      <c r="U49" s="43"/>
      <c r="V49" s="43"/>
    </row>
    <row r="50" spans="1:22" ht="6.75" customHeight="1" x14ac:dyDescent="0.2">
      <c r="A50" s="39"/>
      <c r="B50" s="65"/>
      <c r="C50" s="66"/>
      <c r="D50" s="43"/>
      <c r="E50" s="43"/>
      <c r="F50" s="43"/>
      <c r="G50" s="43"/>
      <c r="H50" s="43"/>
      <c r="I50" s="43"/>
      <c r="J50" s="43"/>
      <c r="K50" s="43"/>
      <c r="L50" s="43"/>
      <c r="M50" s="43"/>
      <c r="N50" s="43"/>
      <c r="O50" s="43"/>
      <c r="P50" s="43"/>
      <c r="Q50" s="43"/>
      <c r="R50" s="43"/>
      <c r="S50" s="43"/>
      <c r="T50" s="43"/>
      <c r="U50" s="43"/>
      <c r="V50" s="43"/>
    </row>
    <row r="51" spans="1:22" x14ac:dyDescent="0.2">
      <c r="A51" s="39"/>
      <c r="B51" s="65"/>
      <c r="C51" s="66"/>
      <c r="D51" s="43"/>
      <c r="E51" s="43"/>
      <c r="F51" s="43"/>
      <c r="G51" s="43"/>
      <c r="H51" s="43"/>
      <c r="I51" s="43"/>
      <c r="J51" s="43"/>
      <c r="K51" s="43"/>
      <c r="L51" s="43"/>
      <c r="M51" s="43"/>
      <c r="N51" s="43"/>
      <c r="O51" s="43"/>
      <c r="P51" s="43"/>
      <c r="Q51" s="43"/>
      <c r="R51" s="43"/>
      <c r="S51" s="43"/>
      <c r="T51" s="43"/>
      <c r="U51" s="43"/>
      <c r="V51" s="43"/>
    </row>
    <row r="52" spans="1:22" x14ac:dyDescent="0.2">
      <c r="A52" s="39"/>
      <c r="B52" s="65"/>
      <c r="C52" s="66"/>
      <c r="D52" s="43"/>
      <c r="E52" s="43"/>
      <c r="F52" s="43"/>
      <c r="G52" s="43"/>
      <c r="H52" s="43"/>
      <c r="I52" s="43"/>
      <c r="J52" s="43"/>
      <c r="K52" s="43"/>
      <c r="L52" s="43"/>
      <c r="M52" s="43"/>
      <c r="N52" s="43"/>
      <c r="O52" s="43"/>
      <c r="P52" s="43"/>
      <c r="Q52" s="43"/>
      <c r="R52" s="43"/>
      <c r="S52" s="43"/>
      <c r="T52" s="43"/>
      <c r="U52" s="43"/>
      <c r="V52" s="43"/>
    </row>
    <row r="53" spans="1:22" x14ac:dyDescent="0.2">
      <c r="A53" s="39"/>
      <c r="B53" s="65"/>
      <c r="C53" s="66"/>
      <c r="D53" s="43"/>
      <c r="E53" s="43"/>
      <c r="F53" s="43"/>
      <c r="G53" s="43"/>
      <c r="H53" s="43"/>
      <c r="I53" s="43"/>
      <c r="J53" s="43"/>
      <c r="K53" s="43"/>
      <c r="L53" s="43"/>
      <c r="M53" s="43"/>
      <c r="N53" s="43"/>
      <c r="O53" s="43"/>
      <c r="P53" s="43"/>
      <c r="Q53" s="43"/>
      <c r="R53" s="43"/>
      <c r="S53" s="43"/>
      <c r="T53" s="43"/>
      <c r="U53" s="43"/>
      <c r="V53" s="43"/>
    </row>
    <row r="54" spans="1:22" x14ac:dyDescent="0.2">
      <c r="A54" s="39"/>
      <c r="B54" s="65"/>
      <c r="C54" s="66"/>
      <c r="D54" s="43"/>
      <c r="E54" s="43"/>
      <c r="F54" s="43"/>
      <c r="G54" s="43"/>
      <c r="H54" s="43"/>
      <c r="I54" s="43"/>
      <c r="J54" s="43"/>
      <c r="K54" s="43"/>
      <c r="L54" s="43"/>
      <c r="M54" s="43"/>
      <c r="N54" s="43"/>
      <c r="O54" s="43"/>
      <c r="P54" s="43"/>
      <c r="Q54" s="43"/>
      <c r="R54" s="43"/>
      <c r="S54" s="43"/>
      <c r="T54" s="43"/>
      <c r="U54" s="43"/>
      <c r="V54" s="43"/>
    </row>
    <row r="55" spans="1:22" x14ac:dyDescent="0.2">
      <c r="A55" s="39"/>
      <c r="B55" s="65"/>
      <c r="C55" s="66"/>
      <c r="D55" s="43"/>
      <c r="E55" s="43"/>
      <c r="F55" s="43"/>
      <c r="G55" s="43"/>
      <c r="H55" s="43"/>
      <c r="I55" s="43"/>
      <c r="J55" s="43"/>
      <c r="K55" s="43"/>
      <c r="L55" s="43"/>
      <c r="M55" s="43"/>
      <c r="N55" s="43"/>
      <c r="O55" s="43"/>
      <c r="P55" s="43"/>
      <c r="Q55" s="43"/>
      <c r="R55" s="43"/>
      <c r="S55" s="43"/>
      <c r="T55" s="43"/>
      <c r="U55" s="43"/>
      <c r="V55" s="43"/>
    </row>
    <row r="56" spans="1:22" x14ac:dyDescent="0.2">
      <c r="A56" s="39"/>
      <c r="B56" s="65"/>
      <c r="C56" s="66"/>
      <c r="D56" s="43"/>
      <c r="E56" s="43"/>
      <c r="F56" s="43"/>
      <c r="G56" s="43"/>
      <c r="H56" s="43"/>
      <c r="I56" s="43"/>
      <c r="J56" s="43"/>
      <c r="K56" s="43"/>
      <c r="L56" s="43"/>
      <c r="M56" s="43"/>
      <c r="N56" s="43"/>
      <c r="O56" s="43"/>
      <c r="P56" s="43"/>
      <c r="Q56" s="43"/>
      <c r="R56" s="43"/>
      <c r="S56" s="43"/>
      <c r="T56" s="43"/>
      <c r="U56" s="43"/>
      <c r="V56" s="43"/>
    </row>
    <row r="57" spans="1:22" x14ac:dyDescent="0.2">
      <c r="A57" s="39"/>
      <c r="B57" s="65"/>
      <c r="C57" s="66"/>
      <c r="D57" s="43"/>
      <c r="E57" s="43"/>
      <c r="F57" s="43"/>
      <c r="G57" s="43"/>
      <c r="H57" s="43"/>
      <c r="I57" s="43"/>
      <c r="J57" s="43"/>
      <c r="K57" s="43"/>
      <c r="L57" s="43"/>
      <c r="M57" s="43"/>
      <c r="N57" s="43"/>
      <c r="O57" s="43"/>
      <c r="P57" s="43"/>
      <c r="Q57" s="43"/>
      <c r="R57" s="43"/>
      <c r="S57" s="43"/>
      <c r="T57" s="43"/>
      <c r="U57" s="43"/>
      <c r="V57" s="43"/>
    </row>
    <row r="58" spans="1:22" x14ac:dyDescent="0.2">
      <c r="A58" s="39"/>
      <c r="B58" s="65"/>
      <c r="C58" s="66"/>
      <c r="D58" s="43"/>
      <c r="E58" s="43"/>
      <c r="F58" s="43"/>
      <c r="G58" s="43"/>
      <c r="H58" s="43"/>
      <c r="I58" s="43"/>
      <c r="J58" s="43"/>
      <c r="K58" s="43"/>
      <c r="L58" s="43"/>
      <c r="M58" s="43"/>
      <c r="N58" s="43"/>
      <c r="O58" s="43"/>
      <c r="P58" s="43"/>
      <c r="Q58" s="43"/>
      <c r="R58" s="43"/>
      <c r="S58" s="43"/>
      <c r="T58" s="43"/>
      <c r="U58" s="43"/>
      <c r="V58" s="43"/>
    </row>
    <row r="59" spans="1:22" x14ac:dyDescent="0.2">
      <c r="A59" s="39"/>
      <c r="B59" s="65"/>
      <c r="C59" s="66"/>
      <c r="D59" s="43"/>
      <c r="E59" s="43"/>
      <c r="F59" s="43"/>
      <c r="G59" s="43"/>
      <c r="H59" s="43"/>
      <c r="I59" s="43"/>
      <c r="J59" s="43"/>
      <c r="K59" s="43"/>
      <c r="L59" s="43"/>
      <c r="M59" s="43"/>
      <c r="N59" s="43"/>
      <c r="O59" s="43"/>
      <c r="P59" s="43"/>
      <c r="Q59" s="43"/>
      <c r="R59" s="43"/>
      <c r="S59" s="43"/>
      <c r="T59" s="43"/>
      <c r="U59" s="43"/>
      <c r="V59" s="43"/>
    </row>
    <row r="60" spans="1:22" x14ac:dyDescent="0.2">
      <c r="A60" s="39"/>
      <c r="B60" s="65"/>
      <c r="C60" s="66"/>
      <c r="D60" s="43"/>
      <c r="E60" s="43"/>
      <c r="F60" s="43"/>
      <c r="G60" s="43"/>
      <c r="H60" s="43"/>
      <c r="I60" s="43"/>
      <c r="J60" s="43"/>
      <c r="K60" s="43"/>
      <c r="L60" s="43"/>
      <c r="M60" s="43"/>
      <c r="N60" s="43"/>
      <c r="O60" s="43"/>
      <c r="P60" s="43"/>
      <c r="Q60" s="43"/>
      <c r="R60" s="43"/>
      <c r="S60" s="43"/>
      <c r="T60" s="43"/>
      <c r="U60" s="43"/>
      <c r="V60" s="43"/>
    </row>
    <row r="61" spans="1:22" x14ac:dyDescent="0.2">
      <c r="A61" s="39"/>
      <c r="B61" s="65"/>
      <c r="C61" s="66"/>
      <c r="D61" s="43"/>
      <c r="E61" s="43"/>
      <c r="F61" s="43"/>
      <c r="G61" s="43"/>
      <c r="H61" s="43"/>
      <c r="I61" s="43"/>
      <c r="J61" s="43"/>
      <c r="K61" s="43"/>
      <c r="L61" s="43"/>
      <c r="M61" s="43"/>
      <c r="N61" s="43"/>
      <c r="O61" s="43"/>
      <c r="P61" s="43"/>
      <c r="Q61" s="43"/>
      <c r="R61" s="43"/>
      <c r="S61" s="43"/>
      <c r="T61" s="43"/>
      <c r="U61" s="43"/>
      <c r="V61" s="43"/>
    </row>
    <row r="62" spans="1:22" x14ac:dyDescent="0.2">
      <c r="A62" s="39"/>
      <c r="B62" s="65"/>
      <c r="C62" s="66"/>
      <c r="D62" s="43"/>
      <c r="E62" s="43"/>
      <c r="F62" s="43"/>
      <c r="G62" s="43"/>
      <c r="H62" s="43"/>
      <c r="I62" s="43"/>
      <c r="J62" s="43"/>
      <c r="K62" s="43"/>
      <c r="L62" s="43"/>
      <c r="M62" s="43"/>
      <c r="N62" s="43"/>
      <c r="O62" s="43"/>
      <c r="P62" s="43"/>
      <c r="Q62" s="43"/>
      <c r="R62" s="43"/>
      <c r="S62" s="43"/>
      <c r="T62" s="43"/>
      <c r="U62" s="43"/>
      <c r="V62" s="43"/>
    </row>
    <row r="63" spans="1:22" x14ac:dyDescent="0.2">
      <c r="A63" s="39"/>
      <c r="B63" s="65"/>
      <c r="C63" s="66"/>
      <c r="D63" s="43"/>
      <c r="E63" s="43"/>
      <c r="F63" s="43"/>
      <c r="G63" s="43"/>
      <c r="H63" s="43"/>
      <c r="I63" s="43"/>
      <c r="J63" s="43"/>
      <c r="K63" s="43"/>
      <c r="L63" s="43"/>
      <c r="M63" s="43"/>
      <c r="N63" s="43"/>
      <c r="O63" s="43"/>
      <c r="P63" s="43"/>
      <c r="Q63" s="43"/>
      <c r="R63" s="43"/>
      <c r="S63" s="43"/>
      <c r="T63" s="43"/>
      <c r="U63" s="43"/>
      <c r="V63" s="43"/>
    </row>
    <row r="64" spans="1:22" x14ac:dyDescent="0.2">
      <c r="A64" s="39"/>
      <c r="B64" s="65"/>
      <c r="C64" s="66"/>
      <c r="D64" s="43"/>
      <c r="E64" s="67"/>
      <c r="F64" s="43"/>
      <c r="G64" s="43"/>
      <c r="H64" s="43"/>
      <c r="I64" s="43"/>
      <c r="J64" s="43"/>
      <c r="K64" s="43"/>
      <c r="L64" s="43"/>
      <c r="M64" s="43"/>
      <c r="N64" s="43"/>
      <c r="O64" s="43"/>
      <c r="P64" s="43"/>
      <c r="Q64" s="43"/>
      <c r="R64" s="43"/>
      <c r="S64" s="43"/>
      <c r="T64" s="43"/>
      <c r="U64" s="43"/>
      <c r="V64" s="43"/>
    </row>
    <row r="65" spans="1:22" x14ac:dyDescent="0.2">
      <c r="A65" s="39"/>
      <c r="B65" s="65"/>
      <c r="C65" s="66"/>
      <c r="D65" s="43"/>
      <c r="E65" s="43"/>
      <c r="F65" s="43"/>
      <c r="G65" s="43"/>
      <c r="H65" s="43"/>
      <c r="I65" s="43"/>
      <c r="J65" s="43"/>
      <c r="K65" s="43"/>
      <c r="L65" s="43"/>
      <c r="M65" s="43"/>
      <c r="N65" s="43"/>
      <c r="O65" s="43"/>
      <c r="P65" s="43"/>
      <c r="Q65" s="43"/>
      <c r="R65" s="43"/>
      <c r="S65" s="43"/>
      <c r="T65" s="43"/>
      <c r="U65" s="43"/>
      <c r="V65" s="43"/>
    </row>
    <row r="66" spans="1:22" x14ac:dyDescent="0.2">
      <c r="A66" s="39"/>
      <c r="B66" s="65"/>
      <c r="C66" s="66"/>
      <c r="D66" s="43"/>
      <c r="E66" s="43"/>
      <c r="F66" s="43"/>
      <c r="G66" s="43"/>
      <c r="H66" s="43"/>
      <c r="I66" s="43"/>
      <c r="J66" s="43"/>
      <c r="K66" s="43"/>
      <c r="L66" s="43"/>
      <c r="M66" s="43"/>
      <c r="N66" s="43"/>
      <c r="O66" s="43"/>
      <c r="P66" s="43"/>
      <c r="Q66" s="43"/>
      <c r="R66" s="43"/>
      <c r="S66" s="43"/>
      <c r="T66" s="43"/>
      <c r="U66" s="43"/>
      <c r="V66" s="43"/>
    </row>
    <row r="67" spans="1:22" x14ac:dyDescent="0.2">
      <c r="A67" s="39"/>
      <c r="B67" s="65"/>
      <c r="C67" s="66"/>
      <c r="D67" s="43"/>
      <c r="E67" s="43"/>
      <c r="F67" s="43"/>
      <c r="G67" s="43"/>
      <c r="H67" s="43"/>
      <c r="I67" s="43"/>
      <c r="J67" s="43"/>
      <c r="K67" s="43"/>
      <c r="L67" s="43"/>
      <c r="M67" s="43"/>
      <c r="N67" s="43"/>
      <c r="O67" s="43"/>
      <c r="P67" s="43"/>
      <c r="Q67" s="43"/>
      <c r="R67" s="43"/>
      <c r="S67" s="43"/>
      <c r="T67" s="43"/>
      <c r="U67" s="43"/>
      <c r="V67" s="43"/>
    </row>
    <row r="68" spans="1:22" x14ac:dyDescent="0.2">
      <c r="A68" s="39"/>
      <c r="B68" s="65"/>
      <c r="C68" s="66"/>
      <c r="D68" s="43"/>
      <c r="E68" s="43"/>
      <c r="F68" s="43"/>
      <c r="G68" s="43"/>
      <c r="H68" s="43"/>
      <c r="I68" s="43"/>
      <c r="J68" s="43"/>
      <c r="K68" s="43"/>
      <c r="L68" s="43"/>
      <c r="M68" s="43"/>
      <c r="N68" s="43"/>
      <c r="O68" s="43"/>
      <c r="P68" s="43"/>
      <c r="Q68" s="43"/>
      <c r="R68" s="43"/>
      <c r="S68" s="43"/>
      <c r="T68" s="43"/>
      <c r="U68" s="43"/>
      <c r="V68" s="43"/>
    </row>
    <row r="69" spans="1:22" x14ac:dyDescent="0.2">
      <c r="A69" s="39"/>
      <c r="B69" s="65"/>
      <c r="C69" s="66"/>
      <c r="D69" s="43"/>
      <c r="E69" s="43"/>
      <c r="F69" s="43"/>
      <c r="G69" s="43"/>
      <c r="H69" s="43"/>
      <c r="I69" s="43"/>
      <c r="J69" s="43"/>
      <c r="K69" s="43"/>
      <c r="L69" s="43"/>
      <c r="M69" s="43"/>
      <c r="N69" s="43"/>
      <c r="O69" s="43"/>
      <c r="P69" s="43"/>
      <c r="Q69" s="43"/>
      <c r="R69" s="43"/>
      <c r="S69" s="43"/>
      <c r="T69" s="43"/>
      <c r="U69" s="43"/>
      <c r="V69" s="43"/>
    </row>
    <row r="70" spans="1:22" x14ac:dyDescent="0.2">
      <c r="A70" s="39"/>
      <c r="B70" s="65"/>
      <c r="C70" s="66"/>
      <c r="D70" s="43"/>
      <c r="E70" s="43"/>
      <c r="F70" s="43"/>
      <c r="G70" s="43"/>
      <c r="H70" s="43"/>
      <c r="I70" s="43"/>
      <c r="J70" s="43"/>
      <c r="K70" s="43"/>
      <c r="L70" s="43"/>
      <c r="M70" s="43"/>
      <c r="N70" s="43"/>
      <c r="O70" s="43"/>
      <c r="P70" s="43"/>
      <c r="Q70" s="43"/>
      <c r="R70" s="43"/>
      <c r="S70" s="43"/>
      <c r="T70" s="43"/>
      <c r="U70" s="43"/>
      <c r="V70" s="43"/>
    </row>
    <row r="71" spans="1:22" x14ac:dyDescent="0.2">
      <c r="A71" s="39"/>
      <c r="B71" s="65"/>
      <c r="C71" s="66"/>
      <c r="D71" s="43"/>
      <c r="E71" s="43"/>
      <c r="F71" s="43"/>
      <c r="G71" s="43"/>
      <c r="H71" s="43"/>
      <c r="I71" s="43"/>
      <c r="J71" s="43"/>
      <c r="K71" s="43"/>
      <c r="L71" s="43"/>
      <c r="M71" s="43"/>
      <c r="N71" s="43"/>
      <c r="O71" s="43"/>
      <c r="P71" s="43"/>
      <c r="Q71" s="43"/>
      <c r="R71" s="43"/>
      <c r="S71" s="43"/>
      <c r="T71" s="43"/>
      <c r="U71" s="43"/>
      <c r="V71" s="43"/>
    </row>
    <row r="72" spans="1:22" x14ac:dyDescent="0.2">
      <c r="A72" s="39"/>
      <c r="B72" s="65"/>
      <c r="C72" s="66"/>
      <c r="D72" s="43"/>
      <c r="E72" s="43"/>
      <c r="F72" s="43"/>
      <c r="G72" s="43"/>
      <c r="H72" s="43"/>
      <c r="I72" s="43"/>
      <c r="J72" s="43"/>
      <c r="K72" s="43"/>
      <c r="L72" s="43"/>
      <c r="M72" s="43"/>
      <c r="N72" s="43"/>
      <c r="O72" s="43"/>
      <c r="P72" s="43"/>
      <c r="Q72" s="43"/>
      <c r="R72" s="43"/>
      <c r="S72" s="43"/>
      <c r="T72" s="43"/>
      <c r="U72" s="43"/>
      <c r="V72" s="43"/>
    </row>
    <row r="73" spans="1:22" x14ac:dyDescent="0.2">
      <c r="A73" s="39"/>
      <c r="B73" s="65"/>
      <c r="C73" s="66"/>
      <c r="D73" s="43"/>
      <c r="E73" s="43"/>
      <c r="F73" s="43"/>
      <c r="G73" s="43"/>
      <c r="H73" s="43"/>
      <c r="I73" s="43"/>
      <c r="J73" s="43"/>
      <c r="K73" s="43"/>
      <c r="L73" s="43"/>
      <c r="M73" s="43"/>
      <c r="N73" s="43"/>
      <c r="O73" s="43"/>
      <c r="P73" s="43"/>
      <c r="Q73" s="43"/>
      <c r="R73" s="43"/>
      <c r="S73" s="43"/>
      <c r="T73" s="43"/>
      <c r="U73" s="43"/>
      <c r="V73" s="43"/>
    </row>
    <row r="74" spans="1:22" x14ac:dyDescent="0.2">
      <c r="A74" s="39"/>
      <c r="B74" s="65"/>
      <c r="C74" s="66"/>
      <c r="D74" s="43"/>
      <c r="E74" s="43"/>
      <c r="F74" s="43"/>
      <c r="G74" s="43"/>
      <c r="H74" s="43"/>
      <c r="I74" s="43"/>
      <c r="J74" s="43"/>
      <c r="K74" s="43"/>
      <c r="L74" s="43"/>
      <c r="M74" s="43"/>
      <c r="N74" s="43"/>
      <c r="O74" s="43"/>
      <c r="P74" s="43"/>
      <c r="Q74" s="43"/>
      <c r="R74" s="43"/>
      <c r="S74" s="43"/>
      <c r="T74" s="43"/>
      <c r="U74" s="43"/>
      <c r="V74" s="43"/>
    </row>
    <row r="75" spans="1:22" x14ac:dyDescent="0.2">
      <c r="A75" s="39"/>
      <c r="B75" s="65"/>
      <c r="C75" s="66"/>
      <c r="D75" s="43"/>
      <c r="E75" s="43"/>
      <c r="F75" s="43"/>
      <c r="G75" s="43"/>
      <c r="H75" s="43"/>
      <c r="I75" s="43"/>
      <c r="J75" s="43"/>
      <c r="K75" s="43"/>
      <c r="L75" s="43"/>
      <c r="M75" s="43"/>
      <c r="N75" s="43"/>
      <c r="O75" s="43"/>
      <c r="P75" s="43"/>
      <c r="Q75" s="43"/>
      <c r="R75" s="43"/>
      <c r="S75" s="43"/>
      <c r="T75" s="43"/>
      <c r="U75" s="43"/>
      <c r="V75" s="43"/>
    </row>
    <row r="76" spans="1:22" x14ac:dyDescent="0.2">
      <c r="A76" s="39"/>
      <c r="B76" s="65"/>
      <c r="C76" s="66"/>
      <c r="D76" s="43"/>
      <c r="E76" s="43"/>
      <c r="F76" s="43"/>
      <c r="G76" s="43"/>
      <c r="H76" s="43"/>
      <c r="I76" s="43"/>
      <c r="J76" s="43"/>
      <c r="K76" s="43"/>
      <c r="L76" s="43"/>
      <c r="M76" s="43"/>
      <c r="N76" s="43"/>
      <c r="O76" s="43"/>
      <c r="P76" s="43"/>
      <c r="Q76" s="43"/>
      <c r="R76" s="43"/>
      <c r="S76" s="43"/>
      <c r="T76" s="43"/>
      <c r="U76" s="43"/>
      <c r="V76" s="43"/>
    </row>
    <row r="77" spans="1:22" x14ac:dyDescent="0.2">
      <c r="A77" s="39"/>
      <c r="B77" s="65"/>
      <c r="C77" s="66"/>
      <c r="D77" s="43"/>
      <c r="E77" s="43"/>
      <c r="F77" s="43"/>
      <c r="G77" s="43"/>
      <c r="H77" s="43"/>
      <c r="I77" s="43"/>
      <c r="J77" s="43"/>
      <c r="K77" s="43"/>
      <c r="L77" s="43"/>
      <c r="M77" s="43"/>
      <c r="N77" s="43"/>
      <c r="O77" s="43"/>
      <c r="P77" s="43"/>
      <c r="Q77" s="43"/>
      <c r="R77" s="43"/>
      <c r="S77" s="43"/>
      <c r="T77" s="43"/>
      <c r="U77" s="43"/>
      <c r="V77" s="43"/>
    </row>
    <row r="78" spans="1:22" x14ac:dyDescent="0.2">
      <c r="A78" s="39"/>
      <c r="B78" s="65"/>
      <c r="C78" s="66"/>
      <c r="D78" s="43"/>
      <c r="E78" s="43"/>
      <c r="F78" s="43"/>
      <c r="G78" s="43"/>
      <c r="H78" s="43"/>
      <c r="I78" s="43"/>
      <c r="J78" s="43"/>
      <c r="K78" s="43"/>
      <c r="L78" s="43"/>
      <c r="M78" s="43"/>
      <c r="N78" s="43"/>
      <c r="O78" s="43"/>
      <c r="P78" s="43"/>
      <c r="Q78" s="43"/>
      <c r="R78" s="43"/>
      <c r="S78" s="43"/>
      <c r="T78" s="43"/>
      <c r="U78" s="43"/>
      <c r="V78" s="43"/>
    </row>
    <row r="79" spans="1:22" x14ac:dyDescent="0.2">
      <c r="A79" s="39"/>
      <c r="B79" s="65"/>
      <c r="C79" s="66"/>
      <c r="D79" s="43"/>
      <c r="E79" s="43"/>
      <c r="F79" s="43"/>
      <c r="G79" s="43"/>
      <c r="H79" s="43"/>
      <c r="I79" s="43"/>
      <c r="J79" s="43"/>
      <c r="K79" s="43"/>
      <c r="L79" s="43"/>
      <c r="M79" s="43"/>
      <c r="N79" s="43"/>
      <c r="O79" s="43"/>
      <c r="P79" s="43"/>
      <c r="Q79" s="43"/>
      <c r="R79" s="43"/>
      <c r="S79" s="43"/>
      <c r="T79" s="43"/>
      <c r="U79" s="43"/>
      <c r="V79" s="43"/>
    </row>
    <row r="80" spans="1:22" x14ac:dyDescent="0.2">
      <c r="A80" s="39"/>
      <c r="B80" s="65"/>
      <c r="C80" s="66"/>
      <c r="D80" s="43"/>
      <c r="E80" s="43"/>
      <c r="F80" s="43"/>
      <c r="G80" s="43"/>
      <c r="H80" s="43"/>
      <c r="I80" s="43"/>
      <c r="J80" s="43"/>
      <c r="K80" s="43"/>
      <c r="L80" s="43"/>
      <c r="M80" s="43"/>
      <c r="N80" s="43"/>
      <c r="O80" s="43"/>
      <c r="P80" s="43"/>
      <c r="Q80" s="43"/>
      <c r="R80" s="43"/>
      <c r="S80" s="43"/>
      <c r="T80" s="43"/>
      <c r="U80" s="43"/>
      <c r="V80" s="43"/>
    </row>
    <row r="81" spans="1:22" x14ac:dyDescent="0.2">
      <c r="A81" s="39"/>
      <c r="B81" s="65"/>
      <c r="C81" s="66"/>
      <c r="D81" s="43"/>
      <c r="E81" s="43"/>
      <c r="F81" s="43"/>
      <c r="G81" s="43"/>
      <c r="H81" s="43"/>
      <c r="I81" s="43"/>
      <c r="J81" s="43"/>
      <c r="K81" s="43"/>
      <c r="L81" s="43"/>
      <c r="M81" s="43"/>
      <c r="N81" s="43"/>
      <c r="O81" s="43"/>
      <c r="P81" s="43"/>
      <c r="Q81" s="43"/>
      <c r="R81" s="43"/>
      <c r="S81" s="43"/>
      <c r="T81" s="43"/>
      <c r="U81" s="43"/>
      <c r="V81" s="43"/>
    </row>
    <row r="82" spans="1:22" x14ac:dyDescent="0.2">
      <c r="A82" s="39"/>
      <c r="B82" s="65"/>
      <c r="C82" s="66"/>
      <c r="D82" s="43"/>
      <c r="E82" s="43"/>
      <c r="F82" s="43"/>
      <c r="G82" s="43"/>
      <c r="H82" s="43"/>
      <c r="I82" s="43"/>
      <c r="J82" s="43"/>
      <c r="K82" s="43"/>
      <c r="L82" s="43"/>
      <c r="M82" s="43"/>
      <c r="N82" s="43"/>
      <c r="O82" s="43"/>
      <c r="P82" s="43"/>
      <c r="Q82" s="43"/>
      <c r="R82" s="43"/>
      <c r="S82" s="43"/>
      <c r="T82" s="43"/>
      <c r="U82" s="43"/>
      <c r="V82" s="43"/>
    </row>
    <row r="83" spans="1:22" x14ac:dyDescent="0.2">
      <c r="A83" s="39"/>
      <c r="B83" s="65"/>
      <c r="C83" s="66"/>
      <c r="D83" s="43"/>
      <c r="E83" s="43"/>
      <c r="F83" s="43"/>
      <c r="G83" s="43"/>
      <c r="H83" s="43"/>
      <c r="I83" s="43"/>
      <c r="J83" s="43"/>
      <c r="K83" s="43"/>
      <c r="L83" s="43"/>
      <c r="M83" s="43"/>
      <c r="N83" s="43"/>
      <c r="O83" s="43"/>
      <c r="P83" s="43"/>
      <c r="Q83" s="43"/>
      <c r="R83" s="43"/>
      <c r="S83" s="43"/>
      <c r="T83" s="43"/>
      <c r="U83" s="43"/>
      <c r="V83" s="43"/>
    </row>
    <row r="84" spans="1:22" x14ac:dyDescent="0.2">
      <c r="A84" s="39"/>
      <c r="B84" s="65"/>
      <c r="C84" s="66"/>
      <c r="D84" s="43"/>
      <c r="E84" s="43"/>
      <c r="F84" s="43"/>
      <c r="G84" s="43"/>
      <c r="H84" s="43"/>
      <c r="I84" s="43"/>
      <c r="J84" s="43"/>
      <c r="K84" s="43"/>
      <c r="L84" s="43"/>
      <c r="M84" s="43"/>
      <c r="N84" s="43"/>
      <c r="O84" s="43"/>
      <c r="P84" s="43"/>
      <c r="Q84" s="43"/>
      <c r="R84" s="43"/>
      <c r="S84" s="43"/>
      <c r="T84" s="43"/>
      <c r="U84" s="43"/>
      <c r="V84" s="43"/>
    </row>
    <row r="85" spans="1:22" x14ac:dyDescent="0.2">
      <c r="A85" s="39"/>
      <c r="B85" s="65"/>
      <c r="C85" s="66"/>
      <c r="D85" s="43"/>
      <c r="E85" s="43"/>
      <c r="F85" s="43"/>
      <c r="G85" s="43"/>
      <c r="H85" s="43"/>
      <c r="I85" s="43"/>
      <c r="J85" s="43"/>
      <c r="K85" s="43"/>
      <c r="L85" s="43"/>
      <c r="M85" s="43"/>
      <c r="N85" s="43"/>
      <c r="O85" s="43"/>
      <c r="P85" s="43"/>
      <c r="Q85" s="43"/>
      <c r="R85" s="43"/>
      <c r="S85" s="43"/>
      <c r="T85" s="43"/>
      <c r="U85" s="43"/>
      <c r="V85" s="43"/>
    </row>
    <row r="86" spans="1:22" x14ac:dyDescent="0.2">
      <c r="A86" s="39"/>
      <c r="B86" s="65"/>
      <c r="C86" s="66"/>
      <c r="D86" s="43"/>
      <c r="E86" s="43"/>
      <c r="F86" s="43"/>
      <c r="G86" s="43"/>
      <c r="H86" s="43"/>
      <c r="I86" s="43"/>
      <c r="J86" s="43"/>
      <c r="K86" s="43"/>
      <c r="L86" s="43"/>
      <c r="M86" s="43"/>
      <c r="N86" s="43"/>
      <c r="O86" s="43"/>
      <c r="P86" s="43"/>
      <c r="Q86" s="43"/>
      <c r="R86" s="43"/>
      <c r="S86" s="43"/>
      <c r="T86" s="43"/>
      <c r="U86" s="43"/>
      <c r="V86" s="43"/>
    </row>
    <row r="87" spans="1:22" x14ac:dyDescent="0.2">
      <c r="A87" s="39"/>
      <c r="B87" s="65"/>
      <c r="C87" s="66"/>
      <c r="D87" s="43"/>
      <c r="E87" s="43"/>
      <c r="F87" s="43"/>
      <c r="G87" s="43"/>
      <c r="H87" s="43"/>
      <c r="I87" s="43"/>
      <c r="J87" s="43"/>
      <c r="K87" s="43"/>
      <c r="L87" s="43"/>
      <c r="M87" s="43"/>
      <c r="N87" s="43"/>
      <c r="O87" s="43"/>
      <c r="P87" s="43"/>
      <c r="Q87" s="43"/>
      <c r="R87" s="43"/>
      <c r="S87" s="43"/>
      <c r="T87" s="43"/>
      <c r="U87" s="43"/>
      <c r="V87" s="43"/>
    </row>
    <row r="88" spans="1:22" x14ac:dyDescent="0.2">
      <c r="A88" s="39"/>
      <c r="B88" s="65"/>
      <c r="C88" s="66"/>
      <c r="D88" s="43"/>
      <c r="E88" s="43"/>
      <c r="F88" s="43"/>
      <c r="G88" s="43"/>
      <c r="H88" s="43"/>
      <c r="I88" s="43"/>
      <c r="J88" s="43"/>
      <c r="K88" s="43"/>
      <c r="L88" s="43"/>
      <c r="M88" s="43"/>
      <c r="N88" s="43"/>
      <c r="O88" s="43"/>
      <c r="P88" s="43"/>
      <c r="Q88" s="43"/>
      <c r="R88" s="43"/>
      <c r="S88" s="43"/>
      <c r="T88" s="43"/>
      <c r="U88" s="43"/>
      <c r="V88" s="43"/>
    </row>
    <row r="89" spans="1:22" x14ac:dyDescent="0.2">
      <c r="A89" s="39"/>
      <c r="B89" s="65"/>
      <c r="C89" s="66"/>
      <c r="D89" s="43"/>
      <c r="E89" s="43"/>
      <c r="F89" s="43"/>
      <c r="G89" s="43"/>
      <c r="H89" s="43"/>
      <c r="I89" s="43"/>
      <c r="J89" s="43"/>
      <c r="K89" s="43"/>
      <c r="L89" s="43"/>
      <c r="M89" s="43"/>
      <c r="N89" s="43"/>
      <c r="O89" s="43"/>
      <c r="P89" s="43"/>
      <c r="Q89" s="43"/>
      <c r="R89" s="43"/>
      <c r="S89" s="43"/>
      <c r="T89" s="43"/>
      <c r="U89" s="43"/>
      <c r="V89" s="43"/>
    </row>
    <row r="90" spans="1:22" x14ac:dyDescent="0.2">
      <c r="A90" s="39"/>
      <c r="B90" s="65"/>
      <c r="C90" s="66"/>
      <c r="D90" s="43"/>
      <c r="E90" s="43"/>
      <c r="F90" s="43"/>
      <c r="G90" s="43"/>
      <c r="H90" s="43"/>
      <c r="I90" s="43"/>
      <c r="J90" s="43"/>
      <c r="K90" s="43"/>
      <c r="L90" s="43"/>
      <c r="M90" s="43"/>
      <c r="N90" s="43"/>
      <c r="O90" s="43"/>
      <c r="P90" s="43"/>
      <c r="Q90" s="43"/>
      <c r="R90" s="43"/>
      <c r="S90" s="43"/>
      <c r="T90" s="43"/>
      <c r="U90" s="43"/>
      <c r="V90" s="43"/>
    </row>
    <row r="91" spans="1:22" x14ac:dyDescent="0.2">
      <c r="A91" s="39"/>
      <c r="B91" s="65"/>
      <c r="C91" s="66"/>
      <c r="D91" s="43"/>
      <c r="E91" s="43"/>
      <c r="F91" s="43"/>
      <c r="G91" s="43"/>
      <c r="H91" s="43"/>
      <c r="I91" s="43"/>
      <c r="J91" s="43"/>
      <c r="K91" s="43"/>
      <c r="L91" s="43"/>
      <c r="M91" s="43"/>
      <c r="N91" s="43"/>
      <c r="O91" s="43"/>
      <c r="P91" s="43"/>
      <c r="Q91" s="43"/>
      <c r="R91" s="43"/>
      <c r="S91" s="43"/>
      <c r="T91" s="43"/>
      <c r="U91" s="43"/>
      <c r="V91" s="43"/>
    </row>
    <row r="92" spans="1:22" x14ac:dyDescent="0.2">
      <c r="A92" s="39"/>
      <c r="K92" s="43"/>
      <c r="O92" s="43"/>
      <c r="P92" s="43"/>
      <c r="Q92" s="43"/>
      <c r="U92" s="43"/>
      <c r="V92" s="43"/>
    </row>
    <row r="93" spans="1:22" x14ac:dyDescent="0.2">
      <c r="A93" s="39"/>
      <c r="K93" s="43"/>
      <c r="O93" s="43"/>
      <c r="P93" s="43"/>
      <c r="Q93" s="43"/>
      <c r="U93" s="43"/>
      <c r="V93" s="43"/>
    </row>
    <row r="94" spans="1:22" x14ac:dyDescent="0.2">
      <c r="A94" s="39"/>
      <c r="O94" s="43"/>
      <c r="P94" s="43"/>
      <c r="U94" s="43"/>
      <c r="V94" s="43"/>
    </row>
    <row r="95" spans="1:22" x14ac:dyDescent="0.2">
      <c r="A95" s="39"/>
      <c r="O95" s="43"/>
      <c r="P95" s="43"/>
      <c r="U95" s="43"/>
      <c r="V95" s="43"/>
    </row>
    <row r="96" spans="1:22" x14ac:dyDescent="0.2">
      <c r="A96" s="39"/>
      <c r="O96" s="43"/>
      <c r="P96" s="43"/>
      <c r="U96" s="43"/>
      <c r="V96" s="43"/>
    </row>
    <row r="97" spans="15:22" x14ac:dyDescent="0.2">
      <c r="O97" s="43"/>
      <c r="P97" s="43"/>
      <c r="U97" s="43"/>
      <c r="V97" s="43"/>
    </row>
    <row r="98" spans="15:22" x14ac:dyDescent="0.2">
      <c r="O98" s="43"/>
      <c r="P98" s="43"/>
      <c r="U98" s="43"/>
      <c r="V98" s="43"/>
    </row>
    <row r="99" spans="15:22" x14ac:dyDescent="0.2">
      <c r="O99" s="43"/>
      <c r="P99" s="43"/>
      <c r="U99" s="43"/>
      <c r="V99" s="43"/>
    </row>
    <row r="100" spans="15:22" x14ac:dyDescent="0.2">
      <c r="O100" s="43"/>
      <c r="P100" s="43"/>
      <c r="U100" s="43"/>
      <c r="V100" s="43"/>
    </row>
    <row r="101" spans="15:22" x14ac:dyDescent="0.2">
      <c r="O101" s="43"/>
      <c r="P101" s="43"/>
      <c r="U101" s="43"/>
      <c r="V101" s="43"/>
    </row>
    <row r="102" spans="15:22" x14ac:dyDescent="0.2">
      <c r="O102" s="43"/>
      <c r="P102" s="43"/>
      <c r="U102" s="43"/>
      <c r="V102" s="43"/>
    </row>
    <row r="103" spans="15:22" x14ac:dyDescent="0.2">
      <c r="O103" s="43"/>
      <c r="P103" s="43"/>
      <c r="U103" s="43"/>
      <c r="V103" s="43"/>
    </row>
    <row r="104" spans="15:22" x14ac:dyDescent="0.2">
      <c r="O104" s="43"/>
      <c r="P104" s="43"/>
      <c r="U104" s="43"/>
      <c r="V104" s="43"/>
    </row>
  </sheetData>
  <mergeCells count="55">
    <mergeCell ref="M19:N19"/>
    <mergeCell ref="M20:N20"/>
    <mergeCell ref="M21:N21"/>
    <mergeCell ref="M22:N22"/>
    <mergeCell ref="M23:N23"/>
    <mergeCell ref="I19:J19"/>
    <mergeCell ref="I20:J20"/>
    <mergeCell ref="I21:J21"/>
    <mergeCell ref="I22:J22"/>
    <mergeCell ref="I23:J23"/>
    <mergeCell ref="I16:J16"/>
    <mergeCell ref="I17:J17"/>
    <mergeCell ref="M12:N12"/>
    <mergeCell ref="M13:N13"/>
    <mergeCell ref="M14:N14"/>
    <mergeCell ref="M15:N15"/>
    <mergeCell ref="M16:N16"/>
    <mergeCell ref="M17:N17"/>
    <mergeCell ref="R4:V4"/>
    <mergeCell ref="I12:J12"/>
    <mergeCell ref="I13:J13"/>
    <mergeCell ref="I14:J14"/>
    <mergeCell ref="I15:J15"/>
    <mergeCell ref="L4:P4"/>
    <mergeCell ref="F12:G12"/>
    <mergeCell ref="F4:J4"/>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 ref="C37:H37"/>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V93"/>
  <sheetViews>
    <sheetView showGridLines="0" workbookViewId="0">
      <selection activeCell="B32" sqref="B32"/>
    </sheetView>
  </sheetViews>
  <sheetFormatPr defaultRowHeight="12.75" x14ac:dyDescent="0.2"/>
  <cols>
    <col min="1" max="1" width="2.85546875" style="26" customWidth="1"/>
    <col min="2" max="2" width="4.28515625" style="26" customWidth="1"/>
    <col min="3" max="4" width="22.7109375" style="26" customWidth="1"/>
    <col min="5" max="5" width="30.140625" style="26" customWidth="1"/>
    <col min="6" max="10" width="20.7109375" style="26" customWidth="1"/>
    <col min="11" max="11" width="2.140625" style="26" customWidth="1"/>
    <col min="12" max="16" width="20.7109375" style="26" customWidth="1"/>
    <col min="17" max="17" width="2.140625" style="26" customWidth="1"/>
    <col min="18" max="22" width="20.7109375" style="26" customWidth="1"/>
    <col min="23" max="23" width="2.140625" style="26" customWidth="1"/>
    <col min="24" max="255" width="9.140625" style="26"/>
    <col min="256" max="256" width="2.85546875" style="26" customWidth="1"/>
    <col min="257" max="257" width="4.28515625" style="26" customWidth="1"/>
    <col min="258" max="259" width="22.7109375" style="26" customWidth="1"/>
    <col min="260" max="260" width="30.140625" style="26" customWidth="1"/>
    <col min="261" max="265" width="20.7109375" style="26" customWidth="1"/>
    <col min="266" max="266" width="2.140625" style="26" customWidth="1"/>
    <col min="267" max="267" width="3.28515625" style="26" customWidth="1"/>
    <col min="268" max="269" width="20.28515625" style="26" customWidth="1"/>
    <col min="270" max="270" width="20.5703125" style="26" customWidth="1"/>
    <col min="271" max="271" width="48.85546875" style="26" customWidth="1"/>
    <col min="272" max="272" width="1.7109375" style="26" customWidth="1"/>
    <col min="273" max="273" width="0" style="26" hidden="1" customWidth="1"/>
    <col min="274" max="274" width="3" style="26" customWidth="1"/>
    <col min="275" max="275" width="67.140625" style="26" customWidth="1"/>
    <col min="276" max="276" width="24.140625" style="26" customWidth="1"/>
    <col min="277" max="277" width="2.85546875" style="26" customWidth="1"/>
    <col min="278" max="278" width="26.7109375" style="26" customWidth="1"/>
    <col min="279" max="511" width="9.140625" style="26"/>
    <col min="512" max="512" width="2.85546875" style="26" customWidth="1"/>
    <col min="513" max="513" width="4.28515625" style="26" customWidth="1"/>
    <col min="514" max="515" width="22.7109375" style="26" customWidth="1"/>
    <col min="516" max="516" width="30.140625" style="26" customWidth="1"/>
    <col min="517" max="521" width="20.7109375" style="26" customWidth="1"/>
    <col min="522" max="522" width="2.140625" style="26" customWidth="1"/>
    <col min="523" max="523" width="3.28515625" style="26" customWidth="1"/>
    <col min="524" max="525" width="20.28515625" style="26" customWidth="1"/>
    <col min="526" max="526" width="20.5703125" style="26" customWidth="1"/>
    <col min="527" max="527" width="48.85546875" style="26" customWidth="1"/>
    <col min="528" max="528" width="1.7109375" style="26" customWidth="1"/>
    <col min="529" max="529" width="0" style="26" hidden="1" customWidth="1"/>
    <col min="530" max="530" width="3" style="26" customWidth="1"/>
    <col min="531" max="531" width="67.140625" style="26" customWidth="1"/>
    <col min="532" max="532" width="24.140625" style="26" customWidth="1"/>
    <col min="533" max="533" width="2.85546875" style="26" customWidth="1"/>
    <col min="534" max="534" width="26.7109375" style="26" customWidth="1"/>
    <col min="535" max="767" width="9.140625" style="26"/>
    <col min="768" max="768" width="2.85546875" style="26" customWidth="1"/>
    <col min="769" max="769" width="4.28515625" style="26" customWidth="1"/>
    <col min="770" max="771" width="22.7109375" style="26" customWidth="1"/>
    <col min="772" max="772" width="30.140625" style="26" customWidth="1"/>
    <col min="773" max="777" width="20.7109375" style="26" customWidth="1"/>
    <col min="778" max="778" width="2.140625" style="26" customWidth="1"/>
    <col min="779" max="779" width="3.28515625" style="26" customWidth="1"/>
    <col min="780" max="781" width="20.28515625" style="26" customWidth="1"/>
    <col min="782" max="782" width="20.5703125" style="26" customWidth="1"/>
    <col min="783" max="783" width="48.85546875" style="26" customWidth="1"/>
    <col min="784" max="784" width="1.7109375" style="26" customWidth="1"/>
    <col min="785" max="785" width="0" style="26" hidden="1" customWidth="1"/>
    <col min="786" max="786" width="3" style="26" customWidth="1"/>
    <col min="787" max="787" width="67.140625" style="26" customWidth="1"/>
    <col min="788" max="788" width="24.140625" style="26" customWidth="1"/>
    <col min="789" max="789" width="2.85546875" style="26" customWidth="1"/>
    <col min="790" max="790" width="26.7109375" style="26" customWidth="1"/>
    <col min="791" max="1023" width="9.140625" style="26"/>
    <col min="1024" max="1024" width="2.85546875" style="26" customWidth="1"/>
    <col min="1025" max="1025" width="4.28515625" style="26" customWidth="1"/>
    <col min="1026" max="1027" width="22.7109375" style="26" customWidth="1"/>
    <col min="1028" max="1028" width="30.140625" style="26" customWidth="1"/>
    <col min="1029" max="1033" width="20.7109375" style="26" customWidth="1"/>
    <col min="1034" max="1034" width="2.140625" style="26" customWidth="1"/>
    <col min="1035" max="1035" width="3.28515625" style="26" customWidth="1"/>
    <col min="1036" max="1037" width="20.28515625" style="26" customWidth="1"/>
    <col min="1038" max="1038" width="20.5703125" style="26" customWidth="1"/>
    <col min="1039" max="1039" width="48.85546875" style="26" customWidth="1"/>
    <col min="1040" max="1040" width="1.7109375" style="26" customWidth="1"/>
    <col min="1041" max="1041" width="0" style="26" hidden="1" customWidth="1"/>
    <col min="1042" max="1042" width="3" style="26" customWidth="1"/>
    <col min="1043" max="1043" width="67.140625" style="26" customWidth="1"/>
    <col min="1044" max="1044" width="24.140625" style="26" customWidth="1"/>
    <col min="1045" max="1045" width="2.85546875" style="26" customWidth="1"/>
    <col min="1046" max="1046" width="26.7109375" style="26" customWidth="1"/>
    <col min="1047" max="1279" width="9.140625" style="26"/>
    <col min="1280" max="1280" width="2.85546875" style="26" customWidth="1"/>
    <col min="1281" max="1281" width="4.28515625" style="26" customWidth="1"/>
    <col min="1282" max="1283" width="22.7109375" style="26" customWidth="1"/>
    <col min="1284" max="1284" width="30.140625" style="26" customWidth="1"/>
    <col min="1285" max="1289" width="20.7109375" style="26" customWidth="1"/>
    <col min="1290" max="1290" width="2.140625" style="26" customWidth="1"/>
    <col min="1291" max="1291" width="3.28515625" style="26" customWidth="1"/>
    <col min="1292" max="1293" width="20.28515625" style="26" customWidth="1"/>
    <col min="1294" max="1294" width="20.5703125" style="26" customWidth="1"/>
    <col min="1295" max="1295" width="48.85546875" style="26" customWidth="1"/>
    <col min="1296" max="1296" width="1.7109375" style="26" customWidth="1"/>
    <col min="1297" max="1297" width="0" style="26" hidden="1" customWidth="1"/>
    <col min="1298" max="1298" width="3" style="26" customWidth="1"/>
    <col min="1299" max="1299" width="67.140625" style="26" customWidth="1"/>
    <col min="1300" max="1300" width="24.140625" style="26" customWidth="1"/>
    <col min="1301" max="1301" width="2.85546875" style="26" customWidth="1"/>
    <col min="1302" max="1302" width="26.7109375" style="26" customWidth="1"/>
    <col min="1303" max="1535" width="9.140625" style="26"/>
    <col min="1536" max="1536" width="2.85546875" style="26" customWidth="1"/>
    <col min="1537" max="1537" width="4.28515625" style="26" customWidth="1"/>
    <col min="1538" max="1539" width="22.7109375" style="26" customWidth="1"/>
    <col min="1540" max="1540" width="30.140625" style="26" customWidth="1"/>
    <col min="1541" max="1545" width="20.7109375" style="26" customWidth="1"/>
    <col min="1546" max="1546" width="2.140625" style="26" customWidth="1"/>
    <col min="1547" max="1547" width="3.28515625" style="26" customWidth="1"/>
    <col min="1548" max="1549" width="20.28515625" style="26" customWidth="1"/>
    <col min="1550" max="1550" width="20.5703125" style="26" customWidth="1"/>
    <col min="1551" max="1551" width="48.85546875" style="26" customWidth="1"/>
    <col min="1552" max="1552" width="1.7109375" style="26" customWidth="1"/>
    <col min="1553" max="1553" width="0" style="26" hidden="1" customWidth="1"/>
    <col min="1554" max="1554" width="3" style="26" customWidth="1"/>
    <col min="1555" max="1555" width="67.140625" style="26" customWidth="1"/>
    <col min="1556" max="1556" width="24.140625" style="26" customWidth="1"/>
    <col min="1557" max="1557" width="2.85546875" style="26" customWidth="1"/>
    <col min="1558" max="1558" width="26.7109375" style="26" customWidth="1"/>
    <col min="1559" max="1791" width="9.140625" style="26"/>
    <col min="1792" max="1792" width="2.85546875" style="26" customWidth="1"/>
    <col min="1793" max="1793" width="4.28515625" style="26" customWidth="1"/>
    <col min="1794" max="1795" width="22.7109375" style="26" customWidth="1"/>
    <col min="1796" max="1796" width="30.140625" style="26" customWidth="1"/>
    <col min="1797" max="1801" width="20.7109375" style="26" customWidth="1"/>
    <col min="1802" max="1802" width="2.140625" style="26" customWidth="1"/>
    <col min="1803" max="1803" width="3.28515625" style="26" customWidth="1"/>
    <col min="1804" max="1805" width="20.28515625" style="26" customWidth="1"/>
    <col min="1806" max="1806" width="20.5703125" style="26" customWidth="1"/>
    <col min="1807" max="1807" width="48.85546875" style="26" customWidth="1"/>
    <col min="1808" max="1808" width="1.7109375" style="26" customWidth="1"/>
    <col min="1809" max="1809" width="0" style="26" hidden="1" customWidth="1"/>
    <col min="1810" max="1810" width="3" style="26" customWidth="1"/>
    <col min="1811" max="1811" width="67.140625" style="26" customWidth="1"/>
    <col min="1812" max="1812" width="24.140625" style="26" customWidth="1"/>
    <col min="1813" max="1813" width="2.85546875" style="26" customWidth="1"/>
    <col min="1814" max="1814" width="26.7109375" style="26" customWidth="1"/>
    <col min="1815" max="2047" width="9.140625" style="26"/>
    <col min="2048" max="2048" width="2.85546875" style="26" customWidth="1"/>
    <col min="2049" max="2049" width="4.28515625" style="26" customWidth="1"/>
    <col min="2050" max="2051" width="22.7109375" style="26" customWidth="1"/>
    <col min="2052" max="2052" width="30.140625" style="26" customWidth="1"/>
    <col min="2053" max="2057" width="20.7109375" style="26" customWidth="1"/>
    <col min="2058" max="2058" width="2.140625" style="26" customWidth="1"/>
    <col min="2059" max="2059" width="3.28515625" style="26" customWidth="1"/>
    <col min="2060" max="2061" width="20.28515625" style="26" customWidth="1"/>
    <col min="2062" max="2062" width="20.5703125" style="26" customWidth="1"/>
    <col min="2063" max="2063" width="48.85546875" style="26" customWidth="1"/>
    <col min="2064" max="2064" width="1.7109375" style="26" customWidth="1"/>
    <col min="2065" max="2065" width="0" style="26" hidden="1" customWidth="1"/>
    <col min="2066" max="2066" width="3" style="26" customWidth="1"/>
    <col min="2067" max="2067" width="67.140625" style="26" customWidth="1"/>
    <col min="2068" max="2068" width="24.140625" style="26" customWidth="1"/>
    <col min="2069" max="2069" width="2.85546875" style="26" customWidth="1"/>
    <col min="2070" max="2070" width="26.7109375" style="26" customWidth="1"/>
    <col min="2071" max="2303" width="9.140625" style="26"/>
    <col min="2304" max="2304" width="2.85546875" style="26" customWidth="1"/>
    <col min="2305" max="2305" width="4.28515625" style="26" customWidth="1"/>
    <col min="2306" max="2307" width="22.7109375" style="26" customWidth="1"/>
    <col min="2308" max="2308" width="30.140625" style="26" customWidth="1"/>
    <col min="2309" max="2313" width="20.7109375" style="26" customWidth="1"/>
    <col min="2314" max="2314" width="2.140625" style="26" customWidth="1"/>
    <col min="2315" max="2315" width="3.28515625" style="26" customWidth="1"/>
    <col min="2316" max="2317" width="20.28515625" style="26" customWidth="1"/>
    <col min="2318" max="2318" width="20.5703125" style="26" customWidth="1"/>
    <col min="2319" max="2319" width="48.85546875" style="26" customWidth="1"/>
    <col min="2320" max="2320" width="1.7109375" style="26" customWidth="1"/>
    <col min="2321" max="2321" width="0" style="26" hidden="1" customWidth="1"/>
    <col min="2322" max="2322" width="3" style="26" customWidth="1"/>
    <col min="2323" max="2323" width="67.140625" style="26" customWidth="1"/>
    <col min="2324" max="2324" width="24.140625" style="26" customWidth="1"/>
    <col min="2325" max="2325" width="2.85546875" style="26" customWidth="1"/>
    <col min="2326" max="2326" width="26.7109375" style="26" customWidth="1"/>
    <col min="2327" max="2559" width="9.140625" style="26"/>
    <col min="2560" max="2560" width="2.85546875" style="26" customWidth="1"/>
    <col min="2561" max="2561" width="4.28515625" style="26" customWidth="1"/>
    <col min="2562" max="2563" width="22.7109375" style="26" customWidth="1"/>
    <col min="2564" max="2564" width="30.140625" style="26" customWidth="1"/>
    <col min="2565" max="2569" width="20.7109375" style="26" customWidth="1"/>
    <col min="2570" max="2570" width="2.140625" style="26" customWidth="1"/>
    <col min="2571" max="2571" width="3.28515625" style="26" customWidth="1"/>
    <col min="2572" max="2573" width="20.28515625" style="26" customWidth="1"/>
    <col min="2574" max="2574" width="20.5703125" style="26" customWidth="1"/>
    <col min="2575" max="2575" width="48.85546875" style="26" customWidth="1"/>
    <col min="2576" max="2576" width="1.7109375" style="26" customWidth="1"/>
    <col min="2577" max="2577" width="0" style="26" hidden="1" customWidth="1"/>
    <col min="2578" max="2578" width="3" style="26" customWidth="1"/>
    <col min="2579" max="2579" width="67.140625" style="26" customWidth="1"/>
    <col min="2580" max="2580" width="24.140625" style="26" customWidth="1"/>
    <col min="2581" max="2581" width="2.85546875" style="26" customWidth="1"/>
    <col min="2582" max="2582" width="26.7109375" style="26" customWidth="1"/>
    <col min="2583" max="2815" width="9.140625" style="26"/>
    <col min="2816" max="2816" width="2.85546875" style="26" customWidth="1"/>
    <col min="2817" max="2817" width="4.28515625" style="26" customWidth="1"/>
    <col min="2818" max="2819" width="22.7109375" style="26" customWidth="1"/>
    <col min="2820" max="2820" width="30.140625" style="26" customWidth="1"/>
    <col min="2821" max="2825" width="20.7109375" style="26" customWidth="1"/>
    <col min="2826" max="2826" width="2.140625" style="26" customWidth="1"/>
    <col min="2827" max="2827" width="3.28515625" style="26" customWidth="1"/>
    <col min="2828" max="2829" width="20.28515625" style="26" customWidth="1"/>
    <col min="2830" max="2830" width="20.5703125" style="26" customWidth="1"/>
    <col min="2831" max="2831" width="48.85546875" style="26" customWidth="1"/>
    <col min="2832" max="2832" width="1.7109375" style="26" customWidth="1"/>
    <col min="2833" max="2833" width="0" style="26" hidden="1" customWidth="1"/>
    <col min="2834" max="2834" width="3" style="26" customWidth="1"/>
    <col min="2835" max="2835" width="67.140625" style="26" customWidth="1"/>
    <col min="2836" max="2836" width="24.140625" style="26" customWidth="1"/>
    <col min="2837" max="2837" width="2.85546875" style="26" customWidth="1"/>
    <col min="2838" max="2838" width="26.7109375" style="26" customWidth="1"/>
    <col min="2839" max="3071" width="9.140625" style="26"/>
    <col min="3072" max="3072" width="2.85546875" style="26" customWidth="1"/>
    <col min="3073" max="3073" width="4.28515625" style="26" customWidth="1"/>
    <col min="3074" max="3075" width="22.7109375" style="26" customWidth="1"/>
    <col min="3076" max="3076" width="30.140625" style="26" customWidth="1"/>
    <col min="3077" max="3081" width="20.7109375" style="26" customWidth="1"/>
    <col min="3082" max="3082" width="2.140625" style="26" customWidth="1"/>
    <col min="3083" max="3083" width="3.28515625" style="26" customWidth="1"/>
    <col min="3084" max="3085" width="20.28515625" style="26" customWidth="1"/>
    <col min="3086" max="3086" width="20.5703125" style="26" customWidth="1"/>
    <col min="3087" max="3087" width="48.85546875" style="26" customWidth="1"/>
    <col min="3088" max="3088" width="1.7109375" style="26" customWidth="1"/>
    <col min="3089" max="3089" width="0" style="26" hidden="1" customWidth="1"/>
    <col min="3090" max="3090" width="3" style="26" customWidth="1"/>
    <col min="3091" max="3091" width="67.140625" style="26" customWidth="1"/>
    <col min="3092" max="3092" width="24.140625" style="26" customWidth="1"/>
    <col min="3093" max="3093" width="2.85546875" style="26" customWidth="1"/>
    <col min="3094" max="3094" width="26.7109375" style="26" customWidth="1"/>
    <col min="3095" max="3327" width="9.140625" style="26"/>
    <col min="3328" max="3328" width="2.85546875" style="26" customWidth="1"/>
    <col min="3329" max="3329" width="4.28515625" style="26" customWidth="1"/>
    <col min="3330" max="3331" width="22.7109375" style="26" customWidth="1"/>
    <col min="3332" max="3332" width="30.140625" style="26" customWidth="1"/>
    <col min="3333" max="3337" width="20.7109375" style="26" customWidth="1"/>
    <col min="3338" max="3338" width="2.140625" style="26" customWidth="1"/>
    <col min="3339" max="3339" width="3.28515625" style="26" customWidth="1"/>
    <col min="3340" max="3341" width="20.28515625" style="26" customWidth="1"/>
    <col min="3342" max="3342" width="20.5703125" style="26" customWidth="1"/>
    <col min="3343" max="3343" width="48.85546875" style="26" customWidth="1"/>
    <col min="3344" max="3344" width="1.7109375" style="26" customWidth="1"/>
    <col min="3345" max="3345" width="0" style="26" hidden="1" customWidth="1"/>
    <col min="3346" max="3346" width="3" style="26" customWidth="1"/>
    <col min="3347" max="3347" width="67.140625" style="26" customWidth="1"/>
    <col min="3348" max="3348" width="24.140625" style="26" customWidth="1"/>
    <col min="3349" max="3349" width="2.85546875" style="26" customWidth="1"/>
    <col min="3350" max="3350" width="26.7109375" style="26" customWidth="1"/>
    <col min="3351" max="3583" width="9.140625" style="26"/>
    <col min="3584" max="3584" width="2.85546875" style="26" customWidth="1"/>
    <col min="3585" max="3585" width="4.28515625" style="26" customWidth="1"/>
    <col min="3586" max="3587" width="22.7109375" style="26" customWidth="1"/>
    <col min="3588" max="3588" width="30.140625" style="26" customWidth="1"/>
    <col min="3589" max="3593" width="20.7109375" style="26" customWidth="1"/>
    <col min="3594" max="3594" width="2.140625" style="26" customWidth="1"/>
    <col min="3595" max="3595" width="3.28515625" style="26" customWidth="1"/>
    <col min="3596" max="3597" width="20.28515625" style="26" customWidth="1"/>
    <col min="3598" max="3598" width="20.5703125" style="26" customWidth="1"/>
    <col min="3599" max="3599" width="48.85546875" style="26" customWidth="1"/>
    <col min="3600" max="3600" width="1.7109375" style="26" customWidth="1"/>
    <col min="3601" max="3601" width="0" style="26" hidden="1" customWidth="1"/>
    <col min="3602" max="3602" width="3" style="26" customWidth="1"/>
    <col min="3603" max="3603" width="67.140625" style="26" customWidth="1"/>
    <col min="3604" max="3604" width="24.140625" style="26" customWidth="1"/>
    <col min="3605" max="3605" width="2.85546875" style="26" customWidth="1"/>
    <col min="3606" max="3606" width="26.7109375" style="26" customWidth="1"/>
    <col min="3607" max="3839" width="9.140625" style="26"/>
    <col min="3840" max="3840" width="2.85546875" style="26" customWidth="1"/>
    <col min="3841" max="3841" width="4.28515625" style="26" customWidth="1"/>
    <col min="3842" max="3843" width="22.7109375" style="26" customWidth="1"/>
    <col min="3844" max="3844" width="30.140625" style="26" customWidth="1"/>
    <col min="3845" max="3849" width="20.7109375" style="26" customWidth="1"/>
    <col min="3850" max="3850" width="2.140625" style="26" customWidth="1"/>
    <col min="3851" max="3851" width="3.28515625" style="26" customWidth="1"/>
    <col min="3852" max="3853" width="20.28515625" style="26" customWidth="1"/>
    <col min="3854" max="3854" width="20.5703125" style="26" customWidth="1"/>
    <col min="3855" max="3855" width="48.85546875" style="26" customWidth="1"/>
    <col min="3856" max="3856" width="1.7109375" style="26" customWidth="1"/>
    <col min="3857" max="3857" width="0" style="26" hidden="1" customWidth="1"/>
    <col min="3858" max="3858" width="3" style="26" customWidth="1"/>
    <col min="3859" max="3859" width="67.140625" style="26" customWidth="1"/>
    <col min="3860" max="3860" width="24.140625" style="26" customWidth="1"/>
    <col min="3861" max="3861" width="2.85546875" style="26" customWidth="1"/>
    <col min="3862" max="3862" width="26.7109375" style="26" customWidth="1"/>
    <col min="3863" max="4095" width="9.140625" style="26"/>
    <col min="4096" max="4096" width="2.85546875" style="26" customWidth="1"/>
    <col min="4097" max="4097" width="4.28515625" style="26" customWidth="1"/>
    <col min="4098" max="4099" width="22.7109375" style="26" customWidth="1"/>
    <col min="4100" max="4100" width="30.140625" style="26" customWidth="1"/>
    <col min="4101" max="4105" width="20.7109375" style="26" customWidth="1"/>
    <col min="4106" max="4106" width="2.140625" style="26" customWidth="1"/>
    <col min="4107" max="4107" width="3.28515625" style="26" customWidth="1"/>
    <col min="4108" max="4109" width="20.28515625" style="26" customWidth="1"/>
    <col min="4110" max="4110" width="20.5703125" style="26" customWidth="1"/>
    <col min="4111" max="4111" width="48.85546875" style="26" customWidth="1"/>
    <col min="4112" max="4112" width="1.7109375" style="26" customWidth="1"/>
    <col min="4113" max="4113" width="0" style="26" hidden="1" customWidth="1"/>
    <col min="4114" max="4114" width="3" style="26" customWidth="1"/>
    <col min="4115" max="4115" width="67.140625" style="26" customWidth="1"/>
    <col min="4116" max="4116" width="24.140625" style="26" customWidth="1"/>
    <col min="4117" max="4117" width="2.85546875" style="26" customWidth="1"/>
    <col min="4118" max="4118" width="26.7109375" style="26" customWidth="1"/>
    <col min="4119" max="4351" width="9.140625" style="26"/>
    <col min="4352" max="4352" width="2.85546875" style="26" customWidth="1"/>
    <col min="4353" max="4353" width="4.28515625" style="26" customWidth="1"/>
    <col min="4354" max="4355" width="22.7109375" style="26" customWidth="1"/>
    <col min="4356" max="4356" width="30.140625" style="26" customWidth="1"/>
    <col min="4357" max="4361" width="20.7109375" style="26" customWidth="1"/>
    <col min="4362" max="4362" width="2.140625" style="26" customWidth="1"/>
    <col min="4363" max="4363" width="3.28515625" style="26" customWidth="1"/>
    <col min="4364" max="4365" width="20.28515625" style="26" customWidth="1"/>
    <col min="4366" max="4366" width="20.5703125" style="26" customWidth="1"/>
    <col min="4367" max="4367" width="48.85546875" style="26" customWidth="1"/>
    <col min="4368" max="4368" width="1.7109375" style="26" customWidth="1"/>
    <col min="4369" max="4369" width="0" style="26" hidden="1" customWidth="1"/>
    <col min="4370" max="4370" width="3" style="26" customWidth="1"/>
    <col min="4371" max="4371" width="67.140625" style="26" customWidth="1"/>
    <col min="4372" max="4372" width="24.140625" style="26" customWidth="1"/>
    <col min="4373" max="4373" width="2.85546875" style="26" customWidth="1"/>
    <col min="4374" max="4374" width="26.7109375" style="26" customWidth="1"/>
    <col min="4375" max="4607" width="9.140625" style="26"/>
    <col min="4608" max="4608" width="2.85546875" style="26" customWidth="1"/>
    <col min="4609" max="4609" width="4.28515625" style="26" customWidth="1"/>
    <col min="4610" max="4611" width="22.7109375" style="26" customWidth="1"/>
    <col min="4612" max="4612" width="30.140625" style="26" customWidth="1"/>
    <col min="4613" max="4617" width="20.7109375" style="26" customWidth="1"/>
    <col min="4618" max="4618" width="2.140625" style="26" customWidth="1"/>
    <col min="4619" max="4619" width="3.28515625" style="26" customWidth="1"/>
    <col min="4620" max="4621" width="20.28515625" style="26" customWidth="1"/>
    <col min="4622" max="4622" width="20.5703125" style="26" customWidth="1"/>
    <col min="4623" max="4623" width="48.85546875" style="26" customWidth="1"/>
    <col min="4624" max="4624" width="1.7109375" style="26" customWidth="1"/>
    <col min="4625" max="4625" width="0" style="26" hidden="1" customWidth="1"/>
    <col min="4626" max="4626" width="3" style="26" customWidth="1"/>
    <col min="4627" max="4627" width="67.140625" style="26" customWidth="1"/>
    <col min="4628" max="4628" width="24.140625" style="26" customWidth="1"/>
    <col min="4629" max="4629" width="2.85546875" style="26" customWidth="1"/>
    <col min="4630" max="4630" width="26.7109375" style="26" customWidth="1"/>
    <col min="4631" max="4863" width="9.140625" style="26"/>
    <col min="4864" max="4864" width="2.85546875" style="26" customWidth="1"/>
    <col min="4865" max="4865" width="4.28515625" style="26" customWidth="1"/>
    <col min="4866" max="4867" width="22.7109375" style="26" customWidth="1"/>
    <col min="4868" max="4868" width="30.140625" style="26" customWidth="1"/>
    <col min="4869" max="4873" width="20.7109375" style="26" customWidth="1"/>
    <col min="4874" max="4874" width="2.140625" style="26" customWidth="1"/>
    <col min="4875" max="4875" width="3.28515625" style="26" customWidth="1"/>
    <col min="4876" max="4877" width="20.28515625" style="26" customWidth="1"/>
    <col min="4878" max="4878" width="20.5703125" style="26" customWidth="1"/>
    <col min="4879" max="4879" width="48.85546875" style="26" customWidth="1"/>
    <col min="4880" max="4880" width="1.7109375" style="26" customWidth="1"/>
    <col min="4881" max="4881" width="0" style="26" hidden="1" customWidth="1"/>
    <col min="4882" max="4882" width="3" style="26" customWidth="1"/>
    <col min="4883" max="4883" width="67.140625" style="26" customWidth="1"/>
    <col min="4884" max="4884" width="24.140625" style="26" customWidth="1"/>
    <col min="4885" max="4885" width="2.85546875" style="26" customWidth="1"/>
    <col min="4886" max="4886" width="26.7109375" style="26" customWidth="1"/>
    <col min="4887" max="5119" width="9.140625" style="26"/>
    <col min="5120" max="5120" width="2.85546875" style="26" customWidth="1"/>
    <col min="5121" max="5121" width="4.28515625" style="26" customWidth="1"/>
    <col min="5122" max="5123" width="22.7109375" style="26" customWidth="1"/>
    <col min="5124" max="5124" width="30.140625" style="26" customWidth="1"/>
    <col min="5125" max="5129" width="20.7109375" style="26" customWidth="1"/>
    <col min="5130" max="5130" width="2.140625" style="26" customWidth="1"/>
    <col min="5131" max="5131" width="3.28515625" style="26" customWidth="1"/>
    <col min="5132" max="5133" width="20.28515625" style="26" customWidth="1"/>
    <col min="5134" max="5134" width="20.5703125" style="26" customWidth="1"/>
    <col min="5135" max="5135" width="48.85546875" style="26" customWidth="1"/>
    <col min="5136" max="5136" width="1.7109375" style="26" customWidth="1"/>
    <col min="5137" max="5137" width="0" style="26" hidden="1" customWidth="1"/>
    <col min="5138" max="5138" width="3" style="26" customWidth="1"/>
    <col min="5139" max="5139" width="67.140625" style="26" customWidth="1"/>
    <col min="5140" max="5140" width="24.140625" style="26" customWidth="1"/>
    <col min="5141" max="5141" width="2.85546875" style="26" customWidth="1"/>
    <col min="5142" max="5142" width="26.7109375" style="26" customWidth="1"/>
    <col min="5143" max="5375" width="9.140625" style="26"/>
    <col min="5376" max="5376" width="2.85546875" style="26" customWidth="1"/>
    <col min="5377" max="5377" width="4.28515625" style="26" customWidth="1"/>
    <col min="5378" max="5379" width="22.7109375" style="26" customWidth="1"/>
    <col min="5380" max="5380" width="30.140625" style="26" customWidth="1"/>
    <col min="5381" max="5385" width="20.7109375" style="26" customWidth="1"/>
    <col min="5386" max="5386" width="2.140625" style="26" customWidth="1"/>
    <col min="5387" max="5387" width="3.28515625" style="26" customWidth="1"/>
    <col min="5388" max="5389" width="20.28515625" style="26" customWidth="1"/>
    <col min="5390" max="5390" width="20.5703125" style="26" customWidth="1"/>
    <col min="5391" max="5391" width="48.85546875" style="26" customWidth="1"/>
    <col min="5392" max="5392" width="1.7109375" style="26" customWidth="1"/>
    <col min="5393" max="5393" width="0" style="26" hidden="1" customWidth="1"/>
    <col min="5394" max="5394" width="3" style="26" customWidth="1"/>
    <col min="5395" max="5395" width="67.140625" style="26" customWidth="1"/>
    <col min="5396" max="5396" width="24.140625" style="26" customWidth="1"/>
    <col min="5397" max="5397" width="2.85546875" style="26" customWidth="1"/>
    <col min="5398" max="5398" width="26.7109375" style="26" customWidth="1"/>
    <col min="5399" max="5631" width="9.140625" style="26"/>
    <col min="5632" max="5632" width="2.85546875" style="26" customWidth="1"/>
    <col min="5633" max="5633" width="4.28515625" style="26" customWidth="1"/>
    <col min="5634" max="5635" width="22.7109375" style="26" customWidth="1"/>
    <col min="5636" max="5636" width="30.140625" style="26" customWidth="1"/>
    <col min="5637" max="5641" width="20.7109375" style="26" customWidth="1"/>
    <col min="5642" max="5642" width="2.140625" style="26" customWidth="1"/>
    <col min="5643" max="5643" width="3.28515625" style="26" customWidth="1"/>
    <col min="5644" max="5645" width="20.28515625" style="26" customWidth="1"/>
    <col min="5646" max="5646" width="20.5703125" style="26" customWidth="1"/>
    <col min="5647" max="5647" width="48.85546875" style="26" customWidth="1"/>
    <col min="5648" max="5648" width="1.7109375" style="26" customWidth="1"/>
    <col min="5649" max="5649" width="0" style="26" hidden="1" customWidth="1"/>
    <col min="5650" max="5650" width="3" style="26" customWidth="1"/>
    <col min="5651" max="5651" width="67.140625" style="26" customWidth="1"/>
    <col min="5652" max="5652" width="24.140625" style="26" customWidth="1"/>
    <col min="5653" max="5653" width="2.85546875" style="26" customWidth="1"/>
    <col min="5654" max="5654" width="26.7109375" style="26" customWidth="1"/>
    <col min="5655" max="5887" width="9.140625" style="26"/>
    <col min="5888" max="5888" width="2.85546875" style="26" customWidth="1"/>
    <col min="5889" max="5889" width="4.28515625" style="26" customWidth="1"/>
    <col min="5890" max="5891" width="22.7109375" style="26" customWidth="1"/>
    <col min="5892" max="5892" width="30.140625" style="26" customWidth="1"/>
    <col min="5893" max="5897" width="20.7109375" style="26" customWidth="1"/>
    <col min="5898" max="5898" width="2.140625" style="26" customWidth="1"/>
    <col min="5899" max="5899" width="3.28515625" style="26" customWidth="1"/>
    <col min="5900" max="5901" width="20.28515625" style="26" customWidth="1"/>
    <col min="5902" max="5902" width="20.5703125" style="26" customWidth="1"/>
    <col min="5903" max="5903" width="48.85546875" style="26" customWidth="1"/>
    <col min="5904" max="5904" width="1.7109375" style="26" customWidth="1"/>
    <col min="5905" max="5905" width="0" style="26" hidden="1" customWidth="1"/>
    <col min="5906" max="5906" width="3" style="26" customWidth="1"/>
    <col min="5907" max="5907" width="67.140625" style="26" customWidth="1"/>
    <col min="5908" max="5908" width="24.140625" style="26" customWidth="1"/>
    <col min="5909" max="5909" width="2.85546875" style="26" customWidth="1"/>
    <col min="5910" max="5910" width="26.7109375" style="26" customWidth="1"/>
    <col min="5911" max="6143" width="9.140625" style="26"/>
    <col min="6144" max="6144" width="2.85546875" style="26" customWidth="1"/>
    <col min="6145" max="6145" width="4.28515625" style="26" customWidth="1"/>
    <col min="6146" max="6147" width="22.7109375" style="26" customWidth="1"/>
    <col min="6148" max="6148" width="30.140625" style="26" customWidth="1"/>
    <col min="6149" max="6153" width="20.7109375" style="26" customWidth="1"/>
    <col min="6154" max="6154" width="2.140625" style="26" customWidth="1"/>
    <col min="6155" max="6155" width="3.28515625" style="26" customWidth="1"/>
    <col min="6156" max="6157" width="20.28515625" style="26" customWidth="1"/>
    <col min="6158" max="6158" width="20.5703125" style="26" customWidth="1"/>
    <col min="6159" max="6159" width="48.85546875" style="26" customWidth="1"/>
    <col min="6160" max="6160" width="1.7109375" style="26" customWidth="1"/>
    <col min="6161" max="6161" width="0" style="26" hidden="1" customWidth="1"/>
    <col min="6162" max="6162" width="3" style="26" customWidth="1"/>
    <col min="6163" max="6163" width="67.140625" style="26" customWidth="1"/>
    <col min="6164" max="6164" width="24.140625" style="26" customWidth="1"/>
    <col min="6165" max="6165" width="2.85546875" style="26" customWidth="1"/>
    <col min="6166" max="6166" width="26.7109375" style="26" customWidth="1"/>
    <col min="6167" max="6399" width="9.140625" style="26"/>
    <col min="6400" max="6400" width="2.85546875" style="26" customWidth="1"/>
    <col min="6401" max="6401" width="4.28515625" style="26" customWidth="1"/>
    <col min="6402" max="6403" width="22.7109375" style="26" customWidth="1"/>
    <col min="6404" max="6404" width="30.140625" style="26" customWidth="1"/>
    <col min="6405" max="6409" width="20.7109375" style="26" customWidth="1"/>
    <col min="6410" max="6410" width="2.140625" style="26" customWidth="1"/>
    <col min="6411" max="6411" width="3.28515625" style="26" customWidth="1"/>
    <col min="6412" max="6413" width="20.28515625" style="26" customWidth="1"/>
    <col min="6414" max="6414" width="20.5703125" style="26" customWidth="1"/>
    <col min="6415" max="6415" width="48.85546875" style="26" customWidth="1"/>
    <col min="6416" max="6416" width="1.7109375" style="26" customWidth="1"/>
    <col min="6417" max="6417" width="0" style="26" hidden="1" customWidth="1"/>
    <col min="6418" max="6418" width="3" style="26" customWidth="1"/>
    <col min="6419" max="6419" width="67.140625" style="26" customWidth="1"/>
    <col min="6420" max="6420" width="24.140625" style="26" customWidth="1"/>
    <col min="6421" max="6421" width="2.85546875" style="26" customWidth="1"/>
    <col min="6422" max="6422" width="26.7109375" style="26" customWidth="1"/>
    <col min="6423" max="6655" width="9.140625" style="26"/>
    <col min="6656" max="6656" width="2.85546875" style="26" customWidth="1"/>
    <col min="6657" max="6657" width="4.28515625" style="26" customWidth="1"/>
    <col min="6658" max="6659" width="22.7109375" style="26" customWidth="1"/>
    <col min="6660" max="6660" width="30.140625" style="26" customWidth="1"/>
    <col min="6661" max="6665" width="20.7109375" style="26" customWidth="1"/>
    <col min="6666" max="6666" width="2.140625" style="26" customWidth="1"/>
    <col min="6667" max="6667" width="3.28515625" style="26" customWidth="1"/>
    <col min="6668" max="6669" width="20.28515625" style="26" customWidth="1"/>
    <col min="6670" max="6670" width="20.5703125" style="26" customWidth="1"/>
    <col min="6671" max="6671" width="48.85546875" style="26" customWidth="1"/>
    <col min="6672" max="6672" width="1.7109375" style="26" customWidth="1"/>
    <col min="6673" max="6673" width="0" style="26" hidden="1" customWidth="1"/>
    <col min="6674" max="6674" width="3" style="26" customWidth="1"/>
    <col min="6675" max="6675" width="67.140625" style="26" customWidth="1"/>
    <col min="6676" max="6676" width="24.140625" style="26" customWidth="1"/>
    <col min="6677" max="6677" width="2.85546875" style="26" customWidth="1"/>
    <col min="6678" max="6678" width="26.7109375" style="26" customWidth="1"/>
    <col min="6679" max="6911" width="9.140625" style="26"/>
    <col min="6912" max="6912" width="2.85546875" style="26" customWidth="1"/>
    <col min="6913" max="6913" width="4.28515625" style="26" customWidth="1"/>
    <col min="6914" max="6915" width="22.7109375" style="26" customWidth="1"/>
    <col min="6916" max="6916" width="30.140625" style="26" customWidth="1"/>
    <col min="6917" max="6921" width="20.7109375" style="26" customWidth="1"/>
    <col min="6922" max="6922" width="2.140625" style="26" customWidth="1"/>
    <col min="6923" max="6923" width="3.28515625" style="26" customWidth="1"/>
    <col min="6924" max="6925" width="20.28515625" style="26" customWidth="1"/>
    <col min="6926" max="6926" width="20.5703125" style="26" customWidth="1"/>
    <col min="6927" max="6927" width="48.85546875" style="26" customWidth="1"/>
    <col min="6928" max="6928" width="1.7109375" style="26" customWidth="1"/>
    <col min="6929" max="6929" width="0" style="26" hidden="1" customWidth="1"/>
    <col min="6930" max="6930" width="3" style="26" customWidth="1"/>
    <col min="6931" max="6931" width="67.140625" style="26" customWidth="1"/>
    <col min="6932" max="6932" width="24.140625" style="26" customWidth="1"/>
    <col min="6933" max="6933" width="2.85546875" style="26" customWidth="1"/>
    <col min="6934" max="6934" width="26.7109375" style="26" customWidth="1"/>
    <col min="6935" max="7167" width="9.140625" style="26"/>
    <col min="7168" max="7168" width="2.85546875" style="26" customWidth="1"/>
    <col min="7169" max="7169" width="4.28515625" style="26" customWidth="1"/>
    <col min="7170" max="7171" width="22.7109375" style="26" customWidth="1"/>
    <col min="7172" max="7172" width="30.140625" style="26" customWidth="1"/>
    <col min="7173" max="7177" width="20.7109375" style="26" customWidth="1"/>
    <col min="7178" max="7178" width="2.140625" style="26" customWidth="1"/>
    <col min="7179" max="7179" width="3.28515625" style="26" customWidth="1"/>
    <col min="7180" max="7181" width="20.28515625" style="26" customWidth="1"/>
    <col min="7182" max="7182" width="20.5703125" style="26" customWidth="1"/>
    <col min="7183" max="7183" width="48.85546875" style="26" customWidth="1"/>
    <col min="7184" max="7184" width="1.7109375" style="26" customWidth="1"/>
    <col min="7185" max="7185" width="0" style="26" hidden="1" customWidth="1"/>
    <col min="7186" max="7186" width="3" style="26" customWidth="1"/>
    <col min="7187" max="7187" width="67.140625" style="26" customWidth="1"/>
    <col min="7188" max="7188" width="24.140625" style="26" customWidth="1"/>
    <col min="7189" max="7189" width="2.85546875" style="26" customWidth="1"/>
    <col min="7190" max="7190" width="26.7109375" style="26" customWidth="1"/>
    <col min="7191" max="7423" width="9.140625" style="26"/>
    <col min="7424" max="7424" width="2.85546875" style="26" customWidth="1"/>
    <col min="7425" max="7425" width="4.28515625" style="26" customWidth="1"/>
    <col min="7426" max="7427" width="22.7109375" style="26" customWidth="1"/>
    <col min="7428" max="7428" width="30.140625" style="26" customWidth="1"/>
    <col min="7429" max="7433" width="20.7109375" style="26" customWidth="1"/>
    <col min="7434" max="7434" width="2.140625" style="26" customWidth="1"/>
    <col min="7435" max="7435" width="3.28515625" style="26" customWidth="1"/>
    <col min="7436" max="7437" width="20.28515625" style="26" customWidth="1"/>
    <col min="7438" max="7438" width="20.5703125" style="26" customWidth="1"/>
    <col min="7439" max="7439" width="48.85546875" style="26" customWidth="1"/>
    <col min="7440" max="7440" width="1.7109375" style="26" customWidth="1"/>
    <col min="7441" max="7441" width="0" style="26" hidden="1" customWidth="1"/>
    <col min="7442" max="7442" width="3" style="26" customWidth="1"/>
    <col min="7443" max="7443" width="67.140625" style="26" customWidth="1"/>
    <col min="7444" max="7444" width="24.140625" style="26" customWidth="1"/>
    <col min="7445" max="7445" width="2.85546875" style="26" customWidth="1"/>
    <col min="7446" max="7446" width="26.7109375" style="26" customWidth="1"/>
    <col min="7447" max="7679" width="9.140625" style="26"/>
    <col min="7680" max="7680" width="2.85546875" style="26" customWidth="1"/>
    <col min="7681" max="7681" width="4.28515625" style="26" customWidth="1"/>
    <col min="7682" max="7683" width="22.7109375" style="26" customWidth="1"/>
    <col min="7684" max="7684" width="30.140625" style="26" customWidth="1"/>
    <col min="7685" max="7689" width="20.7109375" style="26" customWidth="1"/>
    <col min="7690" max="7690" width="2.140625" style="26" customWidth="1"/>
    <col min="7691" max="7691" width="3.28515625" style="26" customWidth="1"/>
    <col min="7692" max="7693" width="20.28515625" style="26" customWidth="1"/>
    <col min="7694" max="7694" width="20.5703125" style="26" customWidth="1"/>
    <col min="7695" max="7695" width="48.85546875" style="26" customWidth="1"/>
    <col min="7696" max="7696" width="1.7109375" style="26" customWidth="1"/>
    <col min="7697" max="7697" width="0" style="26" hidden="1" customWidth="1"/>
    <col min="7698" max="7698" width="3" style="26" customWidth="1"/>
    <col min="7699" max="7699" width="67.140625" style="26" customWidth="1"/>
    <col min="7700" max="7700" width="24.140625" style="26" customWidth="1"/>
    <col min="7701" max="7701" width="2.85546875" style="26" customWidth="1"/>
    <col min="7702" max="7702" width="26.7109375" style="26" customWidth="1"/>
    <col min="7703" max="7935" width="9.140625" style="26"/>
    <col min="7936" max="7936" width="2.85546875" style="26" customWidth="1"/>
    <col min="7937" max="7937" width="4.28515625" style="26" customWidth="1"/>
    <col min="7938" max="7939" width="22.7109375" style="26" customWidth="1"/>
    <col min="7940" max="7940" width="30.140625" style="26" customWidth="1"/>
    <col min="7941" max="7945" width="20.7109375" style="26" customWidth="1"/>
    <col min="7946" max="7946" width="2.140625" style="26" customWidth="1"/>
    <col min="7947" max="7947" width="3.28515625" style="26" customWidth="1"/>
    <col min="7948" max="7949" width="20.28515625" style="26" customWidth="1"/>
    <col min="7950" max="7950" width="20.5703125" style="26" customWidth="1"/>
    <col min="7951" max="7951" width="48.85546875" style="26" customWidth="1"/>
    <col min="7952" max="7952" width="1.7109375" style="26" customWidth="1"/>
    <col min="7953" max="7953" width="0" style="26" hidden="1" customWidth="1"/>
    <col min="7954" max="7954" width="3" style="26" customWidth="1"/>
    <col min="7955" max="7955" width="67.140625" style="26" customWidth="1"/>
    <col min="7956" max="7956" width="24.140625" style="26" customWidth="1"/>
    <col min="7957" max="7957" width="2.85546875" style="26" customWidth="1"/>
    <col min="7958" max="7958" width="26.7109375" style="26" customWidth="1"/>
    <col min="7959" max="8191" width="9.140625" style="26"/>
    <col min="8192" max="8192" width="2.85546875" style="26" customWidth="1"/>
    <col min="8193" max="8193" width="4.28515625" style="26" customWidth="1"/>
    <col min="8194" max="8195" width="22.7109375" style="26" customWidth="1"/>
    <col min="8196" max="8196" width="30.140625" style="26" customWidth="1"/>
    <col min="8197" max="8201" width="20.7109375" style="26" customWidth="1"/>
    <col min="8202" max="8202" width="2.140625" style="26" customWidth="1"/>
    <col min="8203" max="8203" width="3.28515625" style="26" customWidth="1"/>
    <col min="8204" max="8205" width="20.28515625" style="26" customWidth="1"/>
    <col min="8206" max="8206" width="20.5703125" style="26" customWidth="1"/>
    <col min="8207" max="8207" width="48.85546875" style="26" customWidth="1"/>
    <col min="8208" max="8208" width="1.7109375" style="26" customWidth="1"/>
    <col min="8209" max="8209" width="0" style="26" hidden="1" customWidth="1"/>
    <col min="8210" max="8210" width="3" style="26" customWidth="1"/>
    <col min="8211" max="8211" width="67.140625" style="26" customWidth="1"/>
    <col min="8212" max="8212" width="24.140625" style="26" customWidth="1"/>
    <col min="8213" max="8213" width="2.85546875" style="26" customWidth="1"/>
    <col min="8214" max="8214" width="26.7109375" style="26" customWidth="1"/>
    <col min="8215" max="8447" width="9.140625" style="26"/>
    <col min="8448" max="8448" width="2.85546875" style="26" customWidth="1"/>
    <col min="8449" max="8449" width="4.28515625" style="26" customWidth="1"/>
    <col min="8450" max="8451" width="22.7109375" style="26" customWidth="1"/>
    <col min="8452" max="8452" width="30.140625" style="26" customWidth="1"/>
    <col min="8453" max="8457" width="20.7109375" style="26" customWidth="1"/>
    <col min="8458" max="8458" width="2.140625" style="26" customWidth="1"/>
    <col min="8459" max="8459" width="3.28515625" style="26" customWidth="1"/>
    <col min="8460" max="8461" width="20.28515625" style="26" customWidth="1"/>
    <col min="8462" max="8462" width="20.5703125" style="26" customWidth="1"/>
    <col min="8463" max="8463" width="48.85546875" style="26" customWidth="1"/>
    <col min="8464" max="8464" width="1.7109375" style="26" customWidth="1"/>
    <col min="8465" max="8465" width="0" style="26" hidden="1" customWidth="1"/>
    <col min="8466" max="8466" width="3" style="26" customWidth="1"/>
    <col min="8467" max="8467" width="67.140625" style="26" customWidth="1"/>
    <col min="8468" max="8468" width="24.140625" style="26" customWidth="1"/>
    <col min="8469" max="8469" width="2.85546875" style="26" customWidth="1"/>
    <col min="8470" max="8470" width="26.7109375" style="26" customWidth="1"/>
    <col min="8471" max="8703" width="9.140625" style="26"/>
    <col min="8704" max="8704" width="2.85546875" style="26" customWidth="1"/>
    <col min="8705" max="8705" width="4.28515625" style="26" customWidth="1"/>
    <col min="8706" max="8707" width="22.7109375" style="26" customWidth="1"/>
    <col min="8708" max="8708" width="30.140625" style="26" customWidth="1"/>
    <col min="8709" max="8713" width="20.7109375" style="26" customWidth="1"/>
    <col min="8714" max="8714" width="2.140625" style="26" customWidth="1"/>
    <col min="8715" max="8715" width="3.28515625" style="26" customWidth="1"/>
    <col min="8716" max="8717" width="20.28515625" style="26" customWidth="1"/>
    <col min="8718" max="8718" width="20.5703125" style="26" customWidth="1"/>
    <col min="8719" max="8719" width="48.85546875" style="26" customWidth="1"/>
    <col min="8720" max="8720" width="1.7109375" style="26" customWidth="1"/>
    <col min="8721" max="8721" width="0" style="26" hidden="1" customWidth="1"/>
    <col min="8722" max="8722" width="3" style="26" customWidth="1"/>
    <col min="8723" max="8723" width="67.140625" style="26" customWidth="1"/>
    <col min="8724" max="8724" width="24.140625" style="26" customWidth="1"/>
    <col min="8725" max="8725" width="2.85546875" style="26" customWidth="1"/>
    <col min="8726" max="8726" width="26.7109375" style="26" customWidth="1"/>
    <col min="8727" max="8959" width="9.140625" style="26"/>
    <col min="8960" max="8960" width="2.85546875" style="26" customWidth="1"/>
    <col min="8961" max="8961" width="4.28515625" style="26" customWidth="1"/>
    <col min="8962" max="8963" width="22.7109375" style="26" customWidth="1"/>
    <col min="8964" max="8964" width="30.140625" style="26" customWidth="1"/>
    <col min="8965" max="8969" width="20.7109375" style="26" customWidth="1"/>
    <col min="8970" max="8970" width="2.140625" style="26" customWidth="1"/>
    <col min="8971" max="8971" width="3.28515625" style="26" customWidth="1"/>
    <col min="8972" max="8973" width="20.28515625" style="26" customWidth="1"/>
    <col min="8974" max="8974" width="20.5703125" style="26" customWidth="1"/>
    <col min="8975" max="8975" width="48.85546875" style="26" customWidth="1"/>
    <col min="8976" max="8976" width="1.7109375" style="26" customWidth="1"/>
    <col min="8977" max="8977" width="0" style="26" hidden="1" customWidth="1"/>
    <col min="8978" max="8978" width="3" style="26" customWidth="1"/>
    <col min="8979" max="8979" width="67.140625" style="26" customWidth="1"/>
    <col min="8980" max="8980" width="24.140625" style="26" customWidth="1"/>
    <col min="8981" max="8981" width="2.85546875" style="26" customWidth="1"/>
    <col min="8982" max="8982" width="26.7109375" style="26" customWidth="1"/>
    <col min="8983" max="9215" width="9.140625" style="26"/>
    <col min="9216" max="9216" width="2.85546875" style="26" customWidth="1"/>
    <col min="9217" max="9217" width="4.28515625" style="26" customWidth="1"/>
    <col min="9218" max="9219" width="22.7109375" style="26" customWidth="1"/>
    <col min="9220" max="9220" width="30.140625" style="26" customWidth="1"/>
    <col min="9221" max="9225" width="20.7109375" style="26" customWidth="1"/>
    <col min="9226" max="9226" width="2.140625" style="26" customWidth="1"/>
    <col min="9227" max="9227" width="3.28515625" style="26" customWidth="1"/>
    <col min="9228" max="9229" width="20.28515625" style="26" customWidth="1"/>
    <col min="9230" max="9230" width="20.5703125" style="26" customWidth="1"/>
    <col min="9231" max="9231" width="48.85546875" style="26" customWidth="1"/>
    <col min="9232" max="9232" width="1.7109375" style="26" customWidth="1"/>
    <col min="9233" max="9233" width="0" style="26" hidden="1" customWidth="1"/>
    <col min="9234" max="9234" width="3" style="26" customWidth="1"/>
    <col min="9235" max="9235" width="67.140625" style="26" customWidth="1"/>
    <col min="9236" max="9236" width="24.140625" style="26" customWidth="1"/>
    <col min="9237" max="9237" width="2.85546875" style="26" customWidth="1"/>
    <col min="9238" max="9238" width="26.7109375" style="26" customWidth="1"/>
    <col min="9239" max="9471" width="9.140625" style="26"/>
    <col min="9472" max="9472" width="2.85546875" style="26" customWidth="1"/>
    <col min="9473" max="9473" width="4.28515625" style="26" customWidth="1"/>
    <col min="9474" max="9475" width="22.7109375" style="26" customWidth="1"/>
    <col min="9476" max="9476" width="30.140625" style="26" customWidth="1"/>
    <col min="9477" max="9481" width="20.7109375" style="26" customWidth="1"/>
    <col min="9482" max="9482" width="2.140625" style="26" customWidth="1"/>
    <col min="9483" max="9483" width="3.28515625" style="26" customWidth="1"/>
    <col min="9484" max="9485" width="20.28515625" style="26" customWidth="1"/>
    <col min="9486" max="9486" width="20.5703125" style="26" customWidth="1"/>
    <col min="9487" max="9487" width="48.85546875" style="26" customWidth="1"/>
    <col min="9488" max="9488" width="1.7109375" style="26" customWidth="1"/>
    <col min="9489" max="9489" width="0" style="26" hidden="1" customWidth="1"/>
    <col min="9490" max="9490" width="3" style="26" customWidth="1"/>
    <col min="9491" max="9491" width="67.140625" style="26" customWidth="1"/>
    <col min="9492" max="9492" width="24.140625" style="26" customWidth="1"/>
    <col min="9493" max="9493" width="2.85546875" style="26" customWidth="1"/>
    <col min="9494" max="9494" width="26.7109375" style="26" customWidth="1"/>
    <col min="9495" max="9727" width="9.140625" style="26"/>
    <col min="9728" max="9728" width="2.85546875" style="26" customWidth="1"/>
    <col min="9729" max="9729" width="4.28515625" style="26" customWidth="1"/>
    <col min="9730" max="9731" width="22.7109375" style="26" customWidth="1"/>
    <col min="9732" max="9732" width="30.140625" style="26" customWidth="1"/>
    <col min="9733" max="9737" width="20.7109375" style="26" customWidth="1"/>
    <col min="9738" max="9738" width="2.140625" style="26" customWidth="1"/>
    <col min="9739" max="9739" width="3.28515625" style="26" customWidth="1"/>
    <col min="9740" max="9741" width="20.28515625" style="26" customWidth="1"/>
    <col min="9742" max="9742" width="20.5703125" style="26" customWidth="1"/>
    <col min="9743" max="9743" width="48.85546875" style="26" customWidth="1"/>
    <col min="9744" max="9744" width="1.7109375" style="26" customWidth="1"/>
    <col min="9745" max="9745" width="0" style="26" hidden="1" customWidth="1"/>
    <col min="9746" max="9746" width="3" style="26" customWidth="1"/>
    <col min="9747" max="9747" width="67.140625" style="26" customWidth="1"/>
    <col min="9748" max="9748" width="24.140625" style="26" customWidth="1"/>
    <col min="9749" max="9749" width="2.85546875" style="26" customWidth="1"/>
    <col min="9750" max="9750" width="26.7109375" style="26" customWidth="1"/>
    <col min="9751" max="9983" width="9.140625" style="26"/>
    <col min="9984" max="9984" width="2.85546875" style="26" customWidth="1"/>
    <col min="9985" max="9985" width="4.28515625" style="26" customWidth="1"/>
    <col min="9986" max="9987" width="22.7109375" style="26" customWidth="1"/>
    <col min="9988" max="9988" width="30.140625" style="26" customWidth="1"/>
    <col min="9989" max="9993" width="20.7109375" style="26" customWidth="1"/>
    <col min="9994" max="9994" width="2.140625" style="26" customWidth="1"/>
    <col min="9995" max="9995" width="3.28515625" style="26" customWidth="1"/>
    <col min="9996" max="9997" width="20.28515625" style="26" customWidth="1"/>
    <col min="9998" max="9998" width="20.5703125" style="26" customWidth="1"/>
    <col min="9999" max="9999" width="48.85546875" style="26" customWidth="1"/>
    <col min="10000" max="10000" width="1.7109375" style="26" customWidth="1"/>
    <col min="10001" max="10001" width="0" style="26" hidden="1" customWidth="1"/>
    <col min="10002" max="10002" width="3" style="26" customWidth="1"/>
    <col min="10003" max="10003" width="67.140625" style="26" customWidth="1"/>
    <col min="10004" max="10004" width="24.140625" style="26" customWidth="1"/>
    <col min="10005" max="10005" width="2.85546875" style="26" customWidth="1"/>
    <col min="10006" max="10006" width="26.7109375" style="26" customWidth="1"/>
    <col min="10007" max="10239" width="9.140625" style="26"/>
    <col min="10240" max="10240" width="2.85546875" style="26" customWidth="1"/>
    <col min="10241" max="10241" width="4.28515625" style="26" customWidth="1"/>
    <col min="10242" max="10243" width="22.7109375" style="26" customWidth="1"/>
    <col min="10244" max="10244" width="30.140625" style="26" customWidth="1"/>
    <col min="10245" max="10249" width="20.7109375" style="26" customWidth="1"/>
    <col min="10250" max="10250" width="2.140625" style="26" customWidth="1"/>
    <col min="10251" max="10251" width="3.28515625" style="26" customWidth="1"/>
    <col min="10252" max="10253" width="20.28515625" style="26" customWidth="1"/>
    <col min="10254" max="10254" width="20.5703125" style="26" customWidth="1"/>
    <col min="10255" max="10255" width="48.85546875" style="26" customWidth="1"/>
    <col min="10256" max="10256" width="1.7109375" style="26" customWidth="1"/>
    <col min="10257" max="10257" width="0" style="26" hidden="1" customWidth="1"/>
    <col min="10258" max="10258" width="3" style="26" customWidth="1"/>
    <col min="10259" max="10259" width="67.140625" style="26" customWidth="1"/>
    <col min="10260" max="10260" width="24.140625" style="26" customWidth="1"/>
    <col min="10261" max="10261" width="2.85546875" style="26" customWidth="1"/>
    <col min="10262" max="10262" width="26.7109375" style="26" customWidth="1"/>
    <col min="10263" max="10495" width="9.140625" style="26"/>
    <col min="10496" max="10496" width="2.85546875" style="26" customWidth="1"/>
    <col min="10497" max="10497" width="4.28515625" style="26" customWidth="1"/>
    <col min="10498" max="10499" width="22.7109375" style="26" customWidth="1"/>
    <col min="10500" max="10500" width="30.140625" style="26" customWidth="1"/>
    <col min="10501" max="10505" width="20.7109375" style="26" customWidth="1"/>
    <col min="10506" max="10506" width="2.140625" style="26" customWidth="1"/>
    <col min="10507" max="10507" width="3.28515625" style="26" customWidth="1"/>
    <col min="10508" max="10509" width="20.28515625" style="26" customWidth="1"/>
    <col min="10510" max="10510" width="20.5703125" style="26" customWidth="1"/>
    <col min="10511" max="10511" width="48.85546875" style="26" customWidth="1"/>
    <col min="10512" max="10512" width="1.7109375" style="26" customWidth="1"/>
    <col min="10513" max="10513" width="0" style="26" hidden="1" customWidth="1"/>
    <col min="10514" max="10514" width="3" style="26" customWidth="1"/>
    <col min="10515" max="10515" width="67.140625" style="26" customWidth="1"/>
    <col min="10516" max="10516" width="24.140625" style="26" customWidth="1"/>
    <col min="10517" max="10517" width="2.85546875" style="26" customWidth="1"/>
    <col min="10518" max="10518" width="26.7109375" style="26" customWidth="1"/>
    <col min="10519" max="10751" width="9.140625" style="26"/>
    <col min="10752" max="10752" width="2.85546875" style="26" customWidth="1"/>
    <col min="10753" max="10753" width="4.28515625" style="26" customWidth="1"/>
    <col min="10754" max="10755" width="22.7109375" style="26" customWidth="1"/>
    <col min="10756" max="10756" width="30.140625" style="26" customWidth="1"/>
    <col min="10757" max="10761" width="20.7109375" style="26" customWidth="1"/>
    <col min="10762" max="10762" width="2.140625" style="26" customWidth="1"/>
    <col min="10763" max="10763" width="3.28515625" style="26" customWidth="1"/>
    <col min="10764" max="10765" width="20.28515625" style="26" customWidth="1"/>
    <col min="10766" max="10766" width="20.5703125" style="26" customWidth="1"/>
    <col min="10767" max="10767" width="48.85546875" style="26" customWidth="1"/>
    <col min="10768" max="10768" width="1.7109375" style="26" customWidth="1"/>
    <col min="10769" max="10769" width="0" style="26" hidden="1" customWidth="1"/>
    <col min="10770" max="10770" width="3" style="26" customWidth="1"/>
    <col min="10771" max="10771" width="67.140625" style="26" customWidth="1"/>
    <col min="10772" max="10772" width="24.140625" style="26" customWidth="1"/>
    <col min="10773" max="10773" width="2.85546875" style="26" customWidth="1"/>
    <col min="10774" max="10774" width="26.7109375" style="26" customWidth="1"/>
    <col min="10775" max="11007" width="9.140625" style="26"/>
    <col min="11008" max="11008" width="2.85546875" style="26" customWidth="1"/>
    <col min="11009" max="11009" width="4.28515625" style="26" customWidth="1"/>
    <col min="11010" max="11011" width="22.7109375" style="26" customWidth="1"/>
    <col min="11012" max="11012" width="30.140625" style="26" customWidth="1"/>
    <col min="11013" max="11017" width="20.7109375" style="26" customWidth="1"/>
    <col min="11018" max="11018" width="2.140625" style="26" customWidth="1"/>
    <col min="11019" max="11019" width="3.28515625" style="26" customWidth="1"/>
    <col min="11020" max="11021" width="20.28515625" style="26" customWidth="1"/>
    <col min="11022" max="11022" width="20.5703125" style="26" customWidth="1"/>
    <col min="11023" max="11023" width="48.85546875" style="26" customWidth="1"/>
    <col min="11024" max="11024" width="1.7109375" style="26" customWidth="1"/>
    <col min="11025" max="11025" width="0" style="26" hidden="1" customWidth="1"/>
    <col min="11026" max="11026" width="3" style="26" customWidth="1"/>
    <col min="11027" max="11027" width="67.140625" style="26" customWidth="1"/>
    <col min="11028" max="11028" width="24.140625" style="26" customWidth="1"/>
    <col min="11029" max="11029" width="2.85546875" style="26" customWidth="1"/>
    <col min="11030" max="11030" width="26.7109375" style="26" customWidth="1"/>
    <col min="11031" max="11263" width="9.140625" style="26"/>
    <col min="11264" max="11264" width="2.85546875" style="26" customWidth="1"/>
    <col min="11265" max="11265" width="4.28515625" style="26" customWidth="1"/>
    <col min="11266" max="11267" width="22.7109375" style="26" customWidth="1"/>
    <col min="11268" max="11268" width="30.140625" style="26" customWidth="1"/>
    <col min="11269" max="11273" width="20.7109375" style="26" customWidth="1"/>
    <col min="11274" max="11274" width="2.140625" style="26" customWidth="1"/>
    <col min="11275" max="11275" width="3.28515625" style="26" customWidth="1"/>
    <col min="11276" max="11277" width="20.28515625" style="26" customWidth="1"/>
    <col min="11278" max="11278" width="20.5703125" style="26" customWidth="1"/>
    <col min="11279" max="11279" width="48.85546875" style="26" customWidth="1"/>
    <col min="11280" max="11280" width="1.7109375" style="26" customWidth="1"/>
    <col min="11281" max="11281" width="0" style="26" hidden="1" customWidth="1"/>
    <col min="11282" max="11282" width="3" style="26" customWidth="1"/>
    <col min="11283" max="11283" width="67.140625" style="26" customWidth="1"/>
    <col min="11284" max="11284" width="24.140625" style="26" customWidth="1"/>
    <col min="11285" max="11285" width="2.85546875" style="26" customWidth="1"/>
    <col min="11286" max="11286" width="26.7109375" style="26" customWidth="1"/>
    <col min="11287" max="11519" width="9.140625" style="26"/>
    <col min="11520" max="11520" width="2.85546875" style="26" customWidth="1"/>
    <col min="11521" max="11521" width="4.28515625" style="26" customWidth="1"/>
    <col min="11522" max="11523" width="22.7109375" style="26" customWidth="1"/>
    <col min="11524" max="11524" width="30.140625" style="26" customWidth="1"/>
    <col min="11525" max="11529" width="20.7109375" style="26" customWidth="1"/>
    <col min="11530" max="11530" width="2.140625" style="26" customWidth="1"/>
    <col min="11531" max="11531" width="3.28515625" style="26" customWidth="1"/>
    <col min="11532" max="11533" width="20.28515625" style="26" customWidth="1"/>
    <col min="11534" max="11534" width="20.5703125" style="26" customWidth="1"/>
    <col min="11535" max="11535" width="48.85546875" style="26" customWidth="1"/>
    <col min="11536" max="11536" width="1.7109375" style="26" customWidth="1"/>
    <col min="11537" max="11537" width="0" style="26" hidden="1" customWidth="1"/>
    <col min="11538" max="11538" width="3" style="26" customWidth="1"/>
    <col min="11539" max="11539" width="67.140625" style="26" customWidth="1"/>
    <col min="11540" max="11540" width="24.140625" style="26" customWidth="1"/>
    <col min="11541" max="11541" width="2.85546875" style="26" customWidth="1"/>
    <col min="11542" max="11542" width="26.7109375" style="26" customWidth="1"/>
    <col min="11543" max="11775" width="9.140625" style="26"/>
    <col min="11776" max="11776" width="2.85546875" style="26" customWidth="1"/>
    <col min="11777" max="11777" width="4.28515625" style="26" customWidth="1"/>
    <col min="11778" max="11779" width="22.7109375" style="26" customWidth="1"/>
    <col min="11780" max="11780" width="30.140625" style="26" customWidth="1"/>
    <col min="11781" max="11785" width="20.7109375" style="26" customWidth="1"/>
    <col min="11786" max="11786" width="2.140625" style="26" customWidth="1"/>
    <col min="11787" max="11787" width="3.28515625" style="26" customWidth="1"/>
    <col min="11788" max="11789" width="20.28515625" style="26" customWidth="1"/>
    <col min="11790" max="11790" width="20.5703125" style="26" customWidth="1"/>
    <col min="11791" max="11791" width="48.85546875" style="26" customWidth="1"/>
    <col min="11792" max="11792" width="1.7109375" style="26" customWidth="1"/>
    <col min="11793" max="11793" width="0" style="26" hidden="1" customWidth="1"/>
    <col min="11794" max="11794" width="3" style="26" customWidth="1"/>
    <col min="11795" max="11795" width="67.140625" style="26" customWidth="1"/>
    <col min="11796" max="11796" width="24.140625" style="26" customWidth="1"/>
    <col min="11797" max="11797" width="2.85546875" style="26" customWidth="1"/>
    <col min="11798" max="11798" width="26.7109375" style="26" customWidth="1"/>
    <col min="11799" max="12031" width="9.140625" style="26"/>
    <col min="12032" max="12032" width="2.85546875" style="26" customWidth="1"/>
    <col min="12033" max="12033" width="4.28515625" style="26" customWidth="1"/>
    <col min="12034" max="12035" width="22.7109375" style="26" customWidth="1"/>
    <col min="12036" max="12036" width="30.140625" style="26" customWidth="1"/>
    <col min="12037" max="12041" width="20.7109375" style="26" customWidth="1"/>
    <col min="12042" max="12042" width="2.140625" style="26" customWidth="1"/>
    <col min="12043" max="12043" width="3.28515625" style="26" customWidth="1"/>
    <col min="12044" max="12045" width="20.28515625" style="26" customWidth="1"/>
    <col min="12046" max="12046" width="20.5703125" style="26" customWidth="1"/>
    <col min="12047" max="12047" width="48.85546875" style="26" customWidth="1"/>
    <col min="12048" max="12048" width="1.7109375" style="26" customWidth="1"/>
    <col min="12049" max="12049" width="0" style="26" hidden="1" customWidth="1"/>
    <col min="12050" max="12050" width="3" style="26" customWidth="1"/>
    <col min="12051" max="12051" width="67.140625" style="26" customWidth="1"/>
    <col min="12052" max="12052" width="24.140625" style="26" customWidth="1"/>
    <col min="12053" max="12053" width="2.85546875" style="26" customWidth="1"/>
    <col min="12054" max="12054" width="26.7109375" style="26" customWidth="1"/>
    <col min="12055" max="12287" width="9.140625" style="26"/>
    <col min="12288" max="12288" width="2.85546875" style="26" customWidth="1"/>
    <col min="12289" max="12289" width="4.28515625" style="26" customWidth="1"/>
    <col min="12290" max="12291" width="22.7109375" style="26" customWidth="1"/>
    <col min="12292" max="12292" width="30.140625" style="26" customWidth="1"/>
    <col min="12293" max="12297" width="20.7109375" style="26" customWidth="1"/>
    <col min="12298" max="12298" width="2.140625" style="26" customWidth="1"/>
    <col min="12299" max="12299" width="3.28515625" style="26" customWidth="1"/>
    <col min="12300" max="12301" width="20.28515625" style="26" customWidth="1"/>
    <col min="12302" max="12302" width="20.5703125" style="26" customWidth="1"/>
    <col min="12303" max="12303" width="48.85546875" style="26" customWidth="1"/>
    <col min="12304" max="12304" width="1.7109375" style="26" customWidth="1"/>
    <col min="12305" max="12305" width="0" style="26" hidden="1" customWidth="1"/>
    <col min="12306" max="12306" width="3" style="26" customWidth="1"/>
    <col min="12307" max="12307" width="67.140625" style="26" customWidth="1"/>
    <col min="12308" max="12308" width="24.140625" style="26" customWidth="1"/>
    <col min="12309" max="12309" width="2.85546875" style="26" customWidth="1"/>
    <col min="12310" max="12310" width="26.7109375" style="26" customWidth="1"/>
    <col min="12311" max="12543" width="9.140625" style="26"/>
    <col min="12544" max="12544" width="2.85546875" style="26" customWidth="1"/>
    <col min="12545" max="12545" width="4.28515625" style="26" customWidth="1"/>
    <col min="12546" max="12547" width="22.7109375" style="26" customWidth="1"/>
    <col min="12548" max="12548" width="30.140625" style="26" customWidth="1"/>
    <col min="12549" max="12553" width="20.7109375" style="26" customWidth="1"/>
    <col min="12554" max="12554" width="2.140625" style="26" customWidth="1"/>
    <col min="12555" max="12555" width="3.28515625" style="26" customWidth="1"/>
    <col min="12556" max="12557" width="20.28515625" style="26" customWidth="1"/>
    <col min="12558" max="12558" width="20.5703125" style="26" customWidth="1"/>
    <col min="12559" max="12559" width="48.85546875" style="26" customWidth="1"/>
    <col min="12560" max="12560" width="1.7109375" style="26" customWidth="1"/>
    <col min="12561" max="12561" width="0" style="26" hidden="1" customWidth="1"/>
    <col min="12562" max="12562" width="3" style="26" customWidth="1"/>
    <col min="12563" max="12563" width="67.140625" style="26" customWidth="1"/>
    <col min="12564" max="12564" width="24.140625" style="26" customWidth="1"/>
    <col min="12565" max="12565" width="2.85546875" style="26" customWidth="1"/>
    <col min="12566" max="12566" width="26.7109375" style="26" customWidth="1"/>
    <col min="12567" max="12799" width="9.140625" style="26"/>
    <col min="12800" max="12800" width="2.85546875" style="26" customWidth="1"/>
    <col min="12801" max="12801" width="4.28515625" style="26" customWidth="1"/>
    <col min="12802" max="12803" width="22.7109375" style="26" customWidth="1"/>
    <col min="12804" max="12804" width="30.140625" style="26" customWidth="1"/>
    <col min="12805" max="12809" width="20.7109375" style="26" customWidth="1"/>
    <col min="12810" max="12810" width="2.140625" style="26" customWidth="1"/>
    <col min="12811" max="12811" width="3.28515625" style="26" customWidth="1"/>
    <col min="12812" max="12813" width="20.28515625" style="26" customWidth="1"/>
    <col min="12814" max="12814" width="20.5703125" style="26" customWidth="1"/>
    <col min="12815" max="12815" width="48.85546875" style="26" customWidth="1"/>
    <col min="12816" max="12816" width="1.7109375" style="26" customWidth="1"/>
    <col min="12817" max="12817" width="0" style="26" hidden="1" customWidth="1"/>
    <col min="12818" max="12818" width="3" style="26" customWidth="1"/>
    <col min="12819" max="12819" width="67.140625" style="26" customWidth="1"/>
    <col min="12820" max="12820" width="24.140625" style="26" customWidth="1"/>
    <col min="12821" max="12821" width="2.85546875" style="26" customWidth="1"/>
    <col min="12822" max="12822" width="26.7109375" style="26" customWidth="1"/>
    <col min="12823" max="13055" width="9.140625" style="26"/>
    <col min="13056" max="13056" width="2.85546875" style="26" customWidth="1"/>
    <col min="13057" max="13057" width="4.28515625" style="26" customWidth="1"/>
    <col min="13058" max="13059" width="22.7109375" style="26" customWidth="1"/>
    <col min="13060" max="13060" width="30.140625" style="26" customWidth="1"/>
    <col min="13061" max="13065" width="20.7109375" style="26" customWidth="1"/>
    <col min="13066" max="13066" width="2.140625" style="26" customWidth="1"/>
    <col min="13067" max="13067" width="3.28515625" style="26" customWidth="1"/>
    <col min="13068" max="13069" width="20.28515625" style="26" customWidth="1"/>
    <col min="13070" max="13070" width="20.5703125" style="26" customWidth="1"/>
    <col min="13071" max="13071" width="48.85546875" style="26" customWidth="1"/>
    <col min="13072" max="13072" width="1.7109375" style="26" customWidth="1"/>
    <col min="13073" max="13073" width="0" style="26" hidden="1" customWidth="1"/>
    <col min="13074" max="13074" width="3" style="26" customWidth="1"/>
    <col min="13075" max="13075" width="67.140625" style="26" customWidth="1"/>
    <col min="13076" max="13076" width="24.140625" style="26" customWidth="1"/>
    <col min="13077" max="13077" width="2.85546875" style="26" customWidth="1"/>
    <col min="13078" max="13078" width="26.7109375" style="26" customWidth="1"/>
    <col min="13079" max="13311" width="9.140625" style="26"/>
    <col min="13312" max="13312" width="2.85546875" style="26" customWidth="1"/>
    <col min="13313" max="13313" width="4.28515625" style="26" customWidth="1"/>
    <col min="13314" max="13315" width="22.7109375" style="26" customWidth="1"/>
    <col min="13316" max="13316" width="30.140625" style="26" customWidth="1"/>
    <col min="13317" max="13321" width="20.7109375" style="26" customWidth="1"/>
    <col min="13322" max="13322" width="2.140625" style="26" customWidth="1"/>
    <col min="13323" max="13323" width="3.28515625" style="26" customWidth="1"/>
    <col min="13324" max="13325" width="20.28515625" style="26" customWidth="1"/>
    <col min="13326" max="13326" width="20.5703125" style="26" customWidth="1"/>
    <col min="13327" max="13327" width="48.85546875" style="26" customWidth="1"/>
    <col min="13328" max="13328" width="1.7109375" style="26" customWidth="1"/>
    <col min="13329" max="13329" width="0" style="26" hidden="1" customWidth="1"/>
    <col min="13330" max="13330" width="3" style="26" customWidth="1"/>
    <col min="13331" max="13331" width="67.140625" style="26" customWidth="1"/>
    <col min="13332" max="13332" width="24.140625" style="26" customWidth="1"/>
    <col min="13333" max="13333" width="2.85546875" style="26" customWidth="1"/>
    <col min="13334" max="13334" width="26.7109375" style="26" customWidth="1"/>
    <col min="13335" max="13567" width="9.140625" style="26"/>
    <col min="13568" max="13568" width="2.85546875" style="26" customWidth="1"/>
    <col min="13569" max="13569" width="4.28515625" style="26" customWidth="1"/>
    <col min="13570" max="13571" width="22.7109375" style="26" customWidth="1"/>
    <col min="13572" max="13572" width="30.140625" style="26" customWidth="1"/>
    <col min="13573" max="13577" width="20.7109375" style="26" customWidth="1"/>
    <col min="13578" max="13578" width="2.140625" style="26" customWidth="1"/>
    <col min="13579" max="13579" width="3.28515625" style="26" customWidth="1"/>
    <col min="13580" max="13581" width="20.28515625" style="26" customWidth="1"/>
    <col min="13582" max="13582" width="20.5703125" style="26" customWidth="1"/>
    <col min="13583" max="13583" width="48.85546875" style="26" customWidth="1"/>
    <col min="13584" max="13584" width="1.7109375" style="26" customWidth="1"/>
    <col min="13585" max="13585" width="0" style="26" hidden="1" customWidth="1"/>
    <col min="13586" max="13586" width="3" style="26" customWidth="1"/>
    <col min="13587" max="13587" width="67.140625" style="26" customWidth="1"/>
    <col min="13588" max="13588" width="24.140625" style="26" customWidth="1"/>
    <col min="13589" max="13589" width="2.85546875" style="26" customWidth="1"/>
    <col min="13590" max="13590" width="26.7109375" style="26" customWidth="1"/>
    <col min="13591" max="13823" width="9.140625" style="26"/>
    <col min="13824" max="13824" width="2.85546875" style="26" customWidth="1"/>
    <col min="13825" max="13825" width="4.28515625" style="26" customWidth="1"/>
    <col min="13826" max="13827" width="22.7109375" style="26" customWidth="1"/>
    <col min="13828" max="13828" width="30.140625" style="26" customWidth="1"/>
    <col min="13829" max="13833" width="20.7109375" style="26" customWidth="1"/>
    <col min="13834" max="13834" width="2.140625" style="26" customWidth="1"/>
    <col min="13835" max="13835" width="3.28515625" style="26" customWidth="1"/>
    <col min="13836" max="13837" width="20.28515625" style="26" customWidth="1"/>
    <col min="13838" max="13838" width="20.5703125" style="26" customWidth="1"/>
    <col min="13839" max="13839" width="48.85546875" style="26" customWidth="1"/>
    <col min="13840" max="13840" width="1.7109375" style="26" customWidth="1"/>
    <col min="13841" max="13841" width="0" style="26" hidden="1" customWidth="1"/>
    <col min="13842" max="13842" width="3" style="26" customWidth="1"/>
    <col min="13843" max="13843" width="67.140625" style="26" customWidth="1"/>
    <col min="13844" max="13844" width="24.140625" style="26" customWidth="1"/>
    <col min="13845" max="13845" width="2.85546875" style="26" customWidth="1"/>
    <col min="13846" max="13846" width="26.7109375" style="26" customWidth="1"/>
    <col min="13847" max="14079" width="9.140625" style="26"/>
    <col min="14080" max="14080" width="2.85546875" style="26" customWidth="1"/>
    <col min="14081" max="14081" width="4.28515625" style="26" customWidth="1"/>
    <col min="14082" max="14083" width="22.7109375" style="26" customWidth="1"/>
    <col min="14084" max="14084" width="30.140625" style="26" customWidth="1"/>
    <col min="14085" max="14089" width="20.7109375" style="26" customWidth="1"/>
    <col min="14090" max="14090" width="2.140625" style="26" customWidth="1"/>
    <col min="14091" max="14091" width="3.28515625" style="26" customWidth="1"/>
    <col min="14092" max="14093" width="20.28515625" style="26" customWidth="1"/>
    <col min="14094" max="14094" width="20.5703125" style="26" customWidth="1"/>
    <col min="14095" max="14095" width="48.85546875" style="26" customWidth="1"/>
    <col min="14096" max="14096" width="1.7109375" style="26" customWidth="1"/>
    <col min="14097" max="14097" width="0" style="26" hidden="1" customWidth="1"/>
    <col min="14098" max="14098" width="3" style="26" customWidth="1"/>
    <col min="14099" max="14099" width="67.140625" style="26" customWidth="1"/>
    <col min="14100" max="14100" width="24.140625" style="26" customWidth="1"/>
    <col min="14101" max="14101" width="2.85546875" style="26" customWidth="1"/>
    <col min="14102" max="14102" width="26.7109375" style="26" customWidth="1"/>
    <col min="14103" max="14335" width="9.140625" style="26"/>
    <col min="14336" max="14336" width="2.85546875" style="26" customWidth="1"/>
    <col min="14337" max="14337" width="4.28515625" style="26" customWidth="1"/>
    <col min="14338" max="14339" width="22.7109375" style="26" customWidth="1"/>
    <col min="14340" max="14340" width="30.140625" style="26" customWidth="1"/>
    <col min="14341" max="14345" width="20.7109375" style="26" customWidth="1"/>
    <col min="14346" max="14346" width="2.140625" style="26" customWidth="1"/>
    <col min="14347" max="14347" width="3.28515625" style="26" customWidth="1"/>
    <col min="14348" max="14349" width="20.28515625" style="26" customWidth="1"/>
    <col min="14350" max="14350" width="20.5703125" style="26" customWidth="1"/>
    <col min="14351" max="14351" width="48.85546875" style="26" customWidth="1"/>
    <col min="14352" max="14352" width="1.7109375" style="26" customWidth="1"/>
    <col min="14353" max="14353" width="0" style="26" hidden="1" customWidth="1"/>
    <col min="14354" max="14354" width="3" style="26" customWidth="1"/>
    <col min="14355" max="14355" width="67.140625" style="26" customWidth="1"/>
    <col min="14356" max="14356" width="24.140625" style="26" customWidth="1"/>
    <col min="14357" max="14357" width="2.85546875" style="26" customWidth="1"/>
    <col min="14358" max="14358" width="26.7109375" style="26" customWidth="1"/>
    <col min="14359" max="14591" width="9.140625" style="26"/>
    <col min="14592" max="14592" width="2.85546875" style="26" customWidth="1"/>
    <col min="14593" max="14593" width="4.28515625" style="26" customWidth="1"/>
    <col min="14594" max="14595" width="22.7109375" style="26" customWidth="1"/>
    <col min="14596" max="14596" width="30.140625" style="26" customWidth="1"/>
    <col min="14597" max="14601" width="20.7109375" style="26" customWidth="1"/>
    <col min="14602" max="14602" width="2.140625" style="26" customWidth="1"/>
    <col min="14603" max="14603" width="3.28515625" style="26" customWidth="1"/>
    <col min="14604" max="14605" width="20.28515625" style="26" customWidth="1"/>
    <col min="14606" max="14606" width="20.5703125" style="26" customWidth="1"/>
    <col min="14607" max="14607" width="48.85546875" style="26" customWidth="1"/>
    <col min="14608" max="14608" width="1.7109375" style="26" customWidth="1"/>
    <col min="14609" max="14609" width="0" style="26" hidden="1" customWidth="1"/>
    <col min="14610" max="14610" width="3" style="26" customWidth="1"/>
    <col min="14611" max="14611" width="67.140625" style="26" customWidth="1"/>
    <col min="14612" max="14612" width="24.140625" style="26" customWidth="1"/>
    <col min="14613" max="14613" width="2.85546875" style="26" customWidth="1"/>
    <col min="14614" max="14614" width="26.7109375" style="26" customWidth="1"/>
    <col min="14615" max="14847" width="9.140625" style="26"/>
    <col min="14848" max="14848" width="2.85546875" style="26" customWidth="1"/>
    <col min="14849" max="14849" width="4.28515625" style="26" customWidth="1"/>
    <col min="14850" max="14851" width="22.7109375" style="26" customWidth="1"/>
    <col min="14852" max="14852" width="30.140625" style="26" customWidth="1"/>
    <col min="14853" max="14857" width="20.7109375" style="26" customWidth="1"/>
    <col min="14858" max="14858" width="2.140625" style="26" customWidth="1"/>
    <col min="14859" max="14859" width="3.28515625" style="26" customWidth="1"/>
    <col min="14860" max="14861" width="20.28515625" style="26" customWidth="1"/>
    <col min="14862" max="14862" width="20.5703125" style="26" customWidth="1"/>
    <col min="14863" max="14863" width="48.85546875" style="26" customWidth="1"/>
    <col min="14864" max="14864" width="1.7109375" style="26" customWidth="1"/>
    <col min="14865" max="14865" width="0" style="26" hidden="1" customWidth="1"/>
    <col min="14866" max="14866" width="3" style="26" customWidth="1"/>
    <col min="14867" max="14867" width="67.140625" style="26" customWidth="1"/>
    <col min="14868" max="14868" width="24.140625" style="26" customWidth="1"/>
    <col min="14869" max="14869" width="2.85546875" style="26" customWidth="1"/>
    <col min="14870" max="14870" width="26.7109375" style="26" customWidth="1"/>
    <col min="14871" max="15103" width="9.140625" style="26"/>
    <col min="15104" max="15104" width="2.85546875" style="26" customWidth="1"/>
    <col min="15105" max="15105" width="4.28515625" style="26" customWidth="1"/>
    <col min="15106" max="15107" width="22.7109375" style="26" customWidth="1"/>
    <col min="15108" max="15108" width="30.140625" style="26" customWidth="1"/>
    <col min="15109" max="15113" width="20.7109375" style="26" customWidth="1"/>
    <col min="15114" max="15114" width="2.140625" style="26" customWidth="1"/>
    <col min="15115" max="15115" width="3.28515625" style="26" customWidth="1"/>
    <col min="15116" max="15117" width="20.28515625" style="26" customWidth="1"/>
    <col min="15118" max="15118" width="20.5703125" style="26" customWidth="1"/>
    <col min="15119" max="15119" width="48.85546875" style="26" customWidth="1"/>
    <col min="15120" max="15120" width="1.7109375" style="26" customWidth="1"/>
    <col min="15121" max="15121" width="0" style="26" hidden="1" customWidth="1"/>
    <col min="15122" max="15122" width="3" style="26" customWidth="1"/>
    <col min="15123" max="15123" width="67.140625" style="26" customWidth="1"/>
    <col min="15124" max="15124" width="24.140625" style="26" customWidth="1"/>
    <col min="15125" max="15125" width="2.85546875" style="26" customWidth="1"/>
    <col min="15126" max="15126" width="26.7109375" style="26" customWidth="1"/>
    <col min="15127" max="15359" width="9.140625" style="26"/>
    <col min="15360" max="15360" width="2.85546875" style="26" customWidth="1"/>
    <col min="15361" max="15361" width="4.28515625" style="26" customWidth="1"/>
    <col min="15362" max="15363" width="22.7109375" style="26" customWidth="1"/>
    <col min="15364" max="15364" width="30.140625" style="26" customWidth="1"/>
    <col min="15365" max="15369" width="20.7109375" style="26" customWidth="1"/>
    <col min="15370" max="15370" width="2.140625" style="26" customWidth="1"/>
    <col min="15371" max="15371" width="3.28515625" style="26" customWidth="1"/>
    <col min="15372" max="15373" width="20.28515625" style="26" customWidth="1"/>
    <col min="15374" max="15374" width="20.5703125" style="26" customWidth="1"/>
    <col min="15375" max="15375" width="48.85546875" style="26" customWidth="1"/>
    <col min="15376" max="15376" width="1.7109375" style="26" customWidth="1"/>
    <col min="15377" max="15377" width="0" style="26" hidden="1" customWidth="1"/>
    <col min="15378" max="15378" width="3" style="26" customWidth="1"/>
    <col min="15379" max="15379" width="67.140625" style="26" customWidth="1"/>
    <col min="15380" max="15380" width="24.140625" style="26" customWidth="1"/>
    <col min="15381" max="15381" width="2.85546875" style="26" customWidth="1"/>
    <col min="15382" max="15382" width="26.7109375" style="26" customWidth="1"/>
    <col min="15383" max="15615" width="9.140625" style="26"/>
    <col min="15616" max="15616" width="2.85546875" style="26" customWidth="1"/>
    <col min="15617" max="15617" width="4.28515625" style="26" customWidth="1"/>
    <col min="15618" max="15619" width="22.7109375" style="26" customWidth="1"/>
    <col min="15620" max="15620" width="30.140625" style="26" customWidth="1"/>
    <col min="15621" max="15625" width="20.7109375" style="26" customWidth="1"/>
    <col min="15626" max="15626" width="2.140625" style="26" customWidth="1"/>
    <col min="15627" max="15627" width="3.28515625" style="26" customWidth="1"/>
    <col min="15628" max="15629" width="20.28515625" style="26" customWidth="1"/>
    <col min="15630" max="15630" width="20.5703125" style="26" customWidth="1"/>
    <col min="15631" max="15631" width="48.85546875" style="26" customWidth="1"/>
    <col min="15632" max="15632" width="1.7109375" style="26" customWidth="1"/>
    <col min="15633" max="15633" width="0" style="26" hidden="1" customWidth="1"/>
    <col min="15634" max="15634" width="3" style="26" customWidth="1"/>
    <col min="15635" max="15635" width="67.140625" style="26" customWidth="1"/>
    <col min="15636" max="15636" width="24.140625" style="26" customWidth="1"/>
    <col min="15637" max="15637" width="2.85546875" style="26" customWidth="1"/>
    <col min="15638" max="15638" width="26.7109375" style="26" customWidth="1"/>
    <col min="15639" max="15871" width="9.140625" style="26"/>
    <col min="15872" max="15872" width="2.85546875" style="26" customWidth="1"/>
    <col min="15873" max="15873" width="4.28515625" style="26" customWidth="1"/>
    <col min="15874" max="15875" width="22.7109375" style="26" customWidth="1"/>
    <col min="15876" max="15876" width="30.140625" style="26" customWidth="1"/>
    <col min="15877" max="15881" width="20.7109375" style="26" customWidth="1"/>
    <col min="15882" max="15882" width="2.140625" style="26" customWidth="1"/>
    <col min="15883" max="15883" width="3.28515625" style="26" customWidth="1"/>
    <col min="15884" max="15885" width="20.28515625" style="26" customWidth="1"/>
    <col min="15886" max="15886" width="20.5703125" style="26" customWidth="1"/>
    <col min="15887" max="15887" width="48.85546875" style="26" customWidth="1"/>
    <col min="15888" max="15888" width="1.7109375" style="26" customWidth="1"/>
    <col min="15889" max="15889" width="0" style="26" hidden="1" customWidth="1"/>
    <col min="15890" max="15890" width="3" style="26" customWidth="1"/>
    <col min="15891" max="15891" width="67.140625" style="26" customWidth="1"/>
    <col min="15892" max="15892" width="24.140625" style="26" customWidth="1"/>
    <col min="15893" max="15893" width="2.85546875" style="26" customWidth="1"/>
    <col min="15894" max="15894" width="26.7109375" style="26" customWidth="1"/>
    <col min="15895" max="16127" width="9.140625" style="26"/>
    <col min="16128" max="16128" width="2.85546875" style="26" customWidth="1"/>
    <col min="16129" max="16129" width="4.28515625" style="26" customWidth="1"/>
    <col min="16130" max="16131" width="22.7109375" style="26" customWidth="1"/>
    <col min="16132" max="16132" width="30.140625" style="26" customWidth="1"/>
    <col min="16133" max="16137" width="20.7109375" style="26" customWidth="1"/>
    <col min="16138" max="16138" width="2.140625" style="26" customWidth="1"/>
    <col min="16139" max="16139" width="3.28515625" style="26" customWidth="1"/>
    <col min="16140" max="16141" width="20.28515625" style="26" customWidth="1"/>
    <col min="16142" max="16142" width="20.5703125" style="26" customWidth="1"/>
    <col min="16143" max="16143" width="48.85546875" style="26" customWidth="1"/>
    <col min="16144" max="16144" width="1.7109375" style="26" customWidth="1"/>
    <col min="16145" max="16145" width="0" style="26" hidden="1" customWidth="1"/>
    <col min="16146" max="16146" width="3" style="26" customWidth="1"/>
    <col min="16147" max="16147" width="67.140625" style="26" customWidth="1"/>
    <col min="16148" max="16148" width="24.140625" style="26" customWidth="1"/>
    <col min="16149" max="16149" width="2.85546875" style="26" customWidth="1"/>
    <col min="16150" max="16150" width="26.7109375" style="26" customWidth="1"/>
    <col min="16151" max="16384" width="9.140625" style="26"/>
  </cols>
  <sheetData>
    <row r="1" spans="1:22" ht="19.5" customHeight="1" x14ac:dyDescent="0.25">
      <c r="A1" s="25" t="s">
        <v>1298</v>
      </c>
      <c r="G1" s="28"/>
    </row>
    <row r="2" spans="1:22" ht="17.25" customHeight="1" x14ac:dyDescent="0.25">
      <c r="A2" s="25"/>
      <c r="B2" s="69" t="s">
        <v>24</v>
      </c>
      <c r="G2" s="28"/>
    </row>
    <row r="3" spans="1:22" ht="16.5" thickBot="1" x14ac:dyDescent="0.3">
      <c r="A3" s="25"/>
      <c r="G3" s="28"/>
    </row>
    <row r="4" spans="1:22" ht="23.25" customHeight="1" thickBot="1" x14ac:dyDescent="0.25">
      <c r="A4" s="70">
        <f>'Schools&amp;Central School Services'!$A$3</f>
        <v>0</v>
      </c>
      <c r="B4" s="71" t="str">
        <f>INDEX('Source data'!$B$5:$B$155,'Schools&amp;Central School Services'!$A$4)</f>
        <v>Select LA..</v>
      </c>
      <c r="C4" s="31"/>
      <c r="D4" s="32"/>
      <c r="E4" s="32"/>
      <c r="F4" s="294" t="s">
        <v>1289</v>
      </c>
      <c r="G4" s="295"/>
      <c r="H4" s="295"/>
      <c r="I4" s="295"/>
      <c r="J4" s="296"/>
      <c r="K4" s="32"/>
      <c r="L4" s="294" t="s">
        <v>1290</v>
      </c>
      <c r="M4" s="295"/>
      <c r="N4" s="295"/>
      <c r="O4" s="295"/>
      <c r="P4" s="296"/>
      <c r="R4" s="251" t="s">
        <v>254</v>
      </c>
      <c r="S4" s="252"/>
      <c r="T4" s="252"/>
      <c r="U4" s="252"/>
      <c r="V4" s="280"/>
    </row>
    <row r="5" spans="1:22" ht="35.1" customHeight="1" thickBot="1" x14ac:dyDescent="0.25">
      <c r="A5" s="72"/>
      <c r="B5" s="34"/>
      <c r="D5" s="35"/>
      <c r="E5" s="36"/>
      <c r="F5" s="105" t="s">
        <v>25</v>
      </c>
      <c r="G5" s="106" t="s">
        <v>26</v>
      </c>
      <c r="H5" s="107" t="s">
        <v>27</v>
      </c>
      <c r="I5" s="108" t="s">
        <v>28</v>
      </c>
      <c r="J5" s="109" t="s">
        <v>16</v>
      </c>
      <c r="K5" s="36"/>
      <c r="L5" s="105" t="s">
        <v>25</v>
      </c>
      <c r="M5" s="106" t="s">
        <v>26</v>
      </c>
      <c r="N5" s="107" t="s">
        <v>27</v>
      </c>
      <c r="O5" s="108" t="s">
        <v>28</v>
      </c>
      <c r="P5" s="109" t="s">
        <v>16</v>
      </c>
      <c r="R5" s="105" t="s">
        <v>25</v>
      </c>
      <c r="S5" s="106" t="s">
        <v>26</v>
      </c>
      <c r="T5" s="107" t="s">
        <v>27</v>
      </c>
      <c r="U5" s="108" t="s">
        <v>28</v>
      </c>
      <c r="V5" s="109" t="s">
        <v>16</v>
      </c>
    </row>
    <row r="6" spans="1:22" ht="35.1" customHeight="1" thickBot="1" x14ac:dyDescent="0.25">
      <c r="A6" s="72"/>
      <c r="B6" s="73" t="s">
        <v>17</v>
      </c>
      <c r="C6" s="256" t="s">
        <v>265</v>
      </c>
      <c r="D6" s="256"/>
      <c r="E6" s="289"/>
      <c r="F6" s="110" t="str">
        <f>IF($A4=0,"Select LA",INDEX('Source data'!E$1:E$65528,MATCH($A$4,'Source data'!$A$1:$A$65528,0)))</f>
        <v>Select LA</v>
      </c>
      <c r="G6" s="111" t="str">
        <f>IF($A4=0,"Select LA",INDEX('Source data'!I$1:I$65528,MATCH($A$4,'Source data'!$A$1:$A$65528,0)))</f>
        <v>Select LA</v>
      </c>
      <c r="H6" s="112" t="str">
        <f>IF($A4=0,"Select LA",INDEX('Source data'!M$1:M$65528,MATCH($A$4,'Source data'!$A$1:$A$65528,0)))</f>
        <v>Select LA</v>
      </c>
      <c r="I6" s="113" t="str">
        <f>IF($A4=0,"Select LA",INDEX('Source data'!Q$1:Q$65528,MATCH($A$4,'Source data'!$A$1:$A$65528,0)))</f>
        <v>Select LA</v>
      </c>
      <c r="J6" s="114" t="str">
        <f>IF($A$4=0,"Select LA",SUM(F6:I6))</f>
        <v>Select LA</v>
      </c>
      <c r="K6" s="58"/>
      <c r="L6" s="110" t="str">
        <f>IF(A4=0,"Select LA",INDEX('Source data'!BI$1:BI$65528,MATCH($A$4,'Source data'!$A$1:$A$65528,0)))</f>
        <v>Select LA</v>
      </c>
      <c r="M6" s="111" t="str">
        <f>IF(A4=0,"Select LA",INDEX('Source data'!BM$1:BM$65528,MATCH($A$4,'Source data'!$A$1:$A$65528,0)))</f>
        <v>Select LA</v>
      </c>
      <c r="N6" s="112" t="str">
        <f>IF(A4=0,"Select LA",INDEX('Source data'!BQ$1:BQ$65528,MATCH($A$4,'Source data'!$A$1:$A$65528,0)))</f>
        <v>Select LA</v>
      </c>
      <c r="O6" s="113" t="str">
        <f>IF(A4=0,"Select LA",INDEX('Source data'!BU$1:BU$65528,MATCH($A$4,'Source data'!$A$1:$A$65528,0)))</f>
        <v>Select LA</v>
      </c>
      <c r="P6" s="114" t="str">
        <f>IF($A$4=0,"Select LA",SUM(L6:O6))</f>
        <v>Select LA</v>
      </c>
      <c r="R6" s="110" t="str">
        <f>IF($A4=0,"Select LA",F6*5/12+L6*7/12)</f>
        <v>Select LA</v>
      </c>
      <c r="S6" s="111" t="str">
        <f t="shared" ref="S6:U6" si="0">IF($A4=0,"Select LA",G6*5/12+M6*7/12)</f>
        <v>Select LA</v>
      </c>
      <c r="T6" s="112" t="str">
        <f t="shared" si="0"/>
        <v>Select LA</v>
      </c>
      <c r="U6" s="113" t="str">
        <f t="shared" si="0"/>
        <v>Select LA</v>
      </c>
      <c r="V6" s="114" t="str">
        <f>IF($A$4=0,"Select LA",SUM(R6:U6))</f>
        <v>Select LA</v>
      </c>
    </row>
    <row r="7" spans="1:22" ht="35.1" customHeight="1" thickBot="1" x14ac:dyDescent="0.25">
      <c r="A7" s="39"/>
      <c r="B7" s="51"/>
      <c r="C7" s="51"/>
      <c r="D7" s="51"/>
      <c r="E7" s="51"/>
      <c r="F7" s="78"/>
      <c r="G7" s="78"/>
      <c r="H7" s="78"/>
      <c r="I7" s="78"/>
      <c r="J7" s="78"/>
      <c r="K7" s="43"/>
      <c r="L7" s="43"/>
      <c r="M7" s="43"/>
      <c r="N7" s="43"/>
      <c r="O7" s="43"/>
      <c r="Q7" s="43"/>
      <c r="R7" s="116"/>
      <c r="S7" s="116"/>
      <c r="T7" s="117"/>
    </row>
    <row r="8" spans="1:22" ht="35.1" customHeight="1" x14ac:dyDescent="0.2">
      <c r="A8" s="39"/>
      <c r="B8" s="80"/>
      <c r="C8" s="80"/>
      <c r="F8" s="266" t="s">
        <v>1295</v>
      </c>
      <c r="G8" s="267"/>
      <c r="H8" s="78"/>
      <c r="I8" s="266" t="s">
        <v>1297</v>
      </c>
      <c r="J8" s="267"/>
      <c r="K8" s="43"/>
      <c r="L8" s="43"/>
      <c r="M8" s="266" t="s">
        <v>254</v>
      </c>
      <c r="N8" s="267"/>
      <c r="P8" s="43"/>
      <c r="Q8" s="43"/>
      <c r="R8" s="116"/>
      <c r="S8" s="117"/>
    </row>
    <row r="9" spans="1:22" ht="35.1" customHeight="1" thickBot="1" x14ac:dyDescent="0.25">
      <c r="A9" s="39"/>
      <c r="B9" s="115" t="s">
        <v>17</v>
      </c>
      <c r="C9" s="256" t="s">
        <v>266</v>
      </c>
      <c r="D9" s="256"/>
      <c r="E9" s="289"/>
      <c r="F9" s="297" t="str">
        <f>IF(A4=0,"Select LA",INDEX('Source data'!X$1:X$65528,MATCH($A$4,'Source data'!$A$1:$A$65528,0)))</f>
        <v>Select LA</v>
      </c>
      <c r="G9" s="298"/>
      <c r="H9" s="78"/>
      <c r="I9" s="297" t="str">
        <f>IF(A4=0,"Select LA",INDEX('Source data'!CB$1:CB$65528,MATCH($A$4,'Source data'!$A$1:$A$65528,0)))</f>
        <v>Select LA</v>
      </c>
      <c r="J9" s="298"/>
      <c r="K9" s="43"/>
      <c r="L9" s="43"/>
      <c r="M9" s="297" t="str">
        <f>IF(A4=0,"Select LA",F9*5/12+I9*7/12)</f>
        <v>Select LA</v>
      </c>
      <c r="N9" s="298"/>
      <c r="P9" s="43"/>
      <c r="Q9" s="43"/>
      <c r="R9" s="116"/>
      <c r="S9" s="117"/>
    </row>
    <row r="10" spans="1:22" s="121" customFormat="1" ht="35.1" customHeight="1" thickBot="1" x14ac:dyDescent="0.25">
      <c r="A10" s="118"/>
      <c r="B10" s="119"/>
      <c r="C10" s="120"/>
      <c r="F10" s="122"/>
      <c r="G10" s="123"/>
      <c r="H10" s="123"/>
      <c r="I10" s="122"/>
      <c r="J10" s="123"/>
      <c r="K10" s="54"/>
      <c r="L10" s="54"/>
      <c r="M10" s="122"/>
      <c r="N10" s="123"/>
      <c r="P10" s="54"/>
      <c r="Q10" s="54"/>
      <c r="R10" s="124"/>
      <c r="S10" s="125"/>
    </row>
    <row r="11" spans="1:22" ht="35.1" customHeight="1" thickBot="1" x14ac:dyDescent="0.3">
      <c r="A11" s="39"/>
      <c r="F11" s="292" t="s">
        <v>1296</v>
      </c>
      <c r="G11" s="293"/>
      <c r="H11" s="78"/>
      <c r="I11" s="292" t="s">
        <v>1294</v>
      </c>
      <c r="J11" s="293"/>
      <c r="K11" s="43"/>
      <c r="L11" s="43"/>
      <c r="M11" s="292" t="s">
        <v>254</v>
      </c>
      <c r="N11" s="293"/>
      <c r="O11" s="43"/>
      <c r="Q11" s="43"/>
      <c r="R11" s="116"/>
      <c r="S11" s="116"/>
      <c r="T11" s="117"/>
    </row>
    <row r="12" spans="1:22" ht="35.1" customHeight="1" thickBot="1" x14ac:dyDescent="0.25">
      <c r="A12" s="39"/>
      <c r="F12" s="287" t="s">
        <v>52</v>
      </c>
      <c r="G12" s="288"/>
      <c r="H12" s="78"/>
      <c r="I12" s="287" t="s">
        <v>52</v>
      </c>
      <c r="J12" s="288"/>
      <c r="K12" s="43"/>
      <c r="L12" s="43"/>
      <c r="M12" s="287" t="s">
        <v>52</v>
      </c>
      <c r="N12" s="288"/>
      <c r="O12" s="43"/>
      <c r="Q12" s="43"/>
      <c r="R12" s="116"/>
      <c r="S12" s="116"/>
      <c r="T12" s="117"/>
    </row>
    <row r="13" spans="1:22" ht="35.1" customHeight="1" thickBot="1" x14ac:dyDescent="0.25">
      <c r="A13" s="39"/>
      <c r="B13" s="35" t="s">
        <v>17</v>
      </c>
      <c r="C13" s="256" t="s">
        <v>267</v>
      </c>
      <c r="D13" s="256"/>
      <c r="E13" s="289"/>
      <c r="F13" s="290" t="str">
        <f>IF(A4=0,"Select LA",INDEX('Source data'!U$1:U$65528,MATCH($A$4,'Source data'!$A$1:$A$65528,0)))</f>
        <v>Select LA</v>
      </c>
      <c r="G13" s="291"/>
      <c r="H13" s="78"/>
      <c r="I13" s="290" t="str">
        <f>IF(A4=0,"Select LA",INDEX('Source data'!BY$1:BY$65528,MATCH($A$4,'Source data'!$A$1:$A$65528,0)))</f>
        <v>Select LA</v>
      </c>
      <c r="J13" s="291"/>
      <c r="K13" s="43"/>
      <c r="L13" s="43"/>
      <c r="M13" s="297" t="str">
        <f>IF(A4=0,"Select LA",F13*5/12+I13*7/12)</f>
        <v>Select LA</v>
      </c>
      <c r="N13" s="298"/>
      <c r="O13" s="43"/>
      <c r="Q13" s="43"/>
      <c r="R13" s="116"/>
      <c r="S13" s="116"/>
      <c r="T13" s="117"/>
    </row>
    <row r="14" spans="1:22" ht="27" customHeight="1" x14ac:dyDescent="0.2">
      <c r="A14" s="39"/>
      <c r="B14" s="51"/>
      <c r="C14" s="51"/>
      <c r="D14" s="51"/>
      <c r="E14" s="51"/>
      <c r="F14" s="79"/>
      <c r="G14" s="79"/>
      <c r="H14" s="79"/>
      <c r="I14" s="79"/>
      <c r="J14" s="79"/>
      <c r="K14" s="43"/>
      <c r="L14" s="43"/>
      <c r="M14" s="43"/>
      <c r="N14" s="43"/>
      <c r="O14" s="43"/>
      <c r="Q14" s="43"/>
      <c r="R14" s="116"/>
      <c r="S14" s="116"/>
      <c r="T14" s="117"/>
    </row>
    <row r="15" spans="1:22" ht="22.5" customHeight="1" x14ac:dyDescent="0.2">
      <c r="A15" s="39"/>
      <c r="B15" s="275" t="s">
        <v>21</v>
      </c>
      <c r="C15" s="275"/>
      <c r="D15" s="90"/>
      <c r="E15" s="90"/>
      <c r="F15" s="92"/>
      <c r="G15" s="43"/>
      <c r="H15" s="43"/>
      <c r="I15" s="43"/>
      <c r="J15" s="43"/>
      <c r="K15" s="43"/>
      <c r="L15" s="43"/>
      <c r="M15" s="43"/>
      <c r="N15" s="43"/>
      <c r="O15" s="43"/>
      <c r="P15" s="126"/>
      <c r="Q15" s="43"/>
      <c r="R15" s="46"/>
      <c r="S15" s="116"/>
      <c r="T15" s="127"/>
    </row>
    <row r="16" spans="1:22" ht="9.9499999999999993" customHeight="1" x14ac:dyDescent="0.2">
      <c r="A16" s="39"/>
      <c r="B16" s="91"/>
      <c r="C16" s="91"/>
      <c r="D16" s="90"/>
      <c r="E16" s="90"/>
      <c r="F16" s="92"/>
      <c r="G16" s="43"/>
      <c r="H16" s="43"/>
      <c r="I16" s="43"/>
      <c r="J16" s="43"/>
      <c r="K16" s="43"/>
      <c r="L16" s="43"/>
      <c r="M16" s="43"/>
      <c r="N16" s="43"/>
      <c r="O16" s="43"/>
      <c r="P16" s="43"/>
      <c r="Q16" s="43"/>
      <c r="R16" s="43"/>
      <c r="S16" s="43"/>
    </row>
    <row r="17" spans="1:19" ht="15" customHeight="1" x14ac:dyDescent="0.2">
      <c r="A17" s="39"/>
      <c r="B17" s="259" t="s">
        <v>259</v>
      </c>
      <c r="C17" s="259"/>
      <c r="D17" s="259"/>
      <c r="E17" s="259"/>
      <c r="F17" s="259"/>
      <c r="G17" s="259"/>
      <c r="H17" s="259"/>
      <c r="I17" s="93"/>
      <c r="J17" s="93"/>
      <c r="K17" s="43"/>
      <c r="L17" s="43"/>
      <c r="M17" s="43"/>
      <c r="N17" s="43"/>
      <c r="O17" s="43"/>
      <c r="P17" s="43"/>
      <c r="Q17" s="43"/>
      <c r="R17" s="43"/>
      <c r="S17" s="43"/>
    </row>
    <row r="18" spans="1:19" ht="5.25" customHeight="1" x14ac:dyDescent="0.2">
      <c r="A18" s="39"/>
      <c r="B18" s="94"/>
      <c r="C18" s="94"/>
      <c r="D18" s="94"/>
      <c r="E18" s="94"/>
      <c r="F18" s="94"/>
      <c r="G18" s="94"/>
      <c r="H18" s="94"/>
      <c r="I18" s="93"/>
      <c r="J18" s="93"/>
      <c r="K18" s="43"/>
      <c r="L18" s="43"/>
      <c r="M18" s="43"/>
      <c r="N18" s="43"/>
      <c r="O18" s="43"/>
      <c r="P18" s="43"/>
      <c r="Q18" s="43"/>
      <c r="R18" s="43"/>
      <c r="S18" s="43"/>
    </row>
    <row r="19" spans="1:19" ht="15" customHeight="1" x14ac:dyDescent="0.25">
      <c r="A19" s="25"/>
      <c r="B19" s="95" t="s">
        <v>22</v>
      </c>
      <c r="C19" s="256" t="s">
        <v>41</v>
      </c>
      <c r="D19" s="257"/>
      <c r="E19" s="257"/>
      <c r="F19" s="257"/>
      <c r="G19" s="257"/>
      <c r="H19" s="257"/>
      <c r="I19" s="257"/>
      <c r="J19" s="61"/>
      <c r="K19" s="43"/>
      <c r="L19" s="43"/>
      <c r="M19" s="43"/>
      <c r="N19" s="43"/>
      <c r="O19" s="43"/>
      <c r="P19" s="43"/>
      <c r="Q19" s="43"/>
      <c r="R19" s="43"/>
      <c r="S19" s="43"/>
    </row>
    <row r="20" spans="1:19" ht="15" customHeight="1" x14ac:dyDescent="0.2">
      <c r="A20" s="39"/>
      <c r="B20" s="95" t="s">
        <v>23</v>
      </c>
      <c r="C20" s="258" t="s">
        <v>42</v>
      </c>
      <c r="D20" s="258"/>
      <c r="E20" s="258"/>
      <c r="F20" s="258"/>
      <c r="G20" s="258"/>
      <c r="H20" s="258"/>
      <c r="I20" s="258"/>
      <c r="J20" s="96"/>
      <c r="K20" s="43"/>
      <c r="L20" s="43"/>
      <c r="M20" s="43"/>
      <c r="N20" s="43"/>
      <c r="O20" s="43"/>
      <c r="P20" s="43"/>
      <c r="Q20" s="43"/>
      <c r="R20" s="43"/>
      <c r="S20" s="43"/>
    </row>
    <row r="21" spans="1:19" ht="15" customHeight="1" x14ac:dyDescent="0.2">
      <c r="A21" s="39"/>
      <c r="B21" s="95" t="s">
        <v>43</v>
      </c>
      <c r="C21" s="256" t="s">
        <v>260</v>
      </c>
      <c r="D21" s="256"/>
      <c r="E21" s="256"/>
      <c r="F21" s="256"/>
      <c r="G21" s="256"/>
      <c r="H21" s="256"/>
      <c r="I21" s="256"/>
      <c r="J21" s="58"/>
      <c r="K21" s="43"/>
      <c r="L21" s="43"/>
      <c r="M21" s="43"/>
      <c r="N21" s="43"/>
      <c r="O21" s="43"/>
      <c r="P21" s="43"/>
      <c r="Q21" s="43"/>
      <c r="R21" s="43"/>
      <c r="S21" s="43"/>
    </row>
    <row r="22" spans="1:19" ht="9.9499999999999993" customHeight="1" x14ac:dyDescent="0.2">
      <c r="A22" s="39"/>
      <c r="B22" s="91"/>
      <c r="C22" s="91"/>
      <c r="D22" s="43"/>
      <c r="E22" s="43"/>
      <c r="F22" s="43"/>
      <c r="G22" s="43"/>
      <c r="H22" s="43"/>
      <c r="I22" s="43"/>
      <c r="J22" s="43"/>
      <c r="K22" s="43"/>
      <c r="L22" s="43"/>
      <c r="M22" s="43"/>
      <c r="N22" s="43"/>
      <c r="O22" s="43"/>
      <c r="P22" s="43"/>
      <c r="Q22" s="43"/>
      <c r="R22" s="43"/>
      <c r="S22" s="43"/>
    </row>
    <row r="23" spans="1:19" ht="15" customHeight="1" x14ac:dyDescent="0.2">
      <c r="A23" s="39"/>
      <c r="B23" s="259" t="s">
        <v>261</v>
      </c>
      <c r="C23" s="259"/>
      <c r="D23" s="259"/>
      <c r="E23" s="259"/>
      <c r="F23" s="80"/>
      <c r="G23" s="80"/>
      <c r="H23" s="84"/>
      <c r="I23" s="84"/>
      <c r="J23" s="84"/>
      <c r="K23" s="43"/>
      <c r="L23" s="43"/>
      <c r="M23" s="43"/>
      <c r="N23" s="43"/>
      <c r="O23" s="43"/>
      <c r="P23" s="43"/>
      <c r="Q23" s="43"/>
      <c r="R23" s="43"/>
      <c r="S23" s="43"/>
    </row>
    <row r="24" spans="1:19" ht="9.9499999999999993" customHeight="1" x14ac:dyDescent="0.2">
      <c r="A24" s="39"/>
      <c r="B24" s="94"/>
      <c r="C24" s="94"/>
      <c r="D24" s="94"/>
      <c r="E24" s="94"/>
      <c r="F24" s="80"/>
      <c r="G24" s="80"/>
      <c r="H24" s="84"/>
      <c r="I24" s="84"/>
      <c r="J24" s="84"/>
      <c r="K24" s="43"/>
      <c r="L24" s="43"/>
      <c r="M24" s="43"/>
      <c r="N24" s="43"/>
      <c r="O24" s="43"/>
      <c r="P24" s="43"/>
      <c r="Q24" s="43"/>
      <c r="R24" s="43"/>
      <c r="S24" s="43"/>
    </row>
    <row r="25" spans="1:19" ht="15" customHeight="1" x14ac:dyDescent="0.2">
      <c r="A25" s="39"/>
      <c r="B25" s="128" t="s">
        <v>44</v>
      </c>
      <c r="C25" s="129" t="s">
        <v>53</v>
      </c>
      <c r="D25" s="101"/>
      <c r="E25" s="101"/>
      <c r="F25" s="101"/>
      <c r="G25" s="101"/>
      <c r="H25" s="101"/>
      <c r="I25" s="84"/>
      <c r="J25" s="84"/>
      <c r="K25" s="43"/>
      <c r="L25" s="43"/>
      <c r="M25" s="43"/>
      <c r="N25" s="43"/>
      <c r="O25" s="43"/>
      <c r="P25" s="43"/>
      <c r="Q25" s="43"/>
      <c r="R25" s="43"/>
      <c r="S25" s="43"/>
    </row>
    <row r="26" spans="1:19" ht="15" customHeight="1" x14ac:dyDescent="0.2">
      <c r="A26" s="39"/>
      <c r="C26" s="98" t="s">
        <v>45</v>
      </c>
      <c r="D26" s="101"/>
      <c r="E26" s="101"/>
      <c r="F26" s="101"/>
      <c r="G26" s="101"/>
      <c r="H26" s="101"/>
      <c r="I26" s="84"/>
      <c r="J26" s="84"/>
      <c r="K26" s="43"/>
      <c r="L26" s="43"/>
      <c r="M26" s="43"/>
      <c r="N26" s="43"/>
      <c r="O26" s="43"/>
      <c r="P26" s="43"/>
      <c r="Q26" s="43"/>
      <c r="R26" s="43"/>
      <c r="S26" s="43"/>
    </row>
    <row r="27" spans="1:19" ht="15" customHeight="1" x14ac:dyDescent="0.2">
      <c r="A27" s="39"/>
      <c r="C27" s="98" t="s">
        <v>46</v>
      </c>
      <c r="D27" s="101"/>
      <c r="E27" s="101"/>
      <c r="F27" s="101"/>
      <c r="G27" s="101"/>
      <c r="H27" s="63"/>
      <c r="I27" s="84"/>
      <c r="J27" s="84"/>
      <c r="K27" s="43"/>
      <c r="L27" s="43"/>
      <c r="M27" s="43"/>
      <c r="N27" s="43"/>
      <c r="O27" s="43"/>
      <c r="P27" s="43"/>
      <c r="Q27" s="43"/>
      <c r="R27" s="43"/>
      <c r="S27" s="43"/>
    </row>
    <row r="28" spans="1:19" ht="15" customHeight="1" x14ac:dyDescent="0.2">
      <c r="A28" s="39"/>
      <c r="C28" s="98" t="s">
        <v>47</v>
      </c>
      <c r="D28" s="101"/>
      <c r="E28" s="101"/>
      <c r="F28" s="101"/>
      <c r="G28" s="101"/>
      <c r="H28" s="101"/>
      <c r="I28" s="84"/>
      <c r="J28" s="84"/>
      <c r="K28" s="43"/>
      <c r="L28" s="43"/>
      <c r="M28" s="43"/>
      <c r="N28" s="43"/>
      <c r="O28" s="43"/>
      <c r="P28" s="43"/>
      <c r="Q28" s="43"/>
      <c r="R28" s="43"/>
      <c r="S28" s="43"/>
    </row>
    <row r="29" spans="1:19" ht="9.9499999999999993" customHeight="1" x14ac:dyDescent="0.2">
      <c r="A29" s="39"/>
      <c r="B29" s="63"/>
      <c r="C29" s="63"/>
      <c r="D29" s="63"/>
      <c r="E29" s="63"/>
      <c r="F29" s="63"/>
      <c r="G29" s="63"/>
      <c r="H29" s="63"/>
      <c r="I29" s="84"/>
      <c r="J29" s="84"/>
      <c r="K29" s="43"/>
      <c r="L29" s="43"/>
      <c r="M29" s="43"/>
      <c r="N29" s="43"/>
      <c r="O29" s="43"/>
      <c r="P29" s="43"/>
      <c r="Q29" s="43"/>
      <c r="R29" s="43"/>
      <c r="S29" s="43"/>
    </row>
    <row r="30" spans="1:19" ht="15" customHeight="1" x14ac:dyDescent="0.25">
      <c r="A30" s="39"/>
      <c r="B30" s="261" t="s">
        <v>264</v>
      </c>
      <c r="C30" s="261"/>
      <c r="D30" s="261"/>
      <c r="E30" s="261"/>
      <c r="F30" s="261"/>
      <c r="G30" s="261"/>
      <c r="H30" s="43"/>
      <c r="I30" s="43"/>
      <c r="J30" s="43"/>
      <c r="K30" s="43"/>
      <c r="L30" s="43"/>
      <c r="M30" s="43"/>
      <c r="N30" s="43"/>
      <c r="O30" s="43"/>
      <c r="P30" s="43"/>
      <c r="Q30" s="43"/>
      <c r="R30" s="43"/>
      <c r="S30" s="43"/>
    </row>
    <row r="31" spans="1:19" ht="9.9499999999999993" customHeight="1" x14ac:dyDescent="0.25">
      <c r="A31" s="39"/>
      <c r="B31" s="103"/>
      <c r="C31" s="103"/>
      <c r="D31" s="103"/>
      <c r="E31" s="103"/>
      <c r="F31" s="103"/>
      <c r="G31" s="103"/>
      <c r="H31" s="43"/>
      <c r="I31" s="43"/>
      <c r="J31" s="43"/>
      <c r="K31" s="43"/>
      <c r="L31" s="43"/>
      <c r="M31" s="43"/>
      <c r="N31" s="43"/>
      <c r="O31" s="43"/>
      <c r="P31" s="43"/>
      <c r="Q31" s="43"/>
      <c r="R31" s="43"/>
      <c r="S31" s="43"/>
    </row>
    <row r="32" spans="1:19" ht="15" customHeight="1" x14ac:dyDescent="0.2">
      <c r="A32" s="39"/>
      <c r="B32" s="95" t="s">
        <v>48</v>
      </c>
      <c r="C32" s="256" t="s">
        <v>51</v>
      </c>
      <c r="D32" s="256"/>
      <c r="E32" s="256"/>
      <c r="F32" s="256"/>
      <c r="G32" s="256"/>
      <c r="H32" s="256"/>
      <c r="I32" s="256"/>
      <c r="J32" s="104"/>
      <c r="K32" s="43"/>
      <c r="L32" s="43"/>
      <c r="M32" s="43"/>
      <c r="N32" s="43"/>
      <c r="O32" s="43"/>
      <c r="P32" s="43"/>
      <c r="Q32" s="43"/>
      <c r="R32" s="43"/>
      <c r="S32" s="43"/>
    </row>
    <row r="33" spans="1:19" ht="15" customHeight="1" x14ac:dyDescent="0.2">
      <c r="A33" s="39"/>
      <c r="B33" s="65"/>
      <c r="C33" s="61"/>
      <c r="D33" s="61"/>
      <c r="E33" s="61"/>
      <c r="F33" s="61"/>
      <c r="G33" s="61"/>
      <c r="H33" s="61"/>
      <c r="I33" s="61"/>
      <c r="J33" s="61"/>
      <c r="K33" s="43"/>
      <c r="L33" s="43"/>
      <c r="M33" s="43"/>
      <c r="N33" s="43"/>
      <c r="O33" s="43"/>
      <c r="P33" s="43"/>
      <c r="Q33" s="43"/>
      <c r="R33" s="43"/>
      <c r="S33" s="43"/>
    </row>
    <row r="34" spans="1:19" ht="14.25" customHeight="1" x14ac:dyDescent="0.2">
      <c r="A34" s="39"/>
      <c r="B34" s="32"/>
      <c r="C34" s="32"/>
      <c r="D34" s="32"/>
      <c r="E34" s="32"/>
      <c r="F34" s="80"/>
      <c r="G34" s="80"/>
      <c r="H34" s="84"/>
      <c r="I34" s="84"/>
      <c r="J34" s="84"/>
      <c r="K34" s="43"/>
      <c r="L34" s="43"/>
      <c r="M34" s="43"/>
      <c r="N34" s="43"/>
      <c r="O34" s="43"/>
      <c r="P34" s="43"/>
      <c r="Q34" s="43"/>
      <c r="R34" s="43"/>
      <c r="S34" s="43"/>
    </row>
    <row r="35" spans="1:19" ht="16.5" customHeight="1" x14ac:dyDescent="0.2">
      <c r="A35" s="39"/>
      <c r="B35" s="260"/>
      <c r="C35" s="260"/>
      <c r="D35" s="260"/>
      <c r="E35" s="260"/>
      <c r="F35" s="260"/>
      <c r="G35" s="260"/>
      <c r="H35" s="260"/>
      <c r="I35" s="63"/>
      <c r="J35" s="63"/>
      <c r="K35" s="43"/>
      <c r="L35" s="43"/>
      <c r="M35" s="43"/>
      <c r="N35" s="43"/>
      <c r="O35" s="43"/>
      <c r="P35" s="43"/>
      <c r="Q35" s="43"/>
      <c r="R35" s="43"/>
      <c r="S35" s="43"/>
    </row>
    <row r="36" spans="1:19" ht="14.25" x14ac:dyDescent="0.2">
      <c r="A36" s="39"/>
      <c r="B36" s="63"/>
      <c r="C36" s="63"/>
      <c r="D36" s="63"/>
      <c r="E36" s="63"/>
      <c r="F36" s="63"/>
      <c r="G36" s="63"/>
      <c r="H36" s="63"/>
      <c r="I36" s="63"/>
      <c r="J36" s="63"/>
      <c r="K36" s="43"/>
      <c r="L36" s="43"/>
      <c r="M36" s="43"/>
      <c r="N36" s="43"/>
      <c r="O36" s="43"/>
      <c r="P36" s="43"/>
      <c r="Q36" s="43"/>
      <c r="R36" s="43"/>
      <c r="S36" s="43"/>
    </row>
    <row r="37" spans="1:19" x14ac:dyDescent="0.2">
      <c r="A37" s="39"/>
      <c r="B37" s="65"/>
      <c r="C37" s="66"/>
      <c r="D37" s="43"/>
      <c r="E37" s="43"/>
      <c r="F37" s="43"/>
      <c r="G37" s="43"/>
      <c r="H37" s="43"/>
      <c r="I37" s="43"/>
      <c r="J37" s="43"/>
      <c r="K37" s="43"/>
      <c r="L37" s="43"/>
      <c r="M37" s="43"/>
      <c r="N37" s="43"/>
      <c r="O37" s="43"/>
      <c r="P37" s="43"/>
      <c r="Q37" s="43"/>
      <c r="R37" s="43"/>
      <c r="S37" s="43"/>
    </row>
    <row r="38" spans="1:19" ht="15" customHeight="1" x14ac:dyDescent="0.2">
      <c r="A38" s="39"/>
      <c r="B38" s="65"/>
      <c r="C38" s="66"/>
      <c r="D38" s="43"/>
      <c r="E38" s="43"/>
      <c r="F38" s="43"/>
      <c r="G38" s="43"/>
      <c r="H38" s="43"/>
      <c r="I38" s="43"/>
      <c r="J38" s="43"/>
      <c r="K38" s="43"/>
      <c r="L38" s="43"/>
      <c r="M38" s="43"/>
      <c r="N38" s="43"/>
      <c r="O38" s="43"/>
      <c r="P38" s="43"/>
      <c r="Q38" s="43"/>
      <c r="R38" s="43"/>
      <c r="S38" s="43"/>
    </row>
    <row r="39" spans="1:19" ht="6.75" customHeight="1" x14ac:dyDescent="0.2">
      <c r="A39" s="39"/>
      <c r="B39" s="65"/>
      <c r="C39" s="66"/>
      <c r="D39" s="43"/>
      <c r="E39" s="43"/>
      <c r="F39" s="43"/>
      <c r="G39" s="43"/>
      <c r="H39" s="43"/>
      <c r="I39" s="43"/>
      <c r="J39" s="43"/>
      <c r="K39" s="43"/>
      <c r="L39" s="43"/>
      <c r="M39" s="43"/>
      <c r="N39" s="43"/>
      <c r="O39" s="43"/>
      <c r="P39" s="43"/>
      <c r="Q39" s="43"/>
      <c r="R39" s="43"/>
      <c r="S39" s="43"/>
    </row>
    <row r="40" spans="1:19" x14ac:dyDescent="0.2">
      <c r="A40" s="39"/>
      <c r="B40" s="65"/>
      <c r="C40" s="66"/>
      <c r="D40" s="43"/>
      <c r="E40" s="43"/>
      <c r="F40" s="43"/>
      <c r="G40" s="43"/>
      <c r="H40" s="43"/>
      <c r="I40" s="43"/>
      <c r="J40" s="43"/>
      <c r="K40" s="43"/>
      <c r="L40" s="43"/>
      <c r="M40" s="43"/>
      <c r="N40" s="43"/>
      <c r="O40" s="43"/>
      <c r="P40" s="43"/>
      <c r="Q40" s="43"/>
      <c r="R40" s="43"/>
      <c r="S40" s="43"/>
    </row>
    <row r="41" spans="1:19" x14ac:dyDescent="0.2">
      <c r="A41" s="39"/>
      <c r="B41" s="65"/>
      <c r="C41" s="66"/>
      <c r="D41" s="43"/>
      <c r="E41" s="43"/>
      <c r="F41" s="43"/>
      <c r="G41" s="43"/>
      <c r="H41" s="43"/>
      <c r="I41" s="43"/>
      <c r="J41" s="43"/>
      <c r="K41" s="43"/>
      <c r="L41" s="43"/>
      <c r="M41" s="43"/>
      <c r="N41" s="43"/>
      <c r="O41" s="43"/>
      <c r="P41" s="43"/>
      <c r="Q41" s="43"/>
      <c r="R41" s="43"/>
      <c r="S41" s="43"/>
    </row>
    <row r="42" spans="1:19" x14ac:dyDescent="0.2">
      <c r="A42" s="39"/>
      <c r="B42" s="65"/>
      <c r="C42" s="66"/>
      <c r="D42" s="43"/>
      <c r="E42" s="43"/>
      <c r="F42" s="43"/>
      <c r="G42" s="43"/>
      <c r="H42" s="43"/>
      <c r="I42" s="43"/>
      <c r="J42" s="43"/>
      <c r="K42" s="43"/>
      <c r="L42" s="43"/>
      <c r="M42" s="43"/>
      <c r="N42" s="43"/>
      <c r="O42" s="43"/>
      <c r="P42" s="43"/>
      <c r="Q42" s="43"/>
      <c r="R42" s="43"/>
      <c r="S42" s="43"/>
    </row>
    <row r="43" spans="1:19" x14ac:dyDescent="0.2">
      <c r="A43" s="39"/>
      <c r="B43" s="65"/>
      <c r="C43" s="66"/>
      <c r="D43" s="43"/>
      <c r="E43" s="43"/>
      <c r="F43" s="43"/>
      <c r="G43" s="43"/>
      <c r="H43" s="43"/>
      <c r="I43" s="43"/>
      <c r="J43" s="43"/>
      <c r="K43" s="43"/>
      <c r="L43" s="43"/>
      <c r="M43" s="43"/>
      <c r="N43" s="43"/>
      <c r="O43" s="43"/>
      <c r="P43" s="43"/>
      <c r="Q43" s="43"/>
      <c r="R43" s="43"/>
      <c r="S43" s="43"/>
    </row>
    <row r="44" spans="1:19" x14ac:dyDescent="0.2">
      <c r="A44" s="39"/>
      <c r="B44" s="65"/>
      <c r="C44" s="66"/>
      <c r="D44" s="43"/>
      <c r="E44" s="43"/>
      <c r="F44" s="43"/>
      <c r="G44" s="43"/>
      <c r="H44" s="43"/>
      <c r="I44" s="43"/>
      <c r="J44" s="43"/>
      <c r="K44" s="43"/>
      <c r="L44" s="43"/>
      <c r="M44" s="43"/>
      <c r="N44" s="43"/>
      <c r="O44" s="43"/>
      <c r="P44" s="43"/>
      <c r="Q44" s="43"/>
      <c r="R44" s="43"/>
      <c r="S44" s="43"/>
    </row>
    <row r="45" spans="1:19" x14ac:dyDescent="0.2">
      <c r="A45" s="39"/>
      <c r="B45" s="65"/>
      <c r="C45" s="66"/>
      <c r="D45" s="43"/>
      <c r="E45" s="43"/>
      <c r="F45" s="43"/>
      <c r="G45" s="43"/>
      <c r="H45" s="43"/>
      <c r="I45" s="43"/>
      <c r="J45" s="43"/>
      <c r="K45" s="43"/>
      <c r="L45" s="43"/>
      <c r="M45" s="43"/>
      <c r="N45" s="43"/>
      <c r="O45" s="43"/>
      <c r="P45" s="43"/>
      <c r="Q45" s="43"/>
      <c r="R45" s="43"/>
      <c r="S45" s="43"/>
    </row>
    <row r="46" spans="1:19" x14ac:dyDescent="0.2">
      <c r="A46" s="39"/>
      <c r="B46" s="65"/>
      <c r="C46" s="66"/>
      <c r="D46" s="43"/>
      <c r="E46" s="43"/>
      <c r="F46" s="43"/>
      <c r="G46" s="43"/>
      <c r="H46" s="43"/>
      <c r="I46" s="43"/>
      <c r="J46" s="43"/>
      <c r="K46" s="43"/>
      <c r="L46" s="43"/>
      <c r="M46" s="43"/>
      <c r="N46" s="43"/>
      <c r="O46" s="43"/>
      <c r="P46" s="43"/>
      <c r="Q46" s="43"/>
      <c r="R46" s="43"/>
      <c r="S46" s="43"/>
    </row>
    <row r="47" spans="1:19" x14ac:dyDescent="0.2">
      <c r="A47" s="39"/>
      <c r="B47" s="65"/>
      <c r="C47" s="66"/>
      <c r="D47" s="43"/>
      <c r="E47" s="43"/>
      <c r="F47" s="43"/>
      <c r="G47" s="43"/>
      <c r="H47" s="43"/>
      <c r="I47" s="43"/>
      <c r="J47" s="43"/>
      <c r="K47" s="43"/>
      <c r="L47" s="43"/>
      <c r="M47" s="43"/>
      <c r="N47" s="43"/>
      <c r="O47" s="43"/>
      <c r="P47" s="43"/>
      <c r="Q47" s="43"/>
      <c r="R47" s="43"/>
      <c r="S47" s="43"/>
    </row>
    <row r="48" spans="1:19" x14ac:dyDescent="0.2">
      <c r="A48" s="39"/>
      <c r="B48" s="65"/>
      <c r="C48" s="66"/>
      <c r="D48" s="43"/>
      <c r="E48" s="43"/>
      <c r="F48" s="43"/>
      <c r="G48" s="43"/>
      <c r="H48" s="43"/>
      <c r="I48" s="43"/>
      <c r="J48" s="43"/>
      <c r="K48" s="43"/>
      <c r="L48" s="43"/>
      <c r="M48" s="43"/>
      <c r="N48" s="43"/>
      <c r="O48" s="43"/>
      <c r="P48" s="43"/>
      <c r="Q48" s="43"/>
      <c r="R48" s="43"/>
      <c r="S48" s="43"/>
    </row>
    <row r="49" spans="1:19" x14ac:dyDescent="0.2">
      <c r="A49" s="39"/>
      <c r="B49" s="65"/>
      <c r="C49" s="66"/>
      <c r="D49" s="43"/>
      <c r="E49" s="43"/>
      <c r="F49" s="43"/>
      <c r="G49" s="43"/>
      <c r="H49" s="43"/>
      <c r="I49" s="43"/>
      <c r="J49" s="43"/>
      <c r="K49" s="43"/>
      <c r="L49" s="43"/>
      <c r="M49" s="43"/>
      <c r="N49" s="43"/>
      <c r="O49" s="43"/>
      <c r="P49" s="43"/>
      <c r="Q49" s="43"/>
      <c r="R49" s="43"/>
      <c r="S49" s="43"/>
    </row>
    <row r="50" spans="1:19" x14ac:dyDescent="0.2">
      <c r="A50" s="39"/>
      <c r="B50" s="65"/>
      <c r="C50" s="66"/>
      <c r="D50" s="43"/>
      <c r="E50" s="43"/>
      <c r="F50" s="43"/>
      <c r="G50" s="43"/>
      <c r="H50" s="43"/>
      <c r="I50" s="43"/>
      <c r="J50" s="43"/>
      <c r="K50" s="43"/>
      <c r="L50" s="43"/>
      <c r="M50" s="43"/>
      <c r="N50" s="43"/>
      <c r="O50" s="43"/>
      <c r="P50" s="43"/>
      <c r="Q50" s="43"/>
      <c r="R50" s="43"/>
      <c r="S50" s="43"/>
    </row>
    <row r="51" spans="1:19" x14ac:dyDescent="0.2">
      <c r="A51" s="39"/>
      <c r="B51" s="65"/>
      <c r="C51" s="66"/>
      <c r="D51" s="43"/>
      <c r="E51" s="43"/>
      <c r="F51" s="43"/>
      <c r="G51" s="43"/>
      <c r="H51" s="43"/>
      <c r="I51" s="43"/>
      <c r="J51" s="43"/>
      <c r="K51" s="43"/>
      <c r="L51" s="43"/>
      <c r="M51" s="43"/>
      <c r="N51" s="43"/>
      <c r="O51" s="43"/>
      <c r="P51" s="43"/>
      <c r="Q51" s="43"/>
      <c r="R51" s="43"/>
      <c r="S51" s="43"/>
    </row>
    <row r="52" spans="1:19" x14ac:dyDescent="0.2">
      <c r="A52" s="39"/>
      <c r="B52" s="65"/>
      <c r="C52" s="66"/>
      <c r="D52" s="43"/>
      <c r="E52" s="43"/>
      <c r="F52" s="43"/>
      <c r="G52" s="43"/>
      <c r="H52" s="43"/>
      <c r="I52" s="43"/>
      <c r="J52" s="43"/>
      <c r="K52" s="43"/>
      <c r="L52" s="43"/>
      <c r="M52" s="43"/>
      <c r="N52" s="43"/>
      <c r="O52" s="43"/>
      <c r="P52" s="43"/>
      <c r="Q52" s="43"/>
      <c r="R52" s="43"/>
      <c r="S52" s="43"/>
    </row>
    <row r="53" spans="1:19" x14ac:dyDescent="0.2">
      <c r="A53" s="39"/>
      <c r="B53" s="65"/>
      <c r="C53" s="66"/>
      <c r="D53" s="43"/>
      <c r="E53" s="67"/>
      <c r="F53" s="43"/>
      <c r="G53" s="43"/>
      <c r="H53" s="43"/>
      <c r="I53" s="43"/>
      <c r="J53" s="43"/>
      <c r="K53" s="43"/>
      <c r="L53" s="43"/>
      <c r="M53" s="43"/>
      <c r="N53" s="43"/>
      <c r="O53" s="43"/>
      <c r="P53" s="43"/>
      <c r="Q53" s="43"/>
      <c r="R53" s="43"/>
      <c r="S53" s="43"/>
    </row>
    <row r="54" spans="1:19" x14ac:dyDescent="0.2">
      <c r="A54" s="39"/>
      <c r="B54" s="65"/>
      <c r="C54" s="66"/>
      <c r="D54" s="43"/>
      <c r="E54" s="43"/>
      <c r="F54" s="43"/>
      <c r="G54" s="43"/>
      <c r="H54" s="43"/>
      <c r="I54" s="43"/>
      <c r="J54" s="43"/>
      <c r="K54" s="43"/>
      <c r="L54" s="43"/>
      <c r="M54" s="43"/>
      <c r="N54" s="43"/>
      <c r="O54" s="43"/>
      <c r="P54" s="43"/>
      <c r="Q54" s="43"/>
      <c r="R54" s="43"/>
      <c r="S54" s="43"/>
    </row>
    <row r="55" spans="1:19" x14ac:dyDescent="0.2">
      <c r="A55" s="39"/>
      <c r="B55" s="65"/>
      <c r="C55" s="66"/>
      <c r="D55" s="43"/>
      <c r="E55" s="43"/>
      <c r="F55" s="43"/>
      <c r="G55" s="43"/>
      <c r="H55" s="43"/>
      <c r="I55" s="43"/>
      <c r="J55" s="43"/>
      <c r="K55" s="43"/>
      <c r="L55" s="43"/>
      <c r="M55" s="43"/>
      <c r="N55" s="43"/>
      <c r="O55" s="43"/>
      <c r="P55" s="43"/>
      <c r="Q55" s="43"/>
      <c r="R55" s="43"/>
      <c r="S55" s="43"/>
    </row>
    <row r="56" spans="1:19" x14ac:dyDescent="0.2">
      <c r="A56" s="39"/>
      <c r="B56" s="65"/>
      <c r="C56" s="66"/>
      <c r="D56" s="43"/>
      <c r="E56" s="43"/>
      <c r="F56" s="43"/>
      <c r="G56" s="43"/>
      <c r="H56" s="43"/>
      <c r="I56" s="43"/>
      <c r="J56" s="43"/>
      <c r="K56" s="43"/>
      <c r="L56" s="43"/>
      <c r="M56" s="43"/>
      <c r="N56" s="43"/>
      <c r="O56" s="43"/>
      <c r="P56" s="43"/>
      <c r="Q56" s="43"/>
      <c r="R56" s="43"/>
      <c r="S56" s="43"/>
    </row>
    <row r="57" spans="1:19" x14ac:dyDescent="0.2">
      <c r="A57" s="39"/>
      <c r="B57" s="65"/>
      <c r="C57" s="66"/>
      <c r="D57" s="43"/>
      <c r="E57" s="43"/>
      <c r="F57" s="43"/>
      <c r="G57" s="43"/>
      <c r="H57" s="43"/>
      <c r="I57" s="43"/>
      <c r="J57" s="43"/>
      <c r="K57" s="43"/>
      <c r="L57" s="43"/>
      <c r="M57" s="43"/>
      <c r="N57" s="43"/>
      <c r="O57" s="43"/>
      <c r="P57" s="43"/>
      <c r="Q57" s="43"/>
      <c r="R57" s="43"/>
      <c r="S57" s="43"/>
    </row>
    <row r="58" spans="1:19" x14ac:dyDescent="0.2">
      <c r="A58" s="39"/>
      <c r="B58" s="65"/>
      <c r="C58" s="66"/>
      <c r="D58" s="43"/>
      <c r="E58" s="43"/>
      <c r="F58" s="43"/>
      <c r="G58" s="43"/>
      <c r="H58" s="43"/>
      <c r="I58" s="43"/>
      <c r="J58" s="43"/>
      <c r="K58" s="43"/>
      <c r="L58" s="43"/>
      <c r="M58" s="43"/>
      <c r="N58" s="43"/>
      <c r="O58" s="43"/>
      <c r="P58" s="43"/>
      <c r="Q58" s="43"/>
      <c r="R58" s="43"/>
      <c r="S58" s="43"/>
    </row>
    <row r="59" spans="1:19" x14ac:dyDescent="0.2">
      <c r="A59" s="39"/>
      <c r="B59" s="65"/>
      <c r="C59" s="66"/>
      <c r="D59" s="43"/>
      <c r="E59" s="43"/>
      <c r="F59" s="43"/>
      <c r="G59" s="43"/>
      <c r="H59" s="43"/>
      <c r="I59" s="43"/>
      <c r="J59" s="43"/>
      <c r="K59" s="43"/>
      <c r="L59" s="43"/>
      <c r="M59" s="43"/>
      <c r="N59" s="43"/>
      <c r="O59" s="43"/>
      <c r="P59" s="43"/>
      <c r="Q59" s="43"/>
      <c r="R59" s="43"/>
      <c r="S59" s="43"/>
    </row>
    <row r="60" spans="1:19" x14ac:dyDescent="0.2">
      <c r="A60" s="39"/>
      <c r="B60" s="65"/>
      <c r="C60" s="66"/>
      <c r="D60" s="43"/>
      <c r="E60" s="43"/>
      <c r="F60" s="43"/>
      <c r="G60" s="43"/>
      <c r="H60" s="43"/>
      <c r="I60" s="43"/>
      <c r="J60" s="43"/>
      <c r="K60" s="43"/>
      <c r="L60" s="43"/>
      <c r="M60" s="43"/>
      <c r="N60" s="43"/>
      <c r="O60" s="43"/>
      <c r="P60" s="43"/>
      <c r="Q60" s="43"/>
      <c r="R60" s="43"/>
      <c r="S60" s="43"/>
    </row>
    <row r="61" spans="1:19" x14ac:dyDescent="0.2">
      <c r="A61" s="39"/>
      <c r="B61" s="65"/>
      <c r="C61" s="66"/>
      <c r="D61" s="43"/>
      <c r="E61" s="43"/>
      <c r="F61" s="43"/>
      <c r="G61" s="43"/>
      <c r="H61" s="43"/>
      <c r="I61" s="43"/>
      <c r="J61" s="43"/>
      <c r="K61" s="43"/>
      <c r="L61" s="43"/>
      <c r="M61" s="43"/>
      <c r="N61" s="43"/>
      <c r="O61" s="43"/>
      <c r="P61" s="43"/>
      <c r="Q61" s="43"/>
      <c r="R61" s="43"/>
      <c r="S61" s="43"/>
    </row>
    <row r="62" spans="1:19" x14ac:dyDescent="0.2">
      <c r="A62" s="39"/>
      <c r="B62" s="65"/>
      <c r="C62" s="66"/>
      <c r="D62" s="43"/>
      <c r="E62" s="43"/>
      <c r="F62" s="43"/>
      <c r="G62" s="43"/>
      <c r="H62" s="43"/>
      <c r="I62" s="43"/>
      <c r="J62" s="43"/>
      <c r="K62" s="43"/>
      <c r="L62" s="43"/>
      <c r="M62" s="43"/>
      <c r="N62" s="43"/>
      <c r="O62" s="43"/>
      <c r="P62" s="43"/>
      <c r="Q62" s="43"/>
      <c r="R62" s="67"/>
      <c r="S62" s="43"/>
    </row>
    <row r="63" spans="1:19" x14ac:dyDescent="0.2">
      <c r="A63" s="39"/>
      <c r="B63" s="65"/>
      <c r="C63" s="66"/>
      <c r="D63" s="43"/>
      <c r="E63" s="43"/>
      <c r="F63" s="43"/>
      <c r="G63" s="43"/>
      <c r="H63" s="43"/>
      <c r="I63" s="43"/>
      <c r="J63" s="43"/>
      <c r="K63" s="43"/>
      <c r="L63" s="43"/>
      <c r="M63" s="43"/>
      <c r="N63" s="43"/>
      <c r="O63" s="43"/>
      <c r="P63" s="43"/>
      <c r="Q63" s="43"/>
      <c r="R63" s="43"/>
      <c r="S63" s="43"/>
    </row>
    <row r="64" spans="1:19" x14ac:dyDescent="0.2">
      <c r="A64" s="39"/>
      <c r="B64" s="65"/>
      <c r="C64" s="66"/>
      <c r="D64" s="43"/>
      <c r="E64" s="43"/>
      <c r="F64" s="43"/>
      <c r="G64" s="43"/>
      <c r="H64" s="43"/>
      <c r="I64" s="43"/>
      <c r="J64" s="43"/>
      <c r="K64" s="43"/>
      <c r="L64" s="43"/>
      <c r="M64" s="43"/>
      <c r="N64" s="43"/>
      <c r="O64" s="43"/>
      <c r="P64" s="43"/>
      <c r="Q64" s="43"/>
      <c r="R64" s="43"/>
      <c r="S64" s="43"/>
    </row>
    <row r="65" spans="1:19" x14ac:dyDescent="0.2">
      <c r="A65" s="39"/>
      <c r="B65" s="65"/>
      <c r="C65" s="66"/>
      <c r="D65" s="43"/>
      <c r="E65" s="43"/>
      <c r="F65" s="43"/>
      <c r="G65" s="43"/>
      <c r="H65" s="43"/>
      <c r="I65" s="43"/>
      <c r="J65" s="43"/>
      <c r="K65" s="43"/>
      <c r="L65" s="43"/>
      <c r="M65" s="43"/>
      <c r="N65" s="43"/>
      <c r="O65" s="43"/>
      <c r="P65" s="43"/>
      <c r="Q65" s="43"/>
      <c r="R65" s="43"/>
      <c r="S65" s="43"/>
    </row>
    <row r="66" spans="1:19" x14ac:dyDescent="0.2">
      <c r="A66" s="39"/>
      <c r="B66" s="65"/>
      <c r="C66" s="66"/>
      <c r="D66" s="43"/>
      <c r="E66" s="43"/>
      <c r="F66" s="43"/>
      <c r="G66" s="43"/>
      <c r="H66" s="43"/>
      <c r="I66" s="43"/>
      <c r="J66" s="43"/>
      <c r="K66" s="43"/>
      <c r="L66" s="43"/>
      <c r="M66" s="43"/>
      <c r="N66" s="43"/>
      <c r="O66" s="43"/>
      <c r="P66" s="43"/>
      <c r="Q66" s="43"/>
      <c r="R66" s="43"/>
      <c r="S66" s="43"/>
    </row>
    <row r="67" spans="1:19" x14ac:dyDescent="0.2">
      <c r="A67" s="39"/>
      <c r="B67" s="65"/>
      <c r="C67" s="66"/>
      <c r="D67" s="43"/>
      <c r="E67" s="43"/>
      <c r="F67" s="43"/>
      <c r="G67" s="43"/>
      <c r="H67" s="43"/>
      <c r="I67" s="43"/>
      <c r="J67" s="43"/>
      <c r="K67" s="43"/>
      <c r="L67" s="43"/>
      <c r="M67" s="43"/>
      <c r="N67" s="43"/>
      <c r="O67" s="43"/>
      <c r="P67" s="43"/>
      <c r="Q67" s="43"/>
      <c r="R67" s="43"/>
      <c r="S67" s="43"/>
    </row>
    <row r="68" spans="1:19" x14ac:dyDescent="0.2">
      <c r="A68" s="39"/>
      <c r="B68" s="65"/>
      <c r="C68" s="66"/>
      <c r="D68" s="43"/>
      <c r="E68" s="43"/>
      <c r="F68" s="43"/>
      <c r="G68" s="43"/>
      <c r="H68" s="43"/>
      <c r="I68" s="43"/>
      <c r="J68" s="43"/>
      <c r="K68" s="43"/>
      <c r="L68" s="43"/>
      <c r="M68" s="43"/>
      <c r="N68" s="43"/>
      <c r="O68" s="43"/>
      <c r="P68" s="43"/>
      <c r="Q68" s="43"/>
      <c r="R68" s="43"/>
      <c r="S68" s="43"/>
    </row>
    <row r="69" spans="1:19" x14ac:dyDescent="0.2">
      <c r="A69" s="39"/>
      <c r="B69" s="65"/>
      <c r="C69" s="66"/>
      <c r="D69" s="43"/>
      <c r="E69" s="43"/>
      <c r="F69" s="43"/>
      <c r="G69" s="43"/>
      <c r="H69" s="43"/>
      <c r="I69" s="43"/>
      <c r="J69" s="43"/>
      <c r="K69" s="43"/>
      <c r="L69" s="43"/>
      <c r="M69" s="43"/>
      <c r="N69" s="43"/>
      <c r="O69" s="43"/>
      <c r="P69" s="43"/>
      <c r="Q69" s="43"/>
      <c r="R69" s="43"/>
      <c r="S69" s="43"/>
    </row>
    <row r="70" spans="1:19" x14ac:dyDescent="0.2">
      <c r="A70" s="39"/>
      <c r="B70" s="65"/>
      <c r="C70" s="66"/>
      <c r="D70" s="43"/>
      <c r="E70" s="43"/>
      <c r="F70" s="43"/>
      <c r="G70" s="43"/>
      <c r="H70" s="43"/>
      <c r="I70" s="43"/>
      <c r="J70" s="43"/>
      <c r="K70" s="43"/>
      <c r="L70" s="43"/>
      <c r="M70" s="43"/>
      <c r="N70" s="43"/>
      <c r="O70" s="43"/>
      <c r="P70" s="43"/>
      <c r="Q70" s="43"/>
      <c r="R70" s="43"/>
      <c r="S70" s="43"/>
    </row>
    <row r="71" spans="1:19" x14ac:dyDescent="0.2">
      <c r="A71" s="39"/>
      <c r="B71" s="65"/>
      <c r="C71" s="66"/>
      <c r="D71" s="43"/>
      <c r="E71" s="43"/>
      <c r="F71" s="43"/>
      <c r="G71" s="43"/>
      <c r="H71" s="43"/>
      <c r="I71" s="43"/>
      <c r="J71" s="43"/>
      <c r="K71" s="43"/>
      <c r="L71" s="43"/>
      <c r="M71" s="43"/>
      <c r="N71" s="43"/>
      <c r="O71" s="43"/>
      <c r="P71" s="43"/>
      <c r="Q71" s="43"/>
      <c r="R71" s="43"/>
      <c r="S71" s="43"/>
    </row>
    <row r="72" spans="1:19" x14ac:dyDescent="0.2">
      <c r="A72" s="39"/>
      <c r="B72" s="65"/>
      <c r="C72" s="66"/>
      <c r="D72" s="43"/>
      <c r="E72" s="43"/>
      <c r="F72" s="43"/>
      <c r="G72" s="43"/>
      <c r="H72" s="43"/>
      <c r="I72" s="43"/>
      <c r="J72" s="43"/>
      <c r="K72" s="43"/>
      <c r="L72" s="43"/>
      <c r="M72" s="43"/>
      <c r="N72" s="43"/>
      <c r="O72" s="43"/>
      <c r="P72" s="43"/>
      <c r="Q72" s="43"/>
      <c r="R72" s="43"/>
      <c r="S72" s="43"/>
    </row>
    <row r="73" spans="1:19" x14ac:dyDescent="0.2">
      <c r="A73" s="39"/>
      <c r="B73" s="65"/>
      <c r="C73" s="66"/>
      <c r="D73" s="43"/>
      <c r="E73" s="43"/>
      <c r="F73" s="43"/>
      <c r="G73" s="43"/>
      <c r="H73" s="43"/>
      <c r="I73" s="43"/>
      <c r="J73" s="43"/>
      <c r="K73" s="43"/>
      <c r="L73" s="43"/>
      <c r="M73" s="43"/>
      <c r="N73" s="43"/>
      <c r="O73" s="43"/>
      <c r="P73" s="43"/>
      <c r="Q73" s="43"/>
      <c r="R73" s="43"/>
      <c r="S73" s="43"/>
    </row>
    <row r="74" spans="1:19" x14ac:dyDescent="0.2">
      <c r="A74" s="39"/>
      <c r="B74" s="65"/>
      <c r="C74" s="66"/>
      <c r="D74" s="43"/>
      <c r="E74" s="43"/>
      <c r="F74" s="43"/>
      <c r="G74" s="43"/>
      <c r="H74" s="43"/>
      <c r="I74" s="43"/>
      <c r="J74" s="43"/>
      <c r="K74" s="43"/>
      <c r="L74" s="43"/>
      <c r="M74" s="43"/>
      <c r="N74" s="43"/>
      <c r="O74" s="43"/>
      <c r="P74" s="43"/>
      <c r="Q74" s="43"/>
      <c r="R74" s="43"/>
      <c r="S74" s="43"/>
    </row>
    <row r="75" spans="1:19" x14ac:dyDescent="0.2">
      <c r="A75" s="39"/>
      <c r="B75" s="65"/>
      <c r="C75" s="66"/>
      <c r="D75" s="43"/>
      <c r="E75" s="43"/>
      <c r="F75" s="43"/>
      <c r="G75" s="43"/>
      <c r="H75" s="43"/>
      <c r="I75" s="43"/>
      <c r="J75" s="43"/>
      <c r="K75" s="43"/>
      <c r="L75" s="43"/>
      <c r="M75" s="43"/>
      <c r="N75" s="43"/>
      <c r="O75" s="43"/>
      <c r="P75" s="43"/>
      <c r="Q75" s="43"/>
      <c r="R75" s="43"/>
      <c r="S75" s="43"/>
    </row>
    <row r="76" spans="1:19" x14ac:dyDescent="0.2">
      <c r="A76" s="39"/>
      <c r="B76" s="65"/>
      <c r="C76" s="66"/>
      <c r="D76" s="43"/>
      <c r="E76" s="43"/>
      <c r="F76" s="43"/>
      <c r="G76" s="43"/>
      <c r="H76" s="43"/>
      <c r="I76" s="43"/>
      <c r="J76" s="43"/>
      <c r="K76" s="43"/>
      <c r="L76" s="43"/>
      <c r="M76" s="43"/>
      <c r="N76" s="43"/>
      <c r="O76" s="43"/>
      <c r="P76" s="43"/>
      <c r="Q76" s="43"/>
      <c r="R76" s="43"/>
      <c r="S76" s="43"/>
    </row>
    <row r="77" spans="1:19" x14ac:dyDescent="0.2">
      <c r="A77" s="39"/>
      <c r="B77" s="65"/>
      <c r="C77" s="66"/>
      <c r="D77" s="43"/>
      <c r="E77" s="43"/>
      <c r="F77" s="43"/>
      <c r="G77" s="43"/>
      <c r="H77" s="43"/>
      <c r="I77" s="43"/>
      <c r="J77" s="43"/>
      <c r="K77" s="43"/>
      <c r="L77" s="43"/>
      <c r="M77" s="43"/>
      <c r="N77" s="43"/>
      <c r="O77" s="43"/>
      <c r="P77" s="43"/>
      <c r="Q77" s="43"/>
      <c r="R77" s="43"/>
      <c r="S77" s="43"/>
    </row>
    <row r="78" spans="1:19" x14ac:dyDescent="0.2">
      <c r="A78" s="39"/>
      <c r="B78" s="65"/>
      <c r="C78" s="66"/>
      <c r="D78" s="43"/>
      <c r="E78" s="43"/>
      <c r="F78" s="43"/>
      <c r="G78" s="43"/>
      <c r="H78" s="43"/>
      <c r="I78" s="43"/>
      <c r="J78" s="43"/>
      <c r="K78" s="43"/>
      <c r="L78" s="43"/>
      <c r="M78" s="43"/>
      <c r="N78" s="43"/>
      <c r="O78" s="43"/>
      <c r="P78" s="43"/>
      <c r="Q78" s="43"/>
      <c r="R78" s="43"/>
      <c r="S78" s="43"/>
    </row>
    <row r="79" spans="1:19" x14ac:dyDescent="0.2">
      <c r="A79" s="39"/>
      <c r="B79" s="65"/>
      <c r="C79" s="66"/>
      <c r="D79" s="43"/>
      <c r="E79" s="43"/>
      <c r="F79" s="43"/>
      <c r="G79" s="43"/>
      <c r="H79" s="43"/>
      <c r="I79" s="43"/>
      <c r="J79" s="43"/>
      <c r="K79" s="43"/>
      <c r="L79" s="43"/>
      <c r="M79" s="43"/>
      <c r="N79" s="43"/>
      <c r="O79" s="43"/>
      <c r="P79" s="43"/>
      <c r="Q79" s="43"/>
      <c r="R79" s="43"/>
      <c r="S79" s="43"/>
    </row>
    <row r="80" spans="1:19" x14ac:dyDescent="0.2">
      <c r="A80" s="39"/>
      <c r="B80" s="65"/>
      <c r="C80" s="66"/>
      <c r="D80" s="43"/>
      <c r="E80" s="43"/>
      <c r="F80" s="43"/>
      <c r="G80" s="43"/>
      <c r="H80" s="43"/>
      <c r="I80" s="43"/>
      <c r="J80" s="43"/>
      <c r="K80" s="43"/>
      <c r="L80" s="43"/>
      <c r="M80" s="43"/>
      <c r="N80" s="43"/>
      <c r="O80" s="43"/>
      <c r="P80" s="43"/>
      <c r="Q80" s="43"/>
      <c r="R80" s="43"/>
      <c r="S80" s="43"/>
    </row>
    <row r="81" spans="1:19" x14ac:dyDescent="0.2">
      <c r="A81" s="39"/>
      <c r="K81" s="43"/>
      <c r="P81" s="43"/>
      <c r="Q81" s="43"/>
      <c r="R81" s="43"/>
      <c r="S81" s="43"/>
    </row>
    <row r="82" spans="1:19" x14ac:dyDescent="0.2">
      <c r="A82" s="39"/>
      <c r="K82" s="43"/>
      <c r="Q82" s="43"/>
      <c r="R82" s="43"/>
      <c r="S82" s="43"/>
    </row>
    <row r="83" spans="1:19" x14ac:dyDescent="0.2">
      <c r="A83" s="39"/>
      <c r="Q83" s="43"/>
      <c r="R83" s="43"/>
      <c r="S83" s="43"/>
    </row>
    <row r="84" spans="1:19" x14ac:dyDescent="0.2">
      <c r="A84" s="39"/>
      <c r="Q84" s="43"/>
      <c r="R84" s="43"/>
      <c r="S84" s="43"/>
    </row>
    <row r="85" spans="1:19" x14ac:dyDescent="0.2">
      <c r="A85" s="39"/>
      <c r="Q85" s="43"/>
      <c r="R85" s="43"/>
      <c r="S85" s="43"/>
    </row>
    <row r="86" spans="1:19" x14ac:dyDescent="0.2">
      <c r="Q86" s="43"/>
      <c r="R86" s="43"/>
      <c r="S86" s="43"/>
    </row>
    <row r="87" spans="1:19" x14ac:dyDescent="0.2">
      <c r="Q87" s="43"/>
      <c r="R87" s="43"/>
      <c r="S87" s="43"/>
    </row>
    <row r="88" spans="1:19" x14ac:dyDescent="0.2">
      <c r="Q88" s="43"/>
      <c r="R88" s="43"/>
      <c r="S88" s="43"/>
    </row>
    <row r="89" spans="1:19" x14ac:dyDescent="0.2">
      <c r="Q89" s="43"/>
      <c r="R89" s="43"/>
      <c r="S89" s="43"/>
    </row>
    <row r="90" spans="1:19" x14ac:dyDescent="0.2">
      <c r="Q90" s="43"/>
    </row>
    <row r="91" spans="1:19" x14ac:dyDescent="0.2">
      <c r="Q91" s="43"/>
    </row>
    <row r="92" spans="1:19" x14ac:dyDescent="0.2">
      <c r="Q92" s="43"/>
    </row>
    <row r="93" spans="1:19" x14ac:dyDescent="0.2">
      <c r="Q93" s="43"/>
    </row>
  </sheetData>
  <mergeCells count="30">
    <mergeCell ref="M13:N13"/>
    <mergeCell ref="R4:V4"/>
    <mergeCell ref="I8:J8"/>
    <mergeCell ref="I9:J9"/>
    <mergeCell ref="I11:J11"/>
    <mergeCell ref="I12:J12"/>
    <mergeCell ref="M8:N8"/>
    <mergeCell ref="M9:N9"/>
    <mergeCell ref="M11:N11"/>
    <mergeCell ref="M12:N12"/>
    <mergeCell ref="F11:G11"/>
    <mergeCell ref="L4:P4"/>
    <mergeCell ref="C6:E6"/>
    <mergeCell ref="F8:G8"/>
    <mergeCell ref="C9:E9"/>
    <mergeCell ref="F9:G9"/>
    <mergeCell ref="F4:J4"/>
    <mergeCell ref="B35:H35"/>
    <mergeCell ref="F12:G12"/>
    <mergeCell ref="C13:E13"/>
    <mergeCell ref="F13:G13"/>
    <mergeCell ref="B15:C15"/>
    <mergeCell ref="B17:H17"/>
    <mergeCell ref="C19:I19"/>
    <mergeCell ref="C20:I20"/>
    <mergeCell ref="C21:I21"/>
    <mergeCell ref="B23:E23"/>
    <mergeCell ref="B30:G30"/>
    <mergeCell ref="C32:I32"/>
    <mergeCell ref="I13:J13"/>
  </mergeCells>
  <pageMargins left="0" right="0" top="0.98425196850393704" bottom="0.98425196850393704" header="0.51181102362204722" footer="0.51181102362204722"/>
  <pageSetup paperSize="8" scale="48" orientation="landscape" r:id="rId1"/>
  <headerFooter alignWithMargins="0"/>
  <ignoredErrors>
    <ignoredError sqref="B19:B21 B25 B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W99"/>
  <sheetViews>
    <sheetView showGridLines="0" workbookViewId="0">
      <selection activeCell="A10" sqref="A10"/>
    </sheetView>
  </sheetViews>
  <sheetFormatPr defaultRowHeight="12.75" x14ac:dyDescent="0.2"/>
  <cols>
    <col min="1" max="1" width="2.85546875" style="26" customWidth="1"/>
    <col min="2" max="2" width="3.7109375" style="26" customWidth="1"/>
    <col min="3" max="3" width="25.7109375" style="26" customWidth="1"/>
    <col min="4" max="4" width="27.85546875" style="26" customWidth="1"/>
    <col min="5" max="5" width="25.7109375" style="26" customWidth="1"/>
    <col min="6" max="10" width="20.7109375" style="26" customWidth="1"/>
    <col min="11" max="11" width="2.140625" style="26" customWidth="1"/>
    <col min="12" max="16" width="20.7109375" style="26" customWidth="1"/>
    <col min="17" max="17" width="2.140625" style="26" customWidth="1"/>
    <col min="18" max="22" width="20.7109375" style="26" customWidth="1"/>
    <col min="23" max="23" width="2.140625" style="26" customWidth="1"/>
    <col min="24" max="247" width="9.140625" style="26"/>
    <col min="248" max="248" width="2.85546875" style="26" customWidth="1"/>
    <col min="249" max="249" width="3.7109375" style="26" customWidth="1"/>
    <col min="250" max="252" width="25.7109375" style="26" customWidth="1"/>
    <col min="253" max="257" width="20.7109375" style="26" customWidth="1"/>
    <col min="258" max="258" width="2.140625" style="26" customWidth="1"/>
    <col min="259" max="259" width="3.28515625" style="26" customWidth="1"/>
    <col min="260" max="260" width="6.85546875" style="26" customWidth="1"/>
    <col min="261" max="261" width="20.28515625" style="26" customWidth="1"/>
    <col min="262" max="262" width="2" style="26" customWidth="1"/>
    <col min="263" max="263" width="0" style="26" hidden="1" customWidth="1"/>
    <col min="264" max="264" width="26.7109375" style="26" customWidth="1"/>
    <col min="265" max="265" width="3.7109375" style="26" customWidth="1"/>
    <col min="266" max="266" width="14" style="26" customWidth="1"/>
    <col min="267" max="267" width="19.42578125" style="26" customWidth="1"/>
    <col min="268" max="503" width="9.140625" style="26"/>
    <col min="504" max="504" width="2.85546875" style="26" customWidth="1"/>
    <col min="505" max="505" width="3.7109375" style="26" customWidth="1"/>
    <col min="506" max="508" width="25.7109375" style="26" customWidth="1"/>
    <col min="509" max="513" width="20.7109375" style="26" customWidth="1"/>
    <col min="514" max="514" width="2.140625" style="26" customWidth="1"/>
    <col min="515" max="515" width="3.28515625" style="26" customWidth="1"/>
    <col min="516" max="516" width="6.85546875" style="26" customWidth="1"/>
    <col min="517" max="517" width="20.28515625" style="26" customWidth="1"/>
    <col min="518" max="518" width="2" style="26" customWidth="1"/>
    <col min="519" max="519" width="0" style="26" hidden="1" customWidth="1"/>
    <col min="520" max="520" width="26.7109375" style="26" customWidth="1"/>
    <col min="521" max="521" width="3.7109375" style="26" customWidth="1"/>
    <col min="522" max="522" width="14" style="26" customWidth="1"/>
    <col min="523" max="523" width="19.42578125" style="26" customWidth="1"/>
    <col min="524" max="759" width="9.140625" style="26"/>
    <col min="760" max="760" width="2.85546875" style="26" customWidth="1"/>
    <col min="761" max="761" width="3.7109375" style="26" customWidth="1"/>
    <col min="762" max="764" width="25.7109375" style="26" customWidth="1"/>
    <col min="765" max="769" width="20.7109375" style="26" customWidth="1"/>
    <col min="770" max="770" width="2.140625" style="26" customWidth="1"/>
    <col min="771" max="771" width="3.28515625" style="26" customWidth="1"/>
    <col min="772" max="772" width="6.85546875" style="26" customWidth="1"/>
    <col min="773" max="773" width="20.28515625" style="26" customWidth="1"/>
    <col min="774" max="774" width="2" style="26" customWidth="1"/>
    <col min="775" max="775" width="0" style="26" hidden="1" customWidth="1"/>
    <col min="776" max="776" width="26.7109375" style="26" customWidth="1"/>
    <col min="777" max="777" width="3.7109375" style="26" customWidth="1"/>
    <col min="778" max="778" width="14" style="26" customWidth="1"/>
    <col min="779" max="779" width="19.42578125" style="26" customWidth="1"/>
    <col min="780" max="1015" width="9.140625" style="26"/>
    <col min="1016" max="1016" width="2.85546875" style="26" customWidth="1"/>
    <col min="1017" max="1017" width="3.7109375" style="26" customWidth="1"/>
    <col min="1018" max="1020" width="25.7109375" style="26" customWidth="1"/>
    <col min="1021" max="1025" width="20.7109375" style="26" customWidth="1"/>
    <col min="1026" max="1026" width="2.140625" style="26" customWidth="1"/>
    <col min="1027" max="1027" width="3.28515625" style="26" customWidth="1"/>
    <col min="1028" max="1028" width="6.85546875" style="26" customWidth="1"/>
    <col min="1029" max="1029" width="20.28515625" style="26" customWidth="1"/>
    <col min="1030" max="1030" width="2" style="26" customWidth="1"/>
    <col min="1031" max="1031" width="0" style="26" hidden="1" customWidth="1"/>
    <col min="1032" max="1032" width="26.7109375" style="26" customWidth="1"/>
    <col min="1033" max="1033" width="3.7109375" style="26" customWidth="1"/>
    <col min="1034" max="1034" width="14" style="26" customWidth="1"/>
    <col min="1035" max="1035" width="19.42578125" style="26" customWidth="1"/>
    <col min="1036" max="1271" width="9.140625" style="26"/>
    <col min="1272" max="1272" width="2.85546875" style="26" customWidth="1"/>
    <col min="1273" max="1273" width="3.7109375" style="26" customWidth="1"/>
    <col min="1274" max="1276" width="25.7109375" style="26" customWidth="1"/>
    <col min="1277" max="1281" width="20.7109375" style="26" customWidth="1"/>
    <col min="1282" max="1282" width="2.140625" style="26" customWidth="1"/>
    <col min="1283" max="1283" width="3.28515625" style="26" customWidth="1"/>
    <col min="1284" max="1284" width="6.85546875" style="26" customWidth="1"/>
    <col min="1285" max="1285" width="20.28515625" style="26" customWidth="1"/>
    <col min="1286" max="1286" width="2" style="26" customWidth="1"/>
    <col min="1287" max="1287" width="0" style="26" hidden="1" customWidth="1"/>
    <col min="1288" max="1288" width="26.7109375" style="26" customWidth="1"/>
    <col min="1289" max="1289" width="3.7109375" style="26" customWidth="1"/>
    <col min="1290" max="1290" width="14" style="26" customWidth="1"/>
    <col min="1291" max="1291" width="19.42578125" style="26" customWidth="1"/>
    <col min="1292" max="1527" width="9.140625" style="26"/>
    <col min="1528" max="1528" width="2.85546875" style="26" customWidth="1"/>
    <col min="1529" max="1529" width="3.7109375" style="26" customWidth="1"/>
    <col min="1530" max="1532" width="25.7109375" style="26" customWidth="1"/>
    <col min="1533" max="1537" width="20.7109375" style="26" customWidth="1"/>
    <col min="1538" max="1538" width="2.140625" style="26" customWidth="1"/>
    <col min="1539" max="1539" width="3.28515625" style="26" customWidth="1"/>
    <col min="1540" max="1540" width="6.85546875" style="26" customWidth="1"/>
    <col min="1541" max="1541" width="20.28515625" style="26" customWidth="1"/>
    <col min="1542" max="1542" width="2" style="26" customWidth="1"/>
    <col min="1543" max="1543" width="0" style="26" hidden="1" customWidth="1"/>
    <col min="1544" max="1544" width="26.7109375" style="26" customWidth="1"/>
    <col min="1545" max="1545" width="3.7109375" style="26" customWidth="1"/>
    <col min="1546" max="1546" width="14" style="26" customWidth="1"/>
    <col min="1547" max="1547" width="19.42578125" style="26" customWidth="1"/>
    <col min="1548" max="1783" width="9.140625" style="26"/>
    <col min="1784" max="1784" width="2.85546875" style="26" customWidth="1"/>
    <col min="1785" max="1785" width="3.7109375" style="26" customWidth="1"/>
    <col min="1786" max="1788" width="25.7109375" style="26" customWidth="1"/>
    <col min="1789" max="1793" width="20.7109375" style="26" customWidth="1"/>
    <col min="1794" max="1794" width="2.140625" style="26" customWidth="1"/>
    <col min="1795" max="1795" width="3.28515625" style="26" customWidth="1"/>
    <col min="1796" max="1796" width="6.85546875" style="26" customWidth="1"/>
    <col min="1797" max="1797" width="20.28515625" style="26" customWidth="1"/>
    <col min="1798" max="1798" width="2" style="26" customWidth="1"/>
    <col min="1799" max="1799" width="0" style="26" hidden="1" customWidth="1"/>
    <col min="1800" max="1800" width="26.7109375" style="26" customWidth="1"/>
    <col min="1801" max="1801" width="3.7109375" style="26" customWidth="1"/>
    <col min="1802" max="1802" width="14" style="26" customWidth="1"/>
    <col min="1803" max="1803" width="19.42578125" style="26" customWidth="1"/>
    <col min="1804" max="2039" width="9.140625" style="26"/>
    <col min="2040" max="2040" width="2.85546875" style="26" customWidth="1"/>
    <col min="2041" max="2041" width="3.7109375" style="26" customWidth="1"/>
    <col min="2042" max="2044" width="25.7109375" style="26" customWidth="1"/>
    <col min="2045" max="2049" width="20.7109375" style="26" customWidth="1"/>
    <col min="2050" max="2050" width="2.140625" style="26" customWidth="1"/>
    <col min="2051" max="2051" width="3.28515625" style="26" customWidth="1"/>
    <col min="2052" max="2052" width="6.85546875" style="26" customWidth="1"/>
    <col min="2053" max="2053" width="20.28515625" style="26" customWidth="1"/>
    <col min="2054" max="2054" width="2" style="26" customWidth="1"/>
    <col min="2055" max="2055" width="0" style="26" hidden="1" customWidth="1"/>
    <col min="2056" max="2056" width="26.7109375" style="26" customWidth="1"/>
    <col min="2057" max="2057" width="3.7109375" style="26" customWidth="1"/>
    <col min="2058" max="2058" width="14" style="26" customWidth="1"/>
    <col min="2059" max="2059" width="19.42578125" style="26" customWidth="1"/>
    <col min="2060" max="2295" width="9.140625" style="26"/>
    <col min="2296" max="2296" width="2.85546875" style="26" customWidth="1"/>
    <col min="2297" max="2297" width="3.7109375" style="26" customWidth="1"/>
    <col min="2298" max="2300" width="25.7109375" style="26" customWidth="1"/>
    <col min="2301" max="2305" width="20.7109375" style="26" customWidth="1"/>
    <col min="2306" max="2306" width="2.140625" style="26" customWidth="1"/>
    <col min="2307" max="2307" width="3.28515625" style="26" customWidth="1"/>
    <col min="2308" max="2308" width="6.85546875" style="26" customWidth="1"/>
    <col min="2309" max="2309" width="20.28515625" style="26" customWidth="1"/>
    <col min="2310" max="2310" width="2" style="26" customWidth="1"/>
    <col min="2311" max="2311" width="0" style="26" hidden="1" customWidth="1"/>
    <col min="2312" max="2312" width="26.7109375" style="26" customWidth="1"/>
    <col min="2313" max="2313" width="3.7109375" style="26" customWidth="1"/>
    <col min="2314" max="2314" width="14" style="26" customWidth="1"/>
    <col min="2315" max="2315" width="19.42578125" style="26" customWidth="1"/>
    <col min="2316" max="2551" width="9.140625" style="26"/>
    <col min="2552" max="2552" width="2.85546875" style="26" customWidth="1"/>
    <col min="2553" max="2553" width="3.7109375" style="26" customWidth="1"/>
    <col min="2554" max="2556" width="25.7109375" style="26" customWidth="1"/>
    <col min="2557" max="2561" width="20.7109375" style="26" customWidth="1"/>
    <col min="2562" max="2562" width="2.140625" style="26" customWidth="1"/>
    <col min="2563" max="2563" width="3.28515625" style="26" customWidth="1"/>
    <col min="2564" max="2564" width="6.85546875" style="26" customWidth="1"/>
    <col min="2565" max="2565" width="20.28515625" style="26" customWidth="1"/>
    <col min="2566" max="2566" width="2" style="26" customWidth="1"/>
    <col min="2567" max="2567" width="0" style="26" hidden="1" customWidth="1"/>
    <col min="2568" max="2568" width="26.7109375" style="26" customWidth="1"/>
    <col min="2569" max="2569" width="3.7109375" style="26" customWidth="1"/>
    <col min="2570" max="2570" width="14" style="26" customWidth="1"/>
    <col min="2571" max="2571" width="19.42578125" style="26" customWidth="1"/>
    <col min="2572" max="2807" width="9.140625" style="26"/>
    <col min="2808" max="2808" width="2.85546875" style="26" customWidth="1"/>
    <col min="2809" max="2809" width="3.7109375" style="26" customWidth="1"/>
    <col min="2810" max="2812" width="25.7109375" style="26" customWidth="1"/>
    <col min="2813" max="2817" width="20.7109375" style="26" customWidth="1"/>
    <col min="2818" max="2818" width="2.140625" style="26" customWidth="1"/>
    <col min="2819" max="2819" width="3.28515625" style="26" customWidth="1"/>
    <col min="2820" max="2820" width="6.85546875" style="26" customWidth="1"/>
    <col min="2821" max="2821" width="20.28515625" style="26" customWidth="1"/>
    <col min="2822" max="2822" width="2" style="26" customWidth="1"/>
    <col min="2823" max="2823" width="0" style="26" hidden="1" customWidth="1"/>
    <col min="2824" max="2824" width="26.7109375" style="26" customWidth="1"/>
    <col min="2825" max="2825" width="3.7109375" style="26" customWidth="1"/>
    <col min="2826" max="2826" width="14" style="26" customWidth="1"/>
    <col min="2827" max="2827" width="19.42578125" style="26" customWidth="1"/>
    <col min="2828" max="3063" width="9.140625" style="26"/>
    <col min="3064" max="3064" width="2.85546875" style="26" customWidth="1"/>
    <col min="3065" max="3065" width="3.7109375" style="26" customWidth="1"/>
    <col min="3066" max="3068" width="25.7109375" style="26" customWidth="1"/>
    <col min="3069" max="3073" width="20.7109375" style="26" customWidth="1"/>
    <col min="3074" max="3074" width="2.140625" style="26" customWidth="1"/>
    <col min="3075" max="3075" width="3.28515625" style="26" customWidth="1"/>
    <col min="3076" max="3076" width="6.85546875" style="26" customWidth="1"/>
    <col min="3077" max="3077" width="20.28515625" style="26" customWidth="1"/>
    <col min="3078" max="3078" width="2" style="26" customWidth="1"/>
    <col min="3079" max="3079" width="0" style="26" hidden="1" customWidth="1"/>
    <col min="3080" max="3080" width="26.7109375" style="26" customWidth="1"/>
    <col min="3081" max="3081" width="3.7109375" style="26" customWidth="1"/>
    <col min="3082" max="3082" width="14" style="26" customWidth="1"/>
    <col min="3083" max="3083" width="19.42578125" style="26" customWidth="1"/>
    <col min="3084" max="3319" width="9.140625" style="26"/>
    <col min="3320" max="3320" width="2.85546875" style="26" customWidth="1"/>
    <col min="3321" max="3321" width="3.7109375" style="26" customWidth="1"/>
    <col min="3322" max="3324" width="25.7109375" style="26" customWidth="1"/>
    <col min="3325" max="3329" width="20.7109375" style="26" customWidth="1"/>
    <col min="3330" max="3330" width="2.140625" style="26" customWidth="1"/>
    <col min="3331" max="3331" width="3.28515625" style="26" customWidth="1"/>
    <col min="3332" max="3332" width="6.85546875" style="26" customWidth="1"/>
    <col min="3333" max="3333" width="20.28515625" style="26" customWidth="1"/>
    <col min="3334" max="3334" width="2" style="26" customWidth="1"/>
    <col min="3335" max="3335" width="0" style="26" hidden="1" customWidth="1"/>
    <col min="3336" max="3336" width="26.7109375" style="26" customWidth="1"/>
    <col min="3337" max="3337" width="3.7109375" style="26" customWidth="1"/>
    <col min="3338" max="3338" width="14" style="26" customWidth="1"/>
    <col min="3339" max="3339" width="19.42578125" style="26" customWidth="1"/>
    <col min="3340" max="3575" width="9.140625" style="26"/>
    <col min="3576" max="3576" width="2.85546875" style="26" customWidth="1"/>
    <col min="3577" max="3577" width="3.7109375" style="26" customWidth="1"/>
    <col min="3578" max="3580" width="25.7109375" style="26" customWidth="1"/>
    <col min="3581" max="3585" width="20.7109375" style="26" customWidth="1"/>
    <col min="3586" max="3586" width="2.140625" style="26" customWidth="1"/>
    <col min="3587" max="3587" width="3.28515625" style="26" customWidth="1"/>
    <col min="3588" max="3588" width="6.85546875" style="26" customWidth="1"/>
    <col min="3589" max="3589" width="20.28515625" style="26" customWidth="1"/>
    <col min="3590" max="3590" width="2" style="26" customWidth="1"/>
    <col min="3591" max="3591" width="0" style="26" hidden="1" customWidth="1"/>
    <col min="3592" max="3592" width="26.7109375" style="26" customWidth="1"/>
    <col min="3593" max="3593" width="3.7109375" style="26" customWidth="1"/>
    <col min="3594" max="3594" width="14" style="26" customWidth="1"/>
    <col min="3595" max="3595" width="19.42578125" style="26" customWidth="1"/>
    <col min="3596" max="3831" width="9.140625" style="26"/>
    <col min="3832" max="3832" width="2.85546875" style="26" customWidth="1"/>
    <col min="3833" max="3833" width="3.7109375" style="26" customWidth="1"/>
    <col min="3834" max="3836" width="25.7109375" style="26" customWidth="1"/>
    <col min="3837" max="3841" width="20.7109375" style="26" customWidth="1"/>
    <col min="3842" max="3842" width="2.140625" style="26" customWidth="1"/>
    <col min="3843" max="3843" width="3.28515625" style="26" customWidth="1"/>
    <col min="3844" max="3844" width="6.85546875" style="26" customWidth="1"/>
    <col min="3845" max="3845" width="20.28515625" style="26" customWidth="1"/>
    <col min="3846" max="3846" width="2" style="26" customWidth="1"/>
    <col min="3847" max="3847" width="0" style="26" hidden="1" customWidth="1"/>
    <col min="3848" max="3848" width="26.7109375" style="26" customWidth="1"/>
    <col min="3849" max="3849" width="3.7109375" style="26" customWidth="1"/>
    <col min="3850" max="3850" width="14" style="26" customWidth="1"/>
    <col min="3851" max="3851" width="19.42578125" style="26" customWidth="1"/>
    <col min="3852" max="4087" width="9.140625" style="26"/>
    <col min="4088" max="4088" width="2.85546875" style="26" customWidth="1"/>
    <col min="4089" max="4089" width="3.7109375" style="26" customWidth="1"/>
    <col min="4090" max="4092" width="25.7109375" style="26" customWidth="1"/>
    <col min="4093" max="4097" width="20.7109375" style="26" customWidth="1"/>
    <col min="4098" max="4098" width="2.140625" style="26" customWidth="1"/>
    <col min="4099" max="4099" width="3.28515625" style="26" customWidth="1"/>
    <col min="4100" max="4100" width="6.85546875" style="26" customWidth="1"/>
    <col min="4101" max="4101" width="20.28515625" style="26" customWidth="1"/>
    <col min="4102" max="4102" width="2" style="26" customWidth="1"/>
    <col min="4103" max="4103" width="0" style="26" hidden="1" customWidth="1"/>
    <col min="4104" max="4104" width="26.7109375" style="26" customWidth="1"/>
    <col min="4105" max="4105" width="3.7109375" style="26" customWidth="1"/>
    <col min="4106" max="4106" width="14" style="26" customWidth="1"/>
    <col min="4107" max="4107" width="19.42578125" style="26" customWidth="1"/>
    <col min="4108" max="4343" width="9.140625" style="26"/>
    <col min="4344" max="4344" width="2.85546875" style="26" customWidth="1"/>
    <col min="4345" max="4345" width="3.7109375" style="26" customWidth="1"/>
    <col min="4346" max="4348" width="25.7109375" style="26" customWidth="1"/>
    <col min="4349" max="4353" width="20.7109375" style="26" customWidth="1"/>
    <col min="4354" max="4354" width="2.140625" style="26" customWidth="1"/>
    <col min="4355" max="4355" width="3.28515625" style="26" customWidth="1"/>
    <col min="4356" max="4356" width="6.85546875" style="26" customWidth="1"/>
    <col min="4357" max="4357" width="20.28515625" style="26" customWidth="1"/>
    <col min="4358" max="4358" width="2" style="26" customWidth="1"/>
    <col min="4359" max="4359" width="0" style="26" hidden="1" customWidth="1"/>
    <col min="4360" max="4360" width="26.7109375" style="26" customWidth="1"/>
    <col min="4361" max="4361" width="3.7109375" style="26" customWidth="1"/>
    <col min="4362" max="4362" width="14" style="26" customWidth="1"/>
    <col min="4363" max="4363" width="19.42578125" style="26" customWidth="1"/>
    <col min="4364" max="4599" width="9.140625" style="26"/>
    <col min="4600" max="4600" width="2.85546875" style="26" customWidth="1"/>
    <col min="4601" max="4601" width="3.7109375" style="26" customWidth="1"/>
    <col min="4602" max="4604" width="25.7109375" style="26" customWidth="1"/>
    <col min="4605" max="4609" width="20.7109375" style="26" customWidth="1"/>
    <col min="4610" max="4610" width="2.140625" style="26" customWidth="1"/>
    <col min="4611" max="4611" width="3.28515625" style="26" customWidth="1"/>
    <col min="4612" max="4612" width="6.85546875" style="26" customWidth="1"/>
    <col min="4613" max="4613" width="20.28515625" style="26" customWidth="1"/>
    <col min="4614" max="4614" width="2" style="26" customWidth="1"/>
    <col min="4615" max="4615" width="0" style="26" hidden="1" customWidth="1"/>
    <col min="4616" max="4616" width="26.7109375" style="26" customWidth="1"/>
    <col min="4617" max="4617" width="3.7109375" style="26" customWidth="1"/>
    <col min="4618" max="4618" width="14" style="26" customWidth="1"/>
    <col min="4619" max="4619" width="19.42578125" style="26" customWidth="1"/>
    <col min="4620" max="4855" width="9.140625" style="26"/>
    <col min="4856" max="4856" width="2.85546875" style="26" customWidth="1"/>
    <col min="4857" max="4857" width="3.7109375" style="26" customWidth="1"/>
    <col min="4858" max="4860" width="25.7109375" style="26" customWidth="1"/>
    <col min="4861" max="4865" width="20.7109375" style="26" customWidth="1"/>
    <col min="4866" max="4866" width="2.140625" style="26" customWidth="1"/>
    <col min="4867" max="4867" width="3.28515625" style="26" customWidth="1"/>
    <col min="4868" max="4868" width="6.85546875" style="26" customWidth="1"/>
    <col min="4869" max="4869" width="20.28515625" style="26" customWidth="1"/>
    <col min="4870" max="4870" width="2" style="26" customWidth="1"/>
    <col min="4871" max="4871" width="0" style="26" hidden="1" customWidth="1"/>
    <col min="4872" max="4872" width="26.7109375" style="26" customWidth="1"/>
    <col min="4873" max="4873" width="3.7109375" style="26" customWidth="1"/>
    <col min="4874" max="4874" width="14" style="26" customWidth="1"/>
    <col min="4875" max="4875" width="19.42578125" style="26" customWidth="1"/>
    <col min="4876" max="5111" width="9.140625" style="26"/>
    <col min="5112" max="5112" width="2.85546875" style="26" customWidth="1"/>
    <col min="5113" max="5113" width="3.7109375" style="26" customWidth="1"/>
    <col min="5114" max="5116" width="25.7109375" style="26" customWidth="1"/>
    <col min="5117" max="5121" width="20.7109375" style="26" customWidth="1"/>
    <col min="5122" max="5122" width="2.140625" style="26" customWidth="1"/>
    <col min="5123" max="5123" width="3.28515625" style="26" customWidth="1"/>
    <col min="5124" max="5124" width="6.85546875" style="26" customWidth="1"/>
    <col min="5125" max="5125" width="20.28515625" style="26" customWidth="1"/>
    <col min="5126" max="5126" width="2" style="26" customWidth="1"/>
    <col min="5127" max="5127" width="0" style="26" hidden="1" customWidth="1"/>
    <col min="5128" max="5128" width="26.7109375" style="26" customWidth="1"/>
    <col min="5129" max="5129" width="3.7109375" style="26" customWidth="1"/>
    <col min="5130" max="5130" width="14" style="26" customWidth="1"/>
    <col min="5131" max="5131" width="19.42578125" style="26" customWidth="1"/>
    <col min="5132" max="5367" width="9.140625" style="26"/>
    <col min="5368" max="5368" width="2.85546875" style="26" customWidth="1"/>
    <col min="5369" max="5369" width="3.7109375" style="26" customWidth="1"/>
    <col min="5370" max="5372" width="25.7109375" style="26" customWidth="1"/>
    <col min="5373" max="5377" width="20.7109375" style="26" customWidth="1"/>
    <col min="5378" max="5378" width="2.140625" style="26" customWidth="1"/>
    <col min="5379" max="5379" width="3.28515625" style="26" customWidth="1"/>
    <col min="5380" max="5380" width="6.85546875" style="26" customWidth="1"/>
    <col min="5381" max="5381" width="20.28515625" style="26" customWidth="1"/>
    <col min="5382" max="5382" width="2" style="26" customWidth="1"/>
    <col min="5383" max="5383" width="0" style="26" hidden="1" customWidth="1"/>
    <col min="5384" max="5384" width="26.7109375" style="26" customWidth="1"/>
    <col min="5385" max="5385" width="3.7109375" style="26" customWidth="1"/>
    <col min="5386" max="5386" width="14" style="26" customWidth="1"/>
    <col min="5387" max="5387" width="19.42578125" style="26" customWidth="1"/>
    <col min="5388" max="5623" width="9.140625" style="26"/>
    <col min="5624" max="5624" width="2.85546875" style="26" customWidth="1"/>
    <col min="5625" max="5625" width="3.7109375" style="26" customWidth="1"/>
    <col min="5626" max="5628" width="25.7109375" style="26" customWidth="1"/>
    <col min="5629" max="5633" width="20.7109375" style="26" customWidth="1"/>
    <col min="5634" max="5634" width="2.140625" style="26" customWidth="1"/>
    <col min="5635" max="5635" width="3.28515625" style="26" customWidth="1"/>
    <col min="5636" max="5636" width="6.85546875" style="26" customWidth="1"/>
    <col min="5637" max="5637" width="20.28515625" style="26" customWidth="1"/>
    <col min="5638" max="5638" width="2" style="26" customWidth="1"/>
    <col min="5639" max="5639" width="0" style="26" hidden="1" customWidth="1"/>
    <col min="5640" max="5640" width="26.7109375" style="26" customWidth="1"/>
    <col min="5641" max="5641" width="3.7109375" style="26" customWidth="1"/>
    <col min="5642" max="5642" width="14" style="26" customWidth="1"/>
    <col min="5643" max="5643" width="19.42578125" style="26" customWidth="1"/>
    <col min="5644" max="5879" width="9.140625" style="26"/>
    <col min="5880" max="5880" width="2.85546875" style="26" customWidth="1"/>
    <col min="5881" max="5881" width="3.7109375" style="26" customWidth="1"/>
    <col min="5882" max="5884" width="25.7109375" style="26" customWidth="1"/>
    <col min="5885" max="5889" width="20.7109375" style="26" customWidth="1"/>
    <col min="5890" max="5890" width="2.140625" style="26" customWidth="1"/>
    <col min="5891" max="5891" width="3.28515625" style="26" customWidth="1"/>
    <col min="5892" max="5892" width="6.85546875" style="26" customWidth="1"/>
    <col min="5893" max="5893" width="20.28515625" style="26" customWidth="1"/>
    <col min="5894" max="5894" width="2" style="26" customWidth="1"/>
    <col min="5895" max="5895" width="0" style="26" hidden="1" customWidth="1"/>
    <col min="5896" max="5896" width="26.7109375" style="26" customWidth="1"/>
    <col min="5897" max="5897" width="3.7109375" style="26" customWidth="1"/>
    <col min="5898" max="5898" width="14" style="26" customWidth="1"/>
    <col min="5899" max="5899" width="19.42578125" style="26" customWidth="1"/>
    <col min="5900" max="6135" width="9.140625" style="26"/>
    <col min="6136" max="6136" width="2.85546875" style="26" customWidth="1"/>
    <col min="6137" max="6137" width="3.7109375" style="26" customWidth="1"/>
    <col min="6138" max="6140" width="25.7109375" style="26" customWidth="1"/>
    <col min="6141" max="6145" width="20.7109375" style="26" customWidth="1"/>
    <col min="6146" max="6146" width="2.140625" style="26" customWidth="1"/>
    <col min="6147" max="6147" width="3.28515625" style="26" customWidth="1"/>
    <col min="6148" max="6148" width="6.85546875" style="26" customWidth="1"/>
    <col min="6149" max="6149" width="20.28515625" style="26" customWidth="1"/>
    <col min="6150" max="6150" width="2" style="26" customWidth="1"/>
    <col min="6151" max="6151" width="0" style="26" hidden="1" customWidth="1"/>
    <col min="6152" max="6152" width="26.7109375" style="26" customWidth="1"/>
    <col min="6153" max="6153" width="3.7109375" style="26" customWidth="1"/>
    <col min="6154" max="6154" width="14" style="26" customWidth="1"/>
    <col min="6155" max="6155" width="19.42578125" style="26" customWidth="1"/>
    <col min="6156" max="6391" width="9.140625" style="26"/>
    <col min="6392" max="6392" width="2.85546875" style="26" customWidth="1"/>
    <col min="6393" max="6393" width="3.7109375" style="26" customWidth="1"/>
    <col min="6394" max="6396" width="25.7109375" style="26" customWidth="1"/>
    <col min="6397" max="6401" width="20.7109375" style="26" customWidth="1"/>
    <col min="6402" max="6402" width="2.140625" style="26" customWidth="1"/>
    <col min="6403" max="6403" width="3.28515625" style="26" customWidth="1"/>
    <col min="6404" max="6404" width="6.85546875" style="26" customWidth="1"/>
    <col min="6405" max="6405" width="20.28515625" style="26" customWidth="1"/>
    <col min="6406" max="6406" width="2" style="26" customWidth="1"/>
    <col min="6407" max="6407" width="0" style="26" hidden="1" customWidth="1"/>
    <col min="6408" max="6408" width="26.7109375" style="26" customWidth="1"/>
    <col min="6409" max="6409" width="3.7109375" style="26" customWidth="1"/>
    <col min="6410" max="6410" width="14" style="26" customWidth="1"/>
    <col min="6411" max="6411" width="19.42578125" style="26" customWidth="1"/>
    <col min="6412" max="6647" width="9.140625" style="26"/>
    <col min="6648" max="6648" width="2.85546875" style="26" customWidth="1"/>
    <col min="6649" max="6649" width="3.7109375" style="26" customWidth="1"/>
    <col min="6650" max="6652" width="25.7109375" style="26" customWidth="1"/>
    <col min="6653" max="6657" width="20.7109375" style="26" customWidth="1"/>
    <col min="6658" max="6658" width="2.140625" style="26" customWidth="1"/>
    <col min="6659" max="6659" width="3.28515625" style="26" customWidth="1"/>
    <col min="6660" max="6660" width="6.85546875" style="26" customWidth="1"/>
    <col min="6661" max="6661" width="20.28515625" style="26" customWidth="1"/>
    <col min="6662" max="6662" width="2" style="26" customWidth="1"/>
    <col min="6663" max="6663" width="0" style="26" hidden="1" customWidth="1"/>
    <col min="6664" max="6664" width="26.7109375" style="26" customWidth="1"/>
    <col min="6665" max="6665" width="3.7109375" style="26" customWidth="1"/>
    <col min="6666" max="6666" width="14" style="26" customWidth="1"/>
    <col min="6667" max="6667" width="19.42578125" style="26" customWidth="1"/>
    <col min="6668" max="6903" width="9.140625" style="26"/>
    <col min="6904" max="6904" width="2.85546875" style="26" customWidth="1"/>
    <col min="6905" max="6905" width="3.7109375" style="26" customWidth="1"/>
    <col min="6906" max="6908" width="25.7109375" style="26" customWidth="1"/>
    <col min="6909" max="6913" width="20.7109375" style="26" customWidth="1"/>
    <col min="6914" max="6914" width="2.140625" style="26" customWidth="1"/>
    <col min="6915" max="6915" width="3.28515625" style="26" customWidth="1"/>
    <col min="6916" max="6916" width="6.85546875" style="26" customWidth="1"/>
    <col min="6917" max="6917" width="20.28515625" style="26" customWidth="1"/>
    <col min="6918" max="6918" width="2" style="26" customWidth="1"/>
    <col min="6919" max="6919" width="0" style="26" hidden="1" customWidth="1"/>
    <col min="6920" max="6920" width="26.7109375" style="26" customWidth="1"/>
    <col min="6921" max="6921" width="3.7109375" style="26" customWidth="1"/>
    <col min="6922" max="6922" width="14" style="26" customWidth="1"/>
    <col min="6923" max="6923" width="19.42578125" style="26" customWidth="1"/>
    <col min="6924" max="7159" width="9.140625" style="26"/>
    <col min="7160" max="7160" width="2.85546875" style="26" customWidth="1"/>
    <col min="7161" max="7161" width="3.7109375" style="26" customWidth="1"/>
    <col min="7162" max="7164" width="25.7109375" style="26" customWidth="1"/>
    <col min="7165" max="7169" width="20.7109375" style="26" customWidth="1"/>
    <col min="7170" max="7170" width="2.140625" style="26" customWidth="1"/>
    <col min="7171" max="7171" width="3.28515625" style="26" customWidth="1"/>
    <col min="7172" max="7172" width="6.85546875" style="26" customWidth="1"/>
    <col min="7173" max="7173" width="20.28515625" style="26" customWidth="1"/>
    <col min="7174" max="7174" width="2" style="26" customWidth="1"/>
    <col min="7175" max="7175" width="0" style="26" hidden="1" customWidth="1"/>
    <col min="7176" max="7176" width="26.7109375" style="26" customWidth="1"/>
    <col min="7177" max="7177" width="3.7109375" style="26" customWidth="1"/>
    <col min="7178" max="7178" width="14" style="26" customWidth="1"/>
    <col min="7179" max="7179" width="19.42578125" style="26" customWidth="1"/>
    <col min="7180" max="7415" width="9.140625" style="26"/>
    <col min="7416" max="7416" width="2.85546875" style="26" customWidth="1"/>
    <col min="7417" max="7417" width="3.7109375" style="26" customWidth="1"/>
    <col min="7418" max="7420" width="25.7109375" style="26" customWidth="1"/>
    <col min="7421" max="7425" width="20.7109375" style="26" customWidth="1"/>
    <col min="7426" max="7426" width="2.140625" style="26" customWidth="1"/>
    <col min="7427" max="7427" width="3.28515625" style="26" customWidth="1"/>
    <col min="7428" max="7428" width="6.85546875" style="26" customWidth="1"/>
    <col min="7429" max="7429" width="20.28515625" style="26" customWidth="1"/>
    <col min="7430" max="7430" width="2" style="26" customWidth="1"/>
    <col min="7431" max="7431" width="0" style="26" hidden="1" customWidth="1"/>
    <col min="7432" max="7432" width="26.7109375" style="26" customWidth="1"/>
    <col min="7433" max="7433" width="3.7109375" style="26" customWidth="1"/>
    <col min="7434" max="7434" width="14" style="26" customWidth="1"/>
    <col min="7435" max="7435" width="19.42578125" style="26" customWidth="1"/>
    <col min="7436" max="7671" width="9.140625" style="26"/>
    <col min="7672" max="7672" width="2.85546875" style="26" customWidth="1"/>
    <col min="7673" max="7673" width="3.7109375" style="26" customWidth="1"/>
    <col min="7674" max="7676" width="25.7109375" style="26" customWidth="1"/>
    <col min="7677" max="7681" width="20.7109375" style="26" customWidth="1"/>
    <col min="7682" max="7682" width="2.140625" style="26" customWidth="1"/>
    <col min="7683" max="7683" width="3.28515625" style="26" customWidth="1"/>
    <col min="7684" max="7684" width="6.85546875" style="26" customWidth="1"/>
    <col min="7685" max="7685" width="20.28515625" style="26" customWidth="1"/>
    <col min="7686" max="7686" width="2" style="26" customWidth="1"/>
    <col min="7687" max="7687" width="0" style="26" hidden="1" customWidth="1"/>
    <col min="7688" max="7688" width="26.7109375" style="26" customWidth="1"/>
    <col min="7689" max="7689" width="3.7109375" style="26" customWidth="1"/>
    <col min="7690" max="7690" width="14" style="26" customWidth="1"/>
    <col min="7691" max="7691" width="19.42578125" style="26" customWidth="1"/>
    <col min="7692" max="7927" width="9.140625" style="26"/>
    <col min="7928" max="7928" width="2.85546875" style="26" customWidth="1"/>
    <col min="7929" max="7929" width="3.7109375" style="26" customWidth="1"/>
    <col min="7930" max="7932" width="25.7109375" style="26" customWidth="1"/>
    <col min="7933" max="7937" width="20.7109375" style="26" customWidth="1"/>
    <col min="7938" max="7938" width="2.140625" style="26" customWidth="1"/>
    <col min="7939" max="7939" width="3.28515625" style="26" customWidth="1"/>
    <col min="7940" max="7940" width="6.85546875" style="26" customWidth="1"/>
    <col min="7941" max="7941" width="20.28515625" style="26" customWidth="1"/>
    <col min="7942" max="7942" width="2" style="26" customWidth="1"/>
    <col min="7943" max="7943" width="0" style="26" hidden="1" customWidth="1"/>
    <col min="7944" max="7944" width="26.7109375" style="26" customWidth="1"/>
    <col min="7945" max="7945" width="3.7109375" style="26" customWidth="1"/>
    <col min="7946" max="7946" width="14" style="26" customWidth="1"/>
    <col min="7947" max="7947" width="19.42578125" style="26" customWidth="1"/>
    <col min="7948" max="8183" width="9.140625" style="26"/>
    <col min="8184" max="8184" width="2.85546875" style="26" customWidth="1"/>
    <col min="8185" max="8185" width="3.7109375" style="26" customWidth="1"/>
    <col min="8186" max="8188" width="25.7109375" style="26" customWidth="1"/>
    <col min="8189" max="8193" width="20.7109375" style="26" customWidth="1"/>
    <col min="8194" max="8194" width="2.140625" style="26" customWidth="1"/>
    <col min="8195" max="8195" width="3.28515625" style="26" customWidth="1"/>
    <col min="8196" max="8196" width="6.85546875" style="26" customWidth="1"/>
    <col min="8197" max="8197" width="20.28515625" style="26" customWidth="1"/>
    <col min="8198" max="8198" width="2" style="26" customWidth="1"/>
    <col min="8199" max="8199" width="0" style="26" hidden="1" customWidth="1"/>
    <col min="8200" max="8200" width="26.7109375" style="26" customWidth="1"/>
    <col min="8201" max="8201" width="3.7109375" style="26" customWidth="1"/>
    <col min="8202" max="8202" width="14" style="26" customWidth="1"/>
    <col min="8203" max="8203" width="19.42578125" style="26" customWidth="1"/>
    <col min="8204" max="8439" width="9.140625" style="26"/>
    <col min="8440" max="8440" width="2.85546875" style="26" customWidth="1"/>
    <col min="8441" max="8441" width="3.7109375" style="26" customWidth="1"/>
    <col min="8442" max="8444" width="25.7109375" style="26" customWidth="1"/>
    <col min="8445" max="8449" width="20.7109375" style="26" customWidth="1"/>
    <col min="8450" max="8450" width="2.140625" style="26" customWidth="1"/>
    <col min="8451" max="8451" width="3.28515625" style="26" customWidth="1"/>
    <col min="8452" max="8452" width="6.85546875" style="26" customWidth="1"/>
    <col min="8453" max="8453" width="20.28515625" style="26" customWidth="1"/>
    <col min="8454" max="8454" width="2" style="26" customWidth="1"/>
    <col min="8455" max="8455" width="0" style="26" hidden="1" customWidth="1"/>
    <col min="8456" max="8456" width="26.7109375" style="26" customWidth="1"/>
    <col min="8457" max="8457" width="3.7109375" style="26" customWidth="1"/>
    <col min="8458" max="8458" width="14" style="26" customWidth="1"/>
    <col min="8459" max="8459" width="19.42578125" style="26" customWidth="1"/>
    <col min="8460" max="8695" width="9.140625" style="26"/>
    <col min="8696" max="8696" width="2.85546875" style="26" customWidth="1"/>
    <col min="8697" max="8697" width="3.7109375" style="26" customWidth="1"/>
    <col min="8698" max="8700" width="25.7109375" style="26" customWidth="1"/>
    <col min="8701" max="8705" width="20.7109375" style="26" customWidth="1"/>
    <col min="8706" max="8706" width="2.140625" style="26" customWidth="1"/>
    <col min="8707" max="8707" width="3.28515625" style="26" customWidth="1"/>
    <col min="8708" max="8708" width="6.85546875" style="26" customWidth="1"/>
    <col min="8709" max="8709" width="20.28515625" style="26" customWidth="1"/>
    <col min="8710" max="8710" width="2" style="26" customWidth="1"/>
    <col min="8711" max="8711" width="0" style="26" hidden="1" customWidth="1"/>
    <col min="8712" max="8712" width="26.7109375" style="26" customWidth="1"/>
    <col min="8713" max="8713" width="3.7109375" style="26" customWidth="1"/>
    <col min="8714" max="8714" width="14" style="26" customWidth="1"/>
    <col min="8715" max="8715" width="19.42578125" style="26" customWidth="1"/>
    <col min="8716" max="8951" width="9.140625" style="26"/>
    <col min="8952" max="8952" width="2.85546875" style="26" customWidth="1"/>
    <col min="8953" max="8953" width="3.7109375" style="26" customWidth="1"/>
    <col min="8954" max="8956" width="25.7109375" style="26" customWidth="1"/>
    <col min="8957" max="8961" width="20.7109375" style="26" customWidth="1"/>
    <col min="8962" max="8962" width="2.140625" style="26" customWidth="1"/>
    <col min="8963" max="8963" width="3.28515625" style="26" customWidth="1"/>
    <col min="8964" max="8964" width="6.85546875" style="26" customWidth="1"/>
    <col min="8965" max="8965" width="20.28515625" style="26" customWidth="1"/>
    <col min="8966" max="8966" width="2" style="26" customWidth="1"/>
    <col min="8967" max="8967" width="0" style="26" hidden="1" customWidth="1"/>
    <col min="8968" max="8968" width="26.7109375" style="26" customWidth="1"/>
    <col min="8969" max="8969" width="3.7109375" style="26" customWidth="1"/>
    <col min="8970" max="8970" width="14" style="26" customWidth="1"/>
    <col min="8971" max="8971" width="19.42578125" style="26" customWidth="1"/>
    <col min="8972" max="9207" width="9.140625" style="26"/>
    <col min="9208" max="9208" width="2.85546875" style="26" customWidth="1"/>
    <col min="9209" max="9209" width="3.7109375" style="26" customWidth="1"/>
    <col min="9210" max="9212" width="25.7109375" style="26" customWidth="1"/>
    <col min="9213" max="9217" width="20.7109375" style="26" customWidth="1"/>
    <col min="9218" max="9218" width="2.140625" style="26" customWidth="1"/>
    <col min="9219" max="9219" width="3.28515625" style="26" customWidth="1"/>
    <col min="9220" max="9220" width="6.85546875" style="26" customWidth="1"/>
    <col min="9221" max="9221" width="20.28515625" style="26" customWidth="1"/>
    <col min="9222" max="9222" width="2" style="26" customWidth="1"/>
    <col min="9223" max="9223" width="0" style="26" hidden="1" customWidth="1"/>
    <col min="9224" max="9224" width="26.7109375" style="26" customWidth="1"/>
    <col min="9225" max="9225" width="3.7109375" style="26" customWidth="1"/>
    <col min="9226" max="9226" width="14" style="26" customWidth="1"/>
    <col min="9227" max="9227" width="19.42578125" style="26" customWidth="1"/>
    <col min="9228" max="9463" width="9.140625" style="26"/>
    <col min="9464" max="9464" width="2.85546875" style="26" customWidth="1"/>
    <col min="9465" max="9465" width="3.7109375" style="26" customWidth="1"/>
    <col min="9466" max="9468" width="25.7109375" style="26" customWidth="1"/>
    <col min="9469" max="9473" width="20.7109375" style="26" customWidth="1"/>
    <col min="9474" max="9474" width="2.140625" style="26" customWidth="1"/>
    <col min="9475" max="9475" width="3.28515625" style="26" customWidth="1"/>
    <col min="9476" max="9476" width="6.85546875" style="26" customWidth="1"/>
    <col min="9477" max="9477" width="20.28515625" style="26" customWidth="1"/>
    <col min="9478" max="9478" width="2" style="26" customWidth="1"/>
    <col min="9479" max="9479" width="0" style="26" hidden="1" customWidth="1"/>
    <col min="9480" max="9480" width="26.7109375" style="26" customWidth="1"/>
    <col min="9481" max="9481" width="3.7109375" style="26" customWidth="1"/>
    <col min="9482" max="9482" width="14" style="26" customWidth="1"/>
    <col min="9483" max="9483" width="19.42578125" style="26" customWidth="1"/>
    <col min="9484" max="9719" width="9.140625" style="26"/>
    <col min="9720" max="9720" width="2.85546875" style="26" customWidth="1"/>
    <col min="9721" max="9721" width="3.7109375" style="26" customWidth="1"/>
    <col min="9722" max="9724" width="25.7109375" style="26" customWidth="1"/>
    <col min="9725" max="9729" width="20.7109375" style="26" customWidth="1"/>
    <col min="9730" max="9730" width="2.140625" style="26" customWidth="1"/>
    <col min="9731" max="9731" width="3.28515625" style="26" customWidth="1"/>
    <col min="9732" max="9732" width="6.85546875" style="26" customWidth="1"/>
    <col min="9733" max="9733" width="20.28515625" style="26" customWidth="1"/>
    <col min="9734" max="9734" width="2" style="26" customWidth="1"/>
    <col min="9735" max="9735" width="0" style="26" hidden="1" customWidth="1"/>
    <col min="9736" max="9736" width="26.7109375" style="26" customWidth="1"/>
    <col min="9737" max="9737" width="3.7109375" style="26" customWidth="1"/>
    <col min="9738" max="9738" width="14" style="26" customWidth="1"/>
    <col min="9739" max="9739" width="19.42578125" style="26" customWidth="1"/>
    <col min="9740" max="9975" width="9.140625" style="26"/>
    <col min="9976" max="9976" width="2.85546875" style="26" customWidth="1"/>
    <col min="9977" max="9977" width="3.7109375" style="26" customWidth="1"/>
    <col min="9978" max="9980" width="25.7109375" style="26" customWidth="1"/>
    <col min="9981" max="9985" width="20.7109375" style="26" customWidth="1"/>
    <col min="9986" max="9986" width="2.140625" style="26" customWidth="1"/>
    <col min="9987" max="9987" width="3.28515625" style="26" customWidth="1"/>
    <col min="9988" max="9988" width="6.85546875" style="26" customWidth="1"/>
    <col min="9989" max="9989" width="20.28515625" style="26" customWidth="1"/>
    <col min="9990" max="9990" width="2" style="26" customWidth="1"/>
    <col min="9991" max="9991" width="0" style="26" hidden="1" customWidth="1"/>
    <col min="9992" max="9992" width="26.7109375" style="26" customWidth="1"/>
    <col min="9993" max="9993" width="3.7109375" style="26" customWidth="1"/>
    <col min="9994" max="9994" width="14" style="26" customWidth="1"/>
    <col min="9995" max="9995" width="19.42578125" style="26" customWidth="1"/>
    <col min="9996" max="10231" width="9.140625" style="26"/>
    <col min="10232" max="10232" width="2.85546875" style="26" customWidth="1"/>
    <col min="10233" max="10233" width="3.7109375" style="26" customWidth="1"/>
    <col min="10234" max="10236" width="25.7109375" style="26" customWidth="1"/>
    <col min="10237" max="10241" width="20.7109375" style="26" customWidth="1"/>
    <col min="10242" max="10242" width="2.140625" style="26" customWidth="1"/>
    <col min="10243" max="10243" width="3.28515625" style="26" customWidth="1"/>
    <col min="10244" max="10244" width="6.85546875" style="26" customWidth="1"/>
    <col min="10245" max="10245" width="20.28515625" style="26" customWidth="1"/>
    <col min="10246" max="10246" width="2" style="26" customWidth="1"/>
    <col min="10247" max="10247" width="0" style="26" hidden="1" customWidth="1"/>
    <col min="10248" max="10248" width="26.7109375" style="26" customWidth="1"/>
    <col min="10249" max="10249" width="3.7109375" style="26" customWidth="1"/>
    <col min="10250" max="10250" width="14" style="26" customWidth="1"/>
    <col min="10251" max="10251" width="19.42578125" style="26" customWidth="1"/>
    <col min="10252" max="10487" width="9.140625" style="26"/>
    <col min="10488" max="10488" width="2.85546875" style="26" customWidth="1"/>
    <col min="10489" max="10489" width="3.7109375" style="26" customWidth="1"/>
    <col min="10490" max="10492" width="25.7109375" style="26" customWidth="1"/>
    <col min="10493" max="10497" width="20.7109375" style="26" customWidth="1"/>
    <col min="10498" max="10498" width="2.140625" style="26" customWidth="1"/>
    <col min="10499" max="10499" width="3.28515625" style="26" customWidth="1"/>
    <col min="10500" max="10500" width="6.85546875" style="26" customWidth="1"/>
    <col min="10501" max="10501" width="20.28515625" style="26" customWidth="1"/>
    <col min="10502" max="10502" width="2" style="26" customWidth="1"/>
    <col min="10503" max="10503" width="0" style="26" hidden="1" customWidth="1"/>
    <col min="10504" max="10504" width="26.7109375" style="26" customWidth="1"/>
    <col min="10505" max="10505" width="3.7109375" style="26" customWidth="1"/>
    <col min="10506" max="10506" width="14" style="26" customWidth="1"/>
    <col min="10507" max="10507" width="19.42578125" style="26" customWidth="1"/>
    <col min="10508" max="10743" width="9.140625" style="26"/>
    <col min="10744" max="10744" width="2.85546875" style="26" customWidth="1"/>
    <col min="10745" max="10745" width="3.7109375" style="26" customWidth="1"/>
    <col min="10746" max="10748" width="25.7109375" style="26" customWidth="1"/>
    <col min="10749" max="10753" width="20.7109375" style="26" customWidth="1"/>
    <col min="10754" max="10754" width="2.140625" style="26" customWidth="1"/>
    <col min="10755" max="10755" width="3.28515625" style="26" customWidth="1"/>
    <col min="10756" max="10756" width="6.85546875" style="26" customWidth="1"/>
    <col min="10757" max="10757" width="20.28515625" style="26" customWidth="1"/>
    <col min="10758" max="10758" width="2" style="26" customWidth="1"/>
    <col min="10759" max="10759" width="0" style="26" hidden="1" customWidth="1"/>
    <col min="10760" max="10760" width="26.7109375" style="26" customWidth="1"/>
    <col min="10761" max="10761" width="3.7109375" style="26" customWidth="1"/>
    <col min="10762" max="10762" width="14" style="26" customWidth="1"/>
    <col min="10763" max="10763" width="19.42578125" style="26" customWidth="1"/>
    <col min="10764" max="10999" width="9.140625" style="26"/>
    <col min="11000" max="11000" width="2.85546875" style="26" customWidth="1"/>
    <col min="11001" max="11001" width="3.7109375" style="26" customWidth="1"/>
    <col min="11002" max="11004" width="25.7109375" style="26" customWidth="1"/>
    <col min="11005" max="11009" width="20.7109375" style="26" customWidth="1"/>
    <col min="11010" max="11010" width="2.140625" style="26" customWidth="1"/>
    <col min="11011" max="11011" width="3.28515625" style="26" customWidth="1"/>
    <col min="11012" max="11012" width="6.85546875" style="26" customWidth="1"/>
    <col min="11013" max="11013" width="20.28515625" style="26" customWidth="1"/>
    <col min="11014" max="11014" width="2" style="26" customWidth="1"/>
    <col min="11015" max="11015" width="0" style="26" hidden="1" customWidth="1"/>
    <col min="11016" max="11016" width="26.7109375" style="26" customWidth="1"/>
    <col min="11017" max="11017" width="3.7109375" style="26" customWidth="1"/>
    <col min="11018" max="11018" width="14" style="26" customWidth="1"/>
    <col min="11019" max="11019" width="19.42578125" style="26" customWidth="1"/>
    <col min="11020" max="11255" width="9.140625" style="26"/>
    <col min="11256" max="11256" width="2.85546875" style="26" customWidth="1"/>
    <col min="11257" max="11257" width="3.7109375" style="26" customWidth="1"/>
    <col min="11258" max="11260" width="25.7109375" style="26" customWidth="1"/>
    <col min="11261" max="11265" width="20.7109375" style="26" customWidth="1"/>
    <col min="11266" max="11266" width="2.140625" style="26" customWidth="1"/>
    <col min="11267" max="11267" width="3.28515625" style="26" customWidth="1"/>
    <col min="11268" max="11268" width="6.85546875" style="26" customWidth="1"/>
    <col min="11269" max="11269" width="20.28515625" style="26" customWidth="1"/>
    <col min="11270" max="11270" width="2" style="26" customWidth="1"/>
    <col min="11271" max="11271" width="0" style="26" hidden="1" customWidth="1"/>
    <col min="11272" max="11272" width="26.7109375" style="26" customWidth="1"/>
    <col min="11273" max="11273" width="3.7109375" style="26" customWidth="1"/>
    <col min="11274" max="11274" width="14" style="26" customWidth="1"/>
    <col min="11275" max="11275" width="19.42578125" style="26" customWidth="1"/>
    <col min="11276" max="11511" width="9.140625" style="26"/>
    <col min="11512" max="11512" width="2.85546875" style="26" customWidth="1"/>
    <col min="11513" max="11513" width="3.7109375" style="26" customWidth="1"/>
    <col min="11514" max="11516" width="25.7109375" style="26" customWidth="1"/>
    <col min="11517" max="11521" width="20.7109375" style="26" customWidth="1"/>
    <col min="11522" max="11522" width="2.140625" style="26" customWidth="1"/>
    <col min="11523" max="11523" width="3.28515625" style="26" customWidth="1"/>
    <col min="11524" max="11524" width="6.85546875" style="26" customWidth="1"/>
    <col min="11525" max="11525" width="20.28515625" style="26" customWidth="1"/>
    <col min="11526" max="11526" width="2" style="26" customWidth="1"/>
    <col min="11527" max="11527" width="0" style="26" hidden="1" customWidth="1"/>
    <col min="11528" max="11528" width="26.7109375" style="26" customWidth="1"/>
    <col min="11529" max="11529" width="3.7109375" style="26" customWidth="1"/>
    <col min="11530" max="11530" width="14" style="26" customWidth="1"/>
    <col min="11531" max="11531" width="19.42578125" style="26" customWidth="1"/>
    <col min="11532" max="11767" width="9.140625" style="26"/>
    <col min="11768" max="11768" width="2.85546875" style="26" customWidth="1"/>
    <col min="11769" max="11769" width="3.7109375" style="26" customWidth="1"/>
    <col min="11770" max="11772" width="25.7109375" style="26" customWidth="1"/>
    <col min="11773" max="11777" width="20.7109375" style="26" customWidth="1"/>
    <col min="11778" max="11778" width="2.140625" style="26" customWidth="1"/>
    <col min="11779" max="11779" width="3.28515625" style="26" customWidth="1"/>
    <col min="11780" max="11780" width="6.85546875" style="26" customWidth="1"/>
    <col min="11781" max="11781" width="20.28515625" style="26" customWidth="1"/>
    <col min="11782" max="11782" width="2" style="26" customWidth="1"/>
    <col min="11783" max="11783" width="0" style="26" hidden="1" customWidth="1"/>
    <col min="11784" max="11784" width="26.7109375" style="26" customWidth="1"/>
    <col min="11785" max="11785" width="3.7109375" style="26" customWidth="1"/>
    <col min="11786" max="11786" width="14" style="26" customWidth="1"/>
    <col min="11787" max="11787" width="19.42578125" style="26" customWidth="1"/>
    <col min="11788" max="12023" width="9.140625" style="26"/>
    <col min="12024" max="12024" width="2.85546875" style="26" customWidth="1"/>
    <col min="12025" max="12025" width="3.7109375" style="26" customWidth="1"/>
    <col min="12026" max="12028" width="25.7109375" style="26" customWidth="1"/>
    <col min="12029" max="12033" width="20.7109375" style="26" customWidth="1"/>
    <col min="12034" max="12034" width="2.140625" style="26" customWidth="1"/>
    <col min="12035" max="12035" width="3.28515625" style="26" customWidth="1"/>
    <col min="12036" max="12036" width="6.85546875" style="26" customWidth="1"/>
    <col min="12037" max="12037" width="20.28515625" style="26" customWidth="1"/>
    <col min="12038" max="12038" width="2" style="26" customWidth="1"/>
    <col min="12039" max="12039" width="0" style="26" hidden="1" customWidth="1"/>
    <col min="12040" max="12040" width="26.7109375" style="26" customWidth="1"/>
    <col min="12041" max="12041" width="3.7109375" style="26" customWidth="1"/>
    <col min="12042" max="12042" width="14" style="26" customWidth="1"/>
    <col min="12043" max="12043" width="19.42578125" style="26" customWidth="1"/>
    <col min="12044" max="12279" width="9.140625" style="26"/>
    <col min="12280" max="12280" width="2.85546875" style="26" customWidth="1"/>
    <col min="12281" max="12281" width="3.7109375" style="26" customWidth="1"/>
    <col min="12282" max="12284" width="25.7109375" style="26" customWidth="1"/>
    <col min="12285" max="12289" width="20.7109375" style="26" customWidth="1"/>
    <col min="12290" max="12290" width="2.140625" style="26" customWidth="1"/>
    <col min="12291" max="12291" width="3.28515625" style="26" customWidth="1"/>
    <col min="12292" max="12292" width="6.85546875" style="26" customWidth="1"/>
    <col min="12293" max="12293" width="20.28515625" style="26" customWidth="1"/>
    <col min="12294" max="12294" width="2" style="26" customWidth="1"/>
    <col min="12295" max="12295" width="0" style="26" hidden="1" customWidth="1"/>
    <col min="12296" max="12296" width="26.7109375" style="26" customWidth="1"/>
    <col min="12297" max="12297" width="3.7109375" style="26" customWidth="1"/>
    <col min="12298" max="12298" width="14" style="26" customWidth="1"/>
    <col min="12299" max="12299" width="19.42578125" style="26" customWidth="1"/>
    <col min="12300" max="12535" width="9.140625" style="26"/>
    <col min="12536" max="12536" width="2.85546875" style="26" customWidth="1"/>
    <col min="12537" max="12537" width="3.7109375" style="26" customWidth="1"/>
    <col min="12538" max="12540" width="25.7109375" style="26" customWidth="1"/>
    <col min="12541" max="12545" width="20.7109375" style="26" customWidth="1"/>
    <col min="12546" max="12546" width="2.140625" style="26" customWidth="1"/>
    <col min="12547" max="12547" width="3.28515625" style="26" customWidth="1"/>
    <col min="12548" max="12548" width="6.85546875" style="26" customWidth="1"/>
    <col min="12549" max="12549" width="20.28515625" style="26" customWidth="1"/>
    <col min="12550" max="12550" width="2" style="26" customWidth="1"/>
    <col min="12551" max="12551" width="0" style="26" hidden="1" customWidth="1"/>
    <col min="12552" max="12552" width="26.7109375" style="26" customWidth="1"/>
    <col min="12553" max="12553" width="3.7109375" style="26" customWidth="1"/>
    <col min="12554" max="12554" width="14" style="26" customWidth="1"/>
    <col min="12555" max="12555" width="19.42578125" style="26" customWidth="1"/>
    <col min="12556" max="12791" width="9.140625" style="26"/>
    <col min="12792" max="12792" width="2.85546875" style="26" customWidth="1"/>
    <col min="12793" max="12793" width="3.7109375" style="26" customWidth="1"/>
    <col min="12794" max="12796" width="25.7109375" style="26" customWidth="1"/>
    <col min="12797" max="12801" width="20.7109375" style="26" customWidth="1"/>
    <col min="12802" max="12802" width="2.140625" style="26" customWidth="1"/>
    <col min="12803" max="12803" width="3.28515625" style="26" customWidth="1"/>
    <col min="12804" max="12804" width="6.85546875" style="26" customWidth="1"/>
    <col min="12805" max="12805" width="20.28515625" style="26" customWidth="1"/>
    <col min="12806" max="12806" width="2" style="26" customWidth="1"/>
    <col min="12807" max="12807" width="0" style="26" hidden="1" customWidth="1"/>
    <col min="12808" max="12808" width="26.7109375" style="26" customWidth="1"/>
    <col min="12809" max="12809" width="3.7109375" style="26" customWidth="1"/>
    <col min="12810" max="12810" width="14" style="26" customWidth="1"/>
    <col min="12811" max="12811" width="19.42578125" style="26" customWidth="1"/>
    <col min="12812" max="13047" width="9.140625" style="26"/>
    <col min="13048" max="13048" width="2.85546875" style="26" customWidth="1"/>
    <col min="13049" max="13049" width="3.7109375" style="26" customWidth="1"/>
    <col min="13050" max="13052" width="25.7109375" style="26" customWidth="1"/>
    <col min="13053" max="13057" width="20.7109375" style="26" customWidth="1"/>
    <col min="13058" max="13058" width="2.140625" style="26" customWidth="1"/>
    <col min="13059" max="13059" width="3.28515625" style="26" customWidth="1"/>
    <col min="13060" max="13060" width="6.85546875" style="26" customWidth="1"/>
    <col min="13061" max="13061" width="20.28515625" style="26" customWidth="1"/>
    <col min="13062" max="13062" width="2" style="26" customWidth="1"/>
    <col min="13063" max="13063" width="0" style="26" hidden="1" customWidth="1"/>
    <col min="13064" max="13064" width="26.7109375" style="26" customWidth="1"/>
    <col min="13065" max="13065" width="3.7109375" style="26" customWidth="1"/>
    <col min="13066" max="13066" width="14" style="26" customWidth="1"/>
    <col min="13067" max="13067" width="19.42578125" style="26" customWidth="1"/>
    <col min="13068" max="13303" width="9.140625" style="26"/>
    <col min="13304" max="13304" width="2.85546875" style="26" customWidth="1"/>
    <col min="13305" max="13305" width="3.7109375" style="26" customWidth="1"/>
    <col min="13306" max="13308" width="25.7109375" style="26" customWidth="1"/>
    <col min="13309" max="13313" width="20.7109375" style="26" customWidth="1"/>
    <col min="13314" max="13314" width="2.140625" style="26" customWidth="1"/>
    <col min="13315" max="13315" width="3.28515625" style="26" customWidth="1"/>
    <col min="13316" max="13316" width="6.85546875" style="26" customWidth="1"/>
    <col min="13317" max="13317" width="20.28515625" style="26" customWidth="1"/>
    <col min="13318" max="13318" width="2" style="26" customWidth="1"/>
    <col min="13319" max="13319" width="0" style="26" hidden="1" customWidth="1"/>
    <col min="13320" max="13320" width="26.7109375" style="26" customWidth="1"/>
    <col min="13321" max="13321" width="3.7109375" style="26" customWidth="1"/>
    <col min="13322" max="13322" width="14" style="26" customWidth="1"/>
    <col min="13323" max="13323" width="19.42578125" style="26" customWidth="1"/>
    <col min="13324" max="13559" width="9.140625" style="26"/>
    <col min="13560" max="13560" width="2.85546875" style="26" customWidth="1"/>
    <col min="13561" max="13561" width="3.7109375" style="26" customWidth="1"/>
    <col min="13562" max="13564" width="25.7109375" style="26" customWidth="1"/>
    <col min="13565" max="13569" width="20.7109375" style="26" customWidth="1"/>
    <col min="13570" max="13570" width="2.140625" style="26" customWidth="1"/>
    <col min="13571" max="13571" width="3.28515625" style="26" customWidth="1"/>
    <col min="13572" max="13572" width="6.85546875" style="26" customWidth="1"/>
    <col min="13573" max="13573" width="20.28515625" style="26" customWidth="1"/>
    <col min="13574" max="13574" width="2" style="26" customWidth="1"/>
    <col min="13575" max="13575" width="0" style="26" hidden="1" customWidth="1"/>
    <col min="13576" max="13576" width="26.7109375" style="26" customWidth="1"/>
    <col min="13577" max="13577" width="3.7109375" style="26" customWidth="1"/>
    <col min="13578" max="13578" width="14" style="26" customWidth="1"/>
    <col min="13579" max="13579" width="19.42578125" style="26" customWidth="1"/>
    <col min="13580" max="13815" width="9.140625" style="26"/>
    <col min="13816" max="13816" width="2.85546875" style="26" customWidth="1"/>
    <col min="13817" max="13817" width="3.7109375" style="26" customWidth="1"/>
    <col min="13818" max="13820" width="25.7109375" style="26" customWidth="1"/>
    <col min="13821" max="13825" width="20.7109375" style="26" customWidth="1"/>
    <col min="13826" max="13826" width="2.140625" style="26" customWidth="1"/>
    <col min="13827" max="13827" width="3.28515625" style="26" customWidth="1"/>
    <col min="13828" max="13828" width="6.85546875" style="26" customWidth="1"/>
    <col min="13829" max="13829" width="20.28515625" style="26" customWidth="1"/>
    <col min="13830" max="13830" width="2" style="26" customWidth="1"/>
    <col min="13831" max="13831" width="0" style="26" hidden="1" customWidth="1"/>
    <col min="13832" max="13832" width="26.7109375" style="26" customWidth="1"/>
    <col min="13833" max="13833" width="3.7109375" style="26" customWidth="1"/>
    <col min="13834" max="13834" width="14" style="26" customWidth="1"/>
    <col min="13835" max="13835" width="19.42578125" style="26" customWidth="1"/>
    <col min="13836" max="14071" width="9.140625" style="26"/>
    <col min="14072" max="14072" width="2.85546875" style="26" customWidth="1"/>
    <col min="14073" max="14073" width="3.7109375" style="26" customWidth="1"/>
    <col min="14074" max="14076" width="25.7109375" style="26" customWidth="1"/>
    <col min="14077" max="14081" width="20.7109375" style="26" customWidth="1"/>
    <col min="14082" max="14082" width="2.140625" style="26" customWidth="1"/>
    <col min="14083" max="14083" width="3.28515625" style="26" customWidth="1"/>
    <col min="14084" max="14084" width="6.85546875" style="26" customWidth="1"/>
    <col min="14085" max="14085" width="20.28515625" style="26" customWidth="1"/>
    <col min="14086" max="14086" width="2" style="26" customWidth="1"/>
    <col min="14087" max="14087" width="0" style="26" hidden="1" customWidth="1"/>
    <col min="14088" max="14088" width="26.7109375" style="26" customWidth="1"/>
    <col min="14089" max="14089" width="3.7109375" style="26" customWidth="1"/>
    <col min="14090" max="14090" width="14" style="26" customWidth="1"/>
    <col min="14091" max="14091" width="19.42578125" style="26" customWidth="1"/>
    <col min="14092" max="14327" width="9.140625" style="26"/>
    <col min="14328" max="14328" width="2.85546875" style="26" customWidth="1"/>
    <col min="14329" max="14329" width="3.7109375" style="26" customWidth="1"/>
    <col min="14330" max="14332" width="25.7109375" style="26" customWidth="1"/>
    <col min="14333" max="14337" width="20.7109375" style="26" customWidth="1"/>
    <col min="14338" max="14338" width="2.140625" style="26" customWidth="1"/>
    <col min="14339" max="14339" width="3.28515625" style="26" customWidth="1"/>
    <col min="14340" max="14340" width="6.85546875" style="26" customWidth="1"/>
    <col min="14341" max="14341" width="20.28515625" style="26" customWidth="1"/>
    <col min="14342" max="14342" width="2" style="26" customWidth="1"/>
    <col min="14343" max="14343" width="0" style="26" hidden="1" customWidth="1"/>
    <col min="14344" max="14344" width="26.7109375" style="26" customWidth="1"/>
    <col min="14345" max="14345" width="3.7109375" style="26" customWidth="1"/>
    <col min="14346" max="14346" width="14" style="26" customWidth="1"/>
    <col min="14347" max="14347" width="19.42578125" style="26" customWidth="1"/>
    <col min="14348" max="14583" width="9.140625" style="26"/>
    <col min="14584" max="14584" width="2.85546875" style="26" customWidth="1"/>
    <col min="14585" max="14585" width="3.7109375" style="26" customWidth="1"/>
    <col min="14586" max="14588" width="25.7109375" style="26" customWidth="1"/>
    <col min="14589" max="14593" width="20.7109375" style="26" customWidth="1"/>
    <col min="14594" max="14594" width="2.140625" style="26" customWidth="1"/>
    <col min="14595" max="14595" width="3.28515625" style="26" customWidth="1"/>
    <col min="14596" max="14596" width="6.85546875" style="26" customWidth="1"/>
    <col min="14597" max="14597" width="20.28515625" style="26" customWidth="1"/>
    <col min="14598" max="14598" width="2" style="26" customWidth="1"/>
    <col min="14599" max="14599" width="0" style="26" hidden="1" customWidth="1"/>
    <col min="14600" max="14600" width="26.7109375" style="26" customWidth="1"/>
    <col min="14601" max="14601" width="3.7109375" style="26" customWidth="1"/>
    <col min="14602" max="14602" width="14" style="26" customWidth="1"/>
    <col min="14603" max="14603" width="19.42578125" style="26" customWidth="1"/>
    <col min="14604" max="14839" width="9.140625" style="26"/>
    <col min="14840" max="14840" width="2.85546875" style="26" customWidth="1"/>
    <col min="14841" max="14841" width="3.7109375" style="26" customWidth="1"/>
    <col min="14842" max="14844" width="25.7109375" style="26" customWidth="1"/>
    <col min="14845" max="14849" width="20.7109375" style="26" customWidth="1"/>
    <col min="14850" max="14850" width="2.140625" style="26" customWidth="1"/>
    <col min="14851" max="14851" width="3.28515625" style="26" customWidth="1"/>
    <col min="14852" max="14852" width="6.85546875" style="26" customWidth="1"/>
    <col min="14853" max="14853" width="20.28515625" style="26" customWidth="1"/>
    <col min="14854" max="14854" width="2" style="26" customWidth="1"/>
    <col min="14855" max="14855" width="0" style="26" hidden="1" customWidth="1"/>
    <col min="14856" max="14856" width="26.7109375" style="26" customWidth="1"/>
    <col min="14857" max="14857" width="3.7109375" style="26" customWidth="1"/>
    <col min="14858" max="14858" width="14" style="26" customWidth="1"/>
    <col min="14859" max="14859" width="19.42578125" style="26" customWidth="1"/>
    <col min="14860" max="15095" width="9.140625" style="26"/>
    <col min="15096" max="15096" width="2.85546875" style="26" customWidth="1"/>
    <col min="15097" max="15097" width="3.7109375" style="26" customWidth="1"/>
    <col min="15098" max="15100" width="25.7109375" style="26" customWidth="1"/>
    <col min="15101" max="15105" width="20.7109375" style="26" customWidth="1"/>
    <col min="15106" max="15106" width="2.140625" style="26" customWidth="1"/>
    <col min="15107" max="15107" width="3.28515625" style="26" customWidth="1"/>
    <col min="15108" max="15108" width="6.85546875" style="26" customWidth="1"/>
    <col min="15109" max="15109" width="20.28515625" style="26" customWidth="1"/>
    <col min="15110" max="15110" width="2" style="26" customWidth="1"/>
    <col min="15111" max="15111" width="0" style="26" hidden="1" customWidth="1"/>
    <col min="15112" max="15112" width="26.7109375" style="26" customWidth="1"/>
    <col min="15113" max="15113" width="3.7109375" style="26" customWidth="1"/>
    <col min="15114" max="15114" width="14" style="26" customWidth="1"/>
    <col min="15115" max="15115" width="19.42578125" style="26" customWidth="1"/>
    <col min="15116" max="15351" width="9.140625" style="26"/>
    <col min="15352" max="15352" width="2.85546875" style="26" customWidth="1"/>
    <col min="15353" max="15353" width="3.7109375" style="26" customWidth="1"/>
    <col min="15354" max="15356" width="25.7109375" style="26" customWidth="1"/>
    <col min="15357" max="15361" width="20.7109375" style="26" customWidth="1"/>
    <col min="15362" max="15362" width="2.140625" style="26" customWidth="1"/>
    <col min="15363" max="15363" width="3.28515625" style="26" customWidth="1"/>
    <col min="15364" max="15364" width="6.85546875" style="26" customWidth="1"/>
    <col min="15365" max="15365" width="20.28515625" style="26" customWidth="1"/>
    <col min="15366" max="15366" width="2" style="26" customWidth="1"/>
    <col min="15367" max="15367" width="0" style="26" hidden="1" customWidth="1"/>
    <col min="15368" max="15368" width="26.7109375" style="26" customWidth="1"/>
    <col min="15369" max="15369" width="3.7109375" style="26" customWidth="1"/>
    <col min="15370" max="15370" width="14" style="26" customWidth="1"/>
    <col min="15371" max="15371" width="19.42578125" style="26" customWidth="1"/>
    <col min="15372" max="15607" width="9.140625" style="26"/>
    <col min="15608" max="15608" width="2.85546875" style="26" customWidth="1"/>
    <col min="15609" max="15609" width="3.7109375" style="26" customWidth="1"/>
    <col min="15610" max="15612" width="25.7109375" style="26" customWidth="1"/>
    <col min="15613" max="15617" width="20.7109375" style="26" customWidth="1"/>
    <col min="15618" max="15618" width="2.140625" style="26" customWidth="1"/>
    <col min="15619" max="15619" width="3.28515625" style="26" customWidth="1"/>
    <col min="15620" max="15620" width="6.85546875" style="26" customWidth="1"/>
    <col min="15621" max="15621" width="20.28515625" style="26" customWidth="1"/>
    <col min="15622" max="15622" width="2" style="26" customWidth="1"/>
    <col min="15623" max="15623" width="0" style="26" hidden="1" customWidth="1"/>
    <col min="15624" max="15624" width="26.7109375" style="26" customWidth="1"/>
    <col min="15625" max="15625" width="3.7109375" style="26" customWidth="1"/>
    <col min="15626" max="15626" width="14" style="26" customWidth="1"/>
    <col min="15627" max="15627" width="19.42578125" style="26" customWidth="1"/>
    <col min="15628" max="15863" width="9.140625" style="26"/>
    <col min="15864" max="15864" width="2.85546875" style="26" customWidth="1"/>
    <col min="15865" max="15865" width="3.7109375" style="26" customWidth="1"/>
    <col min="15866" max="15868" width="25.7109375" style="26" customWidth="1"/>
    <col min="15869" max="15873" width="20.7109375" style="26" customWidth="1"/>
    <col min="15874" max="15874" width="2.140625" style="26" customWidth="1"/>
    <col min="15875" max="15875" width="3.28515625" style="26" customWidth="1"/>
    <col min="15876" max="15876" width="6.85546875" style="26" customWidth="1"/>
    <col min="15877" max="15877" width="20.28515625" style="26" customWidth="1"/>
    <col min="15878" max="15878" width="2" style="26" customWidth="1"/>
    <col min="15879" max="15879" width="0" style="26" hidden="1" customWidth="1"/>
    <col min="15880" max="15880" width="26.7109375" style="26" customWidth="1"/>
    <col min="15881" max="15881" width="3.7109375" style="26" customWidth="1"/>
    <col min="15882" max="15882" width="14" style="26" customWidth="1"/>
    <col min="15883" max="15883" width="19.42578125" style="26" customWidth="1"/>
    <col min="15884" max="16119" width="9.140625" style="26"/>
    <col min="16120" max="16120" width="2.85546875" style="26" customWidth="1"/>
    <col min="16121" max="16121" width="3.7109375" style="26" customWidth="1"/>
    <col min="16122" max="16124" width="25.7109375" style="26" customWidth="1"/>
    <col min="16125" max="16129" width="20.7109375" style="26" customWidth="1"/>
    <col min="16130" max="16130" width="2.140625" style="26" customWidth="1"/>
    <col min="16131" max="16131" width="3.28515625" style="26" customWidth="1"/>
    <col min="16132" max="16132" width="6.85546875" style="26" customWidth="1"/>
    <col min="16133" max="16133" width="20.28515625" style="26" customWidth="1"/>
    <col min="16134" max="16134" width="2" style="26" customWidth="1"/>
    <col min="16135" max="16135" width="0" style="26" hidden="1" customWidth="1"/>
    <col min="16136" max="16136" width="26.7109375" style="26" customWidth="1"/>
    <col min="16137" max="16137" width="3.7109375" style="26" customWidth="1"/>
    <col min="16138" max="16138" width="14" style="26" customWidth="1"/>
    <col min="16139" max="16139" width="19.42578125" style="26" customWidth="1"/>
    <col min="16140" max="16384" width="9.140625" style="26"/>
  </cols>
  <sheetData>
    <row r="1" spans="1:23" ht="20.100000000000001" customHeight="1" x14ac:dyDescent="0.25">
      <c r="A1" s="25" t="s">
        <v>1299</v>
      </c>
      <c r="G1" s="28"/>
    </row>
    <row r="2" spans="1:23" ht="20.100000000000001" customHeight="1" x14ac:dyDescent="0.25">
      <c r="A2" s="25"/>
      <c r="B2" s="69" t="s">
        <v>54</v>
      </c>
      <c r="C2" s="69"/>
      <c r="D2" s="69"/>
      <c r="E2" s="69"/>
      <c r="F2" s="69"/>
      <c r="G2" s="69"/>
      <c r="H2" s="69"/>
      <c r="I2" s="130"/>
    </row>
    <row r="3" spans="1:23" ht="20.100000000000001" customHeight="1" thickBot="1" x14ac:dyDescent="0.3">
      <c r="A3" s="25"/>
      <c r="G3" s="28"/>
    </row>
    <row r="4" spans="1:23" ht="20.100000000000001" customHeight="1" thickBot="1" x14ac:dyDescent="0.3">
      <c r="A4" s="25"/>
      <c r="B4" s="131"/>
      <c r="C4" s="132" t="s">
        <v>55</v>
      </c>
      <c r="D4" s="133"/>
      <c r="E4" s="133"/>
      <c r="F4" s="131"/>
      <c r="G4" s="134"/>
      <c r="H4" s="133"/>
      <c r="I4" s="133"/>
      <c r="J4" s="133"/>
      <c r="K4" s="133"/>
      <c r="L4" s="133"/>
      <c r="M4" s="133"/>
      <c r="N4" s="133"/>
      <c r="O4" s="133"/>
      <c r="P4" s="133"/>
      <c r="Q4" s="133"/>
      <c r="R4" s="133"/>
      <c r="S4" s="133"/>
      <c r="T4" s="133"/>
      <c r="U4" s="133"/>
      <c r="V4" s="133"/>
      <c r="W4" s="135"/>
    </row>
    <row r="5" spans="1:23" ht="30" customHeight="1" thickBot="1" x14ac:dyDescent="0.25">
      <c r="A5" s="70">
        <f>'Schools&amp;Central School Services'!$A$3</f>
        <v>0</v>
      </c>
      <c r="B5" s="137" t="str">
        <f>INDEX('Source data'!$B$5:$B$155,'Schools&amp;Central School Services'!$A$4)</f>
        <v>Select LA..</v>
      </c>
      <c r="C5" s="31"/>
      <c r="D5" s="32"/>
      <c r="E5" s="32"/>
      <c r="F5" s="287" t="s">
        <v>1300</v>
      </c>
      <c r="G5" s="301"/>
      <c r="H5" s="301"/>
      <c r="I5" s="301"/>
      <c r="J5" s="280"/>
      <c r="K5" s="61"/>
      <c r="L5" s="287" t="s">
        <v>1303</v>
      </c>
      <c r="M5" s="301"/>
      <c r="N5" s="301"/>
      <c r="O5" s="301"/>
      <c r="P5" s="280"/>
      <c r="Q5" s="61"/>
      <c r="R5" s="287" t="s">
        <v>254</v>
      </c>
      <c r="S5" s="301"/>
      <c r="T5" s="301"/>
      <c r="U5" s="301"/>
      <c r="V5" s="280"/>
      <c r="W5" s="237"/>
    </row>
    <row r="6" spans="1:23" ht="35.1" customHeight="1" x14ac:dyDescent="0.2">
      <c r="A6" s="72"/>
      <c r="B6" s="140"/>
      <c r="D6" s="35"/>
      <c r="E6" s="36"/>
      <c r="F6" s="141" t="s">
        <v>25</v>
      </c>
      <c r="G6" s="141" t="s">
        <v>26</v>
      </c>
      <c r="H6" s="141" t="s">
        <v>27</v>
      </c>
      <c r="I6" s="141" t="s">
        <v>58</v>
      </c>
      <c r="J6" s="141" t="s">
        <v>16</v>
      </c>
      <c r="K6" s="61"/>
      <c r="L6" s="141" t="s">
        <v>25</v>
      </c>
      <c r="M6" s="141" t="s">
        <v>26</v>
      </c>
      <c r="N6" s="141" t="s">
        <v>27</v>
      </c>
      <c r="O6" s="141" t="s">
        <v>58</v>
      </c>
      <c r="P6" s="141" t="s">
        <v>16</v>
      </c>
      <c r="Q6" s="61"/>
      <c r="R6" s="141" t="s">
        <v>25</v>
      </c>
      <c r="S6" s="141" t="s">
        <v>26</v>
      </c>
      <c r="T6" s="141" t="s">
        <v>27</v>
      </c>
      <c r="U6" s="141" t="s">
        <v>58</v>
      </c>
      <c r="V6" s="141" t="s">
        <v>16</v>
      </c>
      <c r="W6" s="237"/>
    </row>
    <row r="7" spans="1:23" ht="35.1" customHeight="1" x14ac:dyDescent="0.2">
      <c r="A7" s="72"/>
      <c r="B7" s="142" t="s">
        <v>17</v>
      </c>
      <c r="C7" s="254" t="s">
        <v>268</v>
      </c>
      <c r="D7" s="254"/>
      <c r="E7" s="254"/>
      <c r="F7" s="74" t="str">
        <f>IF($A$5=0,"Select LA",INDEX('Source data'!AB$1:AB$65528,MATCH($A$5,'Source data'!$A$1:$A$65528,0)))</f>
        <v>Select LA</v>
      </c>
      <c r="G7" s="74" t="str">
        <f>IF($A$5=0,"Select LA",INDEX('Source data'!AE$1:AE$65528,MATCH($A$5,'Source data'!$A$1:$A$65528,0)))</f>
        <v>Select LA</v>
      </c>
      <c r="H7" s="74" t="str">
        <f>IF($A5=0,"Select LA",INDEX('Source data'!AH$1:AH$65528,MATCH($A$5,'Source data'!$A$1:$A$65528,0)))</f>
        <v>Select LA</v>
      </c>
      <c r="I7" s="74" t="str">
        <f>IF($A5=0,"Select LA",INDEX('Source data'!AK$1:AK$65528,MATCH($A$5,'Source data'!$A$1:$A$65528,0)))</f>
        <v>Select LA</v>
      </c>
      <c r="J7" s="75" t="str">
        <f>IF($A$5=0,"Select LA",SUM(F7:I7))</f>
        <v>Select LA</v>
      </c>
      <c r="K7" s="61"/>
      <c r="L7" s="74" t="str">
        <f>IF($A$5=0,"Select LA",INDEX('Source data'!CF$1:CF$65528,MATCH($A$5,'Source data'!$A$1:$A$65528,0)))</f>
        <v>Select LA</v>
      </c>
      <c r="M7" s="74" t="str">
        <f>IF($A$5=0,"Select LA",INDEX('Source data'!CI$1:CI$65528,MATCH($A$5,'Source data'!$A$1:$A$65528,0)))</f>
        <v>Select LA</v>
      </c>
      <c r="N7" s="74" t="str">
        <f>IF(A5=0,"Select LA",INDEX('Source data'!CL$1:CL$65528,MATCH($A$5,'Source data'!$A$1:$A$65528,0)))</f>
        <v>Select LA</v>
      </c>
      <c r="O7" s="74" t="str">
        <f>IF(A5=0,"Select LA",INDEX('Source data'!CO$1:CO$65528,MATCH($A$5,'Source data'!$A$1:$A$65528,0)))</f>
        <v>Select LA</v>
      </c>
      <c r="P7" s="75" t="str">
        <f>IF($A$5=0,"Select LA",SUM(L7:O7))</f>
        <v>Select LA</v>
      </c>
      <c r="Q7" s="61"/>
      <c r="R7" s="74" t="str">
        <f>IF($A$5=0,"Select LA",F7*5/12+L7*7/12)</f>
        <v>Select LA</v>
      </c>
      <c r="S7" s="74" t="str">
        <f t="shared" ref="S7:U9" si="0">IF($A$5=0,"Select LA",G7*5/12+M7*7/12)</f>
        <v>Select LA</v>
      </c>
      <c r="T7" s="74" t="str">
        <f t="shared" si="0"/>
        <v>Select LA</v>
      </c>
      <c r="U7" s="74" t="str">
        <f t="shared" si="0"/>
        <v>Select LA</v>
      </c>
      <c r="V7" s="75" t="str">
        <f>IF($A$5=0,"Select LA",SUM(R7:U7))</f>
        <v>Select LA</v>
      </c>
      <c r="W7" s="237"/>
    </row>
    <row r="8" spans="1:23" ht="35.1" customHeight="1" x14ac:dyDescent="0.2">
      <c r="A8" s="76"/>
      <c r="B8" s="142" t="s">
        <v>18</v>
      </c>
      <c r="C8" s="254" t="s">
        <v>269</v>
      </c>
      <c r="D8" s="254"/>
      <c r="E8" s="254"/>
      <c r="F8" s="74" t="str">
        <f>IF($A$5=0,"Select LA",INDEX('Source data'!AC$1:AC$65528,MATCH($A$5,'Source data'!$A$1:$A$65528,0)))</f>
        <v>Select LA</v>
      </c>
      <c r="G8" s="74" t="str">
        <f>IF($A$5=0,"Select LA",INDEX('Source data'!AF$1:AF$65528,MATCH($A$5,'Source data'!$A$1:$A$65528,0)))</f>
        <v>Select LA</v>
      </c>
      <c r="H8" s="74" t="str">
        <f>IF($A5=0,"Select LA",INDEX('Source data'!AI$1:AI$65528,MATCH($A$5,'Source data'!$A$1:$A$65528,0)))</f>
        <v>Select LA</v>
      </c>
      <c r="I8" s="74" t="str">
        <f>IF($A5=0,"Select LA",INDEX('Source data'!AL$1:AL$65528,MATCH($A$5,'Source data'!$A$1:$A$65528,0)))</f>
        <v>Select LA</v>
      </c>
      <c r="J8" s="75" t="str">
        <f>IF($A$5=0,"Select LA",SUM(F8:I8))</f>
        <v>Select LA</v>
      </c>
      <c r="K8" s="86"/>
      <c r="L8" s="74" t="str">
        <f>IF($A$5=0,"Select LA",INDEX('Source data'!CG$1:CG$65528,MATCH($A$5,'Source data'!$A$1:$A$65528,0)))</f>
        <v>Select LA</v>
      </c>
      <c r="M8" s="74" t="str">
        <f>IF($A$5=0,"Select LA",INDEX('Source data'!CJ$1:CJ$65528,MATCH($A$5,'Source data'!$A$1:$A$65528,0)))</f>
        <v>Select LA</v>
      </c>
      <c r="N8" s="74" t="str">
        <f>IF(A5=0,"Select LA",INDEX('Source data'!CM$1:CM$65528,MATCH($A$5,'Source data'!$A$1:$A$65528,0)))</f>
        <v>Select LA</v>
      </c>
      <c r="O8" s="74" t="str">
        <f>IF(A5=0,"Select LA",INDEX('Source data'!CP$1:CP$65528,MATCH($A$5,'Source data'!$A$1:$A$65528,0)))</f>
        <v>Select LA</v>
      </c>
      <c r="P8" s="75" t="str">
        <f>IF($A$5=0,"Select LA",SUM(L8:O8))</f>
        <v>Select LA</v>
      </c>
      <c r="Q8" s="86"/>
      <c r="R8" s="74" t="str">
        <f t="shared" ref="R8:R9" si="1">IF($A$5=0,"Select LA",F8*5/12+L8*7/12)</f>
        <v>Select LA</v>
      </c>
      <c r="S8" s="74" t="str">
        <f t="shared" si="0"/>
        <v>Select LA</v>
      </c>
      <c r="T8" s="74" t="str">
        <f t="shared" si="0"/>
        <v>Select LA</v>
      </c>
      <c r="U8" s="74" t="str">
        <f t="shared" si="0"/>
        <v>Select LA</v>
      </c>
      <c r="V8" s="75" t="str">
        <f>IF($A$5=0,"Select LA",SUM(R8:U8))</f>
        <v>Select LA</v>
      </c>
      <c r="W8" s="237"/>
    </row>
    <row r="9" spans="1:23" ht="35.1" customHeight="1" x14ac:dyDescent="0.2">
      <c r="A9" s="39"/>
      <c r="B9" s="146" t="s">
        <v>29</v>
      </c>
      <c r="C9" s="254" t="s">
        <v>270</v>
      </c>
      <c r="D9" s="254"/>
      <c r="E9" s="254"/>
      <c r="F9" s="74" t="str">
        <f>IF($A$5=0,"Select LA",INDEX('Source data'!AD$1:AD$65528,MATCH($A$5,'Source data'!$A$1:$A$65528,0)))</f>
        <v>Select LA</v>
      </c>
      <c r="G9" s="74" t="str">
        <f>IF($A$5=0,"Select LA",INDEX('Source data'!AG$1:AG$65528,MATCH($A$5,'Source data'!$A$1:$A$65528,0)))</f>
        <v>Select LA</v>
      </c>
      <c r="H9" s="74" t="str">
        <f>IF($A5=0,"Select LA",INDEX('Source data'!AJ$1:AJ$65528,MATCH($A$5,'Source data'!$A$1:$A$65528,0)))</f>
        <v>Select LA</v>
      </c>
      <c r="I9" s="74" t="str">
        <f>IF($A5=0,"Select LA",INDEX('Source data'!AM$1:AM$65528,MATCH($A$5,'Source data'!$A$1:$A$65528,0)))</f>
        <v>Select LA</v>
      </c>
      <c r="J9" s="75" t="str">
        <f>IF($A$5=0,"Select LA",SUM(F9:I9))</f>
        <v>Select LA</v>
      </c>
      <c r="K9" s="86"/>
      <c r="L9" s="74" t="str">
        <f>IF($A$5=0,"Select LA",INDEX('Source data'!CH$1:CH$65528,MATCH($A$5,'Source data'!$A$1:$A$65528,0)))</f>
        <v>Select LA</v>
      </c>
      <c r="M9" s="74" t="str">
        <f>IF($A$5=0,"Select LA",INDEX('Source data'!CK$1:CK$65528,MATCH($A$5,'Source data'!$A$1:$A$65528,0)))</f>
        <v>Select LA</v>
      </c>
      <c r="N9" s="74" t="str">
        <f>IF(A5=0,"Select LA",INDEX('Source data'!CN$1:CN$65528,MATCH($A$5,'Source data'!$A$1:$A$65528,0)))</f>
        <v>Select LA</v>
      </c>
      <c r="O9" s="74" t="str">
        <f>IF(A5=0,"Select LA",INDEX('Source data'!CQ$1:CQ$65528,MATCH($A$5,'Source data'!$A$1:$A$65528,0)))</f>
        <v>Select LA</v>
      </c>
      <c r="P9" s="75" t="str">
        <f>IF($A$5=0,"Select LA",SUM(L9:O9))</f>
        <v>Select LA</v>
      </c>
      <c r="Q9" s="86"/>
      <c r="R9" s="74" t="str">
        <f t="shared" si="1"/>
        <v>Select LA</v>
      </c>
      <c r="S9" s="74" t="str">
        <f t="shared" si="0"/>
        <v>Select LA</v>
      </c>
      <c r="T9" s="74" t="str">
        <f t="shared" si="0"/>
        <v>Select LA</v>
      </c>
      <c r="U9" s="74" t="str">
        <f t="shared" si="0"/>
        <v>Select LA</v>
      </c>
      <c r="V9" s="75" t="str">
        <f>IF($A$5=0,"Select LA",SUM(R9:U9))</f>
        <v>Select LA</v>
      </c>
      <c r="W9" s="237"/>
    </row>
    <row r="10" spans="1:23" ht="35.1" customHeight="1" thickBot="1" x14ac:dyDescent="0.25">
      <c r="A10" s="39"/>
      <c r="B10" s="147" t="s">
        <v>30</v>
      </c>
      <c r="C10" s="47" t="s">
        <v>60</v>
      </c>
      <c r="D10" s="48"/>
      <c r="E10" s="48"/>
      <c r="F10" s="148" t="str">
        <f>IF($A$5=0,"Select LA",SUM(F7:F9))</f>
        <v>Select LA</v>
      </c>
      <c r="G10" s="148" t="str">
        <f>IF($A$5=0,"Select LA",SUM(G7:G9))</f>
        <v>Select LA</v>
      </c>
      <c r="H10" s="148" t="str">
        <f>IF($A$5=0,"Select LA",SUM(H7:H9))</f>
        <v>Select LA</v>
      </c>
      <c r="I10" s="148" t="str">
        <f>IF($A$5=0,"Select LA",SUM(I7:I9))</f>
        <v>Select LA</v>
      </c>
      <c r="J10" s="148" t="str">
        <f>IF($A$5=0,"Select LA",SUM(J7:J9))</f>
        <v>Select LA</v>
      </c>
      <c r="K10" s="86"/>
      <c r="L10" s="148" t="str">
        <f>IF($A$5=0,"Select LA",SUM(L7:L9))</f>
        <v>Select LA</v>
      </c>
      <c r="M10" s="148" t="str">
        <f>IF($A$5=0,"Select LA",SUM(M7:M9))</f>
        <v>Select LA</v>
      </c>
      <c r="N10" s="148" t="str">
        <f>IF($A$5=0,"Select LA",SUM(N7:N9))</f>
        <v>Select LA</v>
      </c>
      <c r="O10" s="148" t="str">
        <f>IF($A$5=0,"Select LA",SUM(O7:O9))</f>
        <v>Select LA</v>
      </c>
      <c r="P10" s="148" t="str">
        <f>IF($A$5=0,"Select LA",SUM(P7:P9))</f>
        <v>Select LA</v>
      </c>
      <c r="Q10" s="86"/>
      <c r="R10" s="148" t="str">
        <f>IF($A$5=0,"Select LA",SUM(R7:R9))</f>
        <v>Select LA</v>
      </c>
      <c r="S10" s="148" t="str">
        <f>IF($A$5=0,"Select LA",SUM(S7:S9))</f>
        <v>Select LA</v>
      </c>
      <c r="T10" s="148" t="str">
        <f>IF($A$5=0,"Select LA",SUM(T7:T9))</f>
        <v>Select LA</v>
      </c>
      <c r="U10" s="148" t="str">
        <f>IF($A$5=0,"Select LA",SUM(U7:U9))</f>
        <v>Select LA</v>
      </c>
      <c r="V10" s="148" t="str">
        <f>IF($A$5=0,"Select LA",SUM(V7:V9))</f>
        <v>Select LA</v>
      </c>
      <c r="W10" s="237"/>
    </row>
    <row r="11" spans="1:23" ht="35.1" customHeight="1" thickBot="1" x14ac:dyDescent="0.25">
      <c r="A11" s="39"/>
      <c r="B11" s="149"/>
      <c r="C11" s="51"/>
      <c r="D11" s="51"/>
      <c r="E11" s="51"/>
      <c r="F11" s="238"/>
      <c r="G11" s="78"/>
      <c r="H11" s="78"/>
      <c r="I11" s="78"/>
      <c r="J11" s="78"/>
      <c r="K11" s="86"/>
      <c r="L11" s="86"/>
      <c r="M11" s="61"/>
      <c r="W11" s="237"/>
    </row>
    <row r="12" spans="1:23" ht="35.1" customHeight="1" x14ac:dyDescent="0.2">
      <c r="A12" s="39"/>
      <c r="B12" s="150"/>
      <c r="C12" s="80"/>
      <c r="D12" s="80"/>
      <c r="F12" s="278" t="s">
        <v>1301</v>
      </c>
      <c r="G12" s="279"/>
      <c r="H12" s="78"/>
      <c r="I12" s="278" t="s">
        <v>1302</v>
      </c>
      <c r="J12" s="279"/>
      <c r="K12" s="86"/>
      <c r="L12" s="86"/>
      <c r="M12" s="281" t="s">
        <v>254</v>
      </c>
      <c r="N12" s="282"/>
      <c r="W12" s="237"/>
    </row>
    <row r="13" spans="1:23" ht="35.1" customHeight="1" x14ac:dyDescent="0.2">
      <c r="A13" s="39"/>
      <c r="B13" s="151" t="s">
        <v>34</v>
      </c>
      <c r="C13" s="276" t="s">
        <v>271</v>
      </c>
      <c r="D13" s="276"/>
      <c r="E13" s="276"/>
      <c r="F13" s="270" t="str">
        <f>IF($A5=0,"Select LA",INDEX('Source data'!AP$1:AP$65528,MATCH($A$5,'Source data'!$A$1:$A$65528,0)))</f>
        <v>Select LA</v>
      </c>
      <c r="G13" s="271"/>
      <c r="H13" s="78"/>
      <c r="I13" s="270" t="str">
        <f>IF(A5=0,"Select LA",INDEX('Source data'!CT$1:CT$65528,MATCH($A$5,'Source data'!$A$1:$A$65528,0)))</f>
        <v>Select LA</v>
      </c>
      <c r="J13" s="271"/>
      <c r="K13" s="86"/>
      <c r="L13" s="86"/>
      <c r="M13" s="270" t="str">
        <f>IF($A$5=0,"Select LA",F13*5/12+I13*7/12)</f>
        <v>Select LA</v>
      </c>
      <c r="N13" s="271"/>
      <c r="W13" s="237"/>
    </row>
    <row r="14" spans="1:23" ht="35.1" customHeight="1" x14ac:dyDescent="0.2">
      <c r="A14" s="39"/>
      <c r="B14" s="151" t="s">
        <v>35</v>
      </c>
      <c r="C14" s="276" t="s">
        <v>272</v>
      </c>
      <c r="D14" s="276"/>
      <c r="E14" s="276"/>
      <c r="F14" s="270" t="str">
        <f>IF($A5=0,"Select LA",INDEX('Source data'!AQ$1:AQ$65528,MATCH($A$5,'Source data'!$A$1:$A$65528,0)))</f>
        <v>Select LA</v>
      </c>
      <c r="G14" s="271"/>
      <c r="H14" s="78"/>
      <c r="I14" s="270" t="str">
        <f>IF(A5=0,"Select LA",INDEX('Source data'!CU$1:CU$65528,MATCH($A$5,'Source data'!$A$1:$A$65528,0)))</f>
        <v>Select LA</v>
      </c>
      <c r="J14" s="271"/>
      <c r="K14" s="86"/>
      <c r="L14" s="86"/>
      <c r="M14" s="270" t="str">
        <f>IF($A$5=0,"Select LA",F14*5/12+I14*7/12)</f>
        <v>Select LA</v>
      </c>
      <c r="N14" s="271"/>
      <c r="W14" s="237"/>
    </row>
    <row r="15" spans="1:23" ht="35.1" customHeight="1" x14ac:dyDescent="0.2">
      <c r="A15" s="39"/>
      <c r="B15" s="151" t="s">
        <v>29</v>
      </c>
      <c r="C15" s="276" t="s">
        <v>273</v>
      </c>
      <c r="D15" s="276"/>
      <c r="E15" s="276"/>
      <c r="F15" s="270" t="str">
        <f>IF($A5=0,"Select LA",INDEX('Source data'!AR$1:AR$65528,MATCH($A$5,'Source data'!$A$1:$A$65528,0)))</f>
        <v>Select LA</v>
      </c>
      <c r="G15" s="271"/>
      <c r="H15" s="78"/>
      <c r="I15" s="270" t="str">
        <f>IF(A5=0,"Select LA",INDEX('Source data'!CV$1:CV$65528,MATCH($A$5,'Source data'!$A$1:$A$65528,0)))</f>
        <v>Select LA</v>
      </c>
      <c r="J15" s="271"/>
      <c r="K15" s="86"/>
      <c r="L15" s="86"/>
      <c r="M15" s="270" t="str">
        <f>IF($A$5=0,"Select LA",F15*5/12+I15*7/12)</f>
        <v>Select LA</v>
      </c>
      <c r="N15" s="271"/>
      <c r="W15" s="237"/>
    </row>
    <row r="16" spans="1:23" ht="35.1" customHeight="1" thickBot="1" x14ac:dyDescent="0.25">
      <c r="A16" s="39"/>
      <c r="B16" s="152" t="s">
        <v>30</v>
      </c>
      <c r="C16" s="82" t="s">
        <v>61</v>
      </c>
      <c r="D16" s="83"/>
      <c r="E16" s="84"/>
      <c r="F16" s="262" t="str">
        <f>IF($A$5=0,"Select LA",SUM(F13:G15))</f>
        <v>Select LA</v>
      </c>
      <c r="G16" s="263"/>
      <c r="H16" s="78"/>
      <c r="I16" s="262" t="str">
        <f>IF($A$5=0,"Select LA",SUM(I13:J15))</f>
        <v>Select LA</v>
      </c>
      <c r="J16" s="263"/>
      <c r="K16" s="86"/>
      <c r="L16" s="86"/>
      <c r="M16" s="262" t="str">
        <f>IF($A$5=0,"Select LA",SUM(M13:N15))</f>
        <v>Select LA</v>
      </c>
      <c r="N16" s="263"/>
      <c r="W16" s="237"/>
    </row>
    <row r="17" spans="1:23" ht="35.1" customHeight="1" thickBot="1" x14ac:dyDescent="0.25">
      <c r="A17" s="39"/>
      <c r="B17" s="150"/>
      <c r="C17" s="85"/>
      <c r="D17" s="85"/>
      <c r="F17" s="239"/>
      <c r="G17" s="87"/>
      <c r="H17" s="78"/>
      <c r="I17" s="78"/>
      <c r="J17" s="78"/>
      <c r="K17" s="86"/>
      <c r="L17" s="86"/>
      <c r="M17" s="61"/>
      <c r="W17" s="237"/>
    </row>
    <row r="18" spans="1:23" ht="35.1" customHeight="1" x14ac:dyDescent="0.2">
      <c r="A18" s="39"/>
      <c r="B18" s="153"/>
      <c r="F18" s="266" t="s">
        <v>1304</v>
      </c>
      <c r="G18" s="267"/>
      <c r="H18" s="61"/>
      <c r="I18" s="266" t="s">
        <v>1305</v>
      </c>
      <c r="J18" s="267"/>
      <c r="K18" s="61"/>
      <c r="L18" s="61"/>
      <c r="M18" s="281" t="s">
        <v>254</v>
      </c>
      <c r="N18" s="282"/>
      <c r="W18" s="237"/>
    </row>
    <row r="19" spans="1:23" ht="35.1" customHeight="1" x14ac:dyDescent="0.2">
      <c r="A19" s="39"/>
      <c r="B19" s="153"/>
      <c r="F19" s="268" t="s">
        <v>39</v>
      </c>
      <c r="G19" s="269"/>
      <c r="H19" s="61"/>
      <c r="I19" s="268" t="s">
        <v>39</v>
      </c>
      <c r="J19" s="269"/>
      <c r="K19" s="61"/>
      <c r="L19" s="61"/>
      <c r="M19" s="268" t="s">
        <v>39</v>
      </c>
      <c r="N19" s="269"/>
      <c r="W19" s="237"/>
    </row>
    <row r="20" spans="1:23" ht="35.1" customHeight="1" x14ac:dyDescent="0.2">
      <c r="A20" s="39"/>
      <c r="B20" s="146" t="s">
        <v>17</v>
      </c>
      <c r="C20" s="254" t="s">
        <v>274</v>
      </c>
      <c r="D20" s="254"/>
      <c r="E20" s="254"/>
      <c r="F20" s="270" t="str">
        <f>IF(A5=0,"Select LA",INDEX('Source data'!AN$1:AN$65528,MATCH($A$5,'Source data'!$A$1:$A$65528,0)))</f>
        <v>Select LA</v>
      </c>
      <c r="G20" s="271"/>
      <c r="H20" s="61"/>
      <c r="I20" s="270" t="str">
        <f>IF(A5=0,"Select LA",INDEX('Source data'!CR$1:CR$65528,MATCH($A$5,'Source data'!$A$1:$A$65528,0)))</f>
        <v>Select LA</v>
      </c>
      <c r="J20" s="271"/>
      <c r="K20" s="61"/>
      <c r="L20" s="61"/>
      <c r="M20" s="270" t="str">
        <f>IF($A$5=0,"Select LA",F20*5/12+I20*7/12)</f>
        <v>Select LA</v>
      </c>
      <c r="N20" s="271"/>
      <c r="W20" s="237"/>
    </row>
    <row r="21" spans="1:23" ht="35.1" customHeight="1" x14ac:dyDescent="0.2">
      <c r="A21" s="39"/>
      <c r="B21" s="146" t="s">
        <v>18</v>
      </c>
      <c r="C21" s="254" t="s">
        <v>275</v>
      </c>
      <c r="D21" s="254"/>
      <c r="E21" s="254"/>
      <c r="F21" s="270" t="str">
        <f>IF(A5=0,"Select LA",INDEX('Source data'!AO$1:AO$65528,MATCH($A$5,'Source data'!$A$1:$A$65528,0)))</f>
        <v>Select LA</v>
      </c>
      <c r="G21" s="271"/>
      <c r="H21" s="61"/>
      <c r="I21" s="270" t="str">
        <f>IF(A5=0,"Select LA",INDEX('Source data'!CS$1:CS$65528,MATCH($A$5,'Source data'!$A$1:$A$65528,0)))</f>
        <v>Select LA</v>
      </c>
      <c r="J21" s="271"/>
      <c r="K21" s="61"/>
      <c r="L21" s="61"/>
      <c r="M21" s="270" t="str">
        <f>IF($A$5=0,"Select LA",F21*5/12+I21*7/12)</f>
        <v>Select LA</v>
      </c>
      <c r="N21" s="271"/>
      <c r="W21" s="237"/>
    </row>
    <row r="22" spans="1:23" ht="35.1" customHeight="1" thickBot="1" x14ac:dyDescent="0.25">
      <c r="A22" s="39"/>
      <c r="B22" s="147" t="s">
        <v>29</v>
      </c>
      <c r="C22" s="47" t="s">
        <v>62</v>
      </c>
      <c r="D22" s="48"/>
      <c r="E22" s="48"/>
      <c r="F22" s="283" t="str">
        <f>IF($A$5=0,"Select LA",SUM(F20:G21))</f>
        <v>Select LA</v>
      </c>
      <c r="G22" s="284"/>
      <c r="H22" s="61"/>
      <c r="I22" s="283" t="str">
        <f>IF($A$5=0,"Select LA",SUM(I20:J21))</f>
        <v>Select LA</v>
      </c>
      <c r="J22" s="284"/>
      <c r="K22" s="61"/>
      <c r="L22" s="61"/>
      <c r="M22" s="262" t="str">
        <f>IF($A$5=0,"Select LA",SUM(M20:M21))</f>
        <v>Select LA</v>
      </c>
      <c r="N22" s="263"/>
      <c r="W22" s="237"/>
    </row>
    <row r="23" spans="1:23" ht="35.1" customHeight="1" thickBot="1" x14ac:dyDescent="0.25">
      <c r="A23" s="39"/>
      <c r="B23" s="154"/>
      <c r="C23" s="155"/>
      <c r="D23" s="156"/>
      <c r="E23" s="156"/>
      <c r="F23" s="240"/>
      <c r="G23" s="157"/>
      <c r="H23" s="144"/>
      <c r="I23" s="144"/>
      <c r="J23" s="144"/>
      <c r="K23" s="144"/>
      <c r="L23" s="144"/>
      <c r="M23" s="144"/>
      <c r="N23" s="241"/>
      <c r="O23" s="241"/>
      <c r="P23" s="241"/>
      <c r="Q23" s="241"/>
      <c r="R23" s="241"/>
      <c r="S23" s="241"/>
      <c r="T23" s="241"/>
      <c r="U23" s="241"/>
      <c r="V23" s="241"/>
      <c r="W23" s="242"/>
    </row>
    <row r="24" spans="1:23" ht="35.1" customHeight="1" thickBot="1" x14ac:dyDescent="0.25">
      <c r="A24" s="39"/>
      <c r="B24" s="48"/>
      <c r="C24" s="47"/>
      <c r="D24" s="48"/>
      <c r="E24" s="48"/>
      <c r="F24" s="158"/>
      <c r="G24" s="158"/>
      <c r="H24" s="61"/>
      <c r="I24" s="61"/>
      <c r="J24" s="61"/>
      <c r="K24" s="61"/>
      <c r="L24" s="61"/>
      <c r="M24" s="61"/>
    </row>
    <row r="25" spans="1:23" ht="35.1" customHeight="1" thickBot="1" x14ac:dyDescent="0.3">
      <c r="A25" s="39"/>
      <c r="B25" s="136" t="s">
        <v>56</v>
      </c>
      <c r="C25" s="133"/>
      <c r="D25" s="133"/>
      <c r="E25" s="133"/>
      <c r="F25" s="133"/>
      <c r="G25" s="133"/>
      <c r="H25" s="133"/>
      <c r="I25" s="135"/>
      <c r="J25" s="61"/>
      <c r="K25" s="61"/>
      <c r="L25" s="61"/>
      <c r="M25" s="61"/>
    </row>
    <row r="26" spans="1:23" ht="35.1" customHeight="1" x14ac:dyDescent="0.2">
      <c r="A26" s="39"/>
      <c r="B26" s="139" t="str">
        <f>B5</f>
        <v>Select LA..</v>
      </c>
      <c r="C26" s="61"/>
      <c r="D26" s="61"/>
      <c r="E26" s="61"/>
      <c r="F26" s="266" t="s">
        <v>57</v>
      </c>
      <c r="G26" s="267"/>
      <c r="I26" s="138"/>
    </row>
    <row r="27" spans="1:23" ht="35.1" customHeight="1" thickBot="1" x14ac:dyDescent="0.25">
      <c r="A27" s="39"/>
      <c r="B27" s="299" t="s">
        <v>59</v>
      </c>
      <c r="C27" s="300"/>
      <c r="D27" s="300"/>
      <c r="E27" s="300"/>
      <c r="F27" s="302" t="str">
        <f>IF(A5=0,"Select LA",INDEX('Source data'!AS$1:AS$65528,MATCH($A$5,'Source data'!$A$1:$A$65528,0)))</f>
        <v>Select LA</v>
      </c>
      <c r="G27" s="303"/>
      <c r="I27" s="138"/>
    </row>
    <row r="28" spans="1:23" ht="39.950000000000003" customHeight="1" thickBot="1" x14ac:dyDescent="0.25">
      <c r="A28" s="39"/>
      <c r="B28" s="143"/>
      <c r="C28" s="144"/>
      <c r="D28" s="144"/>
      <c r="E28" s="144"/>
      <c r="F28" s="144"/>
      <c r="G28" s="144"/>
      <c r="H28" s="144"/>
      <c r="I28" s="145"/>
    </row>
    <row r="29" spans="1:23" ht="15" customHeight="1" x14ac:dyDescent="0.2">
      <c r="A29" s="39"/>
      <c r="B29" s="61"/>
      <c r="C29" s="61"/>
      <c r="D29" s="61"/>
      <c r="E29" s="61"/>
      <c r="F29" s="61"/>
      <c r="G29" s="61"/>
      <c r="H29" s="61"/>
      <c r="I29" s="61"/>
    </row>
    <row r="30" spans="1:23" ht="15" customHeight="1" x14ac:dyDescent="0.2">
      <c r="A30" s="39"/>
      <c r="B30" s="275" t="s">
        <v>21</v>
      </c>
      <c r="C30" s="275"/>
      <c r="D30" s="90"/>
      <c r="E30" s="90"/>
      <c r="F30" s="92"/>
      <c r="G30" s="43"/>
      <c r="H30" s="43"/>
      <c r="I30" s="43"/>
      <c r="J30" s="43"/>
      <c r="K30" s="43"/>
      <c r="L30" s="43"/>
    </row>
    <row r="31" spans="1:23" ht="9.9499999999999993" customHeight="1" x14ac:dyDescent="0.2">
      <c r="A31" s="39"/>
      <c r="B31" s="91"/>
      <c r="C31" s="91"/>
      <c r="D31" s="90"/>
      <c r="E31" s="90"/>
      <c r="F31" s="92"/>
      <c r="G31" s="43"/>
      <c r="H31" s="43"/>
      <c r="I31" s="43"/>
      <c r="J31" s="43"/>
      <c r="K31" s="43"/>
      <c r="L31" s="43"/>
    </row>
    <row r="32" spans="1:23" ht="15" customHeight="1" x14ac:dyDescent="0.2">
      <c r="A32" s="39"/>
      <c r="B32" s="259" t="s">
        <v>259</v>
      </c>
      <c r="C32" s="259"/>
      <c r="D32" s="259"/>
      <c r="E32" s="259"/>
      <c r="F32" s="259"/>
      <c r="G32" s="259"/>
      <c r="H32" s="259"/>
      <c r="I32" s="93"/>
      <c r="J32" s="93"/>
      <c r="K32" s="43"/>
      <c r="L32" s="43"/>
    </row>
    <row r="33" spans="1:12" ht="6" customHeight="1" x14ac:dyDescent="0.2">
      <c r="A33" s="39"/>
      <c r="B33" s="94"/>
      <c r="C33" s="94"/>
      <c r="D33" s="94"/>
      <c r="E33" s="94"/>
      <c r="F33" s="94"/>
      <c r="G33" s="94"/>
      <c r="H33" s="94"/>
      <c r="I33" s="93"/>
      <c r="J33" s="93"/>
      <c r="K33" s="43"/>
      <c r="L33" s="43"/>
    </row>
    <row r="34" spans="1:12" ht="15" customHeight="1" x14ac:dyDescent="0.25">
      <c r="A34" s="25"/>
      <c r="B34" s="95" t="s">
        <v>22</v>
      </c>
      <c r="C34" s="256" t="s">
        <v>41</v>
      </c>
      <c r="D34" s="257"/>
      <c r="E34" s="257"/>
      <c r="F34" s="257"/>
      <c r="G34" s="257"/>
      <c r="H34" s="257"/>
      <c r="I34" s="257"/>
      <c r="J34" s="61"/>
      <c r="K34" s="43"/>
      <c r="L34" s="43"/>
    </row>
    <row r="35" spans="1:12" ht="15" customHeight="1" x14ac:dyDescent="0.2">
      <c r="A35" s="39"/>
      <c r="B35" s="95" t="s">
        <v>23</v>
      </c>
      <c r="C35" s="258" t="s">
        <v>42</v>
      </c>
      <c r="D35" s="258"/>
      <c r="E35" s="258"/>
      <c r="F35" s="258"/>
      <c r="G35" s="258"/>
      <c r="H35" s="258"/>
      <c r="I35" s="258"/>
      <c r="J35" s="96"/>
      <c r="K35" s="43"/>
      <c r="L35" s="43"/>
    </row>
    <row r="36" spans="1:12" ht="15" customHeight="1" x14ac:dyDescent="0.2">
      <c r="A36" s="39"/>
      <c r="B36" s="95" t="s">
        <v>43</v>
      </c>
      <c r="C36" s="256" t="s">
        <v>1306</v>
      </c>
      <c r="D36" s="256"/>
      <c r="E36" s="256"/>
      <c r="F36" s="256"/>
      <c r="G36" s="256"/>
      <c r="H36" s="256"/>
      <c r="I36" s="256"/>
      <c r="J36" s="58"/>
      <c r="K36" s="43"/>
      <c r="L36" s="43"/>
    </row>
    <row r="37" spans="1:12" ht="9.9499999999999993" customHeight="1" x14ac:dyDescent="0.2">
      <c r="A37" s="39"/>
      <c r="B37" s="91"/>
      <c r="C37" s="91"/>
      <c r="D37" s="43"/>
      <c r="E37" s="43"/>
      <c r="F37" s="43"/>
      <c r="G37" s="43"/>
      <c r="H37" s="43"/>
      <c r="I37" s="43"/>
      <c r="J37" s="43"/>
      <c r="K37" s="43"/>
      <c r="L37" s="43"/>
    </row>
    <row r="38" spans="1:12" ht="15" customHeight="1" x14ac:dyDescent="0.2">
      <c r="A38" s="39"/>
      <c r="B38" s="259" t="s">
        <v>261</v>
      </c>
      <c r="C38" s="259"/>
      <c r="D38" s="259"/>
      <c r="E38" s="259"/>
      <c r="F38" s="80"/>
      <c r="G38" s="80"/>
      <c r="H38" s="84"/>
      <c r="I38" s="84"/>
      <c r="J38" s="84"/>
      <c r="K38" s="43"/>
      <c r="L38" s="43"/>
    </row>
    <row r="39" spans="1:12" ht="9.9499999999999993" customHeight="1" x14ac:dyDescent="0.2">
      <c r="A39" s="39"/>
      <c r="B39" s="94"/>
      <c r="C39" s="94"/>
      <c r="D39" s="94"/>
      <c r="E39" s="94"/>
      <c r="F39" s="80"/>
      <c r="G39" s="80"/>
      <c r="H39" s="84"/>
      <c r="I39" s="84"/>
      <c r="J39" s="84"/>
      <c r="K39" s="43"/>
      <c r="L39" s="43"/>
    </row>
    <row r="40" spans="1:12" ht="15" customHeight="1" x14ac:dyDescent="0.2">
      <c r="A40" s="39"/>
      <c r="B40" s="97" t="s">
        <v>44</v>
      </c>
      <c r="C40" s="63" t="s">
        <v>63</v>
      </c>
      <c r="D40" s="98"/>
      <c r="E40" s="98"/>
      <c r="F40" s="98"/>
      <c r="G40" s="98"/>
      <c r="H40" s="99"/>
      <c r="I40" s="99"/>
      <c r="J40" s="99"/>
      <c r="K40" s="43"/>
      <c r="L40" s="43"/>
    </row>
    <row r="41" spans="1:12" ht="15" customHeight="1" x14ac:dyDescent="0.2">
      <c r="A41" s="39"/>
      <c r="C41" s="100" t="s">
        <v>45</v>
      </c>
      <c r="D41" s="101"/>
      <c r="E41" s="101"/>
      <c r="F41" s="101"/>
      <c r="G41" s="101"/>
      <c r="H41" s="101"/>
      <c r="I41" s="63"/>
      <c r="J41" s="63"/>
      <c r="K41" s="43"/>
      <c r="L41" s="43"/>
    </row>
    <row r="42" spans="1:12" ht="15" customHeight="1" x14ac:dyDescent="0.2">
      <c r="A42" s="39"/>
      <c r="C42" s="100" t="s">
        <v>46</v>
      </c>
      <c r="D42" s="101"/>
      <c r="E42" s="101"/>
      <c r="F42" s="101"/>
      <c r="G42" s="101"/>
      <c r="H42" s="63"/>
      <c r="I42" s="63"/>
      <c r="J42" s="63"/>
      <c r="K42" s="43"/>
      <c r="L42" s="43"/>
    </row>
    <row r="43" spans="1:12" ht="15" customHeight="1" x14ac:dyDescent="0.2">
      <c r="A43" s="39"/>
      <c r="C43" s="100" t="s">
        <v>47</v>
      </c>
      <c r="D43" s="101"/>
      <c r="E43" s="101"/>
      <c r="F43" s="101"/>
      <c r="G43" s="101"/>
      <c r="H43" s="101"/>
      <c r="I43" s="63"/>
      <c r="J43" s="63"/>
      <c r="K43" s="43"/>
      <c r="L43" s="43"/>
    </row>
    <row r="44" spans="1:12" ht="15" customHeight="1" x14ac:dyDescent="0.25">
      <c r="A44" s="39"/>
      <c r="B44" s="97" t="s">
        <v>48</v>
      </c>
      <c r="C44" s="96" t="s">
        <v>276</v>
      </c>
      <c r="D44" s="84"/>
      <c r="E44" s="84"/>
      <c r="F44" s="84"/>
      <c r="G44" s="84"/>
      <c r="H44" s="102"/>
      <c r="I44" s="102"/>
      <c r="J44" s="102"/>
      <c r="K44" s="43"/>
      <c r="L44" s="43"/>
    </row>
    <row r="45" spans="1:12" ht="15" customHeight="1" x14ac:dyDescent="0.2">
      <c r="A45" s="39"/>
      <c r="C45" s="100" t="s">
        <v>45</v>
      </c>
      <c r="D45" s="101"/>
      <c r="E45" s="101"/>
      <c r="F45" s="101"/>
      <c r="G45" s="101"/>
      <c r="H45" s="101"/>
      <c r="I45" s="63"/>
      <c r="J45" s="63"/>
      <c r="K45" s="43"/>
      <c r="L45" s="43"/>
    </row>
    <row r="46" spans="1:12" ht="15" customHeight="1" x14ac:dyDescent="0.2">
      <c r="A46" s="39"/>
      <c r="C46" s="100" t="s">
        <v>46</v>
      </c>
      <c r="D46" s="101"/>
      <c r="E46" s="101"/>
      <c r="F46" s="101"/>
      <c r="G46" s="101"/>
      <c r="H46" s="159"/>
      <c r="I46" s="63"/>
      <c r="J46" s="63"/>
      <c r="K46" s="43"/>
      <c r="L46" s="43"/>
    </row>
    <row r="47" spans="1:12" ht="15" customHeight="1" x14ac:dyDescent="0.2">
      <c r="A47" s="39"/>
      <c r="C47" s="100" t="s">
        <v>47</v>
      </c>
      <c r="D47" s="101"/>
      <c r="E47" s="101"/>
      <c r="F47" s="101"/>
      <c r="G47" s="101"/>
      <c r="H47" s="101"/>
      <c r="I47" s="63"/>
      <c r="J47" s="63"/>
      <c r="K47" s="43"/>
      <c r="L47" s="43"/>
    </row>
    <row r="48" spans="1:12" ht="9.9499999999999993" customHeight="1" x14ac:dyDescent="0.2">
      <c r="A48" s="39"/>
      <c r="B48" s="260"/>
      <c r="C48" s="260"/>
      <c r="D48" s="260"/>
      <c r="E48" s="260"/>
      <c r="F48" s="260"/>
      <c r="G48" s="260"/>
      <c r="H48" s="260"/>
      <c r="I48" s="63"/>
      <c r="J48" s="63"/>
      <c r="K48" s="43"/>
      <c r="L48" s="43"/>
    </row>
    <row r="49" spans="1:12" ht="15" customHeight="1" x14ac:dyDescent="0.25">
      <c r="A49" s="39"/>
      <c r="B49" s="261" t="s">
        <v>277</v>
      </c>
      <c r="C49" s="261"/>
      <c r="D49" s="261"/>
      <c r="E49" s="261"/>
      <c r="F49" s="261"/>
      <c r="G49" s="261"/>
      <c r="H49" s="43"/>
      <c r="I49" s="43"/>
      <c r="J49" s="43"/>
      <c r="K49" s="43"/>
      <c r="L49" s="43"/>
    </row>
    <row r="50" spans="1:12" ht="9.9499999999999993" customHeight="1" x14ac:dyDescent="0.25">
      <c r="A50" s="39"/>
      <c r="B50" s="103"/>
      <c r="C50" s="103"/>
      <c r="D50" s="103"/>
      <c r="E50" s="103"/>
      <c r="F50" s="103"/>
      <c r="G50" s="103"/>
      <c r="H50" s="43"/>
      <c r="I50" s="43"/>
      <c r="J50" s="43"/>
      <c r="K50" s="43"/>
      <c r="L50" s="43"/>
    </row>
    <row r="51" spans="1:12" ht="15" customHeight="1" x14ac:dyDescent="0.2">
      <c r="A51" s="39"/>
      <c r="B51" s="95" t="s">
        <v>50</v>
      </c>
      <c r="C51" s="256" t="s">
        <v>51</v>
      </c>
      <c r="D51" s="256"/>
      <c r="E51" s="256"/>
      <c r="F51" s="256"/>
      <c r="G51" s="256"/>
      <c r="H51" s="256"/>
      <c r="I51" s="256"/>
      <c r="J51" s="104"/>
      <c r="K51" s="43"/>
      <c r="L51" s="43"/>
    </row>
    <row r="52" spans="1:12" ht="15" customHeight="1" x14ac:dyDescent="0.2">
      <c r="A52" s="39"/>
      <c r="B52" s="65"/>
      <c r="C52" s="66"/>
      <c r="D52" s="43"/>
      <c r="E52" s="43"/>
      <c r="F52" s="43"/>
      <c r="G52" s="43"/>
      <c r="H52" s="43"/>
      <c r="I52" s="43"/>
      <c r="J52" s="43"/>
      <c r="K52" s="43"/>
      <c r="L52" s="43"/>
    </row>
    <row r="53" spans="1:12" ht="15" customHeight="1" x14ac:dyDescent="0.25">
      <c r="A53" s="39"/>
      <c r="B53" s="261" t="s">
        <v>64</v>
      </c>
      <c r="C53" s="261"/>
      <c r="D53" s="261"/>
      <c r="E53" s="261"/>
      <c r="F53" s="261"/>
      <c r="G53" s="261"/>
      <c r="H53" s="43"/>
      <c r="I53" s="43"/>
      <c r="J53" s="43"/>
      <c r="K53" s="43"/>
      <c r="L53" s="43"/>
    </row>
    <row r="54" spans="1:12" ht="14.25" customHeight="1" x14ac:dyDescent="0.25">
      <c r="A54" s="39"/>
      <c r="B54" s="103"/>
      <c r="C54" s="103"/>
      <c r="D54" s="103"/>
      <c r="E54" s="103"/>
      <c r="F54" s="103"/>
      <c r="G54" s="103"/>
      <c r="H54" s="43"/>
      <c r="I54" s="43"/>
      <c r="J54" s="43"/>
      <c r="K54" s="43"/>
      <c r="L54" s="43"/>
    </row>
    <row r="55" spans="1:12" ht="14.25" x14ac:dyDescent="0.2">
      <c r="A55" s="39"/>
      <c r="B55" s="95" t="s">
        <v>65</v>
      </c>
      <c r="C55" s="256" t="s">
        <v>66</v>
      </c>
      <c r="D55" s="256"/>
      <c r="E55" s="256"/>
      <c r="F55" s="256"/>
      <c r="G55" s="256"/>
      <c r="H55" s="256"/>
      <c r="I55" s="256"/>
      <c r="J55" s="43"/>
      <c r="K55" s="43"/>
      <c r="L55" s="43"/>
    </row>
    <row r="56" spans="1:12" x14ac:dyDescent="0.2">
      <c r="A56" s="39"/>
      <c r="B56" s="65"/>
      <c r="C56" s="66"/>
      <c r="D56" s="43"/>
      <c r="E56" s="43"/>
      <c r="F56" s="43"/>
      <c r="G56" s="43"/>
      <c r="H56" s="43"/>
      <c r="I56" s="43"/>
      <c r="J56" s="43"/>
      <c r="K56" s="43"/>
      <c r="L56" s="43"/>
    </row>
    <row r="57" spans="1:12" x14ac:dyDescent="0.2">
      <c r="A57" s="39"/>
      <c r="B57" s="65"/>
      <c r="C57" s="66"/>
      <c r="D57" s="43"/>
      <c r="E57" s="43"/>
      <c r="F57" s="43"/>
      <c r="G57" s="43"/>
      <c r="H57" s="43"/>
      <c r="I57" s="43"/>
      <c r="J57" s="43"/>
      <c r="K57" s="43"/>
      <c r="L57" s="43"/>
    </row>
    <row r="58" spans="1:12" x14ac:dyDescent="0.2">
      <c r="A58" s="39"/>
      <c r="B58" s="65"/>
      <c r="C58" s="66"/>
      <c r="D58" s="43"/>
      <c r="E58" s="43"/>
      <c r="F58" s="43"/>
      <c r="G58" s="43"/>
      <c r="H58" s="43"/>
      <c r="I58" s="43"/>
      <c r="J58" s="43"/>
      <c r="K58" s="43"/>
      <c r="L58" s="43"/>
    </row>
    <row r="59" spans="1:12" x14ac:dyDescent="0.2">
      <c r="A59" s="39"/>
      <c r="B59" s="65"/>
      <c r="C59" s="66"/>
      <c r="D59" s="43"/>
      <c r="E59" s="43"/>
      <c r="F59" s="43"/>
      <c r="G59" s="43"/>
      <c r="H59" s="43"/>
      <c r="I59" s="43"/>
      <c r="J59" s="43"/>
      <c r="K59" s="43"/>
      <c r="L59" s="43"/>
    </row>
    <row r="60" spans="1:12" x14ac:dyDescent="0.2">
      <c r="A60" s="39"/>
      <c r="B60" s="65"/>
      <c r="C60" s="66"/>
      <c r="D60" s="43"/>
      <c r="E60" s="43"/>
      <c r="F60" s="43"/>
      <c r="G60" s="43"/>
      <c r="H60" s="43"/>
      <c r="I60" s="43"/>
      <c r="J60" s="43"/>
      <c r="K60" s="43"/>
      <c r="L60" s="43"/>
    </row>
    <row r="61" spans="1:12" x14ac:dyDescent="0.2">
      <c r="A61" s="39"/>
      <c r="B61" s="65"/>
      <c r="C61" s="66"/>
      <c r="D61" s="43"/>
      <c r="E61" s="43"/>
      <c r="F61" s="43"/>
      <c r="G61" s="43"/>
      <c r="H61" s="43"/>
      <c r="I61" s="43"/>
      <c r="J61" s="43"/>
      <c r="K61" s="43"/>
      <c r="L61" s="43"/>
    </row>
    <row r="62" spans="1:12" x14ac:dyDescent="0.2">
      <c r="A62" s="39"/>
      <c r="B62" s="65"/>
      <c r="C62" s="66"/>
      <c r="D62" s="43"/>
      <c r="E62" s="43"/>
      <c r="F62" s="43"/>
      <c r="G62" s="43"/>
      <c r="H62" s="43"/>
      <c r="I62" s="43"/>
      <c r="J62" s="43"/>
      <c r="K62" s="43"/>
      <c r="L62" s="43"/>
    </row>
    <row r="63" spans="1:12" x14ac:dyDescent="0.2">
      <c r="A63" s="39"/>
      <c r="B63" s="65"/>
      <c r="C63" s="66"/>
      <c r="D63" s="43"/>
      <c r="E63" s="43"/>
      <c r="F63" s="43"/>
      <c r="G63" s="43"/>
      <c r="H63" s="43"/>
      <c r="I63" s="43"/>
      <c r="J63" s="43"/>
      <c r="K63" s="43"/>
      <c r="L63" s="43"/>
    </row>
    <row r="64" spans="1:12" x14ac:dyDescent="0.2">
      <c r="A64" s="39"/>
      <c r="B64" s="65"/>
      <c r="C64" s="66"/>
      <c r="D64" s="43"/>
      <c r="E64" s="43"/>
      <c r="F64" s="43"/>
      <c r="G64" s="43"/>
      <c r="H64" s="43"/>
      <c r="I64" s="43"/>
      <c r="J64" s="43"/>
      <c r="K64" s="43"/>
      <c r="L64" s="43"/>
    </row>
    <row r="65" spans="1:12" x14ac:dyDescent="0.2">
      <c r="A65" s="39"/>
      <c r="B65" s="65"/>
      <c r="C65" s="66"/>
      <c r="D65" s="43"/>
      <c r="E65" s="43"/>
      <c r="F65" s="43"/>
      <c r="G65" s="43"/>
      <c r="H65" s="43"/>
      <c r="I65" s="43"/>
      <c r="J65" s="43"/>
      <c r="K65" s="43"/>
      <c r="L65" s="43"/>
    </row>
    <row r="66" spans="1:12" x14ac:dyDescent="0.2">
      <c r="A66" s="39"/>
      <c r="B66" s="65"/>
      <c r="C66" s="66"/>
      <c r="D66" s="43"/>
      <c r="E66" s="43"/>
      <c r="F66" s="43"/>
      <c r="G66" s="43"/>
      <c r="H66" s="43"/>
      <c r="I66" s="43"/>
      <c r="J66" s="43"/>
      <c r="K66" s="43"/>
      <c r="L66" s="43"/>
    </row>
    <row r="67" spans="1:12" x14ac:dyDescent="0.2">
      <c r="A67" s="39"/>
      <c r="B67" s="65"/>
      <c r="C67" s="66"/>
      <c r="D67" s="43"/>
      <c r="E67" s="67"/>
      <c r="F67" s="43"/>
      <c r="G67" s="43"/>
      <c r="H67" s="43"/>
      <c r="I67" s="43"/>
      <c r="J67" s="43"/>
      <c r="K67" s="43"/>
      <c r="L67" s="43"/>
    </row>
    <row r="68" spans="1:12" x14ac:dyDescent="0.2">
      <c r="A68" s="39"/>
      <c r="B68" s="65"/>
      <c r="C68" s="66"/>
      <c r="D68" s="43"/>
      <c r="E68" s="43"/>
      <c r="F68" s="43"/>
      <c r="G68" s="43"/>
      <c r="H68" s="43"/>
      <c r="I68" s="43"/>
      <c r="J68" s="43"/>
      <c r="K68" s="43"/>
      <c r="L68" s="43"/>
    </row>
    <row r="69" spans="1:12" x14ac:dyDescent="0.2">
      <c r="A69" s="39"/>
      <c r="B69" s="65"/>
      <c r="C69" s="66"/>
      <c r="D69" s="43"/>
      <c r="E69" s="43"/>
      <c r="F69" s="43"/>
      <c r="G69" s="43"/>
      <c r="H69" s="43"/>
      <c r="I69" s="43"/>
      <c r="J69" s="43"/>
      <c r="K69" s="43"/>
      <c r="L69" s="43"/>
    </row>
    <row r="70" spans="1:12" x14ac:dyDescent="0.2">
      <c r="A70" s="39"/>
      <c r="B70" s="65"/>
      <c r="C70" s="66"/>
      <c r="D70" s="43"/>
      <c r="E70" s="43"/>
      <c r="F70" s="43"/>
      <c r="G70" s="43"/>
      <c r="H70" s="43"/>
      <c r="I70" s="43"/>
      <c r="J70" s="43"/>
      <c r="K70" s="43"/>
      <c r="L70" s="43"/>
    </row>
    <row r="71" spans="1:12" x14ac:dyDescent="0.2">
      <c r="A71" s="39"/>
      <c r="B71" s="65"/>
      <c r="C71" s="66"/>
      <c r="D71" s="43"/>
      <c r="E71" s="43"/>
      <c r="F71" s="43"/>
      <c r="G71" s="43"/>
      <c r="H71" s="43"/>
      <c r="I71" s="43"/>
      <c r="J71" s="43"/>
      <c r="K71" s="43"/>
      <c r="L71" s="43"/>
    </row>
    <row r="72" spans="1:12" x14ac:dyDescent="0.2">
      <c r="A72" s="39"/>
      <c r="B72" s="65"/>
      <c r="C72" s="66"/>
      <c r="D72" s="43"/>
      <c r="E72" s="43"/>
      <c r="F72" s="43"/>
      <c r="G72" s="43"/>
      <c r="H72" s="43"/>
      <c r="I72" s="43"/>
      <c r="J72" s="43"/>
      <c r="K72" s="43"/>
      <c r="L72" s="43"/>
    </row>
    <row r="73" spans="1:12" x14ac:dyDescent="0.2">
      <c r="A73" s="39"/>
      <c r="B73" s="65"/>
      <c r="C73" s="66"/>
      <c r="D73" s="43"/>
      <c r="E73" s="43"/>
      <c r="F73" s="43"/>
      <c r="G73" s="43"/>
      <c r="H73" s="43"/>
      <c r="I73" s="43"/>
      <c r="J73" s="43"/>
      <c r="K73" s="43"/>
      <c r="L73" s="43"/>
    </row>
    <row r="74" spans="1:12" x14ac:dyDescent="0.2">
      <c r="A74" s="39"/>
      <c r="B74" s="65"/>
      <c r="C74" s="66"/>
      <c r="D74" s="43"/>
      <c r="E74" s="43"/>
      <c r="F74" s="43"/>
      <c r="G74" s="43"/>
      <c r="H74" s="43"/>
      <c r="I74" s="43"/>
      <c r="J74" s="43"/>
      <c r="K74" s="43"/>
      <c r="L74" s="43"/>
    </row>
    <row r="75" spans="1:12" x14ac:dyDescent="0.2">
      <c r="A75" s="39"/>
      <c r="B75" s="65"/>
      <c r="C75" s="66"/>
      <c r="D75" s="43"/>
      <c r="E75" s="43"/>
      <c r="F75" s="43"/>
      <c r="G75" s="43"/>
      <c r="H75" s="43"/>
      <c r="I75" s="43"/>
      <c r="J75" s="43"/>
      <c r="K75" s="43"/>
      <c r="L75" s="43"/>
    </row>
    <row r="76" spans="1:12" x14ac:dyDescent="0.2">
      <c r="A76" s="39"/>
      <c r="B76" s="65"/>
      <c r="C76" s="66"/>
      <c r="D76" s="43"/>
      <c r="E76" s="43"/>
      <c r="F76" s="43"/>
      <c r="G76" s="43"/>
      <c r="H76" s="43"/>
      <c r="I76" s="43"/>
      <c r="J76" s="43"/>
      <c r="K76" s="43"/>
      <c r="L76" s="43"/>
    </row>
    <row r="77" spans="1:12" x14ac:dyDescent="0.2">
      <c r="A77" s="39"/>
      <c r="B77" s="65"/>
      <c r="C77" s="66"/>
      <c r="D77" s="43"/>
      <c r="E77" s="43"/>
      <c r="F77" s="43"/>
      <c r="G77" s="43"/>
      <c r="H77" s="43"/>
      <c r="I77" s="43"/>
      <c r="J77" s="43"/>
      <c r="K77" s="43"/>
      <c r="L77" s="43"/>
    </row>
    <row r="78" spans="1:12" x14ac:dyDescent="0.2">
      <c r="A78" s="39"/>
      <c r="B78" s="65"/>
      <c r="C78" s="66"/>
      <c r="D78" s="43"/>
      <c r="E78" s="43"/>
      <c r="F78" s="43"/>
      <c r="G78" s="43"/>
      <c r="H78" s="43"/>
      <c r="I78" s="43"/>
      <c r="J78" s="43"/>
      <c r="K78" s="43"/>
      <c r="L78" s="43"/>
    </row>
    <row r="79" spans="1:12" x14ac:dyDescent="0.2">
      <c r="A79" s="39"/>
      <c r="B79" s="65"/>
      <c r="C79" s="66"/>
      <c r="D79" s="43"/>
      <c r="E79" s="43"/>
      <c r="F79" s="43"/>
      <c r="G79" s="43"/>
      <c r="H79" s="43"/>
      <c r="I79" s="43"/>
      <c r="J79" s="43"/>
      <c r="K79" s="43"/>
      <c r="L79" s="43"/>
    </row>
    <row r="80" spans="1:12" x14ac:dyDescent="0.2">
      <c r="A80" s="39"/>
      <c r="B80" s="65"/>
      <c r="C80" s="66"/>
      <c r="D80" s="43"/>
      <c r="E80" s="43"/>
      <c r="F80" s="43"/>
      <c r="G80" s="43"/>
      <c r="H80" s="43"/>
      <c r="I80" s="43"/>
      <c r="J80" s="43"/>
      <c r="K80" s="43"/>
      <c r="L80" s="43"/>
    </row>
    <row r="81" spans="1:12" x14ac:dyDescent="0.2">
      <c r="A81" s="39"/>
      <c r="B81" s="65"/>
      <c r="C81" s="66"/>
      <c r="D81" s="43"/>
      <c r="E81" s="43"/>
      <c r="F81" s="43"/>
      <c r="G81" s="43"/>
      <c r="H81" s="43"/>
      <c r="I81" s="43"/>
      <c r="J81" s="43"/>
      <c r="K81" s="43"/>
      <c r="L81" s="43"/>
    </row>
    <row r="82" spans="1:12" x14ac:dyDescent="0.2">
      <c r="A82" s="39"/>
      <c r="B82" s="65"/>
      <c r="C82" s="66"/>
      <c r="D82" s="43"/>
      <c r="E82" s="43"/>
      <c r="F82" s="43"/>
      <c r="G82" s="43"/>
      <c r="H82" s="43"/>
      <c r="I82" s="43"/>
      <c r="J82" s="43"/>
      <c r="K82" s="43"/>
      <c r="L82" s="43"/>
    </row>
    <row r="83" spans="1:12" x14ac:dyDescent="0.2">
      <c r="A83" s="39"/>
      <c r="B83" s="65"/>
      <c r="C83" s="66"/>
      <c r="D83" s="43"/>
      <c r="E83" s="43"/>
      <c r="F83" s="43"/>
      <c r="G83" s="43"/>
      <c r="H83" s="43"/>
      <c r="I83" s="43"/>
      <c r="J83" s="43"/>
      <c r="K83" s="43"/>
      <c r="L83" s="43"/>
    </row>
    <row r="84" spans="1:12" x14ac:dyDescent="0.2">
      <c r="A84" s="39"/>
      <c r="B84" s="65"/>
      <c r="C84" s="66"/>
      <c r="D84" s="43"/>
      <c r="E84" s="43"/>
      <c r="F84" s="43"/>
      <c r="G84" s="43"/>
      <c r="H84" s="43"/>
      <c r="I84" s="43"/>
      <c r="J84" s="43"/>
      <c r="K84" s="43"/>
      <c r="L84" s="43"/>
    </row>
    <row r="85" spans="1:12" x14ac:dyDescent="0.2">
      <c r="A85" s="39"/>
      <c r="B85" s="65"/>
      <c r="C85" s="66"/>
      <c r="D85" s="43"/>
      <c r="E85" s="43"/>
      <c r="F85" s="43"/>
      <c r="G85" s="43"/>
      <c r="H85" s="43"/>
      <c r="I85" s="43"/>
      <c r="J85" s="43"/>
      <c r="K85" s="43"/>
      <c r="L85" s="43"/>
    </row>
    <row r="86" spans="1:12" x14ac:dyDescent="0.2">
      <c r="A86" s="39"/>
      <c r="B86" s="65"/>
      <c r="C86" s="66"/>
      <c r="D86" s="43"/>
      <c r="E86" s="43"/>
      <c r="F86" s="43"/>
      <c r="G86" s="43"/>
      <c r="H86" s="43"/>
      <c r="I86" s="43"/>
      <c r="J86" s="43"/>
      <c r="K86" s="43"/>
      <c r="L86" s="43"/>
    </row>
    <row r="87" spans="1:12" x14ac:dyDescent="0.2">
      <c r="A87" s="39"/>
      <c r="B87" s="65"/>
      <c r="C87" s="66"/>
      <c r="D87" s="43"/>
      <c r="E87" s="43"/>
      <c r="F87" s="43"/>
      <c r="G87" s="43"/>
      <c r="H87" s="43"/>
      <c r="I87" s="43"/>
      <c r="J87" s="43"/>
      <c r="K87" s="43"/>
      <c r="L87" s="43"/>
    </row>
    <row r="88" spans="1:12" x14ac:dyDescent="0.2">
      <c r="A88" s="39"/>
      <c r="B88" s="65"/>
      <c r="C88" s="66"/>
      <c r="D88" s="43"/>
      <c r="E88" s="43"/>
      <c r="F88" s="43"/>
      <c r="G88" s="43"/>
      <c r="H88" s="43"/>
      <c r="I88" s="43"/>
      <c r="J88" s="43"/>
      <c r="K88" s="43"/>
      <c r="L88" s="43"/>
    </row>
    <row r="89" spans="1:12" x14ac:dyDescent="0.2">
      <c r="A89" s="39"/>
      <c r="B89" s="65"/>
      <c r="C89" s="66"/>
      <c r="D89" s="43"/>
      <c r="E89" s="43"/>
      <c r="F89" s="43"/>
      <c r="G89" s="43"/>
      <c r="H89" s="43"/>
      <c r="I89" s="43"/>
      <c r="J89" s="43"/>
      <c r="K89" s="43"/>
      <c r="L89" s="43"/>
    </row>
    <row r="90" spans="1:12" x14ac:dyDescent="0.2">
      <c r="A90" s="39"/>
      <c r="B90" s="65"/>
      <c r="C90" s="66"/>
      <c r="D90" s="43"/>
      <c r="E90" s="43"/>
      <c r="F90" s="43"/>
      <c r="G90" s="43"/>
      <c r="H90" s="43"/>
      <c r="I90" s="43"/>
      <c r="J90" s="43"/>
      <c r="K90" s="43"/>
      <c r="L90" s="43"/>
    </row>
    <row r="91" spans="1:12" x14ac:dyDescent="0.2">
      <c r="A91" s="39"/>
      <c r="B91" s="65"/>
      <c r="C91" s="66"/>
      <c r="D91" s="43"/>
      <c r="E91" s="43"/>
      <c r="F91" s="43"/>
      <c r="G91" s="43"/>
      <c r="H91" s="43"/>
      <c r="I91" s="43"/>
      <c r="J91" s="43"/>
      <c r="K91" s="43"/>
      <c r="L91" s="43"/>
    </row>
    <row r="92" spans="1:12" x14ac:dyDescent="0.2">
      <c r="A92" s="39"/>
      <c r="B92" s="65"/>
      <c r="C92" s="66"/>
      <c r="D92" s="43"/>
      <c r="E92" s="43"/>
      <c r="F92" s="43"/>
      <c r="G92" s="43"/>
      <c r="H92" s="43"/>
      <c r="I92" s="43"/>
      <c r="J92" s="43"/>
      <c r="K92" s="43"/>
      <c r="L92" s="43"/>
    </row>
    <row r="93" spans="1:12" x14ac:dyDescent="0.2">
      <c r="A93" s="39"/>
      <c r="B93" s="65"/>
      <c r="C93" s="66"/>
      <c r="D93" s="43"/>
      <c r="E93" s="43"/>
      <c r="F93" s="43"/>
      <c r="G93" s="43"/>
      <c r="H93" s="43"/>
      <c r="I93" s="43"/>
      <c r="J93" s="43"/>
      <c r="K93" s="43"/>
      <c r="L93" s="43"/>
    </row>
    <row r="94" spans="1:12" x14ac:dyDescent="0.2">
      <c r="A94" s="39"/>
      <c r="B94" s="65"/>
      <c r="C94" s="66"/>
      <c r="D94" s="43"/>
      <c r="E94" s="43"/>
      <c r="F94" s="43"/>
      <c r="G94" s="43"/>
      <c r="H94" s="43"/>
      <c r="I94" s="43"/>
      <c r="J94" s="43"/>
      <c r="K94" s="43"/>
      <c r="L94" s="43"/>
    </row>
    <row r="95" spans="1:12" x14ac:dyDescent="0.2">
      <c r="A95" s="39"/>
      <c r="K95" s="43"/>
    </row>
    <row r="96" spans="1:12" x14ac:dyDescent="0.2">
      <c r="A96" s="39"/>
      <c r="K96" s="43"/>
    </row>
    <row r="97" spans="1:1" x14ac:dyDescent="0.2">
      <c r="A97" s="39"/>
    </row>
    <row r="98" spans="1:1" x14ac:dyDescent="0.2">
      <c r="A98" s="39"/>
    </row>
    <row r="99" spans="1:1" x14ac:dyDescent="0.2">
      <c r="A99" s="39"/>
    </row>
  </sheetData>
  <mergeCells count="55">
    <mergeCell ref="M18:N18"/>
    <mergeCell ref="M19:N19"/>
    <mergeCell ref="M20:N20"/>
    <mergeCell ref="M21:N21"/>
    <mergeCell ref="M22:N22"/>
    <mergeCell ref="F26:G26"/>
    <mergeCell ref="F27:G27"/>
    <mergeCell ref="F18:G18"/>
    <mergeCell ref="F19:G19"/>
    <mergeCell ref="F20:G20"/>
    <mergeCell ref="F21:G21"/>
    <mergeCell ref="F22:G22"/>
    <mergeCell ref="M12:N12"/>
    <mergeCell ref="M13:N13"/>
    <mergeCell ref="M14:N14"/>
    <mergeCell ref="M15:N15"/>
    <mergeCell ref="M16:N16"/>
    <mergeCell ref="R5:V5"/>
    <mergeCell ref="C8:E8"/>
    <mergeCell ref="L5:P5"/>
    <mergeCell ref="C7:E7"/>
    <mergeCell ref="F5:J5"/>
    <mergeCell ref="C9:E9"/>
    <mergeCell ref="I12:J12"/>
    <mergeCell ref="C13:E13"/>
    <mergeCell ref="I13:J13"/>
    <mergeCell ref="C14:E14"/>
    <mergeCell ref="I14:J14"/>
    <mergeCell ref="F12:G12"/>
    <mergeCell ref="F13:G13"/>
    <mergeCell ref="F14:G14"/>
    <mergeCell ref="C34:I34"/>
    <mergeCell ref="C15:E15"/>
    <mergeCell ref="I15:J15"/>
    <mergeCell ref="I16:J16"/>
    <mergeCell ref="I18:J18"/>
    <mergeCell ref="I19:J19"/>
    <mergeCell ref="C20:E20"/>
    <mergeCell ref="I20:J20"/>
    <mergeCell ref="C21:E21"/>
    <mergeCell ref="I21:J21"/>
    <mergeCell ref="I22:J22"/>
    <mergeCell ref="B30:C30"/>
    <mergeCell ref="B32:H32"/>
    <mergeCell ref="B27:E27"/>
    <mergeCell ref="F15:G15"/>
    <mergeCell ref="F16:G16"/>
    <mergeCell ref="B53:G53"/>
    <mergeCell ref="C55:I55"/>
    <mergeCell ref="C35:I35"/>
    <mergeCell ref="C36:I36"/>
    <mergeCell ref="B38:E38"/>
    <mergeCell ref="B48:H48"/>
    <mergeCell ref="B49:G49"/>
    <mergeCell ref="C51:I51"/>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workbookViewId="0">
      <selection activeCell="A4" sqref="A3:A4"/>
    </sheetView>
  </sheetViews>
  <sheetFormatPr defaultRowHeight="12.75" x14ac:dyDescent="0.2"/>
  <cols>
    <col min="1" max="1" width="3" style="26" customWidth="1"/>
    <col min="2" max="2" width="5.7109375" style="26" customWidth="1"/>
    <col min="3" max="3" width="17.7109375" style="26" customWidth="1"/>
    <col min="4" max="4" width="20.140625" style="26" customWidth="1"/>
    <col min="5" max="5" width="32.42578125" style="26" customWidth="1"/>
    <col min="6" max="6" width="26.42578125" style="26" customWidth="1"/>
    <col min="7" max="7" width="25.7109375" style="26" customWidth="1"/>
    <col min="8" max="8" width="20.42578125" style="26" customWidth="1"/>
    <col min="9" max="9" width="24.28515625" style="26" customWidth="1"/>
    <col min="10" max="10" width="19" style="26" customWidth="1"/>
    <col min="11" max="11" width="18.42578125" style="26" customWidth="1"/>
    <col min="12" max="12" width="20.28515625" style="26" customWidth="1"/>
    <col min="13" max="13" width="8.7109375" style="26" customWidth="1"/>
    <col min="14" max="14" width="2" style="26" customWidth="1"/>
    <col min="15" max="256" width="9.140625" style="26"/>
    <col min="257" max="257" width="3" style="26" customWidth="1"/>
    <col min="258" max="258" width="5.7109375" style="26" customWidth="1"/>
    <col min="259" max="259" width="17.7109375" style="26" customWidth="1"/>
    <col min="260" max="260" width="20.140625" style="26" customWidth="1"/>
    <col min="261" max="261" width="32.42578125" style="26" customWidth="1"/>
    <col min="262" max="262" width="26.42578125" style="26" customWidth="1"/>
    <col min="263" max="263" width="25.7109375" style="26" customWidth="1"/>
    <col min="264" max="264" width="20.42578125" style="26" customWidth="1"/>
    <col min="265" max="265" width="24.28515625" style="26" customWidth="1"/>
    <col min="266" max="266" width="19" style="26" customWidth="1"/>
    <col min="267" max="267" width="18.42578125" style="26" customWidth="1"/>
    <col min="268" max="268" width="20.28515625" style="26" customWidth="1"/>
    <col min="269" max="269" width="8.7109375" style="26" customWidth="1"/>
    <col min="270" max="270" width="2" style="26" customWidth="1"/>
    <col min="271" max="512" width="9.140625" style="26"/>
    <col min="513" max="513" width="3" style="26" customWidth="1"/>
    <col min="514" max="514" width="5.7109375" style="26" customWidth="1"/>
    <col min="515" max="515" width="17.7109375" style="26" customWidth="1"/>
    <col min="516" max="516" width="20.140625" style="26" customWidth="1"/>
    <col min="517" max="517" width="32.42578125" style="26" customWidth="1"/>
    <col min="518" max="518" width="26.42578125" style="26" customWidth="1"/>
    <col min="519" max="519" width="25.7109375" style="26" customWidth="1"/>
    <col min="520" max="520" width="20.42578125" style="26" customWidth="1"/>
    <col min="521" max="521" width="24.28515625" style="26" customWidth="1"/>
    <col min="522" max="522" width="19" style="26" customWidth="1"/>
    <col min="523" max="523" width="18.42578125" style="26" customWidth="1"/>
    <col min="524" max="524" width="20.28515625" style="26" customWidth="1"/>
    <col min="525" max="525" width="8.7109375" style="26" customWidth="1"/>
    <col min="526" max="526" width="2" style="26" customWidth="1"/>
    <col min="527" max="768" width="9.140625" style="26"/>
    <col min="769" max="769" width="3" style="26" customWidth="1"/>
    <col min="770" max="770" width="5.7109375" style="26" customWidth="1"/>
    <col min="771" max="771" width="17.7109375" style="26" customWidth="1"/>
    <col min="772" max="772" width="20.140625" style="26" customWidth="1"/>
    <col min="773" max="773" width="32.42578125" style="26" customWidth="1"/>
    <col min="774" max="774" width="26.42578125" style="26" customWidth="1"/>
    <col min="775" max="775" width="25.7109375" style="26" customWidth="1"/>
    <col min="776" max="776" width="20.42578125" style="26" customWidth="1"/>
    <col min="777" max="777" width="24.28515625" style="26" customWidth="1"/>
    <col min="778" max="778" width="19" style="26" customWidth="1"/>
    <col min="779" max="779" width="18.42578125" style="26" customWidth="1"/>
    <col min="780" max="780" width="20.28515625" style="26" customWidth="1"/>
    <col min="781" max="781" width="8.7109375" style="26" customWidth="1"/>
    <col min="782" max="782" width="2" style="26" customWidth="1"/>
    <col min="783" max="1024" width="9.140625" style="26"/>
    <col min="1025" max="1025" width="3" style="26" customWidth="1"/>
    <col min="1026" max="1026" width="5.7109375" style="26" customWidth="1"/>
    <col min="1027" max="1027" width="17.7109375" style="26" customWidth="1"/>
    <col min="1028" max="1028" width="20.140625" style="26" customWidth="1"/>
    <col min="1029" max="1029" width="32.42578125" style="26" customWidth="1"/>
    <col min="1030" max="1030" width="26.42578125" style="26" customWidth="1"/>
    <col min="1031" max="1031" width="25.7109375" style="26" customWidth="1"/>
    <col min="1032" max="1032" width="20.42578125" style="26" customWidth="1"/>
    <col min="1033" max="1033" width="24.28515625" style="26" customWidth="1"/>
    <col min="1034" max="1034" width="19" style="26" customWidth="1"/>
    <col min="1035" max="1035" width="18.42578125" style="26" customWidth="1"/>
    <col min="1036" max="1036" width="20.28515625" style="26" customWidth="1"/>
    <col min="1037" max="1037" width="8.7109375" style="26" customWidth="1"/>
    <col min="1038" max="1038" width="2" style="26" customWidth="1"/>
    <col min="1039" max="1280" width="9.140625" style="26"/>
    <col min="1281" max="1281" width="3" style="26" customWidth="1"/>
    <col min="1282" max="1282" width="5.7109375" style="26" customWidth="1"/>
    <col min="1283" max="1283" width="17.7109375" style="26" customWidth="1"/>
    <col min="1284" max="1284" width="20.140625" style="26" customWidth="1"/>
    <col min="1285" max="1285" width="32.42578125" style="26" customWidth="1"/>
    <col min="1286" max="1286" width="26.42578125" style="26" customWidth="1"/>
    <col min="1287" max="1287" width="25.7109375" style="26" customWidth="1"/>
    <col min="1288" max="1288" width="20.42578125" style="26" customWidth="1"/>
    <col min="1289" max="1289" width="24.28515625" style="26" customWidth="1"/>
    <col min="1290" max="1290" width="19" style="26" customWidth="1"/>
    <col min="1291" max="1291" width="18.42578125" style="26" customWidth="1"/>
    <col min="1292" max="1292" width="20.28515625" style="26" customWidth="1"/>
    <col min="1293" max="1293" width="8.7109375" style="26" customWidth="1"/>
    <col min="1294" max="1294" width="2" style="26" customWidth="1"/>
    <col min="1295" max="1536" width="9.140625" style="26"/>
    <col min="1537" max="1537" width="3" style="26" customWidth="1"/>
    <col min="1538" max="1538" width="5.7109375" style="26" customWidth="1"/>
    <col min="1539" max="1539" width="17.7109375" style="26" customWidth="1"/>
    <col min="1540" max="1540" width="20.140625" style="26" customWidth="1"/>
    <col min="1541" max="1541" width="32.42578125" style="26" customWidth="1"/>
    <col min="1542" max="1542" width="26.42578125" style="26" customWidth="1"/>
    <col min="1543" max="1543" width="25.7109375" style="26" customWidth="1"/>
    <col min="1544" max="1544" width="20.42578125" style="26" customWidth="1"/>
    <col min="1545" max="1545" width="24.28515625" style="26" customWidth="1"/>
    <col min="1546" max="1546" width="19" style="26" customWidth="1"/>
    <col min="1547" max="1547" width="18.42578125" style="26" customWidth="1"/>
    <col min="1548" max="1548" width="20.28515625" style="26" customWidth="1"/>
    <col min="1549" max="1549" width="8.7109375" style="26" customWidth="1"/>
    <col min="1550" max="1550" width="2" style="26" customWidth="1"/>
    <col min="1551" max="1792" width="9.140625" style="26"/>
    <col min="1793" max="1793" width="3" style="26" customWidth="1"/>
    <col min="1794" max="1794" width="5.7109375" style="26" customWidth="1"/>
    <col min="1795" max="1795" width="17.7109375" style="26" customWidth="1"/>
    <col min="1796" max="1796" width="20.140625" style="26" customWidth="1"/>
    <col min="1797" max="1797" width="32.42578125" style="26" customWidth="1"/>
    <col min="1798" max="1798" width="26.42578125" style="26" customWidth="1"/>
    <col min="1799" max="1799" width="25.7109375" style="26" customWidth="1"/>
    <col min="1800" max="1800" width="20.42578125" style="26" customWidth="1"/>
    <col min="1801" max="1801" width="24.28515625" style="26" customWidth="1"/>
    <col min="1802" max="1802" width="19" style="26" customWidth="1"/>
    <col min="1803" max="1803" width="18.42578125" style="26" customWidth="1"/>
    <col min="1804" max="1804" width="20.28515625" style="26" customWidth="1"/>
    <col min="1805" max="1805" width="8.7109375" style="26" customWidth="1"/>
    <col min="1806" max="1806" width="2" style="26" customWidth="1"/>
    <col min="1807" max="2048" width="9.140625" style="26"/>
    <col min="2049" max="2049" width="3" style="26" customWidth="1"/>
    <col min="2050" max="2050" width="5.7109375" style="26" customWidth="1"/>
    <col min="2051" max="2051" width="17.7109375" style="26" customWidth="1"/>
    <col min="2052" max="2052" width="20.140625" style="26" customWidth="1"/>
    <col min="2053" max="2053" width="32.42578125" style="26" customWidth="1"/>
    <col min="2054" max="2054" width="26.42578125" style="26" customWidth="1"/>
    <col min="2055" max="2055" width="25.7109375" style="26" customWidth="1"/>
    <col min="2056" max="2056" width="20.42578125" style="26" customWidth="1"/>
    <col min="2057" max="2057" width="24.28515625" style="26" customWidth="1"/>
    <col min="2058" max="2058" width="19" style="26" customWidth="1"/>
    <col min="2059" max="2059" width="18.42578125" style="26" customWidth="1"/>
    <col min="2060" max="2060" width="20.28515625" style="26" customWidth="1"/>
    <col min="2061" max="2061" width="8.7109375" style="26" customWidth="1"/>
    <col min="2062" max="2062" width="2" style="26" customWidth="1"/>
    <col min="2063" max="2304" width="9.140625" style="26"/>
    <col min="2305" max="2305" width="3" style="26" customWidth="1"/>
    <col min="2306" max="2306" width="5.7109375" style="26" customWidth="1"/>
    <col min="2307" max="2307" width="17.7109375" style="26" customWidth="1"/>
    <col min="2308" max="2308" width="20.140625" style="26" customWidth="1"/>
    <col min="2309" max="2309" width="32.42578125" style="26" customWidth="1"/>
    <col min="2310" max="2310" width="26.42578125" style="26" customWidth="1"/>
    <col min="2311" max="2311" width="25.7109375" style="26" customWidth="1"/>
    <col min="2312" max="2312" width="20.42578125" style="26" customWidth="1"/>
    <col min="2313" max="2313" width="24.28515625" style="26" customWidth="1"/>
    <col min="2314" max="2314" width="19" style="26" customWidth="1"/>
    <col min="2315" max="2315" width="18.42578125" style="26" customWidth="1"/>
    <col min="2316" max="2316" width="20.28515625" style="26" customWidth="1"/>
    <col min="2317" max="2317" width="8.7109375" style="26" customWidth="1"/>
    <col min="2318" max="2318" width="2" style="26" customWidth="1"/>
    <col min="2319" max="2560" width="9.140625" style="26"/>
    <col min="2561" max="2561" width="3" style="26" customWidth="1"/>
    <col min="2562" max="2562" width="5.7109375" style="26" customWidth="1"/>
    <col min="2563" max="2563" width="17.7109375" style="26" customWidth="1"/>
    <col min="2564" max="2564" width="20.140625" style="26" customWidth="1"/>
    <col min="2565" max="2565" width="32.42578125" style="26" customWidth="1"/>
    <col min="2566" max="2566" width="26.42578125" style="26" customWidth="1"/>
    <col min="2567" max="2567" width="25.7109375" style="26" customWidth="1"/>
    <col min="2568" max="2568" width="20.42578125" style="26" customWidth="1"/>
    <col min="2569" max="2569" width="24.28515625" style="26" customWidth="1"/>
    <col min="2570" max="2570" width="19" style="26" customWidth="1"/>
    <col min="2571" max="2571" width="18.42578125" style="26" customWidth="1"/>
    <col min="2572" max="2572" width="20.28515625" style="26" customWidth="1"/>
    <col min="2573" max="2573" width="8.7109375" style="26" customWidth="1"/>
    <col min="2574" max="2574" width="2" style="26" customWidth="1"/>
    <col min="2575" max="2816" width="9.140625" style="26"/>
    <col min="2817" max="2817" width="3" style="26" customWidth="1"/>
    <col min="2818" max="2818" width="5.7109375" style="26" customWidth="1"/>
    <col min="2819" max="2819" width="17.7109375" style="26" customWidth="1"/>
    <col min="2820" max="2820" width="20.140625" style="26" customWidth="1"/>
    <col min="2821" max="2821" width="32.42578125" style="26" customWidth="1"/>
    <col min="2822" max="2822" width="26.42578125" style="26" customWidth="1"/>
    <col min="2823" max="2823" width="25.7109375" style="26" customWidth="1"/>
    <col min="2824" max="2824" width="20.42578125" style="26" customWidth="1"/>
    <col min="2825" max="2825" width="24.28515625" style="26" customWidth="1"/>
    <col min="2826" max="2826" width="19" style="26" customWidth="1"/>
    <col min="2827" max="2827" width="18.42578125" style="26" customWidth="1"/>
    <col min="2828" max="2828" width="20.28515625" style="26" customWidth="1"/>
    <col min="2829" max="2829" width="8.7109375" style="26" customWidth="1"/>
    <col min="2830" max="2830" width="2" style="26" customWidth="1"/>
    <col min="2831" max="3072" width="9.140625" style="26"/>
    <col min="3073" max="3073" width="3" style="26" customWidth="1"/>
    <col min="3074" max="3074" width="5.7109375" style="26" customWidth="1"/>
    <col min="3075" max="3075" width="17.7109375" style="26" customWidth="1"/>
    <col min="3076" max="3076" width="20.140625" style="26" customWidth="1"/>
    <col min="3077" max="3077" width="32.42578125" style="26" customWidth="1"/>
    <col min="3078" max="3078" width="26.42578125" style="26" customWidth="1"/>
    <col min="3079" max="3079" width="25.7109375" style="26" customWidth="1"/>
    <col min="3080" max="3080" width="20.42578125" style="26" customWidth="1"/>
    <col min="3081" max="3081" width="24.28515625" style="26" customWidth="1"/>
    <col min="3082" max="3082" width="19" style="26" customWidth="1"/>
    <col min="3083" max="3083" width="18.42578125" style="26" customWidth="1"/>
    <col min="3084" max="3084" width="20.28515625" style="26" customWidth="1"/>
    <col min="3085" max="3085" width="8.7109375" style="26" customWidth="1"/>
    <col min="3086" max="3086" width="2" style="26" customWidth="1"/>
    <col min="3087" max="3328" width="9.140625" style="26"/>
    <col min="3329" max="3329" width="3" style="26" customWidth="1"/>
    <col min="3330" max="3330" width="5.7109375" style="26" customWidth="1"/>
    <col min="3331" max="3331" width="17.7109375" style="26" customWidth="1"/>
    <col min="3332" max="3332" width="20.140625" style="26" customWidth="1"/>
    <col min="3333" max="3333" width="32.42578125" style="26" customWidth="1"/>
    <col min="3334" max="3334" width="26.42578125" style="26" customWidth="1"/>
    <col min="3335" max="3335" width="25.7109375" style="26" customWidth="1"/>
    <col min="3336" max="3336" width="20.42578125" style="26" customWidth="1"/>
    <col min="3337" max="3337" width="24.28515625" style="26" customWidth="1"/>
    <col min="3338" max="3338" width="19" style="26" customWidth="1"/>
    <col min="3339" max="3339" width="18.42578125" style="26" customWidth="1"/>
    <col min="3340" max="3340" width="20.28515625" style="26" customWidth="1"/>
    <col min="3341" max="3341" width="8.7109375" style="26" customWidth="1"/>
    <col min="3342" max="3342" width="2" style="26" customWidth="1"/>
    <col min="3343" max="3584" width="9.140625" style="26"/>
    <col min="3585" max="3585" width="3" style="26" customWidth="1"/>
    <col min="3586" max="3586" width="5.7109375" style="26" customWidth="1"/>
    <col min="3587" max="3587" width="17.7109375" style="26" customWidth="1"/>
    <col min="3588" max="3588" width="20.140625" style="26" customWidth="1"/>
    <col min="3589" max="3589" width="32.42578125" style="26" customWidth="1"/>
    <col min="3590" max="3590" width="26.42578125" style="26" customWidth="1"/>
    <col min="3591" max="3591" width="25.7109375" style="26" customWidth="1"/>
    <col min="3592" max="3592" width="20.42578125" style="26" customWidth="1"/>
    <col min="3593" max="3593" width="24.28515625" style="26" customWidth="1"/>
    <col min="3594" max="3594" width="19" style="26" customWidth="1"/>
    <col min="3595" max="3595" width="18.42578125" style="26" customWidth="1"/>
    <col min="3596" max="3596" width="20.28515625" style="26" customWidth="1"/>
    <col min="3597" max="3597" width="8.7109375" style="26" customWidth="1"/>
    <col min="3598" max="3598" width="2" style="26" customWidth="1"/>
    <col min="3599" max="3840" width="9.140625" style="26"/>
    <col min="3841" max="3841" width="3" style="26" customWidth="1"/>
    <col min="3842" max="3842" width="5.7109375" style="26" customWidth="1"/>
    <col min="3843" max="3843" width="17.7109375" style="26" customWidth="1"/>
    <col min="3844" max="3844" width="20.140625" style="26" customWidth="1"/>
    <col min="3845" max="3845" width="32.42578125" style="26" customWidth="1"/>
    <col min="3846" max="3846" width="26.42578125" style="26" customWidth="1"/>
    <col min="3847" max="3847" width="25.7109375" style="26" customWidth="1"/>
    <col min="3848" max="3848" width="20.42578125" style="26" customWidth="1"/>
    <col min="3849" max="3849" width="24.28515625" style="26" customWidth="1"/>
    <col min="3850" max="3850" width="19" style="26" customWidth="1"/>
    <col min="3851" max="3851" width="18.42578125" style="26" customWidth="1"/>
    <col min="3852" max="3852" width="20.28515625" style="26" customWidth="1"/>
    <col min="3853" max="3853" width="8.7109375" style="26" customWidth="1"/>
    <col min="3854" max="3854" width="2" style="26" customWidth="1"/>
    <col min="3855" max="4096" width="9.140625" style="26"/>
    <col min="4097" max="4097" width="3" style="26" customWidth="1"/>
    <col min="4098" max="4098" width="5.7109375" style="26" customWidth="1"/>
    <col min="4099" max="4099" width="17.7109375" style="26" customWidth="1"/>
    <col min="4100" max="4100" width="20.140625" style="26" customWidth="1"/>
    <col min="4101" max="4101" width="32.42578125" style="26" customWidth="1"/>
    <col min="4102" max="4102" width="26.42578125" style="26" customWidth="1"/>
    <col min="4103" max="4103" width="25.7109375" style="26" customWidth="1"/>
    <col min="4104" max="4104" width="20.42578125" style="26" customWidth="1"/>
    <col min="4105" max="4105" width="24.28515625" style="26" customWidth="1"/>
    <col min="4106" max="4106" width="19" style="26" customWidth="1"/>
    <col min="4107" max="4107" width="18.42578125" style="26" customWidth="1"/>
    <col min="4108" max="4108" width="20.28515625" style="26" customWidth="1"/>
    <col min="4109" max="4109" width="8.7109375" style="26" customWidth="1"/>
    <col min="4110" max="4110" width="2" style="26" customWidth="1"/>
    <col min="4111" max="4352" width="9.140625" style="26"/>
    <col min="4353" max="4353" width="3" style="26" customWidth="1"/>
    <col min="4354" max="4354" width="5.7109375" style="26" customWidth="1"/>
    <col min="4355" max="4355" width="17.7109375" style="26" customWidth="1"/>
    <col min="4356" max="4356" width="20.140625" style="26" customWidth="1"/>
    <col min="4357" max="4357" width="32.42578125" style="26" customWidth="1"/>
    <col min="4358" max="4358" width="26.42578125" style="26" customWidth="1"/>
    <col min="4359" max="4359" width="25.7109375" style="26" customWidth="1"/>
    <col min="4360" max="4360" width="20.42578125" style="26" customWidth="1"/>
    <col min="4361" max="4361" width="24.28515625" style="26" customWidth="1"/>
    <col min="4362" max="4362" width="19" style="26" customWidth="1"/>
    <col min="4363" max="4363" width="18.42578125" style="26" customWidth="1"/>
    <col min="4364" max="4364" width="20.28515625" style="26" customWidth="1"/>
    <col min="4365" max="4365" width="8.7109375" style="26" customWidth="1"/>
    <col min="4366" max="4366" width="2" style="26" customWidth="1"/>
    <col min="4367" max="4608" width="9.140625" style="26"/>
    <col min="4609" max="4609" width="3" style="26" customWidth="1"/>
    <col min="4610" max="4610" width="5.7109375" style="26" customWidth="1"/>
    <col min="4611" max="4611" width="17.7109375" style="26" customWidth="1"/>
    <col min="4612" max="4612" width="20.140625" style="26" customWidth="1"/>
    <col min="4613" max="4613" width="32.42578125" style="26" customWidth="1"/>
    <col min="4614" max="4614" width="26.42578125" style="26" customWidth="1"/>
    <col min="4615" max="4615" width="25.7109375" style="26" customWidth="1"/>
    <col min="4616" max="4616" width="20.42578125" style="26" customWidth="1"/>
    <col min="4617" max="4617" width="24.28515625" style="26" customWidth="1"/>
    <col min="4618" max="4618" width="19" style="26" customWidth="1"/>
    <col min="4619" max="4619" width="18.42578125" style="26" customWidth="1"/>
    <col min="4620" max="4620" width="20.28515625" style="26" customWidth="1"/>
    <col min="4621" max="4621" width="8.7109375" style="26" customWidth="1"/>
    <col min="4622" max="4622" width="2" style="26" customWidth="1"/>
    <col min="4623" max="4864" width="9.140625" style="26"/>
    <col min="4865" max="4865" width="3" style="26" customWidth="1"/>
    <col min="4866" max="4866" width="5.7109375" style="26" customWidth="1"/>
    <col min="4867" max="4867" width="17.7109375" style="26" customWidth="1"/>
    <col min="4868" max="4868" width="20.140625" style="26" customWidth="1"/>
    <col min="4869" max="4869" width="32.42578125" style="26" customWidth="1"/>
    <col min="4870" max="4870" width="26.42578125" style="26" customWidth="1"/>
    <col min="4871" max="4871" width="25.7109375" style="26" customWidth="1"/>
    <col min="4872" max="4872" width="20.42578125" style="26" customWidth="1"/>
    <col min="4873" max="4873" width="24.28515625" style="26" customWidth="1"/>
    <col min="4874" max="4874" width="19" style="26" customWidth="1"/>
    <col min="4875" max="4875" width="18.42578125" style="26" customWidth="1"/>
    <col min="4876" max="4876" width="20.28515625" style="26" customWidth="1"/>
    <col min="4877" max="4877" width="8.7109375" style="26" customWidth="1"/>
    <col min="4878" max="4878" width="2" style="26" customWidth="1"/>
    <col min="4879" max="5120" width="9.140625" style="26"/>
    <col min="5121" max="5121" width="3" style="26" customWidth="1"/>
    <col min="5122" max="5122" width="5.7109375" style="26" customWidth="1"/>
    <col min="5123" max="5123" width="17.7109375" style="26" customWidth="1"/>
    <col min="5124" max="5124" width="20.140625" style="26" customWidth="1"/>
    <col min="5125" max="5125" width="32.42578125" style="26" customWidth="1"/>
    <col min="5126" max="5126" width="26.42578125" style="26" customWidth="1"/>
    <col min="5127" max="5127" width="25.7109375" style="26" customWidth="1"/>
    <col min="5128" max="5128" width="20.42578125" style="26" customWidth="1"/>
    <col min="5129" max="5129" width="24.28515625" style="26" customWidth="1"/>
    <col min="5130" max="5130" width="19" style="26" customWidth="1"/>
    <col min="5131" max="5131" width="18.42578125" style="26" customWidth="1"/>
    <col min="5132" max="5132" width="20.28515625" style="26" customWidth="1"/>
    <col min="5133" max="5133" width="8.7109375" style="26" customWidth="1"/>
    <col min="5134" max="5134" width="2" style="26" customWidth="1"/>
    <col min="5135" max="5376" width="9.140625" style="26"/>
    <col min="5377" max="5377" width="3" style="26" customWidth="1"/>
    <col min="5378" max="5378" width="5.7109375" style="26" customWidth="1"/>
    <col min="5379" max="5379" width="17.7109375" style="26" customWidth="1"/>
    <col min="5380" max="5380" width="20.140625" style="26" customWidth="1"/>
    <col min="5381" max="5381" width="32.42578125" style="26" customWidth="1"/>
    <col min="5382" max="5382" width="26.42578125" style="26" customWidth="1"/>
    <col min="5383" max="5383" width="25.7109375" style="26" customWidth="1"/>
    <col min="5384" max="5384" width="20.42578125" style="26" customWidth="1"/>
    <col min="5385" max="5385" width="24.28515625" style="26" customWidth="1"/>
    <col min="5386" max="5386" width="19" style="26" customWidth="1"/>
    <col min="5387" max="5387" width="18.42578125" style="26" customWidth="1"/>
    <col min="5388" max="5388" width="20.28515625" style="26" customWidth="1"/>
    <col min="5389" max="5389" width="8.7109375" style="26" customWidth="1"/>
    <col min="5390" max="5390" width="2" style="26" customWidth="1"/>
    <col min="5391" max="5632" width="9.140625" style="26"/>
    <col min="5633" max="5633" width="3" style="26" customWidth="1"/>
    <col min="5634" max="5634" width="5.7109375" style="26" customWidth="1"/>
    <col min="5635" max="5635" width="17.7109375" style="26" customWidth="1"/>
    <col min="5636" max="5636" width="20.140625" style="26" customWidth="1"/>
    <col min="5637" max="5637" width="32.42578125" style="26" customWidth="1"/>
    <col min="5638" max="5638" width="26.42578125" style="26" customWidth="1"/>
    <col min="5639" max="5639" width="25.7109375" style="26" customWidth="1"/>
    <col min="5640" max="5640" width="20.42578125" style="26" customWidth="1"/>
    <col min="5641" max="5641" width="24.28515625" style="26" customWidth="1"/>
    <col min="5642" max="5642" width="19" style="26" customWidth="1"/>
    <col min="5643" max="5643" width="18.42578125" style="26" customWidth="1"/>
    <col min="5644" max="5644" width="20.28515625" style="26" customWidth="1"/>
    <col min="5645" max="5645" width="8.7109375" style="26" customWidth="1"/>
    <col min="5646" max="5646" width="2" style="26" customWidth="1"/>
    <col min="5647" max="5888" width="9.140625" style="26"/>
    <col min="5889" max="5889" width="3" style="26" customWidth="1"/>
    <col min="5890" max="5890" width="5.7109375" style="26" customWidth="1"/>
    <col min="5891" max="5891" width="17.7109375" style="26" customWidth="1"/>
    <col min="5892" max="5892" width="20.140625" style="26" customWidth="1"/>
    <col min="5893" max="5893" width="32.42578125" style="26" customWidth="1"/>
    <col min="5894" max="5894" width="26.42578125" style="26" customWidth="1"/>
    <col min="5895" max="5895" width="25.7109375" style="26" customWidth="1"/>
    <col min="5896" max="5896" width="20.42578125" style="26" customWidth="1"/>
    <col min="5897" max="5897" width="24.28515625" style="26" customWidth="1"/>
    <col min="5898" max="5898" width="19" style="26" customWidth="1"/>
    <col min="5899" max="5899" width="18.42578125" style="26" customWidth="1"/>
    <col min="5900" max="5900" width="20.28515625" style="26" customWidth="1"/>
    <col min="5901" max="5901" width="8.7109375" style="26" customWidth="1"/>
    <col min="5902" max="5902" width="2" style="26" customWidth="1"/>
    <col min="5903" max="6144" width="9.140625" style="26"/>
    <col min="6145" max="6145" width="3" style="26" customWidth="1"/>
    <col min="6146" max="6146" width="5.7109375" style="26" customWidth="1"/>
    <col min="6147" max="6147" width="17.7109375" style="26" customWidth="1"/>
    <col min="6148" max="6148" width="20.140625" style="26" customWidth="1"/>
    <col min="6149" max="6149" width="32.42578125" style="26" customWidth="1"/>
    <col min="6150" max="6150" width="26.42578125" style="26" customWidth="1"/>
    <col min="6151" max="6151" width="25.7109375" style="26" customWidth="1"/>
    <col min="6152" max="6152" width="20.42578125" style="26" customWidth="1"/>
    <col min="6153" max="6153" width="24.28515625" style="26" customWidth="1"/>
    <col min="6154" max="6154" width="19" style="26" customWidth="1"/>
    <col min="6155" max="6155" width="18.42578125" style="26" customWidth="1"/>
    <col min="6156" max="6156" width="20.28515625" style="26" customWidth="1"/>
    <col min="6157" max="6157" width="8.7109375" style="26" customWidth="1"/>
    <col min="6158" max="6158" width="2" style="26" customWidth="1"/>
    <col min="6159" max="6400" width="9.140625" style="26"/>
    <col min="6401" max="6401" width="3" style="26" customWidth="1"/>
    <col min="6402" max="6402" width="5.7109375" style="26" customWidth="1"/>
    <col min="6403" max="6403" width="17.7109375" style="26" customWidth="1"/>
    <col min="6404" max="6404" width="20.140625" style="26" customWidth="1"/>
    <col min="6405" max="6405" width="32.42578125" style="26" customWidth="1"/>
    <col min="6406" max="6406" width="26.42578125" style="26" customWidth="1"/>
    <col min="6407" max="6407" width="25.7109375" style="26" customWidth="1"/>
    <col min="6408" max="6408" width="20.42578125" style="26" customWidth="1"/>
    <col min="6409" max="6409" width="24.28515625" style="26" customWidth="1"/>
    <col min="6410" max="6410" width="19" style="26" customWidth="1"/>
    <col min="6411" max="6411" width="18.42578125" style="26" customWidth="1"/>
    <col min="6412" max="6412" width="20.28515625" style="26" customWidth="1"/>
    <col min="6413" max="6413" width="8.7109375" style="26" customWidth="1"/>
    <col min="6414" max="6414" width="2" style="26" customWidth="1"/>
    <col min="6415" max="6656" width="9.140625" style="26"/>
    <col min="6657" max="6657" width="3" style="26" customWidth="1"/>
    <col min="6658" max="6658" width="5.7109375" style="26" customWidth="1"/>
    <col min="6659" max="6659" width="17.7109375" style="26" customWidth="1"/>
    <col min="6660" max="6660" width="20.140625" style="26" customWidth="1"/>
    <col min="6661" max="6661" width="32.42578125" style="26" customWidth="1"/>
    <col min="6662" max="6662" width="26.42578125" style="26" customWidth="1"/>
    <col min="6663" max="6663" width="25.7109375" style="26" customWidth="1"/>
    <col min="6664" max="6664" width="20.42578125" style="26" customWidth="1"/>
    <col min="6665" max="6665" width="24.28515625" style="26" customWidth="1"/>
    <col min="6666" max="6666" width="19" style="26" customWidth="1"/>
    <col min="6667" max="6667" width="18.42578125" style="26" customWidth="1"/>
    <col min="6668" max="6668" width="20.28515625" style="26" customWidth="1"/>
    <col min="6669" max="6669" width="8.7109375" style="26" customWidth="1"/>
    <col min="6670" max="6670" width="2" style="26" customWidth="1"/>
    <col min="6671" max="6912" width="9.140625" style="26"/>
    <col min="6913" max="6913" width="3" style="26" customWidth="1"/>
    <col min="6914" max="6914" width="5.7109375" style="26" customWidth="1"/>
    <col min="6915" max="6915" width="17.7109375" style="26" customWidth="1"/>
    <col min="6916" max="6916" width="20.140625" style="26" customWidth="1"/>
    <col min="6917" max="6917" width="32.42578125" style="26" customWidth="1"/>
    <col min="6918" max="6918" width="26.42578125" style="26" customWidth="1"/>
    <col min="6919" max="6919" width="25.7109375" style="26" customWidth="1"/>
    <col min="6920" max="6920" width="20.42578125" style="26" customWidth="1"/>
    <col min="6921" max="6921" width="24.28515625" style="26" customWidth="1"/>
    <col min="6922" max="6922" width="19" style="26" customWidth="1"/>
    <col min="6923" max="6923" width="18.42578125" style="26" customWidth="1"/>
    <col min="6924" max="6924" width="20.28515625" style="26" customWidth="1"/>
    <col min="6925" max="6925" width="8.7109375" style="26" customWidth="1"/>
    <col min="6926" max="6926" width="2" style="26" customWidth="1"/>
    <col min="6927" max="7168" width="9.140625" style="26"/>
    <col min="7169" max="7169" width="3" style="26" customWidth="1"/>
    <col min="7170" max="7170" width="5.7109375" style="26" customWidth="1"/>
    <col min="7171" max="7171" width="17.7109375" style="26" customWidth="1"/>
    <col min="7172" max="7172" width="20.140625" style="26" customWidth="1"/>
    <col min="7173" max="7173" width="32.42578125" style="26" customWidth="1"/>
    <col min="7174" max="7174" width="26.42578125" style="26" customWidth="1"/>
    <col min="7175" max="7175" width="25.7109375" style="26" customWidth="1"/>
    <col min="7176" max="7176" width="20.42578125" style="26" customWidth="1"/>
    <col min="7177" max="7177" width="24.28515625" style="26" customWidth="1"/>
    <col min="7178" max="7178" width="19" style="26" customWidth="1"/>
    <col min="7179" max="7179" width="18.42578125" style="26" customWidth="1"/>
    <col min="7180" max="7180" width="20.28515625" style="26" customWidth="1"/>
    <col min="7181" max="7181" width="8.7109375" style="26" customWidth="1"/>
    <col min="7182" max="7182" width="2" style="26" customWidth="1"/>
    <col min="7183" max="7424" width="9.140625" style="26"/>
    <col min="7425" max="7425" width="3" style="26" customWidth="1"/>
    <col min="7426" max="7426" width="5.7109375" style="26" customWidth="1"/>
    <col min="7427" max="7427" width="17.7109375" style="26" customWidth="1"/>
    <col min="7428" max="7428" width="20.140625" style="26" customWidth="1"/>
    <col min="7429" max="7429" width="32.42578125" style="26" customWidth="1"/>
    <col min="7430" max="7430" width="26.42578125" style="26" customWidth="1"/>
    <col min="7431" max="7431" width="25.7109375" style="26" customWidth="1"/>
    <col min="7432" max="7432" width="20.42578125" style="26" customWidth="1"/>
    <col min="7433" max="7433" width="24.28515625" style="26" customWidth="1"/>
    <col min="7434" max="7434" width="19" style="26" customWidth="1"/>
    <col min="7435" max="7435" width="18.42578125" style="26" customWidth="1"/>
    <col min="7436" max="7436" width="20.28515625" style="26" customWidth="1"/>
    <col min="7437" max="7437" width="8.7109375" style="26" customWidth="1"/>
    <col min="7438" max="7438" width="2" style="26" customWidth="1"/>
    <col min="7439" max="7680" width="9.140625" style="26"/>
    <col min="7681" max="7681" width="3" style="26" customWidth="1"/>
    <col min="7682" max="7682" width="5.7109375" style="26" customWidth="1"/>
    <col min="7683" max="7683" width="17.7109375" style="26" customWidth="1"/>
    <col min="7684" max="7684" width="20.140625" style="26" customWidth="1"/>
    <col min="7685" max="7685" width="32.42578125" style="26" customWidth="1"/>
    <col min="7686" max="7686" width="26.42578125" style="26" customWidth="1"/>
    <col min="7687" max="7687" width="25.7109375" style="26" customWidth="1"/>
    <col min="7688" max="7688" width="20.42578125" style="26" customWidth="1"/>
    <col min="7689" max="7689" width="24.28515625" style="26" customWidth="1"/>
    <col min="7690" max="7690" width="19" style="26" customWidth="1"/>
    <col min="7691" max="7691" width="18.42578125" style="26" customWidth="1"/>
    <col min="7692" max="7692" width="20.28515625" style="26" customWidth="1"/>
    <col min="7693" max="7693" width="8.7109375" style="26" customWidth="1"/>
    <col min="7694" max="7694" width="2" style="26" customWidth="1"/>
    <col min="7695" max="7936" width="9.140625" style="26"/>
    <col min="7937" max="7937" width="3" style="26" customWidth="1"/>
    <col min="7938" max="7938" width="5.7109375" style="26" customWidth="1"/>
    <col min="7939" max="7939" width="17.7109375" style="26" customWidth="1"/>
    <col min="7940" max="7940" width="20.140625" style="26" customWidth="1"/>
    <col min="7941" max="7941" width="32.42578125" style="26" customWidth="1"/>
    <col min="7942" max="7942" width="26.42578125" style="26" customWidth="1"/>
    <col min="7943" max="7943" width="25.7109375" style="26" customWidth="1"/>
    <col min="7944" max="7944" width="20.42578125" style="26" customWidth="1"/>
    <col min="7945" max="7945" width="24.28515625" style="26" customWidth="1"/>
    <col min="7946" max="7946" width="19" style="26" customWidth="1"/>
    <col min="7947" max="7947" width="18.42578125" style="26" customWidth="1"/>
    <col min="7948" max="7948" width="20.28515625" style="26" customWidth="1"/>
    <col min="7949" max="7949" width="8.7109375" style="26" customWidth="1"/>
    <col min="7950" max="7950" width="2" style="26" customWidth="1"/>
    <col min="7951" max="8192" width="9.140625" style="26"/>
    <col min="8193" max="8193" width="3" style="26" customWidth="1"/>
    <col min="8194" max="8194" width="5.7109375" style="26" customWidth="1"/>
    <col min="8195" max="8195" width="17.7109375" style="26" customWidth="1"/>
    <col min="8196" max="8196" width="20.140625" style="26" customWidth="1"/>
    <col min="8197" max="8197" width="32.42578125" style="26" customWidth="1"/>
    <col min="8198" max="8198" width="26.42578125" style="26" customWidth="1"/>
    <col min="8199" max="8199" width="25.7109375" style="26" customWidth="1"/>
    <col min="8200" max="8200" width="20.42578125" style="26" customWidth="1"/>
    <col min="8201" max="8201" width="24.28515625" style="26" customWidth="1"/>
    <col min="8202" max="8202" width="19" style="26" customWidth="1"/>
    <col min="8203" max="8203" width="18.42578125" style="26" customWidth="1"/>
    <col min="8204" max="8204" width="20.28515625" style="26" customWidth="1"/>
    <col min="8205" max="8205" width="8.7109375" style="26" customWidth="1"/>
    <col min="8206" max="8206" width="2" style="26" customWidth="1"/>
    <col min="8207" max="8448" width="9.140625" style="26"/>
    <col min="8449" max="8449" width="3" style="26" customWidth="1"/>
    <col min="8450" max="8450" width="5.7109375" style="26" customWidth="1"/>
    <col min="8451" max="8451" width="17.7109375" style="26" customWidth="1"/>
    <col min="8452" max="8452" width="20.140625" style="26" customWidth="1"/>
    <col min="8453" max="8453" width="32.42578125" style="26" customWidth="1"/>
    <col min="8454" max="8454" width="26.42578125" style="26" customWidth="1"/>
    <col min="8455" max="8455" width="25.7109375" style="26" customWidth="1"/>
    <col min="8456" max="8456" width="20.42578125" style="26" customWidth="1"/>
    <col min="8457" max="8457" width="24.28515625" style="26" customWidth="1"/>
    <col min="8458" max="8458" width="19" style="26" customWidth="1"/>
    <col min="8459" max="8459" width="18.42578125" style="26" customWidth="1"/>
    <col min="8460" max="8460" width="20.28515625" style="26" customWidth="1"/>
    <col min="8461" max="8461" width="8.7109375" style="26" customWidth="1"/>
    <col min="8462" max="8462" width="2" style="26" customWidth="1"/>
    <col min="8463" max="8704" width="9.140625" style="26"/>
    <col min="8705" max="8705" width="3" style="26" customWidth="1"/>
    <col min="8706" max="8706" width="5.7109375" style="26" customWidth="1"/>
    <col min="8707" max="8707" width="17.7109375" style="26" customWidth="1"/>
    <col min="8708" max="8708" width="20.140625" style="26" customWidth="1"/>
    <col min="8709" max="8709" width="32.42578125" style="26" customWidth="1"/>
    <col min="8710" max="8710" width="26.42578125" style="26" customWidth="1"/>
    <col min="8711" max="8711" width="25.7109375" style="26" customWidth="1"/>
    <col min="8712" max="8712" width="20.42578125" style="26" customWidth="1"/>
    <col min="8713" max="8713" width="24.28515625" style="26" customWidth="1"/>
    <col min="8714" max="8714" width="19" style="26" customWidth="1"/>
    <col min="8715" max="8715" width="18.42578125" style="26" customWidth="1"/>
    <col min="8716" max="8716" width="20.28515625" style="26" customWidth="1"/>
    <col min="8717" max="8717" width="8.7109375" style="26" customWidth="1"/>
    <col min="8718" max="8718" width="2" style="26" customWidth="1"/>
    <col min="8719" max="8960" width="9.140625" style="26"/>
    <col min="8961" max="8961" width="3" style="26" customWidth="1"/>
    <col min="8962" max="8962" width="5.7109375" style="26" customWidth="1"/>
    <col min="8963" max="8963" width="17.7109375" style="26" customWidth="1"/>
    <col min="8964" max="8964" width="20.140625" style="26" customWidth="1"/>
    <col min="8965" max="8965" width="32.42578125" style="26" customWidth="1"/>
    <col min="8966" max="8966" width="26.42578125" style="26" customWidth="1"/>
    <col min="8967" max="8967" width="25.7109375" style="26" customWidth="1"/>
    <col min="8968" max="8968" width="20.42578125" style="26" customWidth="1"/>
    <col min="8969" max="8969" width="24.28515625" style="26" customWidth="1"/>
    <col min="8970" max="8970" width="19" style="26" customWidth="1"/>
    <col min="8971" max="8971" width="18.42578125" style="26" customWidth="1"/>
    <col min="8972" max="8972" width="20.28515625" style="26" customWidth="1"/>
    <col min="8973" max="8973" width="8.7109375" style="26" customWidth="1"/>
    <col min="8974" max="8974" width="2" style="26" customWidth="1"/>
    <col min="8975" max="9216" width="9.140625" style="26"/>
    <col min="9217" max="9217" width="3" style="26" customWidth="1"/>
    <col min="9218" max="9218" width="5.7109375" style="26" customWidth="1"/>
    <col min="9219" max="9219" width="17.7109375" style="26" customWidth="1"/>
    <col min="9220" max="9220" width="20.140625" style="26" customWidth="1"/>
    <col min="9221" max="9221" width="32.42578125" style="26" customWidth="1"/>
    <col min="9222" max="9222" width="26.42578125" style="26" customWidth="1"/>
    <col min="9223" max="9223" width="25.7109375" style="26" customWidth="1"/>
    <col min="9224" max="9224" width="20.42578125" style="26" customWidth="1"/>
    <col min="9225" max="9225" width="24.28515625" style="26" customWidth="1"/>
    <col min="9226" max="9226" width="19" style="26" customWidth="1"/>
    <col min="9227" max="9227" width="18.42578125" style="26" customWidth="1"/>
    <col min="9228" max="9228" width="20.28515625" style="26" customWidth="1"/>
    <col min="9229" max="9229" width="8.7109375" style="26" customWidth="1"/>
    <col min="9230" max="9230" width="2" style="26" customWidth="1"/>
    <col min="9231" max="9472" width="9.140625" style="26"/>
    <col min="9473" max="9473" width="3" style="26" customWidth="1"/>
    <col min="9474" max="9474" width="5.7109375" style="26" customWidth="1"/>
    <col min="9475" max="9475" width="17.7109375" style="26" customWidth="1"/>
    <col min="9476" max="9476" width="20.140625" style="26" customWidth="1"/>
    <col min="9477" max="9477" width="32.42578125" style="26" customWidth="1"/>
    <col min="9478" max="9478" width="26.42578125" style="26" customWidth="1"/>
    <col min="9479" max="9479" width="25.7109375" style="26" customWidth="1"/>
    <col min="9480" max="9480" width="20.42578125" style="26" customWidth="1"/>
    <col min="9481" max="9481" width="24.28515625" style="26" customWidth="1"/>
    <col min="9482" max="9482" width="19" style="26" customWidth="1"/>
    <col min="9483" max="9483" width="18.42578125" style="26" customWidth="1"/>
    <col min="9484" max="9484" width="20.28515625" style="26" customWidth="1"/>
    <col min="9485" max="9485" width="8.7109375" style="26" customWidth="1"/>
    <col min="9486" max="9486" width="2" style="26" customWidth="1"/>
    <col min="9487" max="9728" width="9.140625" style="26"/>
    <col min="9729" max="9729" width="3" style="26" customWidth="1"/>
    <col min="9730" max="9730" width="5.7109375" style="26" customWidth="1"/>
    <col min="9731" max="9731" width="17.7109375" style="26" customWidth="1"/>
    <col min="9732" max="9732" width="20.140625" style="26" customWidth="1"/>
    <col min="9733" max="9733" width="32.42578125" style="26" customWidth="1"/>
    <col min="9734" max="9734" width="26.42578125" style="26" customWidth="1"/>
    <col min="9735" max="9735" width="25.7109375" style="26" customWidth="1"/>
    <col min="9736" max="9736" width="20.42578125" style="26" customWidth="1"/>
    <col min="9737" max="9737" width="24.28515625" style="26" customWidth="1"/>
    <col min="9738" max="9738" width="19" style="26" customWidth="1"/>
    <col min="9739" max="9739" width="18.42578125" style="26" customWidth="1"/>
    <col min="9740" max="9740" width="20.28515625" style="26" customWidth="1"/>
    <col min="9741" max="9741" width="8.7109375" style="26" customWidth="1"/>
    <col min="9742" max="9742" width="2" style="26" customWidth="1"/>
    <col min="9743" max="9984" width="9.140625" style="26"/>
    <col min="9985" max="9985" width="3" style="26" customWidth="1"/>
    <col min="9986" max="9986" width="5.7109375" style="26" customWidth="1"/>
    <col min="9987" max="9987" width="17.7109375" style="26" customWidth="1"/>
    <col min="9988" max="9988" width="20.140625" style="26" customWidth="1"/>
    <col min="9989" max="9989" width="32.42578125" style="26" customWidth="1"/>
    <col min="9990" max="9990" width="26.42578125" style="26" customWidth="1"/>
    <col min="9991" max="9991" width="25.7109375" style="26" customWidth="1"/>
    <col min="9992" max="9992" width="20.42578125" style="26" customWidth="1"/>
    <col min="9993" max="9993" width="24.28515625" style="26" customWidth="1"/>
    <col min="9994" max="9994" width="19" style="26" customWidth="1"/>
    <col min="9995" max="9995" width="18.42578125" style="26" customWidth="1"/>
    <col min="9996" max="9996" width="20.28515625" style="26" customWidth="1"/>
    <col min="9997" max="9997" width="8.7109375" style="26" customWidth="1"/>
    <col min="9998" max="9998" width="2" style="26" customWidth="1"/>
    <col min="9999" max="10240" width="9.140625" style="26"/>
    <col min="10241" max="10241" width="3" style="26" customWidth="1"/>
    <col min="10242" max="10242" width="5.7109375" style="26" customWidth="1"/>
    <col min="10243" max="10243" width="17.7109375" style="26" customWidth="1"/>
    <col min="10244" max="10244" width="20.140625" style="26" customWidth="1"/>
    <col min="10245" max="10245" width="32.42578125" style="26" customWidth="1"/>
    <col min="10246" max="10246" width="26.42578125" style="26" customWidth="1"/>
    <col min="10247" max="10247" width="25.7109375" style="26" customWidth="1"/>
    <col min="10248" max="10248" width="20.42578125" style="26" customWidth="1"/>
    <col min="10249" max="10249" width="24.28515625" style="26" customWidth="1"/>
    <col min="10250" max="10250" width="19" style="26" customWidth="1"/>
    <col min="10251" max="10251" width="18.42578125" style="26" customWidth="1"/>
    <col min="10252" max="10252" width="20.28515625" style="26" customWidth="1"/>
    <col min="10253" max="10253" width="8.7109375" style="26" customWidth="1"/>
    <col min="10254" max="10254" width="2" style="26" customWidth="1"/>
    <col min="10255" max="10496" width="9.140625" style="26"/>
    <col min="10497" max="10497" width="3" style="26" customWidth="1"/>
    <col min="10498" max="10498" width="5.7109375" style="26" customWidth="1"/>
    <col min="10499" max="10499" width="17.7109375" style="26" customWidth="1"/>
    <col min="10500" max="10500" width="20.140625" style="26" customWidth="1"/>
    <col min="10501" max="10501" width="32.42578125" style="26" customWidth="1"/>
    <col min="10502" max="10502" width="26.42578125" style="26" customWidth="1"/>
    <col min="10503" max="10503" width="25.7109375" style="26" customWidth="1"/>
    <col min="10504" max="10504" width="20.42578125" style="26" customWidth="1"/>
    <col min="10505" max="10505" width="24.28515625" style="26" customWidth="1"/>
    <col min="10506" max="10506" width="19" style="26" customWidth="1"/>
    <col min="10507" max="10507" width="18.42578125" style="26" customWidth="1"/>
    <col min="10508" max="10508" width="20.28515625" style="26" customWidth="1"/>
    <col min="10509" max="10509" width="8.7109375" style="26" customWidth="1"/>
    <col min="10510" max="10510" width="2" style="26" customWidth="1"/>
    <col min="10511" max="10752" width="9.140625" style="26"/>
    <col min="10753" max="10753" width="3" style="26" customWidth="1"/>
    <col min="10754" max="10754" width="5.7109375" style="26" customWidth="1"/>
    <col min="10755" max="10755" width="17.7109375" style="26" customWidth="1"/>
    <col min="10756" max="10756" width="20.140625" style="26" customWidth="1"/>
    <col min="10757" max="10757" width="32.42578125" style="26" customWidth="1"/>
    <col min="10758" max="10758" width="26.42578125" style="26" customWidth="1"/>
    <col min="10759" max="10759" width="25.7109375" style="26" customWidth="1"/>
    <col min="10760" max="10760" width="20.42578125" style="26" customWidth="1"/>
    <col min="10761" max="10761" width="24.28515625" style="26" customWidth="1"/>
    <col min="10762" max="10762" width="19" style="26" customWidth="1"/>
    <col min="10763" max="10763" width="18.42578125" style="26" customWidth="1"/>
    <col min="10764" max="10764" width="20.28515625" style="26" customWidth="1"/>
    <col min="10765" max="10765" width="8.7109375" style="26" customWidth="1"/>
    <col min="10766" max="10766" width="2" style="26" customWidth="1"/>
    <col min="10767" max="11008" width="9.140625" style="26"/>
    <col min="11009" max="11009" width="3" style="26" customWidth="1"/>
    <col min="11010" max="11010" width="5.7109375" style="26" customWidth="1"/>
    <col min="11011" max="11011" width="17.7109375" style="26" customWidth="1"/>
    <col min="11012" max="11012" width="20.140625" style="26" customWidth="1"/>
    <col min="11013" max="11013" width="32.42578125" style="26" customWidth="1"/>
    <col min="11014" max="11014" width="26.42578125" style="26" customWidth="1"/>
    <col min="11015" max="11015" width="25.7109375" style="26" customWidth="1"/>
    <col min="11016" max="11016" width="20.42578125" style="26" customWidth="1"/>
    <col min="11017" max="11017" width="24.28515625" style="26" customWidth="1"/>
    <col min="11018" max="11018" width="19" style="26" customWidth="1"/>
    <col min="11019" max="11019" width="18.42578125" style="26" customWidth="1"/>
    <col min="11020" max="11020" width="20.28515625" style="26" customWidth="1"/>
    <col min="11021" max="11021" width="8.7109375" style="26" customWidth="1"/>
    <col min="11022" max="11022" width="2" style="26" customWidth="1"/>
    <col min="11023" max="11264" width="9.140625" style="26"/>
    <col min="11265" max="11265" width="3" style="26" customWidth="1"/>
    <col min="11266" max="11266" width="5.7109375" style="26" customWidth="1"/>
    <col min="11267" max="11267" width="17.7109375" style="26" customWidth="1"/>
    <col min="11268" max="11268" width="20.140625" style="26" customWidth="1"/>
    <col min="11269" max="11269" width="32.42578125" style="26" customWidth="1"/>
    <col min="11270" max="11270" width="26.42578125" style="26" customWidth="1"/>
    <col min="11271" max="11271" width="25.7109375" style="26" customWidth="1"/>
    <col min="11272" max="11272" width="20.42578125" style="26" customWidth="1"/>
    <col min="11273" max="11273" width="24.28515625" style="26" customWidth="1"/>
    <col min="11274" max="11274" width="19" style="26" customWidth="1"/>
    <col min="11275" max="11275" width="18.42578125" style="26" customWidth="1"/>
    <col min="11276" max="11276" width="20.28515625" style="26" customWidth="1"/>
    <col min="11277" max="11277" width="8.7109375" style="26" customWidth="1"/>
    <col min="11278" max="11278" width="2" style="26" customWidth="1"/>
    <col min="11279" max="11520" width="9.140625" style="26"/>
    <col min="11521" max="11521" width="3" style="26" customWidth="1"/>
    <col min="11522" max="11522" width="5.7109375" style="26" customWidth="1"/>
    <col min="11523" max="11523" width="17.7109375" style="26" customWidth="1"/>
    <col min="11524" max="11524" width="20.140625" style="26" customWidth="1"/>
    <col min="11525" max="11525" width="32.42578125" style="26" customWidth="1"/>
    <col min="11526" max="11526" width="26.42578125" style="26" customWidth="1"/>
    <col min="11527" max="11527" width="25.7109375" style="26" customWidth="1"/>
    <col min="11528" max="11528" width="20.42578125" style="26" customWidth="1"/>
    <col min="11529" max="11529" width="24.28515625" style="26" customWidth="1"/>
    <col min="11530" max="11530" width="19" style="26" customWidth="1"/>
    <col min="11531" max="11531" width="18.42578125" style="26" customWidth="1"/>
    <col min="11532" max="11532" width="20.28515625" style="26" customWidth="1"/>
    <col min="11533" max="11533" width="8.7109375" style="26" customWidth="1"/>
    <col min="11534" max="11534" width="2" style="26" customWidth="1"/>
    <col min="11535" max="11776" width="9.140625" style="26"/>
    <col min="11777" max="11777" width="3" style="26" customWidth="1"/>
    <col min="11778" max="11778" width="5.7109375" style="26" customWidth="1"/>
    <col min="11779" max="11779" width="17.7109375" style="26" customWidth="1"/>
    <col min="11780" max="11780" width="20.140625" style="26" customWidth="1"/>
    <col min="11781" max="11781" width="32.42578125" style="26" customWidth="1"/>
    <col min="11782" max="11782" width="26.42578125" style="26" customWidth="1"/>
    <col min="11783" max="11783" width="25.7109375" style="26" customWidth="1"/>
    <col min="11784" max="11784" width="20.42578125" style="26" customWidth="1"/>
    <col min="11785" max="11785" width="24.28515625" style="26" customWidth="1"/>
    <col min="11786" max="11786" width="19" style="26" customWidth="1"/>
    <col min="11787" max="11787" width="18.42578125" style="26" customWidth="1"/>
    <col min="11788" max="11788" width="20.28515625" style="26" customWidth="1"/>
    <col min="11789" max="11789" width="8.7109375" style="26" customWidth="1"/>
    <col min="11790" max="11790" width="2" style="26" customWidth="1"/>
    <col min="11791" max="12032" width="9.140625" style="26"/>
    <col min="12033" max="12033" width="3" style="26" customWidth="1"/>
    <col min="12034" max="12034" width="5.7109375" style="26" customWidth="1"/>
    <col min="12035" max="12035" width="17.7109375" style="26" customWidth="1"/>
    <col min="12036" max="12036" width="20.140625" style="26" customWidth="1"/>
    <col min="12037" max="12037" width="32.42578125" style="26" customWidth="1"/>
    <col min="12038" max="12038" width="26.42578125" style="26" customWidth="1"/>
    <col min="12039" max="12039" width="25.7109375" style="26" customWidth="1"/>
    <col min="12040" max="12040" width="20.42578125" style="26" customWidth="1"/>
    <col min="12041" max="12041" width="24.28515625" style="26" customWidth="1"/>
    <col min="12042" max="12042" width="19" style="26" customWidth="1"/>
    <col min="12043" max="12043" width="18.42578125" style="26" customWidth="1"/>
    <col min="12044" max="12044" width="20.28515625" style="26" customWidth="1"/>
    <col min="12045" max="12045" width="8.7109375" style="26" customWidth="1"/>
    <col min="12046" max="12046" width="2" style="26" customWidth="1"/>
    <col min="12047" max="12288" width="9.140625" style="26"/>
    <col min="12289" max="12289" width="3" style="26" customWidth="1"/>
    <col min="12290" max="12290" width="5.7109375" style="26" customWidth="1"/>
    <col min="12291" max="12291" width="17.7109375" style="26" customWidth="1"/>
    <col min="12292" max="12292" width="20.140625" style="26" customWidth="1"/>
    <col min="12293" max="12293" width="32.42578125" style="26" customWidth="1"/>
    <col min="12294" max="12294" width="26.42578125" style="26" customWidth="1"/>
    <col min="12295" max="12295" width="25.7109375" style="26" customWidth="1"/>
    <col min="12296" max="12296" width="20.42578125" style="26" customWidth="1"/>
    <col min="12297" max="12297" width="24.28515625" style="26" customWidth="1"/>
    <col min="12298" max="12298" width="19" style="26" customWidth="1"/>
    <col min="12299" max="12299" width="18.42578125" style="26" customWidth="1"/>
    <col min="12300" max="12300" width="20.28515625" style="26" customWidth="1"/>
    <col min="12301" max="12301" width="8.7109375" style="26" customWidth="1"/>
    <col min="12302" max="12302" width="2" style="26" customWidth="1"/>
    <col min="12303" max="12544" width="9.140625" style="26"/>
    <col min="12545" max="12545" width="3" style="26" customWidth="1"/>
    <col min="12546" max="12546" width="5.7109375" style="26" customWidth="1"/>
    <col min="12547" max="12547" width="17.7109375" style="26" customWidth="1"/>
    <col min="12548" max="12548" width="20.140625" style="26" customWidth="1"/>
    <col min="12549" max="12549" width="32.42578125" style="26" customWidth="1"/>
    <col min="12550" max="12550" width="26.42578125" style="26" customWidth="1"/>
    <col min="12551" max="12551" width="25.7109375" style="26" customWidth="1"/>
    <col min="12552" max="12552" width="20.42578125" style="26" customWidth="1"/>
    <col min="12553" max="12553" width="24.28515625" style="26" customWidth="1"/>
    <col min="12554" max="12554" width="19" style="26" customWidth="1"/>
    <col min="12555" max="12555" width="18.42578125" style="26" customWidth="1"/>
    <col min="12556" max="12556" width="20.28515625" style="26" customWidth="1"/>
    <col min="12557" max="12557" width="8.7109375" style="26" customWidth="1"/>
    <col min="12558" max="12558" width="2" style="26" customWidth="1"/>
    <col min="12559" max="12800" width="9.140625" style="26"/>
    <col min="12801" max="12801" width="3" style="26" customWidth="1"/>
    <col min="12802" max="12802" width="5.7109375" style="26" customWidth="1"/>
    <col min="12803" max="12803" width="17.7109375" style="26" customWidth="1"/>
    <col min="12804" max="12804" width="20.140625" style="26" customWidth="1"/>
    <col min="12805" max="12805" width="32.42578125" style="26" customWidth="1"/>
    <col min="12806" max="12806" width="26.42578125" style="26" customWidth="1"/>
    <col min="12807" max="12807" width="25.7109375" style="26" customWidth="1"/>
    <col min="12808" max="12808" width="20.42578125" style="26" customWidth="1"/>
    <col min="12809" max="12809" width="24.28515625" style="26" customWidth="1"/>
    <col min="12810" max="12810" width="19" style="26" customWidth="1"/>
    <col min="12811" max="12811" width="18.42578125" style="26" customWidth="1"/>
    <col min="12812" max="12812" width="20.28515625" style="26" customWidth="1"/>
    <col min="12813" max="12813" width="8.7109375" style="26" customWidth="1"/>
    <col min="12814" max="12814" width="2" style="26" customWidth="1"/>
    <col min="12815" max="13056" width="9.140625" style="26"/>
    <col min="13057" max="13057" width="3" style="26" customWidth="1"/>
    <col min="13058" max="13058" width="5.7109375" style="26" customWidth="1"/>
    <col min="13059" max="13059" width="17.7109375" style="26" customWidth="1"/>
    <col min="13060" max="13060" width="20.140625" style="26" customWidth="1"/>
    <col min="13061" max="13061" width="32.42578125" style="26" customWidth="1"/>
    <col min="13062" max="13062" width="26.42578125" style="26" customWidth="1"/>
    <col min="13063" max="13063" width="25.7109375" style="26" customWidth="1"/>
    <col min="13064" max="13064" width="20.42578125" style="26" customWidth="1"/>
    <col min="13065" max="13065" width="24.28515625" style="26" customWidth="1"/>
    <col min="13066" max="13066" width="19" style="26" customWidth="1"/>
    <col min="13067" max="13067" width="18.42578125" style="26" customWidth="1"/>
    <col min="13068" max="13068" width="20.28515625" style="26" customWidth="1"/>
    <col min="13069" max="13069" width="8.7109375" style="26" customWidth="1"/>
    <col min="13070" max="13070" width="2" style="26" customWidth="1"/>
    <col min="13071" max="13312" width="9.140625" style="26"/>
    <col min="13313" max="13313" width="3" style="26" customWidth="1"/>
    <col min="13314" max="13314" width="5.7109375" style="26" customWidth="1"/>
    <col min="13315" max="13315" width="17.7109375" style="26" customWidth="1"/>
    <col min="13316" max="13316" width="20.140625" style="26" customWidth="1"/>
    <col min="13317" max="13317" width="32.42578125" style="26" customWidth="1"/>
    <col min="13318" max="13318" width="26.42578125" style="26" customWidth="1"/>
    <col min="13319" max="13319" width="25.7109375" style="26" customWidth="1"/>
    <col min="13320" max="13320" width="20.42578125" style="26" customWidth="1"/>
    <col min="13321" max="13321" width="24.28515625" style="26" customWidth="1"/>
    <col min="13322" max="13322" width="19" style="26" customWidth="1"/>
    <col min="13323" max="13323" width="18.42578125" style="26" customWidth="1"/>
    <col min="13324" max="13324" width="20.28515625" style="26" customWidth="1"/>
    <col min="13325" max="13325" width="8.7109375" style="26" customWidth="1"/>
    <col min="13326" max="13326" width="2" style="26" customWidth="1"/>
    <col min="13327" max="13568" width="9.140625" style="26"/>
    <col min="13569" max="13569" width="3" style="26" customWidth="1"/>
    <col min="13570" max="13570" width="5.7109375" style="26" customWidth="1"/>
    <col min="13571" max="13571" width="17.7109375" style="26" customWidth="1"/>
    <col min="13572" max="13572" width="20.140625" style="26" customWidth="1"/>
    <col min="13573" max="13573" width="32.42578125" style="26" customWidth="1"/>
    <col min="13574" max="13574" width="26.42578125" style="26" customWidth="1"/>
    <col min="13575" max="13575" width="25.7109375" style="26" customWidth="1"/>
    <col min="13576" max="13576" width="20.42578125" style="26" customWidth="1"/>
    <col min="13577" max="13577" width="24.28515625" style="26" customWidth="1"/>
    <col min="13578" max="13578" width="19" style="26" customWidth="1"/>
    <col min="13579" max="13579" width="18.42578125" style="26" customWidth="1"/>
    <col min="13580" max="13580" width="20.28515625" style="26" customWidth="1"/>
    <col min="13581" max="13581" width="8.7109375" style="26" customWidth="1"/>
    <col min="13582" max="13582" width="2" style="26" customWidth="1"/>
    <col min="13583" max="13824" width="9.140625" style="26"/>
    <col min="13825" max="13825" width="3" style="26" customWidth="1"/>
    <col min="13826" max="13826" width="5.7109375" style="26" customWidth="1"/>
    <col min="13827" max="13827" width="17.7109375" style="26" customWidth="1"/>
    <col min="13828" max="13828" width="20.140625" style="26" customWidth="1"/>
    <col min="13829" max="13829" width="32.42578125" style="26" customWidth="1"/>
    <col min="13830" max="13830" width="26.42578125" style="26" customWidth="1"/>
    <col min="13831" max="13831" width="25.7109375" style="26" customWidth="1"/>
    <col min="13832" max="13832" width="20.42578125" style="26" customWidth="1"/>
    <col min="13833" max="13833" width="24.28515625" style="26" customWidth="1"/>
    <col min="13834" max="13834" width="19" style="26" customWidth="1"/>
    <col min="13835" max="13835" width="18.42578125" style="26" customWidth="1"/>
    <col min="13836" max="13836" width="20.28515625" style="26" customWidth="1"/>
    <col min="13837" max="13837" width="8.7109375" style="26" customWidth="1"/>
    <col min="13838" max="13838" width="2" style="26" customWidth="1"/>
    <col min="13839" max="14080" width="9.140625" style="26"/>
    <col min="14081" max="14081" width="3" style="26" customWidth="1"/>
    <col min="14082" max="14082" width="5.7109375" style="26" customWidth="1"/>
    <col min="14083" max="14083" width="17.7109375" style="26" customWidth="1"/>
    <col min="14084" max="14084" width="20.140625" style="26" customWidth="1"/>
    <col min="14085" max="14085" width="32.42578125" style="26" customWidth="1"/>
    <col min="14086" max="14086" width="26.42578125" style="26" customWidth="1"/>
    <col min="14087" max="14087" width="25.7109375" style="26" customWidth="1"/>
    <col min="14088" max="14088" width="20.42578125" style="26" customWidth="1"/>
    <col min="14089" max="14089" width="24.28515625" style="26" customWidth="1"/>
    <col min="14090" max="14090" width="19" style="26" customWidth="1"/>
    <col min="14091" max="14091" width="18.42578125" style="26" customWidth="1"/>
    <col min="14092" max="14092" width="20.28515625" style="26" customWidth="1"/>
    <col min="14093" max="14093" width="8.7109375" style="26" customWidth="1"/>
    <col min="14094" max="14094" width="2" style="26" customWidth="1"/>
    <col min="14095" max="14336" width="9.140625" style="26"/>
    <col min="14337" max="14337" width="3" style="26" customWidth="1"/>
    <col min="14338" max="14338" width="5.7109375" style="26" customWidth="1"/>
    <col min="14339" max="14339" width="17.7109375" style="26" customWidth="1"/>
    <col min="14340" max="14340" width="20.140625" style="26" customWidth="1"/>
    <col min="14341" max="14341" width="32.42578125" style="26" customWidth="1"/>
    <col min="14342" max="14342" width="26.42578125" style="26" customWidth="1"/>
    <col min="14343" max="14343" width="25.7109375" style="26" customWidth="1"/>
    <col min="14344" max="14344" width="20.42578125" style="26" customWidth="1"/>
    <col min="14345" max="14345" width="24.28515625" style="26" customWidth="1"/>
    <col min="14346" max="14346" width="19" style="26" customWidth="1"/>
    <col min="14347" max="14347" width="18.42578125" style="26" customWidth="1"/>
    <col min="14348" max="14348" width="20.28515625" style="26" customWidth="1"/>
    <col min="14349" max="14349" width="8.7109375" style="26" customWidth="1"/>
    <col min="14350" max="14350" width="2" style="26" customWidth="1"/>
    <col min="14351" max="14592" width="9.140625" style="26"/>
    <col min="14593" max="14593" width="3" style="26" customWidth="1"/>
    <col min="14594" max="14594" width="5.7109375" style="26" customWidth="1"/>
    <col min="14595" max="14595" width="17.7109375" style="26" customWidth="1"/>
    <col min="14596" max="14596" width="20.140625" style="26" customWidth="1"/>
    <col min="14597" max="14597" width="32.42578125" style="26" customWidth="1"/>
    <col min="14598" max="14598" width="26.42578125" style="26" customWidth="1"/>
    <col min="14599" max="14599" width="25.7109375" style="26" customWidth="1"/>
    <col min="14600" max="14600" width="20.42578125" style="26" customWidth="1"/>
    <col min="14601" max="14601" width="24.28515625" style="26" customWidth="1"/>
    <col min="14602" max="14602" width="19" style="26" customWidth="1"/>
    <col min="14603" max="14603" width="18.42578125" style="26" customWidth="1"/>
    <col min="14604" max="14604" width="20.28515625" style="26" customWidth="1"/>
    <col min="14605" max="14605" width="8.7109375" style="26" customWidth="1"/>
    <col min="14606" max="14606" width="2" style="26" customWidth="1"/>
    <col min="14607" max="14848" width="9.140625" style="26"/>
    <col min="14849" max="14849" width="3" style="26" customWidth="1"/>
    <col min="14850" max="14850" width="5.7109375" style="26" customWidth="1"/>
    <col min="14851" max="14851" width="17.7109375" style="26" customWidth="1"/>
    <col min="14852" max="14852" width="20.140625" style="26" customWidth="1"/>
    <col min="14853" max="14853" width="32.42578125" style="26" customWidth="1"/>
    <col min="14854" max="14854" width="26.42578125" style="26" customWidth="1"/>
    <col min="14855" max="14855" width="25.7109375" style="26" customWidth="1"/>
    <col min="14856" max="14856" width="20.42578125" style="26" customWidth="1"/>
    <col min="14857" max="14857" width="24.28515625" style="26" customWidth="1"/>
    <col min="14858" max="14858" width="19" style="26" customWidth="1"/>
    <col min="14859" max="14859" width="18.42578125" style="26" customWidth="1"/>
    <col min="14860" max="14860" width="20.28515625" style="26" customWidth="1"/>
    <col min="14861" max="14861" width="8.7109375" style="26" customWidth="1"/>
    <col min="14862" max="14862" width="2" style="26" customWidth="1"/>
    <col min="14863" max="15104" width="9.140625" style="26"/>
    <col min="15105" max="15105" width="3" style="26" customWidth="1"/>
    <col min="15106" max="15106" width="5.7109375" style="26" customWidth="1"/>
    <col min="15107" max="15107" width="17.7109375" style="26" customWidth="1"/>
    <col min="15108" max="15108" width="20.140625" style="26" customWidth="1"/>
    <col min="15109" max="15109" width="32.42578125" style="26" customWidth="1"/>
    <col min="15110" max="15110" width="26.42578125" style="26" customWidth="1"/>
    <col min="15111" max="15111" width="25.7109375" style="26" customWidth="1"/>
    <col min="15112" max="15112" width="20.42578125" style="26" customWidth="1"/>
    <col min="15113" max="15113" width="24.28515625" style="26" customWidth="1"/>
    <col min="15114" max="15114" width="19" style="26" customWidth="1"/>
    <col min="15115" max="15115" width="18.42578125" style="26" customWidth="1"/>
    <col min="15116" max="15116" width="20.28515625" style="26" customWidth="1"/>
    <col min="15117" max="15117" width="8.7109375" style="26" customWidth="1"/>
    <col min="15118" max="15118" width="2" style="26" customWidth="1"/>
    <col min="15119" max="15360" width="9.140625" style="26"/>
    <col min="15361" max="15361" width="3" style="26" customWidth="1"/>
    <col min="15362" max="15362" width="5.7109375" style="26" customWidth="1"/>
    <col min="15363" max="15363" width="17.7109375" style="26" customWidth="1"/>
    <col min="15364" max="15364" width="20.140625" style="26" customWidth="1"/>
    <col min="15365" max="15365" width="32.42578125" style="26" customWidth="1"/>
    <col min="15366" max="15366" width="26.42578125" style="26" customWidth="1"/>
    <col min="15367" max="15367" width="25.7109375" style="26" customWidth="1"/>
    <col min="15368" max="15368" width="20.42578125" style="26" customWidth="1"/>
    <col min="15369" max="15369" width="24.28515625" style="26" customWidth="1"/>
    <col min="15370" max="15370" width="19" style="26" customWidth="1"/>
    <col min="15371" max="15371" width="18.42578125" style="26" customWidth="1"/>
    <col min="15372" max="15372" width="20.28515625" style="26" customWidth="1"/>
    <col min="15373" max="15373" width="8.7109375" style="26" customWidth="1"/>
    <col min="15374" max="15374" width="2" style="26" customWidth="1"/>
    <col min="15375" max="15616" width="9.140625" style="26"/>
    <col min="15617" max="15617" width="3" style="26" customWidth="1"/>
    <col min="15618" max="15618" width="5.7109375" style="26" customWidth="1"/>
    <col min="15619" max="15619" width="17.7109375" style="26" customWidth="1"/>
    <col min="15620" max="15620" width="20.140625" style="26" customWidth="1"/>
    <col min="15621" max="15621" width="32.42578125" style="26" customWidth="1"/>
    <col min="15622" max="15622" width="26.42578125" style="26" customWidth="1"/>
    <col min="15623" max="15623" width="25.7109375" style="26" customWidth="1"/>
    <col min="15624" max="15624" width="20.42578125" style="26" customWidth="1"/>
    <col min="15625" max="15625" width="24.28515625" style="26" customWidth="1"/>
    <col min="15626" max="15626" width="19" style="26" customWidth="1"/>
    <col min="15627" max="15627" width="18.42578125" style="26" customWidth="1"/>
    <col min="15628" max="15628" width="20.28515625" style="26" customWidth="1"/>
    <col min="15629" max="15629" width="8.7109375" style="26" customWidth="1"/>
    <col min="15630" max="15630" width="2" style="26" customWidth="1"/>
    <col min="15631" max="15872" width="9.140625" style="26"/>
    <col min="15873" max="15873" width="3" style="26" customWidth="1"/>
    <col min="15874" max="15874" width="5.7109375" style="26" customWidth="1"/>
    <col min="15875" max="15875" width="17.7109375" style="26" customWidth="1"/>
    <col min="15876" max="15876" width="20.140625" style="26" customWidth="1"/>
    <col min="15877" max="15877" width="32.42578125" style="26" customWidth="1"/>
    <col min="15878" max="15878" width="26.42578125" style="26" customWidth="1"/>
    <col min="15879" max="15879" width="25.7109375" style="26" customWidth="1"/>
    <col min="15880" max="15880" width="20.42578125" style="26" customWidth="1"/>
    <col min="15881" max="15881" width="24.28515625" style="26" customWidth="1"/>
    <col min="15882" max="15882" width="19" style="26" customWidth="1"/>
    <col min="15883" max="15883" width="18.42578125" style="26" customWidth="1"/>
    <col min="15884" max="15884" width="20.28515625" style="26" customWidth="1"/>
    <col min="15885" max="15885" width="8.7109375" style="26" customWidth="1"/>
    <col min="15886" max="15886" width="2" style="26" customWidth="1"/>
    <col min="15887" max="16128" width="9.140625" style="26"/>
    <col min="16129" max="16129" width="3" style="26" customWidth="1"/>
    <col min="16130" max="16130" width="5.7109375" style="26" customWidth="1"/>
    <col min="16131" max="16131" width="17.7109375" style="26" customWidth="1"/>
    <col min="16132" max="16132" width="20.140625" style="26" customWidth="1"/>
    <col min="16133" max="16133" width="32.42578125" style="26" customWidth="1"/>
    <col min="16134" max="16134" width="26.42578125" style="26" customWidth="1"/>
    <col min="16135" max="16135" width="25.7109375" style="26" customWidth="1"/>
    <col min="16136" max="16136" width="20.42578125" style="26" customWidth="1"/>
    <col min="16137" max="16137" width="24.28515625" style="26" customWidth="1"/>
    <col min="16138" max="16138" width="19" style="26" customWidth="1"/>
    <col min="16139" max="16139" width="18.42578125" style="26" customWidth="1"/>
    <col min="16140" max="16140" width="20.28515625" style="26" customWidth="1"/>
    <col min="16141" max="16141" width="8.7109375" style="26" customWidth="1"/>
    <col min="16142" max="16142" width="2" style="26" customWidth="1"/>
    <col min="16143" max="16384" width="9.140625" style="26"/>
  </cols>
  <sheetData>
    <row r="1" spans="1:14" ht="15.75" x14ac:dyDescent="0.25">
      <c r="A1" s="25" t="s">
        <v>1307</v>
      </c>
      <c r="D1" s="27"/>
    </row>
    <row r="2" spans="1:14" ht="16.5" thickBot="1" x14ac:dyDescent="0.3">
      <c r="A2" s="25"/>
      <c r="D2" s="27"/>
      <c r="F2" s="160"/>
    </row>
    <row r="3" spans="1:14" ht="33" customHeight="1" thickBot="1" x14ac:dyDescent="0.25">
      <c r="A3" s="29">
        <f>INDEX('Source data'!$A$5:$A$155,$A$4)</f>
        <v>0</v>
      </c>
      <c r="B3" s="30" t="str">
        <f>INDEX('Source data'!$B$5:$B$155,'Schools&amp;Central School Services'!$A$4)</f>
        <v>Select LA..</v>
      </c>
      <c r="C3" s="31"/>
      <c r="D3" s="32"/>
      <c r="E3" s="32"/>
      <c r="F3" s="287" t="s">
        <v>1285</v>
      </c>
      <c r="G3" s="301"/>
      <c r="H3" s="288"/>
    </row>
    <row r="4" spans="1:14" ht="51" customHeight="1" thickBot="1" x14ac:dyDescent="0.25">
      <c r="A4" s="33">
        <f>'Schools&amp;Central School Services'!$A$4</f>
        <v>1</v>
      </c>
      <c r="B4" s="34"/>
      <c r="D4" s="35"/>
      <c r="E4" s="36"/>
      <c r="F4" s="141" t="s">
        <v>67</v>
      </c>
      <c r="G4" s="141" t="s">
        <v>68</v>
      </c>
      <c r="H4" s="161" t="s">
        <v>16</v>
      </c>
    </row>
    <row r="5" spans="1:14" ht="35.1" customHeight="1" x14ac:dyDescent="0.2">
      <c r="A5" s="39"/>
      <c r="B5" s="40" t="s">
        <v>17</v>
      </c>
      <c r="C5" s="254" t="s">
        <v>1311</v>
      </c>
      <c r="D5" s="254"/>
      <c r="E5" s="254"/>
      <c r="F5" s="41" t="str">
        <f>IF(A3=0,"Select LA",INDEX('Source data'!DL$1:DL$65528,MATCH($A$3,'Source data'!$A$1:$A$65528,0)))</f>
        <v>Select LA</v>
      </c>
      <c r="G5" s="41" t="str">
        <f>IF(A3=0,"Select LA",INDEX('Source data'!DN$1:DN$65528,MATCH($A$3,'Source data'!$A$1:$A$65528,0)))</f>
        <v>Select LA</v>
      </c>
      <c r="H5" s="42" t="str">
        <f>IF($A$3=0,"Select LA",SUM(F5:G5))</f>
        <v>Select LA</v>
      </c>
      <c r="I5" s="43"/>
      <c r="N5" s="43"/>
    </row>
    <row r="6" spans="1:14" ht="35.1" customHeight="1" thickBot="1" x14ac:dyDescent="0.25">
      <c r="A6" s="39"/>
      <c r="B6" s="40" t="s">
        <v>18</v>
      </c>
      <c r="C6" s="254" t="s">
        <v>1310</v>
      </c>
      <c r="D6" s="254"/>
      <c r="E6" s="254"/>
      <c r="F6" s="44" t="str">
        <f>IF(A3=0,"Select LA",INDEX('Source data'!DM$1:DM$65528,MATCH($A$3,'Source data'!$A$1:$A$65528,0)))</f>
        <v>Select LA</v>
      </c>
      <c r="G6" s="44" t="str">
        <f>IF(A3=0,"Select LA",INDEX('Source data'!DO$1:DO$65528,MATCH($A$3,'Source data'!$A$1:$A$65528,0)))</f>
        <v>Select LA</v>
      </c>
      <c r="H6" s="45" t="str">
        <f>IF($A$3=0,"Select LA",SUM(F6:G6))</f>
        <v>Select LA</v>
      </c>
      <c r="I6" s="43"/>
      <c r="N6" s="43"/>
    </row>
    <row r="7" spans="1:14" ht="35.1" customHeight="1" thickBot="1" x14ac:dyDescent="0.25">
      <c r="A7" s="39"/>
      <c r="B7" s="46" t="s">
        <v>19</v>
      </c>
      <c r="C7" s="47" t="s">
        <v>20</v>
      </c>
      <c r="D7" s="48"/>
      <c r="E7" s="48"/>
      <c r="F7" s="49" t="str">
        <f>IF($A$3=0,"Select LA",SUM(F5:F6))</f>
        <v>Select LA</v>
      </c>
      <c r="G7" s="49" t="str">
        <f>IF($A$3=0,"Select LA",SUM(G5:G6))</f>
        <v>Select LA</v>
      </c>
      <c r="H7" s="50" t="str">
        <f>IF($A$3=0,"Select LA",SUM(H5:H6))</f>
        <v>Select LA</v>
      </c>
      <c r="I7" s="43"/>
      <c r="J7" s="43"/>
      <c r="K7" s="43"/>
      <c r="L7" s="43"/>
      <c r="M7" s="43"/>
      <c r="N7" s="43"/>
    </row>
    <row r="8" spans="1:14" ht="15" x14ac:dyDescent="0.2">
      <c r="A8" s="39"/>
      <c r="B8" s="51"/>
      <c r="C8" s="51"/>
      <c r="D8" s="51"/>
      <c r="E8" s="51"/>
      <c r="F8" s="162"/>
      <c r="G8" s="162"/>
      <c r="H8" s="162"/>
      <c r="I8" s="43"/>
      <c r="J8" s="43"/>
      <c r="K8" s="43"/>
      <c r="L8" s="43"/>
      <c r="M8" s="43"/>
      <c r="N8" s="43"/>
    </row>
    <row r="9" spans="1:14" ht="15.75" thickBot="1" x14ac:dyDescent="0.25">
      <c r="A9" s="39"/>
      <c r="B9" s="51"/>
      <c r="C9" s="51"/>
      <c r="D9" s="51"/>
      <c r="E9" s="51"/>
      <c r="F9" s="162"/>
      <c r="G9" s="162"/>
      <c r="H9" s="162"/>
      <c r="I9" s="43"/>
      <c r="J9" s="43"/>
      <c r="K9" s="43"/>
      <c r="L9" s="43"/>
      <c r="M9" s="43"/>
      <c r="N9" s="43"/>
    </row>
    <row r="10" spans="1:14" ht="32.1" customHeight="1" x14ac:dyDescent="0.2">
      <c r="A10" s="39"/>
      <c r="B10" s="51"/>
      <c r="C10" s="51"/>
      <c r="D10" s="51"/>
      <c r="E10" s="51"/>
      <c r="F10" s="266" t="s">
        <v>1308</v>
      </c>
      <c r="G10" s="267"/>
      <c r="H10" s="162"/>
      <c r="I10" s="43"/>
      <c r="J10" s="43"/>
      <c r="K10" s="43"/>
      <c r="L10" s="43"/>
      <c r="M10" s="43"/>
      <c r="N10" s="43"/>
    </row>
    <row r="11" spans="1:14" ht="32.1" customHeight="1" x14ac:dyDescent="0.2">
      <c r="A11" s="39"/>
      <c r="B11" s="51"/>
      <c r="C11" s="51"/>
      <c r="D11" s="51"/>
      <c r="E11" s="51"/>
      <c r="F11" s="268" t="s">
        <v>69</v>
      </c>
      <c r="G11" s="269"/>
      <c r="H11" s="162"/>
      <c r="I11" s="43"/>
      <c r="J11" s="43"/>
      <c r="K11" s="43"/>
      <c r="L11" s="43"/>
      <c r="M11" s="43"/>
      <c r="N11" s="43"/>
    </row>
    <row r="12" spans="1:14" ht="32.1" customHeight="1" thickBot="1" x14ac:dyDescent="0.25">
      <c r="A12" s="39"/>
      <c r="B12" s="51"/>
      <c r="C12" s="51"/>
      <c r="D12" s="51"/>
      <c r="E12" s="51"/>
      <c r="F12" s="304" t="str">
        <f>IF(A3=0,"Select LA",INDEX('Source data'!DP$1:DP$65528,MATCH($A$3,'Source data'!$A$1:$A$65528,0)))</f>
        <v>Select LA</v>
      </c>
      <c r="G12" s="305"/>
      <c r="H12" s="162"/>
      <c r="I12" s="43"/>
      <c r="J12" s="43"/>
      <c r="K12" s="43"/>
      <c r="L12" s="43"/>
      <c r="M12" s="43"/>
      <c r="N12" s="43"/>
    </row>
    <row r="13" spans="1:14" ht="13.9" customHeight="1" x14ac:dyDescent="0.2">
      <c r="A13" s="39"/>
      <c r="B13" s="51"/>
      <c r="C13" s="51"/>
      <c r="D13" s="51"/>
      <c r="E13" s="51"/>
      <c r="F13" s="52"/>
      <c r="G13" s="52"/>
      <c r="H13" s="52"/>
      <c r="I13" s="43"/>
      <c r="J13" s="43"/>
      <c r="K13" s="43"/>
      <c r="L13" s="43"/>
      <c r="M13" s="43"/>
      <c r="N13" s="43"/>
    </row>
    <row r="14" spans="1:14" ht="48" customHeight="1" x14ac:dyDescent="0.2">
      <c r="A14" s="39"/>
      <c r="B14" s="51"/>
      <c r="C14" s="163" t="s">
        <v>70</v>
      </c>
      <c r="D14" s="164">
        <f>INDEX('Source data'!A$1:A$65528,MATCH(B3,'Source data'!B$1:B$65528,0),0)</f>
        <v>0</v>
      </c>
      <c r="E14" s="51"/>
      <c r="F14" s="52"/>
      <c r="G14" s="52"/>
      <c r="H14" s="52"/>
      <c r="I14" s="43"/>
      <c r="J14" s="43"/>
      <c r="K14" s="43"/>
      <c r="L14" s="43"/>
      <c r="M14" s="43"/>
      <c r="N14" s="43"/>
    </row>
    <row r="15" spans="1:14" ht="25.9" customHeight="1" x14ac:dyDescent="0.2">
      <c r="A15" s="39"/>
      <c r="B15" s="51"/>
      <c r="D15" s="51"/>
      <c r="E15" s="51"/>
      <c r="F15" s="52"/>
      <c r="G15" s="52"/>
      <c r="H15" s="52"/>
      <c r="I15" s="43"/>
      <c r="J15" s="43"/>
      <c r="K15" s="43"/>
      <c r="L15" s="43"/>
      <c r="M15" s="43"/>
      <c r="N15" s="43"/>
    </row>
    <row r="16" spans="1:14" ht="28.9" customHeight="1" x14ac:dyDescent="0.25">
      <c r="A16" s="39"/>
      <c r="B16" s="51"/>
      <c r="C16" s="51"/>
      <c r="D16" s="165" t="s">
        <v>71</v>
      </c>
      <c r="E16" s="165" t="s">
        <v>72</v>
      </c>
      <c r="F16" s="165" t="s">
        <v>73</v>
      </c>
      <c r="G16" s="165" t="s">
        <v>74</v>
      </c>
      <c r="H16" s="166" t="s">
        <v>75</v>
      </c>
      <c r="I16" s="166" t="s">
        <v>76</v>
      </c>
      <c r="J16" s="43"/>
      <c r="K16" s="43"/>
      <c r="L16" s="43"/>
    </row>
    <row r="17" spans="1:12" ht="25.9" customHeight="1" x14ac:dyDescent="0.2">
      <c r="A17" s="39"/>
      <c r="B17" s="51"/>
      <c r="C17" s="167">
        <v>1</v>
      </c>
      <c r="D17" s="168" t="str">
        <f>IFERROR(INDEX('Source data'!DT$5:DT$2000,MATCH($D$14&amp;$C17,'Source data'!$EB$5:$EB$2000,0)),"")</f>
        <v/>
      </c>
      <c r="E17" s="168" t="str">
        <f>IFERROR(INDEX('Source data'!DU$5:DU$2000,MATCH($D$14&amp;$C17,'Source data'!$EB$5:$EB$2000,0)),"")</f>
        <v/>
      </c>
      <c r="F17" s="168" t="str">
        <f>IFERROR(INDEX('Source data'!DV$5:DV$2000,MATCH($D$14&amp;$C17,'Source data'!$EB$5:$EB$2000,0)),"")</f>
        <v/>
      </c>
      <c r="G17" s="168" t="str">
        <f>IFERROR(INDEX('Source data'!DW$5:DW$2000,MATCH($D$14&amp;$C17,'Source data'!$EB$5:$EB$2000,0)),"")</f>
        <v/>
      </c>
      <c r="H17" s="168" t="str">
        <f>IFERROR(INDEX('Source data'!DY$5:DY$2000,MATCH($D$14&amp;$C17,'Source data'!$EB$5:$EB$2000,0)),"")</f>
        <v/>
      </c>
      <c r="I17" s="168" t="str">
        <f>IFERROR(INDEX('Source data'!DZ$5:DZ$2000,MATCH($D$14&amp;$C17,'Source data'!$EB$5:$EB$2000,0)),"")</f>
        <v/>
      </c>
      <c r="J17" s="43"/>
      <c r="K17" s="43"/>
      <c r="L17" s="43"/>
    </row>
    <row r="18" spans="1:12" ht="25.9" customHeight="1" x14ac:dyDescent="0.2">
      <c r="A18" s="39"/>
      <c r="B18" s="51"/>
      <c r="C18" s="167">
        <v>2</v>
      </c>
      <c r="D18" s="168" t="str">
        <f>IFERROR(INDEX('Source data'!DT$5:DT$2000,MATCH($D$14&amp;$C18,'Source data'!$EB$5:$EB$2000,0)),"")</f>
        <v/>
      </c>
      <c r="E18" s="168" t="str">
        <f>IFERROR(INDEX('Source data'!DU$5:DU$2000,MATCH($D$14&amp;$C18,'Source data'!$EB$5:$EB$2000,0)),"")</f>
        <v/>
      </c>
      <c r="F18" s="168" t="str">
        <f>IFERROR(INDEX('Source data'!DV$5:DV$2000,MATCH($D$14&amp;$C18,'Source data'!$EB$5:$EB$2000,0)),"")</f>
        <v/>
      </c>
      <c r="G18" s="168" t="str">
        <f>IFERROR(INDEX('Source data'!DW$5:DW$2000,MATCH($D$14&amp;$C18,'Source data'!$EB$5:$EB$2000,0)),"")</f>
        <v/>
      </c>
      <c r="H18" s="168" t="str">
        <f>IFERROR(INDEX('Source data'!DY$5:DY$2000,MATCH($D$14&amp;$C18,'Source data'!$EB$5:$EB$2000,0)),"")</f>
        <v/>
      </c>
      <c r="I18" s="168" t="str">
        <f>IFERROR(INDEX('Source data'!DZ$5:DZ$2000,MATCH($D$14&amp;$C18,'Source data'!$EB$5:$EB$2000,0)),"")</f>
        <v/>
      </c>
      <c r="J18" s="43"/>
      <c r="K18" s="43"/>
      <c r="L18" s="43"/>
    </row>
    <row r="19" spans="1:12" ht="25.9" customHeight="1" x14ac:dyDescent="0.2">
      <c r="A19" s="39"/>
      <c r="B19" s="51"/>
      <c r="C19" s="167">
        <v>3</v>
      </c>
      <c r="D19" s="168" t="str">
        <f>IFERROR(INDEX('Source data'!DT$5:DT$2000,MATCH($D$14&amp;$C19,'Source data'!$EB$5:$EB$2000,0)),"")</f>
        <v/>
      </c>
      <c r="E19" s="168" t="str">
        <f>IFERROR(INDEX('Source data'!DU$5:DU$2000,MATCH($D$14&amp;$C19,'Source data'!$EB$5:$EB$2000,0)),"")</f>
        <v/>
      </c>
      <c r="F19" s="168" t="str">
        <f>IFERROR(INDEX('Source data'!DV$5:DV$2000,MATCH($D$14&amp;$C19,'Source data'!$EB$5:$EB$2000,0)),"")</f>
        <v/>
      </c>
      <c r="G19" s="168" t="str">
        <f>IFERROR(INDEX('Source data'!DW$5:DW$2000,MATCH($D$14&amp;$C19,'Source data'!$EB$5:$EB$2000,0)),"")</f>
        <v/>
      </c>
      <c r="H19" s="168" t="str">
        <f>IFERROR(INDEX('Source data'!DY$5:DY$2000,MATCH($D$14&amp;$C19,'Source data'!$EB$5:$EB$2000,0)),"")</f>
        <v/>
      </c>
      <c r="I19" s="168" t="str">
        <f>IFERROR(INDEX('Source data'!DZ$5:DZ$2000,MATCH($D$14&amp;$C19,'Source data'!$EB$5:$EB$2000,0)),"")</f>
        <v/>
      </c>
      <c r="J19" s="43"/>
      <c r="K19" s="43"/>
      <c r="L19" s="43"/>
    </row>
    <row r="20" spans="1:12" ht="25.9" customHeight="1" x14ac:dyDescent="0.2">
      <c r="A20" s="39"/>
      <c r="B20" s="51"/>
      <c r="C20" s="167">
        <v>4</v>
      </c>
      <c r="D20" s="168" t="str">
        <f>IFERROR(INDEX('Source data'!DT$5:DT$2000,MATCH($D$14&amp;$C20,'Source data'!$EB$5:$EB$2000,0)),"")</f>
        <v/>
      </c>
      <c r="E20" s="168" t="str">
        <f>IFERROR(INDEX('Source data'!DU$5:DU$2000,MATCH($D$14&amp;$C20,'Source data'!$EB$5:$EB$2000,0)),"")</f>
        <v/>
      </c>
      <c r="F20" s="168" t="str">
        <f>IFERROR(INDEX('Source data'!DV$5:DV$2000,MATCH($D$14&amp;$C20,'Source data'!$EB$5:$EB$2000,0)),"")</f>
        <v/>
      </c>
      <c r="G20" s="168" t="str">
        <f>IFERROR(INDEX('Source data'!DW$5:DW$2000,MATCH($D$14&amp;$C20,'Source data'!$EB$5:$EB$2000,0)),"")</f>
        <v/>
      </c>
      <c r="H20" s="168" t="str">
        <f>IFERROR(INDEX('Source data'!DY$5:DY$2000,MATCH($D$14&amp;$C20,'Source data'!$EB$5:$EB$2000,0)),"")</f>
        <v/>
      </c>
      <c r="I20" s="168" t="str">
        <f>IFERROR(INDEX('Source data'!DZ$5:DZ$2000,MATCH($D$14&amp;$C20,'Source data'!$EB$5:$EB$2000,0)),"")</f>
        <v/>
      </c>
      <c r="J20" s="43"/>
      <c r="K20" s="43"/>
      <c r="L20" s="43"/>
    </row>
    <row r="21" spans="1:12" ht="25.9" customHeight="1" x14ac:dyDescent="0.2">
      <c r="A21" s="39"/>
      <c r="B21" s="51"/>
      <c r="C21" s="167">
        <v>5</v>
      </c>
      <c r="D21" s="168" t="str">
        <f>IFERROR(INDEX('Source data'!DT$5:DT$2000,MATCH($D$14&amp;$C21,'Source data'!$EB$5:$EB$2000,0)),"")</f>
        <v/>
      </c>
      <c r="E21" s="168" t="str">
        <f>IFERROR(INDEX('Source data'!DU$5:DU$2000,MATCH($D$14&amp;$C21,'Source data'!$EB$5:$EB$2000,0)),"")</f>
        <v/>
      </c>
      <c r="F21" s="168" t="str">
        <f>IFERROR(INDEX('Source data'!DV$5:DV$2000,MATCH($D$14&amp;$C21,'Source data'!$EB$5:$EB$2000,0)),"")</f>
        <v/>
      </c>
      <c r="G21" s="168" t="str">
        <f>IFERROR(INDEX('Source data'!DW$5:DW$2000,MATCH($D$14&amp;$C21,'Source data'!$EB$5:$EB$2000,0)),"")</f>
        <v/>
      </c>
      <c r="H21" s="168" t="str">
        <f>IFERROR(INDEX('Source data'!DY$5:DY$2000,MATCH($D$14&amp;$C21,'Source data'!$EB$5:$EB$2000,0)),"")</f>
        <v/>
      </c>
      <c r="I21" s="168" t="str">
        <f>IFERROR(INDEX('Source data'!DZ$5:DZ$2000,MATCH($D$14&amp;$C21,'Source data'!$EB$5:$EB$2000,0)),"")</f>
        <v/>
      </c>
      <c r="J21" s="43"/>
      <c r="K21" s="43"/>
      <c r="L21" s="43"/>
    </row>
    <row r="22" spans="1:12" ht="25.9" customHeight="1" x14ac:dyDescent="0.2">
      <c r="A22" s="39"/>
      <c r="B22" s="51"/>
      <c r="C22" s="167">
        <v>6</v>
      </c>
      <c r="D22" s="168" t="str">
        <f>IFERROR(INDEX('Source data'!DT$5:DT$2000,MATCH($D$14&amp;$C22,'Source data'!$EB$5:$EB$2000,0)),"")</f>
        <v/>
      </c>
      <c r="E22" s="168" t="str">
        <f>IFERROR(INDEX('Source data'!DU$5:DU$2000,MATCH($D$14&amp;$C22,'Source data'!$EB$5:$EB$2000,0)),"")</f>
        <v/>
      </c>
      <c r="F22" s="168" t="str">
        <f>IFERROR(INDEX('Source data'!DV$5:DV$2000,MATCH($D$14&amp;$C22,'Source data'!$EB$5:$EB$2000,0)),"")</f>
        <v/>
      </c>
      <c r="G22" s="168" t="str">
        <f>IFERROR(INDEX('Source data'!DW$5:DW$2000,MATCH($D$14&amp;$C22,'Source data'!$EB$5:$EB$2000,0)),"")</f>
        <v/>
      </c>
      <c r="H22" s="168" t="str">
        <f>IFERROR(INDEX('Source data'!DY$5:DY$2000,MATCH($D$14&amp;$C22,'Source data'!$EB$5:$EB$2000,0)),"")</f>
        <v/>
      </c>
      <c r="I22" s="168" t="str">
        <f>IFERROR(INDEX('Source data'!DZ$5:DZ$2000,MATCH($D$14&amp;$C22,'Source data'!$EB$5:$EB$2000,0)),"")</f>
        <v/>
      </c>
      <c r="J22" s="43"/>
      <c r="K22" s="43"/>
      <c r="L22" s="43"/>
    </row>
    <row r="23" spans="1:12" ht="25.9" customHeight="1" x14ac:dyDescent="0.2">
      <c r="A23" s="39"/>
      <c r="B23" s="51"/>
      <c r="C23" s="167">
        <v>7</v>
      </c>
      <c r="D23" s="168" t="str">
        <f>IFERROR(INDEX('Source data'!DT$5:DT$2000,MATCH($D$14&amp;$C23,'Source data'!$EB$5:$EB$2000,0)),"")</f>
        <v/>
      </c>
      <c r="E23" s="168" t="str">
        <f>IFERROR(INDEX('Source data'!DU$5:DU$2000,MATCH($D$14&amp;$C23,'Source data'!$EB$5:$EB$2000,0)),"")</f>
        <v/>
      </c>
      <c r="F23" s="168" t="str">
        <f>IFERROR(INDEX('Source data'!DV$5:DV$2000,MATCH($D$14&amp;$C23,'Source data'!$EB$5:$EB$2000,0)),"")</f>
        <v/>
      </c>
      <c r="G23" s="168" t="str">
        <f>IFERROR(INDEX('Source data'!DW$5:DW$2000,MATCH($D$14&amp;$C23,'Source data'!$EB$5:$EB$2000,0)),"")</f>
        <v/>
      </c>
      <c r="H23" s="168" t="str">
        <f>IFERROR(INDEX('Source data'!DY$5:DY$2000,MATCH($D$14&amp;$C23,'Source data'!$EB$5:$EB$2000,0)),"")</f>
        <v/>
      </c>
      <c r="I23" s="168" t="str">
        <f>IFERROR(INDEX('Source data'!DZ$5:DZ$2000,MATCH($D$14&amp;$C23,'Source data'!$EB$5:$EB$2000,0)),"")</f>
        <v/>
      </c>
      <c r="J23" s="43"/>
      <c r="K23" s="43"/>
      <c r="L23" s="43"/>
    </row>
    <row r="24" spans="1:12" ht="25.9" customHeight="1" x14ac:dyDescent="0.2">
      <c r="A24" s="39"/>
      <c r="B24" s="51"/>
      <c r="C24" s="167">
        <v>8</v>
      </c>
      <c r="D24" s="168" t="str">
        <f>IFERROR(INDEX('Source data'!DT$5:DT$2000,MATCH($D$14&amp;$C24,'Source data'!$EB$5:$EB$2000,0)),"")</f>
        <v/>
      </c>
      <c r="E24" s="168" t="str">
        <f>IFERROR(INDEX('Source data'!DU$5:DU$2000,MATCH($D$14&amp;$C24,'Source data'!$EB$5:$EB$2000,0)),"")</f>
        <v/>
      </c>
      <c r="F24" s="168" t="str">
        <f>IFERROR(INDEX('Source data'!DV$5:DV$2000,MATCH($D$14&amp;$C24,'Source data'!$EB$5:$EB$2000,0)),"")</f>
        <v/>
      </c>
      <c r="G24" s="168" t="str">
        <f>IFERROR(INDEX('Source data'!DW$5:DW$2000,MATCH($D$14&amp;$C24,'Source data'!$EB$5:$EB$2000,0)),"")</f>
        <v/>
      </c>
      <c r="H24" s="168" t="str">
        <f>IFERROR(INDEX('Source data'!DY$5:DY$2000,MATCH($D$14&amp;$C24,'Source data'!$EB$5:$EB$2000,0)),"")</f>
        <v/>
      </c>
      <c r="I24" s="168" t="str">
        <f>IFERROR(INDEX('Source data'!DZ$5:DZ$2000,MATCH($D$14&amp;$C24,'Source data'!$EB$5:$EB$2000,0)),"")</f>
        <v/>
      </c>
      <c r="J24" s="43"/>
      <c r="K24" s="43"/>
      <c r="L24" s="43"/>
    </row>
    <row r="25" spans="1:12" ht="25.9" customHeight="1" x14ac:dyDescent="0.2">
      <c r="A25" s="39"/>
      <c r="B25" s="51"/>
      <c r="C25" s="167">
        <v>9</v>
      </c>
      <c r="D25" s="168" t="str">
        <f>IFERROR(INDEX('Source data'!DT$5:DT$2000,MATCH($D$14&amp;$C25,'Source data'!$EB$5:$EB$2000,0)),"")</f>
        <v/>
      </c>
      <c r="E25" s="168" t="str">
        <f>IFERROR(INDEX('Source data'!DU$5:DU$2000,MATCH($D$14&amp;$C25,'Source data'!$EB$5:$EB$2000,0)),"")</f>
        <v/>
      </c>
      <c r="F25" s="168" t="str">
        <f>IFERROR(INDEX('Source data'!DV$5:DV$2000,MATCH($D$14&amp;$C25,'Source data'!$EB$5:$EB$2000,0)),"")</f>
        <v/>
      </c>
      <c r="G25" s="168" t="str">
        <f>IFERROR(INDEX('Source data'!DW$5:DW$2000,MATCH($D$14&amp;$C25,'Source data'!$EB$5:$EB$2000,0)),"")</f>
        <v/>
      </c>
      <c r="H25" s="168" t="str">
        <f>IFERROR(INDEX('Source data'!DY$5:DY$2000,MATCH($D$14&amp;$C25,'Source data'!$EB$5:$EB$2000,0)),"")</f>
        <v/>
      </c>
      <c r="I25" s="168" t="str">
        <f>IFERROR(INDEX('Source data'!DZ$5:DZ$2000,MATCH($D$14&amp;$C25,'Source data'!$EB$5:$EB$2000,0)),"")</f>
        <v/>
      </c>
      <c r="J25" s="43"/>
      <c r="K25" s="43"/>
      <c r="L25" s="43"/>
    </row>
    <row r="26" spans="1:12" ht="25.9" customHeight="1" x14ac:dyDescent="0.2">
      <c r="A26" s="39"/>
      <c r="B26" s="51"/>
      <c r="C26" s="167">
        <v>10</v>
      </c>
      <c r="D26" s="168" t="str">
        <f>IFERROR(INDEX('Source data'!DT$5:DT$2000,MATCH($D$14&amp;$C26,'Source data'!$EB$5:$EB$2000,0)),"")</f>
        <v/>
      </c>
      <c r="E26" s="168" t="str">
        <f>IFERROR(INDEX('Source data'!DU$5:DU$2000,MATCH($D$14&amp;$C26,'Source data'!$EB$5:$EB$2000,0)),"")</f>
        <v/>
      </c>
      <c r="F26" s="168" t="str">
        <f>IFERROR(INDEX('Source data'!DV$5:DV$2000,MATCH($D$14&amp;$C26,'Source data'!$EB$5:$EB$2000,0)),"")</f>
        <v/>
      </c>
      <c r="G26" s="168" t="str">
        <f>IFERROR(INDEX('Source data'!DW$5:DW$2000,MATCH($D$14&amp;$C26,'Source data'!$EB$5:$EB$2000,0)),"")</f>
        <v/>
      </c>
      <c r="H26" s="168" t="str">
        <f>IFERROR(INDEX('Source data'!DY$5:DY$2000,MATCH($D$14&amp;$C26,'Source data'!$EB$5:$EB$2000,0)),"")</f>
        <v/>
      </c>
      <c r="I26" s="168" t="str">
        <f>IFERROR(INDEX('Source data'!DZ$5:DZ$2000,MATCH($D$14&amp;$C26,'Source data'!$EB$5:$EB$2000,0)),"")</f>
        <v/>
      </c>
      <c r="J26" s="43"/>
      <c r="K26" s="43"/>
      <c r="L26" s="43"/>
    </row>
    <row r="27" spans="1:12" ht="25.9" customHeight="1" x14ac:dyDescent="0.2">
      <c r="A27" s="39"/>
      <c r="B27" s="51"/>
      <c r="C27" s="167">
        <v>11</v>
      </c>
      <c r="D27" s="168" t="str">
        <f>IFERROR(INDEX('Source data'!DT$5:DT$2000,MATCH($D$14&amp;$C27,'Source data'!$EB$5:$EB$2000,0)),"")</f>
        <v/>
      </c>
      <c r="E27" s="168" t="str">
        <f>IFERROR(INDEX('Source data'!DU$5:DU$2000,MATCH($D$14&amp;$C27,'Source data'!$EB$5:$EB$2000,0)),"")</f>
        <v/>
      </c>
      <c r="F27" s="168" t="str">
        <f>IFERROR(INDEX('Source data'!DV$5:DV$2000,MATCH($D$14&amp;$C27,'Source data'!$EB$5:$EB$2000,0)),"")</f>
        <v/>
      </c>
      <c r="G27" s="168" t="str">
        <f>IFERROR(INDEX('Source data'!DW$5:DW$2000,MATCH($D$14&amp;$C27,'Source data'!$EB$5:$EB$2000,0)),"")</f>
        <v/>
      </c>
      <c r="H27" s="168" t="str">
        <f>IFERROR(INDEX('Source data'!DY$5:DY$2000,MATCH($D$14&amp;$C27,'Source data'!$EB$5:$EB$2000,0)),"")</f>
        <v/>
      </c>
      <c r="I27" s="168" t="str">
        <f>IFERROR(INDEX('Source data'!DZ$5:DZ$2000,MATCH($D$14&amp;$C27,'Source data'!$EB$5:$EB$2000,0)),"")</f>
        <v/>
      </c>
      <c r="J27" s="43"/>
      <c r="K27" s="43"/>
      <c r="L27" s="43"/>
    </row>
    <row r="28" spans="1:12" ht="25.9" customHeight="1" x14ac:dyDescent="0.2">
      <c r="A28" s="39"/>
      <c r="B28" s="51"/>
      <c r="C28" s="167">
        <v>12</v>
      </c>
      <c r="D28" s="168" t="str">
        <f>IFERROR(INDEX('Source data'!DT$5:DT$2000,MATCH($D$14&amp;$C28,'Source data'!$EB$5:$EB$2000,0)),"")</f>
        <v/>
      </c>
      <c r="E28" s="168" t="str">
        <f>IFERROR(INDEX('Source data'!DU$5:DU$2000,MATCH($D$14&amp;$C28,'Source data'!$EB$5:$EB$2000,0)),"")</f>
        <v/>
      </c>
      <c r="F28" s="168" t="str">
        <f>IFERROR(INDEX('Source data'!DV$5:DV$2000,MATCH($D$14&amp;$C28,'Source data'!$EB$5:$EB$2000,0)),"")</f>
        <v/>
      </c>
      <c r="G28" s="168" t="str">
        <f>IFERROR(INDEX('Source data'!DW$5:DW$2000,MATCH($D$14&amp;$C28,'Source data'!$EB$5:$EB$2000,0)),"")</f>
        <v/>
      </c>
      <c r="H28" s="168" t="str">
        <f>IFERROR(INDEX('Source data'!DY$5:DY$2000,MATCH($D$14&amp;$C28,'Source data'!$EB$5:$EB$2000,0)),"")</f>
        <v/>
      </c>
      <c r="I28" s="168" t="str">
        <f>IFERROR(INDEX('Source data'!DZ$5:DZ$2000,MATCH($D$14&amp;$C28,'Source data'!$EB$5:$EB$2000,0)),"")</f>
        <v/>
      </c>
      <c r="J28" s="43"/>
      <c r="K28" s="43"/>
      <c r="L28" s="43"/>
    </row>
    <row r="29" spans="1:12" ht="25.9" customHeight="1" x14ac:dyDescent="0.2">
      <c r="A29" s="39"/>
      <c r="B29" s="51"/>
      <c r="C29" s="167">
        <v>13</v>
      </c>
      <c r="D29" s="168" t="str">
        <f>IFERROR(INDEX('Source data'!DT$5:DT$2000,MATCH($D$14&amp;$C29,'Source data'!$EB$5:$EB$2000,0)),"")</f>
        <v/>
      </c>
      <c r="E29" s="168" t="str">
        <f>IFERROR(INDEX('Source data'!DU$5:DU$2000,MATCH($D$14&amp;$C29,'Source data'!$EB$5:$EB$2000,0)),"")</f>
        <v/>
      </c>
      <c r="F29" s="168" t="str">
        <f>IFERROR(INDEX('Source data'!DV$5:DV$2000,MATCH($D$14&amp;$C29,'Source data'!$EB$5:$EB$2000,0)),"")</f>
        <v/>
      </c>
      <c r="G29" s="168" t="str">
        <f>IFERROR(INDEX('Source data'!DW$5:DW$2000,MATCH($D$14&amp;$C29,'Source data'!$EB$5:$EB$2000,0)),"")</f>
        <v/>
      </c>
      <c r="H29" s="168" t="str">
        <f>IFERROR(INDEX('Source data'!DY$5:DY$2000,MATCH($D$14&amp;$C29,'Source data'!$EB$5:$EB$2000,0)),"")</f>
        <v/>
      </c>
      <c r="I29" s="168" t="str">
        <f>IFERROR(INDEX('Source data'!DZ$5:DZ$2000,MATCH($D$14&amp;$C29,'Source data'!$EB$5:$EB$2000,0)),"")</f>
        <v/>
      </c>
      <c r="J29" s="43"/>
      <c r="K29" s="43"/>
      <c r="L29" s="43"/>
    </row>
    <row r="30" spans="1:12" ht="25.9" customHeight="1" x14ac:dyDescent="0.2">
      <c r="A30" s="39"/>
      <c r="B30" s="51"/>
      <c r="C30" s="167">
        <v>14</v>
      </c>
      <c r="D30" s="168" t="str">
        <f>IFERROR(INDEX('Source data'!DT$5:DT$2000,MATCH($D$14&amp;$C30,'Source data'!$EB$5:$EB$2000,0)),"")</f>
        <v/>
      </c>
      <c r="E30" s="168" t="str">
        <f>IFERROR(INDEX('Source data'!DU$5:DU$2000,MATCH($D$14&amp;$C30,'Source data'!$EB$5:$EB$2000,0)),"")</f>
        <v/>
      </c>
      <c r="F30" s="168" t="str">
        <f>IFERROR(INDEX('Source data'!DV$5:DV$2000,MATCH($D$14&amp;$C30,'Source data'!$EB$5:$EB$2000,0)),"")</f>
        <v/>
      </c>
      <c r="G30" s="168" t="str">
        <f>IFERROR(INDEX('Source data'!DW$5:DW$2000,MATCH($D$14&amp;$C30,'Source data'!$EB$5:$EB$2000,0)),"")</f>
        <v/>
      </c>
      <c r="H30" s="168" t="str">
        <f>IFERROR(INDEX('Source data'!DY$5:DY$2000,MATCH($D$14&amp;$C30,'Source data'!$EB$5:$EB$2000,0)),"")</f>
        <v/>
      </c>
      <c r="I30" s="168" t="str">
        <f>IFERROR(INDEX('Source data'!DZ$5:DZ$2000,MATCH($D$14&amp;$C30,'Source data'!$EB$5:$EB$2000,0)),"")</f>
        <v/>
      </c>
      <c r="J30" s="43"/>
      <c r="K30" s="43"/>
      <c r="L30" s="43"/>
    </row>
    <row r="31" spans="1:12" ht="25.9" customHeight="1" x14ac:dyDescent="0.2">
      <c r="A31" s="39"/>
      <c r="B31" s="51"/>
      <c r="C31" s="167">
        <v>15</v>
      </c>
      <c r="D31" s="168" t="str">
        <f>IFERROR(INDEX('Source data'!DT$5:DT$2000,MATCH($D$14&amp;$C31,'Source data'!$EB$5:$EB$2000,0)),"")</f>
        <v/>
      </c>
      <c r="E31" s="168" t="str">
        <f>IFERROR(INDEX('Source data'!DU$5:DU$2000,MATCH($D$14&amp;$C31,'Source data'!$EB$5:$EB$2000,0)),"")</f>
        <v/>
      </c>
      <c r="F31" s="168" t="str">
        <f>IFERROR(INDEX('Source data'!DV$5:DV$2000,MATCH($D$14&amp;$C31,'Source data'!$EB$5:$EB$2000,0)),"")</f>
        <v/>
      </c>
      <c r="G31" s="168" t="str">
        <f>IFERROR(INDEX('Source data'!DW$5:DW$2000,MATCH($D$14&amp;$C31,'Source data'!$EB$5:$EB$2000,0)),"")</f>
        <v/>
      </c>
      <c r="H31" s="168" t="str">
        <f>IFERROR(INDEX('Source data'!DY$5:DY$2000,MATCH($D$14&amp;$C31,'Source data'!$EB$5:$EB$2000,0)),"")</f>
        <v/>
      </c>
      <c r="I31" s="168" t="str">
        <f>IFERROR(INDEX('Source data'!DZ$5:DZ$2000,MATCH($D$14&amp;$C31,'Source data'!$EB$5:$EB$2000,0)),"")</f>
        <v/>
      </c>
      <c r="J31" s="43"/>
      <c r="K31" s="43"/>
      <c r="L31" s="43"/>
    </row>
    <row r="32" spans="1:12" ht="25.9" customHeight="1" x14ac:dyDescent="0.2">
      <c r="A32" s="39"/>
      <c r="B32" s="51"/>
      <c r="C32" s="167">
        <v>16</v>
      </c>
      <c r="D32" s="168" t="str">
        <f>IFERROR(INDEX('Source data'!DT$5:DT$2000,MATCH($D$14&amp;$C32,'Source data'!$EB$5:$EB$2000,0)),"")</f>
        <v/>
      </c>
      <c r="E32" s="168" t="str">
        <f>IFERROR(INDEX('Source data'!DU$5:DU$2000,MATCH($D$14&amp;$C32,'Source data'!$EB$5:$EB$2000,0)),"")</f>
        <v/>
      </c>
      <c r="F32" s="168" t="str">
        <f>IFERROR(INDEX('Source data'!DV$5:DV$2000,MATCH($D$14&amp;$C32,'Source data'!$EB$5:$EB$2000,0)),"")</f>
        <v/>
      </c>
      <c r="G32" s="168" t="str">
        <f>IFERROR(INDEX('Source data'!DW$5:DW$2000,MATCH($D$14&amp;$C32,'Source data'!$EB$5:$EB$2000,0)),"")</f>
        <v/>
      </c>
      <c r="H32" s="168" t="str">
        <f>IFERROR(INDEX('Source data'!DY$5:DY$2000,MATCH($D$14&amp;$C32,'Source data'!$EB$5:$EB$2000,0)),"")</f>
        <v/>
      </c>
      <c r="I32" s="168" t="str">
        <f>IFERROR(INDEX('Source data'!DZ$5:DZ$2000,MATCH($D$14&amp;$C32,'Source data'!$EB$5:$EB$2000,0)),"")</f>
        <v/>
      </c>
      <c r="J32" s="43"/>
      <c r="K32" s="43"/>
      <c r="L32" s="43"/>
    </row>
    <row r="33" spans="1:14" ht="25.9" customHeight="1" x14ac:dyDescent="0.2">
      <c r="A33" s="39"/>
      <c r="B33" s="51"/>
      <c r="C33" s="167">
        <v>17</v>
      </c>
      <c r="D33" s="168" t="str">
        <f>IFERROR(INDEX('Source data'!DT$5:DT$2000,MATCH($D$14&amp;$C33,'Source data'!$EB$5:$EB$2000,0)),"")</f>
        <v/>
      </c>
      <c r="E33" s="168" t="str">
        <f>IFERROR(INDEX('Source data'!DU$5:DU$2000,MATCH($D$14&amp;$C33,'Source data'!$EB$5:$EB$2000,0)),"")</f>
        <v/>
      </c>
      <c r="F33" s="168" t="str">
        <f>IFERROR(INDEX('Source data'!DV$5:DV$2000,MATCH($D$14&amp;$C33,'Source data'!$EB$5:$EB$2000,0)),"")</f>
        <v/>
      </c>
      <c r="G33" s="168" t="str">
        <f>IFERROR(INDEX('Source data'!DW$5:DW$2000,MATCH($D$14&amp;$C33,'Source data'!$EB$5:$EB$2000,0)),"")</f>
        <v/>
      </c>
      <c r="H33" s="168" t="str">
        <f>IFERROR(INDEX('Source data'!DY$5:DY$2000,MATCH($D$14&amp;$C33,'Source data'!$EB$5:$EB$2000,0)),"")</f>
        <v/>
      </c>
      <c r="I33" s="168" t="str">
        <f>IFERROR(INDEX('Source data'!DZ$5:DZ$2000,MATCH($D$14&amp;$C33,'Source data'!$EB$5:$EB$2000,0)),"")</f>
        <v/>
      </c>
      <c r="J33" s="43"/>
      <c r="K33" s="43"/>
      <c r="L33" s="43"/>
    </row>
    <row r="34" spans="1:14" ht="25.9" customHeight="1" x14ac:dyDescent="0.2">
      <c r="A34" s="39"/>
      <c r="B34" s="51"/>
      <c r="C34" s="167">
        <v>18</v>
      </c>
      <c r="D34" s="168" t="str">
        <f>IFERROR(INDEX('Source data'!DT$5:DT$2000,MATCH($D$14&amp;$C34,'Source data'!$EB$5:$EB$2000,0)),"")</f>
        <v/>
      </c>
      <c r="E34" s="168" t="str">
        <f>IFERROR(INDEX('Source data'!DU$5:DU$2000,MATCH($D$14&amp;$C34,'Source data'!$EB$5:$EB$2000,0)),"")</f>
        <v/>
      </c>
      <c r="F34" s="168" t="str">
        <f>IFERROR(INDEX('Source data'!DV$5:DV$2000,MATCH($D$14&amp;$C34,'Source data'!$EB$5:$EB$2000,0)),"")</f>
        <v/>
      </c>
      <c r="G34" s="168" t="str">
        <f>IFERROR(INDEX('Source data'!DW$5:DW$2000,MATCH($D$14&amp;$C34,'Source data'!$EB$5:$EB$2000,0)),"")</f>
        <v/>
      </c>
      <c r="H34" s="168" t="str">
        <f>IFERROR(INDEX('Source data'!DY$5:DY$2000,MATCH($D$14&amp;$C34,'Source data'!$EB$5:$EB$2000,0)),"")</f>
        <v/>
      </c>
      <c r="I34" s="168" t="str">
        <f>IFERROR(INDEX('Source data'!DZ$5:DZ$2000,MATCH($D$14&amp;$C34,'Source data'!$EB$5:$EB$2000,0)),"")</f>
        <v/>
      </c>
      <c r="J34" s="43"/>
      <c r="K34" s="43"/>
      <c r="L34" s="43"/>
    </row>
    <row r="35" spans="1:14" ht="25.9" customHeight="1" x14ac:dyDescent="0.2">
      <c r="A35" s="39"/>
      <c r="B35" s="51"/>
      <c r="C35" s="167">
        <v>19</v>
      </c>
      <c r="D35" s="168" t="str">
        <f>IFERROR(INDEX('Source data'!DT$5:DT$2000,MATCH($D$14&amp;$C35,'Source data'!$EB$5:$EB$2000,0)),"")</f>
        <v/>
      </c>
      <c r="E35" s="168" t="str">
        <f>IFERROR(INDEX('Source data'!DU$5:DU$2000,MATCH($D$14&amp;$C35,'Source data'!$EB$5:$EB$2000,0)),"")</f>
        <v/>
      </c>
      <c r="F35" s="168" t="str">
        <f>IFERROR(INDEX('Source data'!DV$5:DV$2000,MATCH($D$14&amp;$C35,'Source data'!$EB$5:$EB$2000,0)),"")</f>
        <v/>
      </c>
      <c r="G35" s="168" t="str">
        <f>IFERROR(INDEX('Source data'!DW$5:DW$2000,MATCH($D$14&amp;$C35,'Source data'!$EB$5:$EB$2000,0)),"")</f>
        <v/>
      </c>
      <c r="H35" s="168" t="str">
        <f>IFERROR(INDEX('Source data'!DY$5:DY$2000,MATCH($D$14&amp;$C35,'Source data'!$EB$5:$EB$2000,0)),"")</f>
        <v/>
      </c>
      <c r="I35" s="168" t="str">
        <f>IFERROR(INDEX('Source data'!DZ$5:DZ$2000,MATCH($D$14&amp;$C35,'Source data'!$EB$5:$EB$2000,0)),"")</f>
        <v/>
      </c>
      <c r="J35" s="43"/>
      <c r="K35" s="43"/>
      <c r="L35" s="43"/>
    </row>
    <row r="36" spans="1:14" ht="25.9" customHeight="1" x14ac:dyDescent="0.2">
      <c r="A36" s="39"/>
      <c r="B36" s="51"/>
      <c r="C36" s="167">
        <v>20</v>
      </c>
      <c r="D36" s="168" t="str">
        <f>IFERROR(INDEX('Source data'!DT$5:DT$2000,MATCH($D$14&amp;$C36,'Source data'!$EB$5:$EB$2000,0)),"")</f>
        <v/>
      </c>
      <c r="E36" s="168" t="str">
        <f>IFERROR(INDEX('Source data'!DU$5:DU$2000,MATCH($D$14&amp;$C36,'Source data'!$EB$5:$EB$2000,0)),"")</f>
        <v/>
      </c>
      <c r="F36" s="168" t="str">
        <f>IFERROR(INDEX('Source data'!DV$5:DV$2000,MATCH($D$14&amp;$C36,'Source data'!$EB$5:$EB$2000,0)),"")</f>
        <v/>
      </c>
      <c r="G36" s="168" t="str">
        <f>IFERROR(INDEX('Source data'!DW$5:DW$2000,MATCH($D$14&amp;$C36,'Source data'!$EB$5:$EB$2000,0)),"")</f>
        <v/>
      </c>
      <c r="H36" s="168" t="str">
        <f>IFERROR(INDEX('Source data'!DY$5:DY$2000,MATCH($D$14&amp;$C36,'Source data'!$EB$5:$EB$2000,0)),"")</f>
        <v/>
      </c>
      <c r="I36" s="168" t="str">
        <f>IFERROR(INDEX('Source data'!DZ$5:DZ$2000,MATCH($D$14&amp;$C36,'Source data'!$EB$5:$EB$2000,0)),"")</f>
        <v/>
      </c>
      <c r="J36" s="43"/>
      <c r="K36" s="43"/>
      <c r="L36" s="43"/>
    </row>
    <row r="37" spans="1:14" ht="25.9" customHeight="1" x14ac:dyDescent="0.2">
      <c r="A37" s="39"/>
      <c r="B37" s="51"/>
      <c r="C37" s="167">
        <v>21</v>
      </c>
      <c r="D37" s="168" t="str">
        <f>IFERROR(INDEX('Source data'!DT$5:DT$2000,MATCH($D$14&amp;$C37,'Source data'!$EB$5:$EB$2000,0)),"")</f>
        <v/>
      </c>
      <c r="E37" s="168" t="str">
        <f>IFERROR(INDEX('Source data'!DU$5:DU$2000,MATCH($D$14&amp;$C37,'Source data'!$EB$5:$EB$2000,0)),"")</f>
        <v/>
      </c>
      <c r="F37" s="168" t="str">
        <f>IFERROR(INDEX('Source data'!DV$5:DV$2000,MATCH($D$14&amp;$C37,'Source data'!$EB$5:$EB$2000,0)),"")</f>
        <v/>
      </c>
      <c r="G37" s="168" t="str">
        <f>IFERROR(INDEX('Source data'!DW$5:DW$2000,MATCH($D$14&amp;$C37,'Source data'!$EB$5:$EB$2000,0)),"")</f>
        <v/>
      </c>
      <c r="H37" s="168" t="str">
        <f>IFERROR(INDEX('Source data'!DY$5:DY$2000,MATCH($D$14&amp;$C37,'Source data'!$EB$5:$EB$2000,0)),"")</f>
        <v/>
      </c>
      <c r="I37" s="168" t="str">
        <f>IFERROR(INDEX('Source data'!DZ$5:DZ$2000,MATCH($D$14&amp;$C37,'Source data'!$EB$5:$EB$2000,0)),"")</f>
        <v/>
      </c>
      <c r="J37" s="43"/>
      <c r="K37" s="43"/>
      <c r="L37" s="43"/>
    </row>
    <row r="38" spans="1:14" ht="25.9" customHeight="1" x14ac:dyDescent="0.2">
      <c r="A38" s="39"/>
      <c r="B38" s="51"/>
      <c r="C38" s="167">
        <v>22</v>
      </c>
      <c r="D38" s="168" t="str">
        <f>IFERROR(INDEX('Source data'!DT$5:DT$2000,MATCH($D$14&amp;$C38,'Source data'!$EB$5:$EB$2000,0)),"")</f>
        <v/>
      </c>
      <c r="E38" s="168" t="str">
        <f>IFERROR(INDEX('Source data'!DU$5:DU$2000,MATCH($D$14&amp;$C38,'Source data'!$EB$5:$EB$2000,0)),"")</f>
        <v/>
      </c>
      <c r="F38" s="168" t="str">
        <f>IFERROR(INDEX('Source data'!DV$5:DV$2000,MATCH($D$14&amp;$C38,'Source data'!$EB$5:$EB$2000,0)),"")</f>
        <v/>
      </c>
      <c r="G38" s="168" t="str">
        <f>IFERROR(INDEX('Source data'!DW$5:DW$2000,MATCH($D$14&amp;$C38,'Source data'!$EB$5:$EB$2000,0)),"")</f>
        <v/>
      </c>
      <c r="H38" s="168" t="str">
        <f>IFERROR(INDEX('Source data'!DY$5:DY$2000,MATCH($D$14&amp;$C38,'Source data'!$EB$5:$EB$2000,0)),"")</f>
        <v/>
      </c>
      <c r="I38" s="168" t="str">
        <f>IFERROR(INDEX('Source data'!DZ$5:DZ$2000,MATCH($D$14&amp;$C38,'Source data'!$EB$5:$EB$2000,0)),"")</f>
        <v/>
      </c>
      <c r="J38" s="43"/>
      <c r="K38" s="43"/>
      <c r="L38" s="43"/>
    </row>
    <row r="39" spans="1:14" ht="25.9" customHeight="1" x14ac:dyDescent="0.2">
      <c r="A39" s="39"/>
      <c r="B39" s="51"/>
      <c r="C39" s="167">
        <v>23</v>
      </c>
      <c r="D39" s="168" t="str">
        <f>IFERROR(INDEX('Source data'!DT$5:DT$2000,MATCH($D$14&amp;$C39,'Source data'!$EB$5:$EB$2000,0)),"")</f>
        <v/>
      </c>
      <c r="E39" s="168" t="str">
        <f>IFERROR(INDEX('Source data'!DU$5:DU$2000,MATCH($D$14&amp;$C39,'Source data'!$EB$5:$EB$2000,0)),"")</f>
        <v/>
      </c>
      <c r="F39" s="168" t="str">
        <f>IFERROR(INDEX('Source data'!DV$5:DV$2000,MATCH($D$14&amp;$C39,'Source data'!$EB$5:$EB$2000,0)),"")</f>
        <v/>
      </c>
      <c r="G39" s="168" t="str">
        <f>IFERROR(INDEX('Source data'!DW$5:DW$2000,MATCH($D$14&amp;$C39,'Source data'!$EB$5:$EB$2000,0)),"")</f>
        <v/>
      </c>
      <c r="H39" s="168" t="str">
        <f>IFERROR(INDEX('Source data'!DY$5:DY$2000,MATCH($D$14&amp;$C39,'Source data'!$EB$5:$EB$2000,0)),"")</f>
        <v/>
      </c>
      <c r="I39" s="168" t="str">
        <f>IFERROR(INDEX('Source data'!DZ$5:DZ$2000,MATCH($D$14&amp;$C39,'Source data'!$EB$5:$EB$2000,0)),"")</f>
        <v/>
      </c>
      <c r="J39" s="43"/>
      <c r="K39" s="43"/>
      <c r="L39" s="43"/>
    </row>
    <row r="40" spans="1:14" ht="25.9" customHeight="1" x14ac:dyDescent="0.2">
      <c r="A40" s="39"/>
      <c r="B40" s="51"/>
      <c r="C40" s="167">
        <v>24</v>
      </c>
      <c r="D40" s="168" t="str">
        <f>IFERROR(INDEX('Source data'!DT$5:DT$2000,MATCH($D$14&amp;$C40,'Source data'!$EB$5:$EB$2000,0)),"")</f>
        <v/>
      </c>
      <c r="E40" s="168" t="str">
        <f>IFERROR(INDEX('Source data'!DU$5:DU$2000,MATCH($D$14&amp;$C40,'Source data'!$EB$5:$EB$2000,0)),"")</f>
        <v/>
      </c>
      <c r="F40" s="168" t="str">
        <f>IFERROR(INDEX('Source data'!DV$5:DV$2000,MATCH($D$14&amp;$C40,'Source data'!$EB$5:$EB$2000,0)),"")</f>
        <v/>
      </c>
      <c r="G40" s="168" t="str">
        <f>IFERROR(INDEX('Source data'!DW$5:DW$2000,MATCH($D$14&amp;$C40,'Source data'!$EB$5:$EB$2000,0)),"")</f>
        <v/>
      </c>
      <c r="H40" s="168" t="str">
        <f>IFERROR(INDEX('Source data'!DY$5:DY$2000,MATCH($D$14&amp;$C40,'Source data'!$EB$5:$EB$2000,0)),"")</f>
        <v/>
      </c>
      <c r="I40" s="168" t="str">
        <f>IFERROR(INDEX('Source data'!DZ$5:DZ$2000,MATCH($D$14&amp;$C40,'Source data'!$EB$5:$EB$2000,0)),"")</f>
        <v/>
      </c>
      <c r="J40" s="43"/>
      <c r="K40" s="43"/>
      <c r="L40" s="43"/>
    </row>
    <row r="41" spans="1:14" ht="25.9" customHeight="1" x14ac:dyDescent="0.2">
      <c r="A41" s="39"/>
      <c r="B41" s="51"/>
      <c r="C41" s="167">
        <v>25</v>
      </c>
      <c r="D41" s="168" t="str">
        <f>IFERROR(INDEX('Source data'!DT$5:DT$2000,MATCH($D$14&amp;$C41,'Source data'!$EB$5:$EB$2000,0)),"")</f>
        <v/>
      </c>
      <c r="E41" s="168" t="str">
        <f>IFERROR(INDEX('Source data'!DU$5:DU$2000,MATCH($D$14&amp;$C41,'Source data'!$EB$5:$EB$2000,0)),"")</f>
        <v/>
      </c>
      <c r="F41" s="168" t="str">
        <f>IFERROR(INDEX('Source data'!DV$5:DV$2000,MATCH($D$14&amp;$C41,'Source data'!$EB$5:$EB$2000,0)),"")</f>
        <v/>
      </c>
      <c r="G41" s="168" t="str">
        <f>IFERROR(INDEX('Source data'!DW$5:DW$2000,MATCH($D$14&amp;$C41,'Source data'!$EB$5:$EB$2000,0)),"")</f>
        <v/>
      </c>
      <c r="H41" s="168" t="str">
        <f>IFERROR(INDEX('Source data'!DY$5:DY$2000,MATCH($D$14&amp;$C41,'Source data'!$EB$5:$EB$2000,0)),"")</f>
        <v/>
      </c>
      <c r="I41" s="168" t="str">
        <f>IFERROR(INDEX('Source data'!DZ$5:DZ$2000,MATCH($D$14&amp;$C41,'Source data'!$EB$5:$EB$2000,0)),"")</f>
        <v/>
      </c>
      <c r="J41" s="43"/>
      <c r="K41" s="43"/>
      <c r="L41" s="43"/>
    </row>
    <row r="42" spans="1:14" ht="25.9" customHeight="1" x14ac:dyDescent="0.2">
      <c r="A42" s="39"/>
      <c r="B42" s="51"/>
      <c r="C42" s="167">
        <v>26</v>
      </c>
      <c r="D42" s="168" t="str">
        <f>IFERROR(INDEX('Source data'!DT$5:DT$2000,MATCH($D$14&amp;$C42,'Source data'!$EB$5:$EB$2000,0)),"")</f>
        <v/>
      </c>
      <c r="E42" s="168" t="str">
        <f>IFERROR(INDEX('Source data'!DU$5:DU$2000,MATCH($D$14&amp;$C42,'Source data'!$EB$5:$EB$2000,0)),"")</f>
        <v/>
      </c>
      <c r="F42" s="168" t="str">
        <f>IFERROR(INDEX('Source data'!DV$5:DV$2000,MATCH($D$14&amp;$C42,'Source data'!$EB$5:$EB$2000,0)),"")</f>
        <v/>
      </c>
      <c r="G42" s="168" t="str">
        <f>IFERROR(INDEX('Source data'!DW$5:DW$2000,MATCH($D$14&amp;$C42,'Source data'!$EB$5:$EB$2000,0)),"")</f>
        <v/>
      </c>
      <c r="H42" s="168" t="str">
        <f>IFERROR(INDEX('Source data'!DY$5:DY$2000,MATCH($D$14&amp;$C42,'Source data'!$EB$5:$EB$2000,0)),"")</f>
        <v/>
      </c>
      <c r="I42" s="168" t="str">
        <f>IFERROR(INDEX('Source data'!DZ$5:DZ$2000,MATCH($D$14&amp;$C42,'Source data'!$EB$5:$EB$2000,0)),"")</f>
        <v/>
      </c>
      <c r="J42" s="43"/>
      <c r="K42" s="43"/>
      <c r="L42" s="43"/>
    </row>
    <row r="43" spans="1:14" ht="25.9" customHeight="1" x14ac:dyDescent="0.2">
      <c r="A43" s="39"/>
      <c r="B43" s="51"/>
      <c r="C43" s="167">
        <v>27</v>
      </c>
      <c r="D43" s="168" t="str">
        <f>IFERROR(INDEX('Source data'!DT$5:DT$2000,MATCH($D$14&amp;$C43,'Source data'!$EB$5:$EB$2000,0)),"")</f>
        <v/>
      </c>
      <c r="E43" s="168" t="str">
        <f>IFERROR(INDEX('Source data'!DU$5:DU$2000,MATCH($D$14&amp;$C43,'Source data'!$EB$5:$EB$2000,0)),"")</f>
        <v/>
      </c>
      <c r="F43" s="168" t="str">
        <f>IFERROR(INDEX('Source data'!DV$5:DV$2000,MATCH($D$14&amp;$C43,'Source data'!$EB$5:$EB$2000,0)),"")</f>
        <v/>
      </c>
      <c r="G43" s="168" t="str">
        <f>IFERROR(INDEX('Source data'!DW$5:DW$2000,MATCH($D$14&amp;$C43,'Source data'!$EB$5:$EB$2000,0)),"")</f>
        <v/>
      </c>
      <c r="H43" s="168" t="str">
        <f>IFERROR(INDEX('Source data'!DY$5:DY$2000,MATCH($D$14&amp;$C43,'Source data'!$EB$5:$EB$2000,0)),"")</f>
        <v/>
      </c>
      <c r="I43" s="168" t="str">
        <f>IFERROR(INDEX('Source data'!DZ$5:DZ$2000,MATCH($D$14&amp;$C43,'Source data'!$EB$5:$EB$2000,0)),"")</f>
        <v/>
      </c>
      <c r="J43" s="43"/>
      <c r="K43" s="43"/>
      <c r="L43" s="43"/>
    </row>
    <row r="44" spans="1:14" ht="25.9" customHeight="1" x14ac:dyDescent="0.2">
      <c r="A44" s="39"/>
      <c r="B44" s="51"/>
      <c r="C44" s="167">
        <v>28</v>
      </c>
      <c r="D44" s="168" t="str">
        <f>IFERROR(INDEX('Source data'!DT$5:DT$2000,MATCH($D$14&amp;$C44,'Source data'!$EB$5:$EB$2000,0)),"")</f>
        <v/>
      </c>
      <c r="E44" s="168" t="str">
        <f>IFERROR(INDEX('Source data'!DU$5:DU$2000,MATCH($D$14&amp;$C44,'Source data'!$EB$5:$EB$2000,0)),"")</f>
        <v/>
      </c>
      <c r="F44" s="168" t="str">
        <f>IFERROR(INDEX('Source data'!DV$5:DV$2000,MATCH($D$14&amp;$C44,'Source data'!$EB$5:$EB$2000,0)),"")</f>
        <v/>
      </c>
      <c r="G44" s="168" t="str">
        <f>IFERROR(INDEX('Source data'!DW$5:DW$2000,MATCH($D$14&amp;$C44,'Source data'!$EB$5:$EB$2000,0)),"")</f>
        <v/>
      </c>
      <c r="H44" s="168" t="str">
        <f>IFERROR(INDEX('Source data'!DY$5:DY$2000,MATCH($D$14&amp;$C44,'Source data'!$EB$5:$EB$2000,0)),"")</f>
        <v/>
      </c>
      <c r="I44" s="168" t="str">
        <f>IFERROR(INDEX('Source data'!DZ$5:DZ$2000,MATCH($D$14&amp;$C44,'Source data'!$EB$5:$EB$2000,0)),"")</f>
        <v/>
      </c>
      <c r="J44" s="43"/>
      <c r="K44" s="43"/>
      <c r="L44" s="43"/>
    </row>
    <row r="45" spans="1:14" ht="25.9" customHeight="1" x14ac:dyDescent="0.2">
      <c r="A45" s="39"/>
      <c r="B45" s="51"/>
      <c r="C45" s="167">
        <v>29</v>
      </c>
      <c r="D45" s="168" t="str">
        <f>IFERROR(INDEX('Source data'!DT$5:DT$2000,MATCH($D$14&amp;$C45,'Source data'!$EB$5:$EB$2000,0)),"")</f>
        <v/>
      </c>
      <c r="E45" s="168" t="str">
        <f>IFERROR(INDEX('Source data'!DU$5:DU$2000,MATCH($D$14&amp;$C45,'Source data'!$EB$5:$EB$2000,0)),"")</f>
        <v/>
      </c>
      <c r="F45" s="168" t="str">
        <f>IFERROR(INDEX('Source data'!DV$5:DV$2000,MATCH($D$14&amp;$C45,'Source data'!$EB$5:$EB$2000,0)),"")</f>
        <v/>
      </c>
      <c r="G45" s="168" t="str">
        <f>IFERROR(INDEX('Source data'!DW$5:DW$2000,MATCH($D$14&amp;$C45,'Source data'!$EB$5:$EB$2000,0)),"")</f>
        <v/>
      </c>
      <c r="H45" s="168" t="str">
        <f>IFERROR(INDEX('Source data'!DY$5:DY$2000,MATCH($D$14&amp;$C45,'Source data'!$EB$5:$EB$2000,0)),"")</f>
        <v/>
      </c>
      <c r="I45" s="168" t="str">
        <f>IFERROR(INDEX('Source data'!DZ$5:DZ$2000,MATCH($D$14&amp;$C45,'Source data'!$EB$5:$EB$2000,0)),"")</f>
        <v/>
      </c>
      <c r="J45" s="43"/>
      <c r="K45" s="43"/>
      <c r="L45" s="43"/>
    </row>
    <row r="46" spans="1:14" ht="25.9" customHeight="1" x14ac:dyDescent="0.2">
      <c r="A46" s="39"/>
      <c r="B46" s="51"/>
      <c r="C46" s="167">
        <v>30</v>
      </c>
      <c r="D46" s="168" t="str">
        <f>IFERROR(INDEX('Source data'!DT$5:DT$2000,MATCH($D$14&amp;$C46,'Source data'!$EB$5:$EB$2000,0)),"")</f>
        <v/>
      </c>
      <c r="E46" s="168" t="str">
        <f>IFERROR(INDEX('Source data'!DU$5:DU$2000,MATCH($D$14&amp;$C46,'Source data'!$EB$5:$EB$2000,0)),"")</f>
        <v/>
      </c>
      <c r="F46" s="168" t="str">
        <f>IFERROR(INDEX('Source data'!DV$5:DV$2000,MATCH($D$14&amp;$C46,'Source data'!$EB$5:$EB$2000,0)),"")</f>
        <v/>
      </c>
      <c r="G46" s="168" t="str">
        <f>IFERROR(INDEX('Source data'!DW$5:DW$2000,MATCH($D$14&amp;$C46,'Source data'!$EB$5:$EB$2000,0)),"")</f>
        <v/>
      </c>
      <c r="H46" s="168" t="str">
        <f>IFERROR(INDEX('Source data'!DY$5:DY$2000,MATCH($D$14&amp;$C46,'Source data'!$EB$5:$EB$2000,0)),"")</f>
        <v/>
      </c>
      <c r="I46" s="168" t="str">
        <f>IFERROR(INDEX('Source data'!DZ$5:DZ$2000,MATCH($D$14&amp;$C46,'Source data'!$EB$5:$EB$2000,0)),"")</f>
        <v/>
      </c>
      <c r="J46" s="43"/>
      <c r="K46" s="43"/>
      <c r="L46" s="43"/>
    </row>
    <row r="47" spans="1:14" ht="15" x14ac:dyDescent="0.2">
      <c r="A47" s="39"/>
      <c r="B47" s="51"/>
      <c r="C47" s="51"/>
      <c r="D47" s="51"/>
      <c r="E47" s="51"/>
      <c r="F47" s="52"/>
      <c r="G47" s="52"/>
      <c r="H47" s="52"/>
      <c r="I47" s="43"/>
      <c r="J47" s="43"/>
      <c r="K47" s="43"/>
      <c r="L47" s="43"/>
      <c r="M47" s="43"/>
      <c r="N47" s="43"/>
    </row>
    <row r="48" spans="1:14" ht="15" x14ac:dyDescent="0.2">
      <c r="A48" s="39"/>
      <c r="B48" s="255" t="s">
        <v>21</v>
      </c>
      <c r="C48" s="255"/>
      <c r="D48" s="53"/>
      <c r="E48" s="53"/>
      <c r="F48" s="54"/>
      <c r="G48" s="54"/>
      <c r="H48" s="43"/>
      <c r="I48" s="43"/>
      <c r="J48" s="43"/>
      <c r="K48" s="43"/>
      <c r="L48" s="43"/>
      <c r="M48" s="43"/>
      <c r="N48" s="43"/>
    </row>
    <row r="49" spans="1:14" ht="14.25" customHeight="1" x14ac:dyDescent="0.2">
      <c r="A49" s="39"/>
      <c r="B49" s="57" t="s">
        <v>22</v>
      </c>
      <c r="C49" s="249" t="s">
        <v>1309</v>
      </c>
      <c r="D49" s="249"/>
      <c r="E49" s="249"/>
      <c r="F49" s="249"/>
      <c r="G49" s="249"/>
      <c r="H49" s="58"/>
      <c r="I49" s="43"/>
      <c r="J49" s="43"/>
      <c r="K49" s="43"/>
      <c r="L49" s="43"/>
      <c r="M49" s="43"/>
      <c r="N49" s="43"/>
    </row>
    <row r="50" spans="1:14" ht="16.5" customHeight="1" x14ac:dyDescent="0.2">
      <c r="A50" s="39"/>
      <c r="B50" s="55" t="s">
        <v>23</v>
      </c>
      <c r="C50" s="249" t="s">
        <v>77</v>
      </c>
      <c r="D50" s="249"/>
      <c r="E50" s="249"/>
      <c r="F50" s="249"/>
      <c r="G50" s="249"/>
      <c r="H50" s="249"/>
      <c r="I50" s="249"/>
      <c r="J50" s="249"/>
      <c r="K50" s="249"/>
      <c r="L50" s="249"/>
      <c r="M50" s="43"/>
      <c r="N50" s="43"/>
    </row>
    <row r="51" spans="1:14" ht="14.25" x14ac:dyDescent="0.2">
      <c r="A51" s="39"/>
      <c r="B51" s="55"/>
      <c r="C51" s="169"/>
      <c r="D51" s="60"/>
      <c r="E51" s="60"/>
      <c r="F51" s="60"/>
      <c r="G51" s="60"/>
      <c r="H51" s="61"/>
      <c r="I51" s="43"/>
      <c r="J51" s="43"/>
      <c r="K51" s="43"/>
      <c r="L51" s="43"/>
      <c r="M51" s="43"/>
      <c r="N51" s="43"/>
    </row>
    <row r="52" spans="1:14" ht="14.25" x14ac:dyDescent="0.2">
      <c r="A52" s="39"/>
      <c r="B52" s="62"/>
      <c r="C52" s="62"/>
      <c r="D52" s="62"/>
      <c r="E52" s="62"/>
      <c r="F52" s="62"/>
      <c r="G52" s="62"/>
      <c r="H52" s="63"/>
      <c r="I52" s="43"/>
      <c r="J52" s="43"/>
      <c r="K52" s="43"/>
      <c r="L52" s="43"/>
      <c r="M52" s="43"/>
      <c r="N52" s="43"/>
    </row>
    <row r="53" spans="1:14" x14ac:dyDescent="0.2">
      <c r="A53" s="39"/>
      <c r="B53" s="59"/>
      <c r="C53" s="64"/>
      <c r="D53" s="54"/>
      <c r="E53" s="54"/>
      <c r="F53" s="54"/>
      <c r="G53" s="54"/>
      <c r="H53" s="43"/>
      <c r="I53" s="43"/>
      <c r="J53" s="43"/>
      <c r="K53" s="43"/>
      <c r="L53" s="43"/>
      <c r="M53" s="43"/>
      <c r="N53" s="43"/>
    </row>
    <row r="54" spans="1:14" x14ac:dyDescent="0.2">
      <c r="A54" s="39"/>
      <c r="B54" s="65"/>
      <c r="C54" s="66"/>
      <c r="D54" s="43"/>
      <c r="E54" s="43"/>
      <c r="F54" s="43"/>
      <c r="G54" s="43"/>
      <c r="H54" s="43"/>
      <c r="I54" s="43"/>
      <c r="J54" s="43"/>
      <c r="K54" s="43"/>
      <c r="L54" s="43"/>
      <c r="M54" s="43"/>
      <c r="N54" s="43"/>
    </row>
    <row r="55" spans="1:14" x14ac:dyDescent="0.2">
      <c r="A55" s="39"/>
      <c r="B55" s="65"/>
      <c r="C55" s="66"/>
      <c r="D55" s="43"/>
      <c r="E55" s="43"/>
      <c r="F55" s="43"/>
      <c r="G55" s="43"/>
      <c r="H55" s="43"/>
      <c r="I55" s="43"/>
      <c r="J55" s="43"/>
      <c r="K55" s="43"/>
      <c r="L55" s="43"/>
      <c r="M55" s="43"/>
      <c r="N55" s="43"/>
    </row>
    <row r="56" spans="1:14" x14ac:dyDescent="0.2">
      <c r="A56" s="39"/>
      <c r="B56" s="65"/>
      <c r="C56" s="66"/>
      <c r="D56" s="43"/>
      <c r="E56" s="43"/>
      <c r="F56" s="43"/>
      <c r="G56" s="43"/>
      <c r="H56" s="43"/>
      <c r="I56" s="43"/>
      <c r="J56" s="43"/>
      <c r="K56" s="43"/>
      <c r="L56" s="43"/>
      <c r="M56" s="43"/>
      <c r="N56" s="43"/>
    </row>
    <row r="57" spans="1:14" x14ac:dyDescent="0.2">
      <c r="A57" s="39"/>
      <c r="B57" s="65"/>
      <c r="C57" s="66"/>
      <c r="D57" s="43"/>
      <c r="E57" s="43"/>
      <c r="F57" s="43"/>
      <c r="G57" s="43"/>
      <c r="H57" s="43"/>
      <c r="I57" s="43"/>
      <c r="J57" s="43"/>
      <c r="K57" s="43"/>
      <c r="L57" s="43"/>
      <c r="M57" s="43"/>
      <c r="N57" s="43"/>
    </row>
    <row r="58" spans="1:14" x14ac:dyDescent="0.2">
      <c r="A58" s="39"/>
      <c r="B58" s="65"/>
      <c r="C58" s="66"/>
      <c r="D58" s="43"/>
      <c r="E58" s="43"/>
      <c r="F58" s="43"/>
      <c r="G58" s="43"/>
      <c r="H58" s="43"/>
      <c r="I58" s="43"/>
      <c r="J58" s="43"/>
      <c r="K58" s="43"/>
      <c r="L58" s="43"/>
      <c r="M58" s="43"/>
      <c r="N58" s="43"/>
    </row>
    <row r="59" spans="1:14" x14ac:dyDescent="0.2">
      <c r="A59" s="39"/>
      <c r="B59" s="65"/>
      <c r="C59" s="66"/>
      <c r="D59" s="43"/>
      <c r="E59" s="43"/>
      <c r="F59" s="43"/>
      <c r="G59" s="43"/>
      <c r="H59" s="43"/>
      <c r="I59" s="43"/>
      <c r="J59" s="43"/>
      <c r="K59" s="43"/>
      <c r="L59" s="43"/>
      <c r="M59" s="43"/>
      <c r="N59" s="43"/>
    </row>
    <row r="60" spans="1:14" x14ac:dyDescent="0.2">
      <c r="A60" s="39"/>
      <c r="B60" s="65"/>
      <c r="C60" s="66"/>
      <c r="D60" s="43"/>
      <c r="E60" s="43"/>
      <c r="F60" s="43"/>
      <c r="G60" s="43"/>
      <c r="H60" s="43"/>
      <c r="I60" s="43"/>
      <c r="J60" s="43"/>
      <c r="K60" s="43"/>
      <c r="L60" s="43"/>
      <c r="M60" s="43"/>
      <c r="N60" s="43"/>
    </row>
    <row r="61" spans="1:14" x14ac:dyDescent="0.2">
      <c r="A61" s="39"/>
      <c r="B61" s="65"/>
      <c r="C61" s="66"/>
      <c r="D61" s="43"/>
      <c r="E61" s="43"/>
      <c r="F61" s="43"/>
      <c r="G61" s="43"/>
      <c r="H61" s="43"/>
      <c r="I61" s="43"/>
      <c r="J61" s="43"/>
      <c r="K61" s="43"/>
      <c r="L61" s="43"/>
      <c r="M61" s="43"/>
      <c r="N61" s="43"/>
    </row>
    <row r="62" spans="1:14" x14ac:dyDescent="0.2">
      <c r="A62" s="39"/>
      <c r="B62" s="65"/>
      <c r="C62" s="66"/>
      <c r="D62" s="43"/>
      <c r="E62" s="43"/>
      <c r="F62" s="43"/>
      <c r="G62" s="43"/>
      <c r="H62" s="43"/>
      <c r="I62" s="43"/>
      <c r="J62" s="43"/>
      <c r="K62" s="43"/>
      <c r="L62" s="43"/>
      <c r="M62" s="43"/>
      <c r="N62" s="43"/>
    </row>
    <row r="63" spans="1:14" x14ac:dyDescent="0.2">
      <c r="A63" s="39"/>
      <c r="B63" s="65"/>
      <c r="C63" s="66"/>
      <c r="D63" s="43"/>
      <c r="E63" s="43"/>
      <c r="F63" s="43"/>
      <c r="G63" s="43"/>
      <c r="H63" s="43"/>
      <c r="I63" s="43"/>
      <c r="J63" s="43"/>
      <c r="K63" s="43"/>
      <c r="L63" s="43"/>
      <c r="M63" s="43"/>
      <c r="N63" s="43"/>
    </row>
    <row r="64" spans="1:14" x14ac:dyDescent="0.2">
      <c r="A64" s="39"/>
      <c r="B64" s="65"/>
      <c r="C64" s="66"/>
      <c r="D64" s="43"/>
      <c r="E64" s="43"/>
      <c r="F64" s="43"/>
      <c r="G64" s="43"/>
      <c r="H64" s="43"/>
      <c r="I64" s="43"/>
      <c r="J64" s="43"/>
      <c r="K64" s="43"/>
      <c r="L64" s="43"/>
      <c r="M64" s="43"/>
      <c r="N64" s="43"/>
    </row>
    <row r="65" spans="1:14" x14ac:dyDescent="0.2">
      <c r="A65" s="39"/>
      <c r="B65" s="65"/>
      <c r="C65" s="66"/>
      <c r="D65" s="43"/>
      <c r="E65" s="43"/>
      <c r="F65" s="43"/>
      <c r="G65" s="43"/>
      <c r="H65" s="43"/>
      <c r="I65" s="43"/>
      <c r="J65" s="43"/>
      <c r="K65" s="43"/>
      <c r="L65" s="43"/>
      <c r="M65" s="43"/>
      <c r="N65" s="43"/>
    </row>
    <row r="66" spans="1:14" x14ac:dyDescent="0.2">
      <c r="A66" s="39"/>
      <c r="B66" s="65"/>
      <c r="C66" s="66"/>
      <c r="D66" s="43"/>
      <c r="E66" s="43"/>
      <c r="F66" s="43"/>
      <c r="G66" s="43"/>
      <c r="H66" s="43"/>
      <c r="I66" s="43"/>
      <c r="J66" s="43"/>
      <c r="K66" s="43"/>
      <c r="L66" s="43"/>
      <c r="M66" s="43"/>
      <c r="N66" s="43"/>
    </row>
    <row r="67" spans="1:14" x14ac:dyDescent="0.2">
      <c r="A67" s="39"/>
      <c r="B67" s="65"/>
      <c r="C67" s="66"/>
      <c r="D67" s="43"/>
      <c r="E67" s="43"/>
      <c r="F67" s="43"/>
      <c r="G67" s="43"/>
      <c r="H67" s="43"/>
      <c r="I67" s="43"/>
      <c r="J67" s="43"/>
      <c r="K67" s="43"/>
      <c r="L67" s="43"/>
      <c r="M67" s="43"/>
      <c r="N67" s="43"/>
    </row>
    <row r="68" spans="1:14" x14ac:dyDescent="0.2">
      <c r="A68" s="39"/>
      <c r="B68" s="65"/>
      <c r="C68" s="66"/>
      <c r="D68" s="43"/>
      <c r="E68" s="43"/>
      <c r="F68" s="43"/>
      <c r="G68" s="43"/>
      <c r="H68" s="43"/>
      <c r="I68" s="43"/>
      <c r="J68" s="43"/>
      <c r="K68" s="43"/>
      <c r="L68" s="43"/>
      <c r="M68" s="43"/>
      <c r="N68" s="43"/>
    </row>
    <row r="69" spans="1:14" x14ac:dyDescent="0.2">
      <c r="A69" s="39"/>
      <c r="B69" s="65"/>
      <c r="C69" s="66"/>
      <c r="D69" s="43"/>
      <c r="E69" s="67"/>
      <c r="F69" s="43"/>
      <c r="G69" s="43"/>
      <c r="H69" s="43"/>
      <c r="I69" s="43"/>
      <c r="J69" s="43"/>
      <c r="K69" s="43"/>
      <c r="L69" s="43"/>
      <c r="M69" s="43"/>
      <c r="N69" s="43"/>
    </row>
    <row r="70" spans="1:14" x14ac:dyDescent="0.2">
      <c r="A70" s="39"/>
      <c r="B70" s="65"/>
      <c r="C70" s="66"/>
      <c r="D70" s="43"/>
      <c r="E70" s="43"/>
      <c r="F70" s="43"/>
      <c r="G70" s="43"/>
      <c r="H70" s="43"/>
      <c r="I70" s="43"/>
      <c r="J70" s="43"/>
      <c r="K70" s="43"/>
      <c r="L70" s="43"/>
      <c r="M70" s="43"/>
      <c r="N70" s="43"/>
    </row>
    <row r="71" spans="1:14" x14ac:dyDescent="0.2">
      <c r="A71" s="39"/>
      <c r="B71" s="65"/>
      <c r="C71" s="66"/>
      <c r="D71" s="43"/>
      <c r="E71" s="43"/>
      <c r="F71" s="43"/>
      <c r="G71" s="43"/>
      <c r="H71" s="43"/>
      <c r="I71" s="43"/>
      <c r="J71" s="43"/>
      <c r="K71" s="43"/>
      <c r="L71" s="43"/>
      <c r="M71" s="43"/>
      <c r="N71" s="43"/>
    </row>
    <row r="72" spans="1:14" x14ac:dyDescent="0.2">
      <c r="A72" s="39"/>
      <c r="B72" s="65"/>
      <c r="C72" s="66"/>
      <c r="D72" s="43"/>
      <c r="E72" s="43"/>
      <c r="F72" s="43"/>
      <c r="G72" s="43"/>
      <c r="H72" s="43"/>
      <c r="I72" s="43"/>
      <c r="J72" s="43"/>
      <c r="K72" s="43"/>
      <c r="L72" s="43"/>
      <c r="M72" s="43"/>
      <c r="N72" s="43"/>
    </row>
    <row r="73" spans="1:14" x14ac:dyDescent="0.2">
      <c r="A73" s="39"/>
      <c r="B73" s="65"/>
      <c r="C73" s="66"/>
      <c r="D73" s="43"/>
      <c r="E73" s="43"/>
      <c r="F73" s="43"/>
      <c r="G73" s="43"/>
      <c r="H73" s="43"/>
      <c r="I73" s="43"/>
      <c r="J73" s="43"/>
      <c r="K73" s="43"/>
      <c r="L73" s="43"/>
      <c r="M73" s="43"/>
      <c r="N73" s="43"/>
    </row>
    <row r="74" spans="1:14" x14ac:dyDescent="0.2">
      <c r="A74" s="39"/>
      <c r="B74" s="65"/>
      <c r="C74" s="66"/>
      <c r="D74" s="43"/>
      <c r="E74" s="43"/>
      <c r="F74" s="43"/>
      <c r="G74" s="43"/>
      <c r="H74" s="43"/>
      <c r="I74" s="43"/>
      <c r="J74" s="43"/>
      <c r="K74" s="43"/>
      <c r="L74" s="43"/>
      <c r="M74" s="43"/>
      <c r="N74" s="43"/>
    </row>
    <row r="75" spans="1:14" x14ac:dyDescent="0.2">
      <c r="A75" s="39"/>
      <c r="B75" s="65"/>
      <c r="C75" s="66"/>
      <c r="D75" s="43"/>
      <c r="E75" s="43"/>
      <c r="F75" s="43"/>
      <c r="G75" s="43"/>
      <c r="H75" s="43"/>
      <c r="I75" s="43"/>
      <c r="J75" s="43"/>
      <c r="K75" s="43"/>
      <c r="L75" s="43"/>
      <c r="M75" s="43"/>
      <c r="N75" s="43"/>
    </row>
    <row r="76" spans="1:14" x14ac:dyDescent="0.2">
      <c r="A76" s="39"/>
      <c r="B76" s="65"/>
      <c r="C76" s="66"/>
      <c r="D76" s="43"/>
      <c r="E76" s="43"/>
      <c r="F76" s="43"/>
      <c r="G76" s="43"/>
      <c r="H76" s="43"/>
      <c r="I76" s="43"/>
      <c r="J76" s="43"/>
      <c r="K76" s="43"/>
      <c r="L76" s="43"/>
      <c r="M76" s="43"/>
      <c r="N76" s="43"/>
    </row>
    <row r="77" spans="1:14" x14ac:dyDescent="0.2">
      <c r="A77" s="39"/>
      <c r="B77" s="65"/>
      <c r="C77" s="66"/>
      <c r="D77" s="43"/>
      <c r="E77" s="43"/>
      <c r="F77" s="43"/>
      <c r="G77" s="43"/>
      <c r="H77" s="43"/>
      <c r="I77" s="43"/>
      <c r="J77" s="43"/>
      <c r="K77" s="43"/>
      <c r="L77" s="43"/>
      <c r="M77" s="43"/>
      <c r="N77" s="43"/>
    </row>
    <row r="78" spans="1:14" x14ac:dyDescent="0.2">
      <c r="A78" s="39"/>
      <c r="B78" s="65"/>
      <c r="C78" s="66"/>
      <c r="D78" s="43"/>
      <c r="E78" s="43"/>
      <c r="F78" s="43"/>
      <c r="G78" s="43"/>
      <c r="H78" s="43"/>
      <c r="I78" s="43"/>
      <c r="J78" s="43"/>
      <c r="K78" s="43"/>
      <c r="L78" s="43"/>
      <c r="M78" s="43"/>
      <c r="N78" s="43"/>
    </row>
    <row r="79" spans="1:14" x14ac:dyDescent="0.2">
      <c r="A79" s="39"/>
      <c r="B79" s="65"/>
      <c r="C79" s="66"/>
      <c r="D79" s="43"/>
      <c r="E79" s="43"/>
      <c r="F79" s="43"/>
      <c r="G79" s="43"/>
      <c r="H79" s="43"/>
      <c r="I79" s="43"/>
      <c r="J79" s="43"/>
      <c r="K79" s="43"/>
      <c r="L79" s="43"/>
      <c r="M79" s="43"/>
      <c r="N79" s="43"/>
    </row>
    <row r="80" spans="1:14" x14ac:dyDescent="0.2">
      <c r="A80" s="39"/>
      <c r="B80" s="65"/>
      <c r="C80" s="66"/>
      <c r="D80" s="43"/>
      <c r="E80" s="43"/>
      <c r="F80" s="43"/>
      <c r="G80" s="43"/>
      <c r="H80" s="43"/>
      <c r="I80" s="43"/>
      <c r="J80" s="43"/>
      <c r="K80" s="43"/>
      <c r="L80" s="43"/>
      <c r="M80" s="43"/>
      <c r="N80" s="43"/>
    </row>
    <row r="81" spans="1:14" x14ac:dyDescent="0.2">
      <c r="A81" s="39"/>
      <c r="B81" s="65"/>
      <c r="C81" s="66"/>
      <c r="D81" s="43"/>
      <c r="E81" s="43"/>
      <c r="F81" s="43"/>
      <c r="G81" s="43"/>
      <c r="H81" s="43"/>
      <c r="I81" s="43"/>
      <c r="J81" s="43"/>
      <c r="K81" s="43"/>
      <c r="L81" s="43"/>
      <c r="M81" s="43"/>
      <c r="N81" s="43"/>
    </row>
    <row r="82" spans="1:14" x14ac:dyDescent="0.2">
      <c r="A82" s="39"/>
      <c r="B82" s="65"/>
      <c r="C82" s="66"/>
      <c r="D82" s="43"/>
      <c r="E82" s="43"/>
      <c r="F82" s="43"/>
      <c r="G82" s="43"/>
      <c r="H82" s="43"/>
      <c r="I82" s="43"/>
      <c r="J82" s="43"/>
      <c r="K82" s="43"/>
      <c r="L82" s="43"/>
      <c r="M82" s="43"/>
      <c r="N82" s="43"/>
    </row>
    <row r="83" spans="1:14" x14ac:dyDescent="0.2">
      <c r="A83" s="39"/>
      <c r="B83" s="65"/>
      <c r="C83" s="66"/>
      <c r="D83" s="43"/>
      <c r="E83" s="43"/>
      <c r="F83" s="43"/>
      <c r="G83" s="43"/>
      <c r="H83" s="43"/>
      <c r="I83" s="43"/>
      <c r="J83" s="43"/>
      <c r="K83" s="43"/>
      <c r="L83" s="43"/>
      <c r="M83" s="43"/>
      <c r="N83" s="43"/>
    </row>
    <row r="84" spans="1:14" x14ac:dyDescent="0.2">
      <c r="A84" s="39"/>
      <c r="B84" s="65"/>
      <c r="C84" s="66"/>
      <c r="D84" s="43"/>
      <c r="E84" s="43"/>
      <c r="F84" s="43"/>
      <c r="G84" s="43"/>
      <c r="H84" s="43"/>
      <c r="I84" s="43"/>
      <c r="J84" s="43"/>
      <c r="K84" s="43"/>
      <c r="L84" s="43"/>
      <c r="M84" s="43"/>
      <c r="N84" s="43"/>
    </row>
    <row r="85" spans="1:14" x14ac:dyDescent="0.2">
      <c r="A85" s="39"/>
      <c r="B85" s="65"/>
      <c r="C85" s="66"/>
      <c r="D85" s="43"/>
      <c r="E85" s="43"/>
      <c r="F85" s="43"/>
      <c r="G85" s="43"/>
      <c r="H85" s="43"/>
      <c r="I85" s="43"/>
      <c r="J85" s="43"/>
      <c r="K85" s="43"/>
      <c r="L85" s="43"/>
      <c r="M85" s="43"/>
      <c r="N85" s="43"/>
    </row>
    <row r="86" spans="1:14" x14ac:dyDescent="0.2">
      <c r="A86" s="39"/>
      <c r="B86" s="65"/>
      <c r="C86" s="66"/>
      <c r="D86" s="43"/>
      <c r="E86" s="43"/>
      <c r="F86" s="43"/>
      <c r="G86" s="43"/>
      <c r="H86" s="43"/>
      <c r="I86" s="43"/>
      <c r="J86" s="43"/>
      <c r="K86" s="43"/>
      <c r="L86" s="43"/>
      <c r="M86" s="43"/>
      <c r="N86" s="43"/>
    </row>
    <row r="87" spans="1:14" x14ac:dyDescent="0.2">
      <c r="A87" s="39"/>
      <c r="B87" s="65"/>
      <c r="C87" s="66"/>
      <c r="D87" s="43"/>
      <c r="E87" s="43"/>
      <c r="F87" s="43"/>
      <c r="G87" s="43"/>
      <c r="H87" s="43"/>
      <c r="I87" s="43"/>
      <c r="J87" s="43"/>
      <c r="K87" s="43"/>
      <c r="L87" s="43"/>
      <c r="M87" s="43"/>
      <c r="N87" s="43"/>
    </row>
    <row r="88" spans="1:14" x14ac:dyDescent="0.2">
      <c r="A88" s="39"/>
      <c r="B88" s="65"/>
      <c r="C88" s="66"/>
      <c r="D88" s="43"/>
      <c r="E88" s="43"/>
      <c r="F88" s="43"/>
      <c r="G88" s="43"/>
      <c r="H88" s="43"/>
      <c r="I88" s="43"/>
      <c r="J88" s="43"/>
      <c r="K88" s="43"/>
      <c r="L88" s="43"/>
      <c r="M88" s="43"/>
      <c r="N88" s="43"/>
    </row>
    <row r="89" spans="1:14" x14ac:dyDescent="0.2">
      <c r="A89" s="39"/>
      <c r="B89" s="65"/>
      <c r="C89" s="66"/>
      <c r="D89" s="43"/>
      <c r="E89" s="43"/>
      <c r="F89" s="43"/>
      <c r="G89" s="43"/>
      <c r="H89" s="43"/>
      <c r="I89" s="43"/>
      <c r="J89" s="43"/>
      <c r="K89" s="43"/>
      <c r="L89" s="43"/>
      <c r="M89" s="43"/>
      <c r="N89" s="43"/>
    </row>
    <row r="90" spans="1:14" x14ac:dyDescent="0.2">
      <c r="A90" s="39"/>
      <c r="B90" s="65"/>
      <c r="C90" s="66"/>
      <c r="D90" s="43"/>
      <c r="E90" s="43"/>
      <c r="F90" s="43"/>
      <c r="G90" s="43"/>
      <c r="H90" s="43"/>
      <c r="I90" s="43"/>
      <c r="J90" s="43"/>
      <c r="K90" s="43"/>
      <c r="L90" s="43"/>
      <c r="M90" s="43"/>
      <c r="N90" s="43"/>
    </row>
    <row r="91" spans="1:14" x14ac:dyDescent="0.2">
      <c r="A91" s="39"/>
      <c r="B91" s="65"/>
      <c r="C91" s="66"/>
      <c r="D91" s="43"/>
      <c r="E91" s="43"/>
      <c r="F91" s="43"/>
      <c r="G91" s="43"/>
      <c r="H91" s="43"/>
      <c r="I91" s="43"/>
      <c r="J91" s="43"/>
      <c r="K91" s="43"/>
      <c r="L91" s="43"/>
      <c r="M91" s="43"/>
      <c r="N91" s="43"/>
    </row>
    <row r="92" spans="1:14" x14ac:dyDescent="0.2">
      <c r="A92" s="39"/>
      <c r="B92" s="65"/>
      <c r="C92" s="66"/>
      <c r="D92" s="43"/>
      <c r="E92" s="43"/>
      <c r="F92" s="43"/>
      <c r="G92" s="43"/>
      <c r="H92" s="43"/>
      <c r="I92" s="43"/>
      <c r="J92" s="43"/>
      <c r="K92" s="43"/>
      <c r="L92" s="43"/>
      <c r="M92" s="43"/>
      <c r="N92" s="43"/>
    </row>
    <row r="93" spans="1:14" x14ac:dyDescent="0.2">
      <c r="A93" s="39"/>
      <c r="B93" s="65"/>
      <c r="C93" s="66"/>
      <c r="D93" s="43"/>
      <c r="E93" s="43"/>
      <c r="F93" s="43"/>
      <c r="G93" s="43"/>
      <c r="H93" s="43"/>
      <c r="I93" s="43"/>
      <c r="J93" s="43"/>
      <c r="K93" s="43"/>
      <c r="L93" s="43"/>
      <c r="M93" s="43"/>
      <c r="N93" s="43"/>
    </row>
    <row r="94" spans="1:14" x14ac:dyDescent="0.2">
      <c r="A94" s="39"/>
      <c r="B94" s="65"/>
      <c r="C94" s="66"/>
      <c r="D94" s="43"/>
      <c r="E94" s="43"/>
      <c r="F94" s="43"/>
      <c r="G94" s="43"/>
      <c r="H94" s="43"/>
      <c r="I94" s="43"/>
      <c r="J94" s="43"/>
      <c r="K94" s="43"/>
      <c r="L94" s="43"/>
      <c r="M94" s="43"/>
      <c r="N94" s="43"/>
    </row>
    <row r="95" spans="1:14" x14ac:dyDescent="0.2">
      <c r="A95" s="39"/>
      <c r="B95" s="65"/>
      <c r="C95" s="66"/>
      <c r="D95" s="43"/>
      <c r="E95" s="43"/>
      <c r="F95" s="43"/>
      <c r="G95" s="43"/>
      <c r="H95" s="43"/>
      <c r="I95" s="43"/>
      <c r="N95" s="43"/>
    </row>
    <row r="96" spans="1:14" x14ac:dyDescent="0.2">
      <c r="A96" s="39"/>
      <c r="B96" s="65"/>
      <c r="C96" s="66"/>
      <c r="D96" s="43"/>
      <c r="E96" s="43"/>
      <c r="F96" s="43"/>
      <c r="G96" s="43"/>
      <c r="H96" s="43"/>
      <c r="I96" s="43"/>
      <c r="N96" s="43"/>
    </row>
    <row r="97" spans="1:1" x14ac:dyDescent="0.2">
      <c r="A97" s="39"/>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ignoredErrors>
    <ignoredError sqref="B49:B50" numberStoredAsText="1"/>
    <ignoredError sqref="A3:A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rgb="FF99FFCC"/>
  </sheetPr>
  <dimension ref="A1:EB1015"/>
  <sheetViews>
    <sheetView workbookViewId="0">
      <pane xSplit="1" ySplit="5" topLeftCell="B156" activePane="bottomRight" state="frozen"/>
      <selection pane="topRight" activeCell="B1" sqref="B1"/>
      <selection pane="bottomLeft" activeCell="A6" sqref="A6"/>
      <selection pane="bottomRight" activeCell="A5" sqref="A5"/>
    </sheetView>
  </sheetViews>
  <sheetFormatPr defaultRowHeight="14.25" x14ac:dyDescent="0.2"/>
  <cols>
    <col min="1" max="1" width="9.140625" style="170" customWidth="1"/>
    <col min="2" max="2" width="37.42578125" style="171" bestFit="1" customWidth="1"/>
    <col min="3" max="3" width="14.140625" style="171" customWidth="1"/>
    <col min="4" max="4" width="12.85546875" style="171" customWidth="1"/>
    <col min="5" max="21" width="10.7109375" style="60" customWidth="1"/>
    <col min="22" max="30" width="10.7109375" style="172" customWidth="1"/>
    <col min="31" max="31" width="9.140625" style="172"/>
    <col min="32" max="32" width="10.42578125" style="172" customWidth="1"/>
    <col min="33" max="37" width="9.140625" style="172"/>
    <col min="38" max="38" width="11.140625" style="172" customWidth="1"/>
    <col min="39" max="39" width="9.140625" style="172"/>
    <col min="40" max="40" width="13" style="172" customWidth="1"/>
    <col min="41" max="41" width="14.28515625" style="172" customWidth="1"/>
    <col min="42" max="42" width="11.42578125" style="172" customWidth="1"/>
    <col min="43" max="43" width="12" style="172" customWidth="1"/>
    <col min="44" max="60" width="12.42578125" style="172" customWidth="1"/>
    <col min="61" max="77" width="10.7109375" style="60" customWidth="1"/>
    <col min="78" max="86" width="10.7109375" style="172" customWidth="1"/>
    <col min="87" max="87" width="9.140625" style="172"/>
    <col min="88" max="88" width="10.42578125" style="172" customWidth="1"/>
    <col min="89" max="93" width="9.140625" style="172"/>
    <col min="94" max="94" width="11.140625" style="172" customWidth="1"/>
    <col min="95" max="95" width="9.140625" style="172"/>
    <col min="96" max="96" width="13" style="172" customWidth="1"/>
    <col min="97" max="97" width="14.28515625" style="172" customWidth="1"/>
    <col min="98" max="98" width="11.42578125" style="172" customWidth="1"/>
    <col min="99" max="99" width="12" style="172" customWidth="1"/>
    <col min="100" max="115" width="12.42578125" style="172" customWidth="1"/>
    <col min="116" max="119" width="13.28515625" style="172" customWidth="1"/>
    <col min="120" max="120" width="13.5703125" style="172" customWidth="1"/>
    <col min="121" max="121" width="9.140625" style="172"/>
    <col min="122" max="122" width="9" style="172"/>
    <col min="123" max="123" width="13.42578125" style="172" customWidth="1"/>
    <col min="124" max="125" width="9" style="172"/>
    <col min="126" max="126" width="44" style="172" customWidth="1"/>
    <col min="127" max="127" width="28.5703125" style="172" bestFit="1" customWidth="1"/>
    <col min="128" max="128" width="26.85546875" style="172" customWidth="1"/>
    <col min="129" max="130" width="9" style="172"/>
    <col min="131" max="132" width="9" style="214"/>
    <col min="133" max="312" width="9.140625" style="172"/>
    <col min="313" max="313" width="9.140625" style="172" customWidth="1"/>
    <col min="314" max="314" width="37.42578125" style="172" bestFit="1" customWidth="1"/>
    <col min="315" max="315" width="14.140625" style="172" customWidth="1"/>
    <col min="316" max="316" width="12.85546875" style="172" customWidth="1"/>
    <col min="317" max="342" width="10.7109375" style="172" customWidth="1"/>
    <col min="343" max="343" width="9.140625" style="172"/>
    <col min="344" max="344" width="10.42578125" style="172" customWidth="1"/>
    <col min="345" max="349" width="9.140625" style="172"/>
    <col min="350" max="350" width="11.140625" style="172" customWidth="1"/>
    <col min="351" max="351" width="9.140625" style="172"/>
    <col min="352" max="352" width="13" style="172" customWidth="1"/>
    <col min="353" max="353" width="14.28515625" style="172" customWidth="1"/>
    <col min="354" max="354" width="11.42578125" style="172" customWidth="1"/>
    <col min="355" max="355" width="12" style="172" customWidth="1"/>
    <col min="356" max="372" width="12.42578125" style="172" customWidth="1"/>
    <col min="373" max="376" width="13.28515625" style="172" customWidth="1"/>
    <col min="377" max="377" width="13.5703125" style="172" customWidth="1"/>
    <col min="378" max="382" width="9.140625" style="172"/>
    <col min="383" max="383" width="44" style="172" customWidth="1"/>
    <col min="384" max="384" width="26.85546875" style="172" customWidth="1"/>
    <col min="385" max="568" width="9.140625" style="172"/>
    <col min="569" max="569" width="9.140625" style="172" customWidth="1"/>
    <col min="570" max="570" width="37.42578125" style="172" bestFit="1" customWidth="1"/>
    <col min="571" max="571" width="14.140625" style="172" customWidth="1"/>
    <col min="572" max="572" width="12.85546875" style="172" customWidth="1"/>
    <col min="573" max="598" width="10.7109375" style="172" customWidth="1"/>
    <col min="599" max="599" width="9.140625" style="172"/>
    <col min="600" max="600" width="10.42578125" style="172" customWidth="1"/>
    <col min="601" max="605" width="9.140625" style="172"/>
    <col min="606" max="606" width="11.140625" style="172" customWidth="1"/>
    <col min="607" max="607" width="9.140625" style="172"/>
    <col min="608" max="608" width="13" style="172" customWidth="1"/>
    <col min="609" max="609" width="14.28515625" style="172" customWidth="1"/>
    <col min="610" max="610" width="11.42578125" style="172" customWidth="1"/>
    <col min="611" max="611" width="12" style="172" customWidth="1"/>
    <col min="612" max="628" width="12.42578125" style="172" customWidth="1"/>
    <col min="629" max="632" width="13.28515625" style="172" customWidth="1"/>
    <col min="633" max="633" width="13.5703125" style="172" customWidth="1"/>
    <col min="634" max="638" width="9.140625" style="172"/>
    <col min="639" max="639" width="44" style="172" customWidth="1"/>
    <col min="640" max="640" width="26.85546875" style="172" customWidth="1"/>
    <col min="641" max="824" width="9.140625" style="172"/>
    <col min="825" max="825" width="9.140625" style="172" customWidth="1"/>
    <col min="826" max="826" width="37.42578125" style="172" bestFit="1" customWidth="1"/>
    <col min="827" max="827" width="14.140625" style="172" customWidth="1"/>
    <col min="828" max="828" width="12.85546875" style="172" customWidth="1"/>
    <col min="829" max="854" width="10.7109375" style="172" customWidth="1"/>
    <col min="855" max="855" width="9.140625" style="172"/>
    <col min="856" max="856" width="10.42578125" style="172" customWidth="1"/>
    <col min="857" max="861" width="9.140625" style="172"/>
    <col min="862" max="862" width="11.140625" style="172" customWidth="1"/>
    <col min="863" max="863" width="9.140625" style="172"/>
    <col min="864" max="864" width="13" style="172" customWidth="1"/>
    <col min="865" max="865" width="14.28515625" style="172" customWidth="1"/>
    <col min="866" max="866" width="11.42578125" style="172" customWidth="1"/>
    <col min="867" max="867" width="12" style="172" customWidth="1"/>
    <col min="868" max="884" width="12.42578125" style="172" customWidth="1"/>
    <col min="885" max="888" width="13.28515625" style="172" customWidth="1"/>
    <col min="889" max="889" width="13.5703125" style="172" customWidth="1"/>
    <col min="890" max="894" width="9.140625" style="172"/>
    <col min="895" max="895" width="44" style="172" customWidth="1"/>
    <col min="896" max="896" width="26.85546875" style="172" customWidth="1"/>
    <col min="897" max="1080" width="9.140625" style="172"/>
    <col min="1081" max="1081" width="9.140625" style="172" customWidth="1"/>
    <col min="1082" max="1082" width="37.42578125" style="172" bestFit="1" customWidth="1"/>
    <col min="1083" max="1083" width="14.140625" style="172" customWidth="1"/>
    <col min="1084" max="1084" width="12.85546875" style="172" customWidth="1"/>
    <col min="1085" max="1110" width="10.7109375" style="172" customWidth="1"/>
    <col min="1111" max="1111" width="9.140625" style="172"/>
    <col min="1112" max="1112" width="10.42578125" style="172" customWidth="1"/>
    <col min="1113" max="1117" width="9.140625" style="172"/>
    <col min="1118" max="1118" width="11.140625" style="172" customWidth="1"/>
    <col min="1119" max="1119" width="9.140625" style="172"/>
    <col min="1120" max="1120" width="13" style="172" customWidth="1"/>
    <col min="1121" max="1121" width="14.28515625" style="172" customWidth="1"/>
    <col min="1122" max="1122" width="11.42578125" style="172" customWidth="1"/>
    <col min="1123" max="1123" width="12" style="172" customWidth="1"/>
    <col min="1124" max="1140" width="12.42578125" style="172" customWidth="1"/>
    <col min="1141" max="1144" width="13.28515625" style="172" customWidth="1"/>
    <col min="1145" max="1145" width="13.5703125" style="172" customWidth="1"/>
    <col min="1146" max="1150" width="9.140625" style="172"/>
    <col min="1151" max="1151" width="44" style="172" customWidth="1"/>
    <col min="1152" max="1152" width="26.85546875" style="172" customWidth="1"/>
    <col min="1153" max="1336" width="9.140625" style="172"/>
    <col min="1337" max="1337" width="9.140625" style="172" customWidth="1"/>
    <col min="1338" max="1338" width="37.42578125" style="172" bestFit="1" customWidth="1"/>
    <col min="1339" max="1339" width="14.140625" style="172" customWidth="1"/>
    <col min="1340" max="1340" width="12.85546875" style="172" customWidth="1"/>
    <col min="1341" max="1366" width="10.7109375" style="172" customWidth="1"/>
    <col min="1367" max="1367" width="9.140625" style="172"/>
    <col min="1368" max="1368" width="10.42578125" style="172" customWidth="1"/>
    <col min="1369" max="1373" width="9.140625" style="172"/>
    <col min="1374" max="1374" width="11.140625" style="172" customWidth="1"/>
    <col min="1375" max="1375" width="9.140625" style="172"/>
    <col min="1376" max="1376" width="13" style="172" customWidth="1"/>
    <col min="1377" max="1377" width="14.28515625" style="172" customWidth="1"/>
    <col min="1378" max="1378" width="11.42578125" style="172" customWidth="1"/>
    <col min="1379" max="1379" width="12" style="172" customWidth="1"/>
    <col min="1380" max="1396" width="12.42578125" style="172" customWidth="1"/>
    <col min="1397" max="1400" width="13.28515625" style="172" customWidth="1"/>
    <col min="1401" max="1401" width="13.5703125" style="172" customWidth="1"/>
    <col min="1402" max="1406" width="9.140625" style="172"/>
    <col min="1407" max="1407" width="44" style="172" customWidth="1"/>
    <col min="1408" max="1408" width="26.85546875" style="172" customWidth="1"/>
    <col min="1409" max="1592" width="9.140625" style="172"/>
    <col min="1593" max="1593" width="9.140625" style="172" customWidth="1"/>
    <col min="1594" max="1594" width="37.42578125" style="172" bestFit="1" customWidth="1"/>
    <col min="1595" max="1595" width="14.140625" style="172" customWidth="1"/>
    <col min="1596" max="1596" width="12.85546875" style="172" customWidth="1"/>
    <col min="1597" max="1622" width="10.7109375" style="172" customWidth="1"/>
    <col min="1623" max="1623" width="9.140625" style="172"/>
    <col min="1624" max="1624" width="10.42578125" style="172" customWidth="1"/>
    <col min="1625" max="1629" width="9.140625" style="172"/>
    <col min="1630" max="1630" width="11.140625" style="172" customWidth="1"/>
    <col min="1631" max="1631" width="9.140625" style="172"/>
    <col min="1632" max="1632" width="13" style="172" customWidth="1"/>
    <col min="1633" max="1633" width="14.28515625" style="172" customWidth="1"/>
    <col min="1634" max="1634" width="11.42578125" style="172" customWidth="1"/>
    <col min="1635" max="1635" width="12" style="172" customWidth="1"/>
    <col min="1636" max="1652" width="12.42578125" style="172" customWidth="1"/>
    <col min="1653" max="1656" width="13.28515625" style="172" customWidth="1"/>
    <col min="1657" max="1657" width="13.5703125" style="172" customWidth="1"/>
    <col min="1658" max="1662" width="9.140625" style="172"/>
    <col min="1663" max="1663" width="44" style="172" customWidth="1"/>
    <col min="1664" max="1664" width="26.85546875" style="172" customWidth="1"/>
    <col min="1665" max="1848" width="9.140625" style="172"/>
    <col min="1849" max="1849" width="9.140625" style="172" customWidth="1"/>
    <col min="1850" max="1850" width="37.42578125" style="172" bestFit="1" customWidth="1"/>
    <col min="1851" max="1851" width="14.140625" style="172" customWidth="1"/>
    <col min="1852" max="1852" width="12.85546875" style="172" customWidth="1"/>
    <col min="1853" max="1878" width="10.7109375" style="172" customWidth="1"/>
    <col min="1879" max="1879" width="9.140625" style="172"/>
    <col min="1880" max="1880" width="10.42578125" style="172" customWidth="1"/>
    <col min="1881" max="1885" width="9.140625" style="172"/>
    <col min="1886" max="1886" width="11.140625" style="172" customWidth="1"/>
    <col min="1887" max="1887" width="9.140625" style="172"/>
    <col min="1888" max="1888" width="13" style="172" customWidth="1"/>
    <col min="1889" max="1889" width="14.28515625" style="172" customWidth="1"/>
    <col min="1890" max="1890" width="11.42578125" style="172" customWidth="1"/>
    <col min="1891" max="1891" width="12" style="172" customWidth="1"/>
    <col min="1892" max="1908" width="12.42578125" style="172" customWidth="1"/>
    <col min="1909" max="1912" width="13.28515625" style="172" customWidth="1"/>
    <col min="1913" max="1913" width="13.5703125" style="172" customWidth="1"/>
    <col min="1914" max="1918" width="9.140625" style="172"/>
    <col min="1919" max="1919" width="44" style="172" customWidth="1"/>
    <col min="1920" max="1920" width="26.85546875" style="172" customWidth="1"/>
    <col min="1921" max="2104" width="9.140625" style="172"/>
    <col min="2105" max="2105" width="9.140625" style="172" customWidth="1"/>
    <col min="2106" max="2106" width="37.42578125" style="172" bestFit="1" customWidth="1"/>
    <col min="2107" max="2107" width="14.140625" style="172" customWidth="1"/>
    <col min="2108" max="2108" width="12.85546875" style="172" customWidth="1"/>
    <col min="2109" max="2134" width="10.7109375" style="172" customWidth="1"/>
    <col min="2135" max="2135" width="9.140625" style="172"/>
    <col min="2136" max="2136" width="10.42578125" style="172" customWidth="1"/>
    <col min="2137" max="2141" width="9.140625" style="172"/>
    <col min="2142" max="2142" width="11.140625" style="172" customWidth="1"/>
    <col min="2143" max="2143" width="9.140625" style="172"/>
    <col min="2144" max="2144" width="13" style="172" customWidth="1"/>
    <col min="2145" max="2145" width="14.28515625" style="172" customWidth="1"/>
    <col min="2146" max="2146" width="11.42578125" style="172" customWidth="1"/>
    <col min="2147" max="2147" width="12" style="172" customWidth="1"/>
    <col min="2148" max="2164" width="12.42578125" style="172" customWidth="1"/>
    <col min="2165" max="2168" width="13.28515625" style="172" customWidth="1"/>
    <col min="2169" max="2169" width="13.5703125" style="172" customWidth="1"/>
    <col min="2170" max="2174" width="9.140625" style="172"/>
    <col min="2175" max="2175" width="44" style="172" customWidth="1"/>
    <col min="2176" max="2176" width="26.85546875" style="172" customWidth="1"/>
    <col min="2177" max="2360" width="9.140625" style="172"/>
    <col min="2361" max="2361" width="9.140625" style="172" customWidth="1"/>
    <col min="2362" max="2362" width="37.42578125" style="172" bestFit="1" customWidth="1"/>
    <col min="2363" max="2363" width="14.140625" style="172" customWidth="1"/>
    <col min="2364" max="2364" width="12.85546875" style="172" customWidth="1"/>
    <col min="2365" max="2390" width="10.7109375" style="172" customWidth="1"/>
    <col min="2391" max="2391" width="9.140625" style="172"/>
    <col min="2392" max="2392" width="10.42578125" style="172" customWidth="1"/>
    <col min="2393" max="2397" width="9.140625" style="172"/>
    <col min="2398" max="2398" width="11.140625" style="172" customWidth="1"/>
    <col min="2399" max="2399" width="9.140625" style="172"/>
    <col min="2400" max="2400" width="13" style="172" customWidth="1"/>
    <col min="2401" max="2401" width="14.28515625" style="172" customWidth="1"/>
    <col min="2402" max="2402" width="11.42578125" style="172" customWidth="1"/>
    <col min="2403" max="2403" width="12" style="172" customWidth="1"/>
    <col min="2404" max="2420" width="12.42578125" style="172" customWidth="1"/>
    <col min="2421" max="2424" width="13.28515625" style="172" customWidth="1"/>
    <col min="2425" max="2425" width="13.5703125" style="172" customWidth="1"/>
    <col min="2426" max="2430" width="9.140625" style="172"/>
    <col min="2431" max="2431" width="44" style="172" customWidth="1"/>
    <col min="2432" max="2432" width="26.85546875" style="172" customWidth="1"/>
    <col min="2433" max="2616" width="9.140625" style="172"/>
    <col min="2617" max="2617" width="9.140625" style="172" customWidth="1"/>
    <col min="2618" max="2618" width="37.42578125" style="172" bestFit="1" customWidth="1"/>
    <col min="2619" max="2619" width="14.140625" style="172" customWidth="1"/>
    <col min="2620" max="2620" width="12.85546875" style="172" customWidth="1"/>
    <col min="2621" max="2646" width="10.7109375" style="172" customWidth="1"/>
    <col min="2647" max="2647" width="9.140625" style="172"/>
    <col min="2648" max="2648" width="10.42578125" style="172" customWidth="1"/>
    <col min="2649" max="2653" width="9.140625" style="172"/>
    <col min="2654" max="2654" width="11.140625" style="172" customWidth="1"/>
    <col min="2655" max="2655" width="9.140625" style="172"/>
    <col min="2656" max="2656" width="13" style="172" customWidth="1"/>
    <col min="2657" max="2657" width="14.28515625" style="172" customWidth="1"/>
    <col min="2658" max="2658" width="11.42578125" style="172" customWidth="1"/>
    <col min="2659" max="2659" width="12" style="172" customWidth="1"/>
    <col min="2660" max="2676" width="12.42578125" style="172" customWidth="1"/>
    <col min="2677" max="2680" width="13.28515625" style="172" customWidth="1"/>
    <col min="2681" max="2681" width="13.5703125" style="172" customWidth="1"/>
    <col min="2682" max="2686" width="9.140625" style="172"/>
    <col min="2687" max="2687" width="44" style="172" customWidth="1"/>
    <col min="2688" max="2688" width="26.85546875" style="172" customWidth="1"/>
    <col min="2689" max="2872" width="9.140625" style="172"/>
    <col min="2873" max="2873" width="9.140625" style="172" customWidth="1"/>
    <col min="2874" max="2874" width="37.42578125" style="172" bestFit="1" customWidth="1"/>
    <col min="2875" max="2875" width="14.140625" style="172" customWidth="1"/>
    <col min="2876" max="2876" width="12.85546875" style="172" customWidth="1"/>
    <col min="2877" max="2902" width="10.7109375" style="172" customWidth="1"/>
    <col min="2903" max="2903" width="9.140625" style="172"/>
    <col min="2904" max="2904" width="10.42578125" style="172" customWidth="1"/>
    <col min="2905" max="2909" width="9.140625" style="172"/>
    <col min="2910" max="2910" width="11.140625" style="172" customWidth="1"/>
    <col min="2911" max="2911" width="9.140625" style="172"/>
    <col min="2912" max="2912" width="13" style="172" customWidth="1"/>
    <col min="2913" max="2913" width="14.28515625" style="172" customWidth="1"/>
    <col min="2914" max="2914" width="11.42578125" style="172" customWidth="1"/>
    <col min="2915" max="2915" width="12" style="172" customWidth="1"/>
    <col min="2916" max="2932" width="12.42578125" style="172" customWidth="1"/>
    <col min="2933" max="2936" width="13.28515625" style="172" customWidth="1"/>
    <col min="2937" max="2937" width="13.5703125" style="172" customWidth="1"/>
    <col min="2938" max="2942" width="9.140625" style="172"/>
    <col min="2943" max="2943" width="44" style="172" customWidth="1"/>
    <col min="2944" max="2944" width="26.85546875" style="172" customWidth="1"/>
    <col min="2945" max="3128" width="9.140625" style="172"/>
    <col min="3129" max="3129" width="9.140625" style="172" customWidth="1"/>
    <col min="3130" max="3130" width="37.42578125" style="172" bestFit="1" customWidth="1"/>
    <col min="3131" max="3131" width="14.140625" style="172" customWidth="1"/>
    <col min="3132" max="3132" width="12.85546875" style="172" customWidth="1"/>
    <col min="3133" max="3158" width="10.7109375" style="172" customWidth="1"/>
    <col min="3159" max="3159" width="9.140625" style="172"/>
    <col min="3160" max="3160" width="10.42578125" style="172" customWidth="1"/>
    <col min="3161" max="3165" width="9.140625" style="172"/>
    <col min="3166" max="3166" width="11.140625" style="172" customWidth="1"/>
    <col min="3167" max="3167" width="9.140625" style="172"/>
    <col min="3168" max="3168" width="13" style="172" customWidth="1"/>
    <col min="3169" max="3169" width="14.28515625" style="172" customWidth="1"/>
    <col min="3170" max="3170" width="11.42578125" style="172" customWidth="1"/>
    <col min="3171" max="3171" width="12" style="172" customWidth="1"/>
    <col min="3172" max="3188" width="12.42578125" style="172" customWidth="1"/>
    <col min="3189" max="3192" width="13.28515625" style="172" customWidth="1"/>
    <col min="3193" max="3193" width="13.5703125" style="172" customWidth="1"/>
    <col min="3194" max="3198" width="9.140625" style="172"/>
    <col min="3199" max="3199" width="44" style="172" customWidth="1"/>
    <col min="3200" max="3200" width="26.85546875" style="172" customWidth="1"/>
    <col min="3201" max="3384" width="9.140625" style="172"/>
    <col min="3385" max="3385" width="9.140625" style="172" customWidth="1"/>
    <col min="3386" max="3386" width="37.42578125" style="172" bestFit="1" customWidth="1"/>
    <col min="3387" max="3387" width="14.140625" style="172" customWidth="1"/>
    <col min="3388" max="3388" width="12.85546875" style="172" customWidth="1"/>
    <col min="3389" max="3414" width="10.7109375" style="172" customWidth="1"/>
    <col min="3415" max="3415" width="9.140625" style="172"/>
    <col min="3416" max="3416" width="10.42578125" style="172" customWidth="1"/>
    <col min="3417" max="3421" width="9.140625" style="172"/>
    <col min="3422" max="3422" width="11.140625" style="172" customWidth="1"/>
    <col min="3423" max="3423" width="9.140625" style="172"/>
    <col min="3424" max="3424" width="13" style="172" customWidth="1"/>
    <col min="3425" max="3425" width="14.28515625" style="172" customWidth="1"/>
    <col min="3426" max="3426" width="11.42578125" style="172" customWidth="1"/>
    <col min="3427" max="3427" width="12" style="172" customWidth="1"/>
    <col min="3428" max="3444" width="12.42578125" style="172" customWidth="1"/>
    <col min="3445" max="3448" width="13.28515625" style="172" customWidth="1"/>
    <col min="3449" max="3449" width="13.5703125" style="172" customWidth="1"/>
    <col min="3450" max="3454" width="9.140625" style="172"/>
    <col min="3455" max="3455" width="44" style="172" customWidth="1"/>
    <col min="3456" max="3456" width="26.85546875" style="172" customWidth="1"/>
    <col min="3457" max="3640" width="9.140625" style="172"/>
    <col min="3641" max="3641" width="9.140625" style="172" customWidth="1"/>
    <col min="3642" max="3642" width="37.42578125" style="172" bestFit="1" customWidth="1"/>
    <col min="3643" max="3643" width="14.140625" style="172" customWidth="1"/>
    <col min="3644" max="3644" width="12.85546875" style="172" customWidth="1"/>
    <col min="3645" max="3670" width="10.7109375" style="172" customWidth="1"/>
    <col min="3671" max="3671" width="9.140625" style="172"/>
    <col min="3672" max="3672" width="10.42578125" style="172" customWidth="1"/>
    <col min="3673" max="3677" width="9.140625" style="172"/>
    <col min="3678" max="3678" width="11.140625" style="172" customWidth="1"/>
    <col min="3679" max="3679" width="9.140625" style="172"/>
    <col min="3680" max="3680" width="13" style="172" customWidth="1"/>
    <col min="3681" max="3681" width="14.28515625" style="172" customWidth="1"/>
    <col min="3682" max="3682" width="11.42578125" style="172" customWidth="1"/>
    <col min="3683" max="3683" width="12" style="172" customWidth="1"/>
    <col min="3684" max="3700" width="12.42578125" style="172" customWidth="1"/>
    <col min="3701" max="3704" width="13.28515625" style="172" customWidth="1"/>
    <col min="3705" max="3705" width="13.5703125" style="172" customWidth="1"/>
    <col min="3706" max="3710" width="9.140625" style="172"/>
    <col min="3711" max="3711" width="44" style="172" customWidth="1"/>
    <col min="3712" max="3712" width="26.85546875" style="172" customWidth="1"/>
    <col min="3713" max="3896" width="9.140625" style="172"/>
    <col min="3897" max="3897" width="9.140625" style="172" customWidth="1"/>
    <col min="3898" max="3898" width="37.42578125" style="172" bestFit="1" customWidth="1"/>
    <col min="3899" max="3899" width="14.140625" style="172" customWidth="1"/>
    <col min="3900" max="3900" width="12.85546875" style="172" customWidth="1"/>
    <col min="3901" max="3926" width="10.7109375" style="172" customWidth="1"/>
    <col min="3927" max="3927" width="9.140625" style="172"/>
    <col min="3928" max="3928" width="10.42578125" style="172" customWidth="1"/>
    <col min="3929" max="3933" width="9.140625" style="172"/>
    <col min="3934" max="3934" width="11.140625" style="172" customWidth="1"/>
    <col min="3935" max="3935" width="9.140625" style="172"/>
    <col min="3936" max="3936" width="13" style="172" customWidth="1"/>
    <col min="3937" max="3937" width="14.28515625" style="172" customWidth="1"/>
    <col min="3938" max="3938" width="11.42578125" style="172" customWidth="1"/>
    <col min="3939" max="3939" width="12" style="172" customWidth="1"/>
    <col min="3940" max="3956" width="12.42578125" style="172" customWidth="1"/>
    <col min="3957" max="3960" width="13.28515625" style="172" customWidth="1"/>
    <col min="3961" max="3961" width="13.5703125" style="172" customWidth="1"/>
    <col min="3962" max="3966" width="9.140625" style="172"/>
    <col min="3967" max="3967" width="44" style="172" customWidth="1"/>
    <col min="3968" max="3968" width="26.85546875" style="172" customWidth="1"/>
    <col min="3969" max="4152" width="9.140625" style="172"/>
    <col min="4153" max="4153" width="9.140625" style="172" customWidth="1"/>
    <col min="4154" max="4154" width="37.42578125" style="172" bestFit="1" customWidth="1"/>
    <col min="4155" max="4155" width="14.140625" style="172" customWidth="1"/>
    <col min="4156" max="4156" width="12.85546875" style="172" customWidth="1"/>
    <col min="4157" max="4182" width="10.7109375" style="172" customWidth="1"/>
    <col min="4183" max="4183" width="9.140625" style="172"/>
    <col min="4184" max="4184" width="10.42578125" style="172" customWidth="1"/>
    <col min="4185" max="4189" width="9.140625" style="172"/>
    <col min="4190" max="4190" width="11.140625" style="172" customWidth="1"/>
    <col min="4191" max="4191" width="9.140625" style="172"/>
    <col min="4192" max="4192" width="13" style="172" customWidth="1"/>
    <col min="4193" max="4193" width="14.28515625" style="172" customWidth="1"/>
    <col min="4194" max="4194" width="11.42578125" style="172" customWidth="1"/>
    <col min="4195" max="4195" width="12" style="172" customWidth="1"/>
    <col min="4196" max="4212" width="12.42578125" style="172" customWidth="1"/>
    <col min="4213" max="4216" width="13.28515625" style="172" customWidth="1"/>
    <col min="4217" max="4217" width="13.5703125" style="172" customWidth="1"/>
    <col min="4218" max="4222" width="9.140625" style="172"/>
    <col min="4223" max="4223" width="44" style="172" customWidth="1"/>
    <col min="4224" max="4224" width="26.85546875" style="172" customWidth="1"/>
    <col min="4225" max="4408" width="9.140625" style="172"/>
    <col min="4409" max="4409" width="9.140625" style="172" customWidth="1"/>
    <col min="4410" max="4410" width="37.42578125" style="172" bestFit="1" customWidth="1"/>
    <col min="4411" max="4411" width="14.140625" style="172" customWidth="1"/>
    <col min="4412" max="4412" width="12.85546875" style="172" customWidth="1"/>
    <col min="4413" max="4438" width="10.7109375" style="172" customWidth="1"/>
    <col min="4439" max="4439" width="9.140625" style="172"/>
    <col min="4440" max="4440" width="10.42578125" style="172" customWidth="1"/>
    <col min="4441" max="4445" width="9.140625" style="172"/>
    <col min="4446" max="4446" width="11.140625" style="172" customWidth="1"/>
    <col min="4447" max="4447" width="9.140625" style="172"/>
    <col min="4448" max="4448" width="13" style="172" customWidth="1"/>
    <col min="4449" max="4449" width="14.28515625" style="172" customWidth="1"/>
    <col min="4450" max="4450" width="11.42578125" style="172" customWidth="1"/>
    <col min="4451" max="4451" width="12" style="172" customWidth="1"/>
    <col min="4452" max="4468" width="12.42578125" style="172" customWidth="1"/>
    <col min="4469" max="4472" width="13.28515625" style="172" customWidth="1"/>
    <col min="4473" max="4473" width="13.5703125" style="172" customWidth="1"/>
    <col min="4474" max="4478" width="9.140625" style="172"/>
    <col min="4479" max="4479" width="44" style="172" customWidth="1"/>
    <col min="4480" max="4480" width="26.85546875" style="172" customWidth="1"/>
    <col min="4481" max="4664" width="9.140625" style="172"/>
    <col min="4665" max="4665" width="9.140625" style="172" customWidth="1"/>
    <col min="4666" max="4666" width="37.42578125" style="172" bestFit="1" customWidth="1"/>
    <col min="4667" max="4667" width="14.140625" style="172" customWidth="1"/>
    <col min="4668" max="4668" width="12.85546875" style="172" customWidth="1"/>
    <col min="4669" max="4694" width="10.7109375" style="172" customWidth="1"/>
    <col min="4695" max="4695" width="9.140625" style="172"/>
    <col min="4696" max="4696" width="10.42578125" style="172" customWidth="1"/>
    <col min="4697" max="4701" width="9.140625" style="172"/>
    <col min="4702" max="4702" width="11.140625" style="172" customWidth="1"/>
    <col min="4703" max="4703" width="9.140625" style="172"/>
    <col min="4704" max="4704" width="13" style="172" customWidth="1"/>
    <col min="4705" max="4705" width="14.28515625" style="172" customWidth="1"/>
    <col min="4706" max="4706" width="11.42578125" style="172" customWidth="1"/>
    <col min="4707" max="4707" width="12" style="172" customWidth="1"/>
    <col min="4708" max="4724" width="12.42578125" style="172" customWidth="1"/>
    <col min="4725" max="4728" width="13.28515625" style="172" customWidth="1"/>
    <col min="4729" max="4729" width="13.5703125" style="172" customWidth="1"/>
    <col min="4730" max="4734" width="9.140625" style="172"/>
    <col min="4735" max="4735" width="44" style="172" customWidth="1"/>
    <col min="4736" max="4736" width="26.85546875" style="172" customWidth="1"/>
    <col min="4737" max="4920" width="9.140625" style="172"/>
    <col min="4921" max="4921" width="9.140625" style="172" customWidth="1"/>
    <col min="4922" max="4922" width="37.42578125" style="172" bestFit="1" customWidth="1"/>
    <col min="4923" max="4923" width="14.140625" style="172" customWidth="1"/>
    <col min="4924" max="4924" width="12.85546875" style="172" customWidth="1"/>
    <col min="4925" max="4950" width="10.7109375" style="172" customWidth="1"/>
    <col min="4951" max="4951" width="9.140625" style="172"/>
    <col min="4952" max="4952" width="10.42578125" style="172" customWidth="1"/>
    <col min="4953" max="4957" width="9.140625" style="172"/>
    <col min="4958" max="4958" width="11.140625" style="172" customWidth="1"/>
    <col min="4959" max="4959" width="9.140625" style="172"/>
    <col min="4960" max="4960" width="13" style="172" customWidth="1"/>
    <col min="4961" max="4961" width="14.28515625" style="172" customWidth="1"/>
    <col min="4962" max="4962" width="11.42578125" style="172" customWidth="1"/>
    <col min="4963" max="4963" width="12" style="172" customWidth="1"/>
    <col min="4964" max="4980" width="12.42578125" style="172" customWidth="1"/>
    <col min="4981" max="4984" width="13.28515625" style="172" customWidth="1"/>
    <col min="4985" max="4985" width="13.5703125" style="172" customWidth="1"/>
    <col min="4986" max="4990" width="9.140625" style="172"/>
    <col min="4991" max="4991" width="44" style="172" customWidth="1"/>
    <col min="4992" max="4992" width="26.85546875" style="172" customWidth="1"/>
    <col min="4993" max="5176" width="9.140625" style="172"/>
    <col min="5177" max="5177" width="9.140625" style="172" customWidth="1"/>
    <col min="5178" max="5178" width="37.42578125" style="172" bestFit="1" customWidth="1"/>
    <col min="5179" max="5179" width="14.140625" style="172" customWidth="1"/>
    <col min="5180" max="5180" width="12.85546875" style="172" customWidth="1"/>
    <col min="5181" max="5206" width="10.7109375" style="172" customWidth="1"/>
    <col min="5207" max="5207" width="9.140625" style="172"/>
    <col min="5208" max="5208" width="10.42578125" style="172" customWidth="1"/>
    <col min="5209" max="5213" width="9.140625" style="172"/>
    <col min="5214" max="5214" width="11.140625" style="172" customWidth="1"/>
    <col min="5215" max="5215" width="9.140625" style="172"/>
    <col min="5216" max="5216" width="13" style="172" customWidth="1"/>
    <col min="5217" max="5217" width="14.28515625" style="172" customWidth="1"/>
    <col min="5218" max="5218" width="11.42578125" style="172" customWidth="1"/>
    <col min="5219" max="5219" width="12" style="172" customWidth="1"/>
    <col min="5220" max="5236" width="12.42578125" style="172" customWidth="1"/>
    <col min="5237" max="5240" width="13.28515625" style="172" customWidth="1"/>
    <col min="5241" max="5241" width="13.5703125" style="172" customWidth="1"/>
    <col min="5242" max="5246" width="9.140625" style="172"/>
    <col min="5247" max="5247" width="44" style="172" customWidth="1"/>
    <col min="5248" max="5248" width="26.85546875" style="172" customWidth="1"/>
    <col min="5249" max="5432" width="9.140625" style="172"/>
    <col min="5433" max="5433" width="9.140625" style="172" customWidth="1"/>
    <col min="5434" max="5434" width="37.42578125" style="172" bestFit="1" customWidth="1"/>
    <col min="5435" max="5435" width="14.140625" style="172" customWidth="1"/>
    <col min="5436" max="5436" width="12.85546875" style="172" customWidth="1"/>
    <col min="5437" max="5462" width="10.7109375" style="172" customWidth="1"/>
    <col min="5463" max="5463" width="9.140625" style="172"/>
    <col min="5464" max="5464" width="10.42578125" style="172" customWidth="1"/>
    <col min="5465" max="5469" width="9.140625" style="172"/>
    <col min="5470" max="5470" width="11.140625" style="172" customWidth="1"/>
    <col min="5471" max="5471" width="9.140625" style="172"/>
    <col min="5472" max="5472" width="13" style="172" customWidth="1"/>
    <col min="5473" max="5473" width="14.28515625" style="172" customWidth="1"/>
    <col min="5474" max="5474" width="11.42578125" style="172" customWidth="1"/>
    <col min="5475" max="5475" width="12" style="172" customWidth="1"/>
    <col min="5476" max="5492" width="12.42578125" style="172" customWidth="1"/>
    <col min="5493" max="5496" width="13.28515625" style="172" customWidth="1"/>
    <col min="5497" max="5497" width="13.5703125" style="172" customWidth="1"/>
    <col min="5498" max="5502" width="9.140625" style="172"/>
    <col min="5503" max="5503" width="44" style="172" customWidth="1"/>
    <col min="5504" max="5504" width="26.85546875" style="172" customWidth="1"/>
    <col min="5505" max="5688" width="9.140625" style="172"/>
    <col min="5689" max="5689" width="9.140625" style="172" customWidth="1"/>
    <col min="5690" max="5690" width="37.42578125" style="172" bestFit="1" customWidth="1"/>
    <col min="5691" max="5691" width="14.140625" style="172" customWidth="1"/>
    <col min="5692" max="5692" width="12.85546875" style="172" customWidth="1"/>
    <col min="5693" max="5718" width="10.7109375" style="172" customWidth="1"/>
    <col min="5719" max="5719" width="9.140625" style="172"/>
    <col min="5720" max="5720" width="10.42578125" style="172" customWidth="1"/>
    <col min="5721" max="5725" width="9.140625" style="172"/>
    <col min="5726" max="5726" width="11.140625" style="172" customWidth="1"/>
    <col min="5727" max="5727" width="9.140625" style="172"/>
    <col min="5728" max="5728" width="13" style="172" customWidth="1"/>
    <col min="5729" max="5729" width="14.28515625" style="172" customWidth="1"/>
    <col min="5730" max="5730" width="11.42578125" style="172" customWidth="1"/>
    <col min="5731" max="5731" width="12" style="172" customWidth="1"/>
    <col min="5732" max="5748" width="12.42578125" style="172" customWidth="1"/>
    <col min="5749" max="5752" width="13.28515625" style="172" customWidth="1"/>
    <col min="5753" max="5753" width="13.5703125" style="172" customWidth="1"/>
    <col min="5754" max="5758" width="9.140625" style="172"/>
    <col min="5759" max="5759" width="44" style="172" customWidth="1"/>
    <col min="5760" max="5760" width="26.85546875" style="172" customWidth="1"/>
    <col min="5761" max="5944" width="9.140625" style="172"/>
    <col min="5945" max="5945" width="9.140625" style="172" customWidth="1"/>
    <col min="5946" max="5946" width="37.42578125" style="172" bestFit="1" customWidth="1"/>
    <col min="5947" max="5947" width="14.140625" style="172" customWidth="1"/>
    <col min="5948" max="5948" width="12.85546875" style="172" customWidth="1"/>
    <col min="5949" max="5974" width="10.7109375" style="172" customWidth="1"/>
    <col min="5975" max="5975" width="9.140625" style="172"/>
    <col min="5976" max="5976" width="10.42578125" style="172" customWidth="1"/>
    <col min="5977" max="5981" width="9.140625" style="172"/>
    <col min="5982" max="5982" width="11.140625" style="172" customWidth="1"/>
    <col min="5983" max="5983" width="9.140625" style="172"/>
    <col min="5984" max="5984" width="13" style="172" customWidth="1"/>
    <col min="5985" max="5985" width="14.28515625" style="172" customWidth="1"/>
    <col min="5986" max="5986" width="11.42578125" style="172" customWidth="1"/>
    <col min="5987" max="5987" width="12" style="172" customWidth="1"/>
    <col min="5988" max="6004" width="12.42578125" style="172" customWidth="1"/>
    <col min="6005" max="6008" width="13.28515625" style="172" customWidth="1"/>
    <col min="6009" max="6009" width="13.5703125" style="172" customWidth="1"/>
    <col min="6010" max="6014" width="9.140625" style="172"/>
    <col min="6015" max="6015" width="44" style="172" customWidth="1"/>
    <col min="6016" max="6016" width="26.85546875" style="172" customWidth="1"/>
    <col min="6017" max="6200" width="9.140625" style="172"/>
    <col min="6201" max="6201" width="9.140625" style="172" customWidth="1"/>
    <col min="6202" max="6202" width="37.42578125" style="172" bestFit="1" customWidth="1"/>
    <col min="6203" max="6203" width="14.140625" style="172" customWidth="1"/>
    <col min="6204" max="6204" width="12.85546875" style="172" customWidth="1"/>
    <col min="6205" max="6230" width="10.7109375" style="172" customWidth="1"/>
    <col min="6231" max="6231" width="9.140625" style="172"/>
    <col min="6232" max="6232" width="10.42578125" style="172" customWidth="1"/>
    <col min="6233" max="6237" width="9.140625" style="172"/>
    <col min="6238" max="6238" width="11.140625" style="172" customWidth="1"/>
    <col min="6239" max="6239" width="9.140625" style="172"/>
    <col min="6240" max="6240" width="13" style="172" customWidth="1"/>
    <col min="6241" max="6241" width="14.28515625" style="172" customWidth="1"/>
    <col min="6242" max="6242" width="11.42578125" style="172" customWidth="1"/>
    <col min="6243" max="6243" width="12" style="172" customWidth="1"/>
    <col min="6244" max="6260" width="12.42578125" style="172" customWidth="1"/>
    <col min="6261" max="6264" width="13.28515625" style="172" customWidth="1"/>
    <col min="6265" max="6265" width="13.5703125" style="172" customWidth="1"/>
    <col min="6266" max="6270" width="9.140625" style="172"/>
    <col min="6271" max="6271" width="44" style="172" customWidth="1"/>
    <col min="6272" max="6272" width="26.85546875" style="172" customWidth="1"/>
    <col min="6273" max="6456" width="9.140625" style="172"/>
    <col min="6457" max="6457" width="9.140625" style="172" customWidth="1"/>
    <col min="6458" max="6458" width="37.42578125" style="172" bestFit="1" customWidth="1"/>
    <col min="6459" max="6459" width="14.140625" style="172" customWidth="1"/>
    <col min="6460" max="6460" width="12.85546875" style="172" customWidth="1"/>
    <col min="6461" max="6486" width="10.7109375" style="172" customWidth="1"/>
    <col min="6487" max="6487" width="9.140625" style="172"/>
    <col min="6488" max="6488" width="10.42578125" style="172" customWidth="1"/>
    <col min="6489" max="6493" width="9.140625" style="172"/>
    <col min="6494" max="6494" width="11.140625" style="172" customWidth="1"/>
    <col min="6495" max="6495" width="9.140625" style="172"/>
    <col min="6496" max="6496" width="13" style="172" customWidth="1"/>
    <col min="6497" max="6497" width="14.28515625" style="172" customWidth="1"/>
    <col min="6498" max="6498" width="11.42578125" style="172" customWidth="1"/>
    <col min="6499" max="6499" width="12" style="172" customWidth="1"/>
    <col min="6500" max="6516" width="12.42578125" style="172" customWidth="1"/>
    <col min="6517" max="6520" width="13.28515625" style="172" customWidth="1"/>
    <col min="6521" max="6521" width="13.5703125" style="172" customWidth="1"/>
    <col min="6522" max="6526" width="9.140625" style="172"/>
    <col min="6527" max="6527" width="44" style="172" customWidth="1"/>
    <col min="6528" max="6528" width="26.85546875" style="172" customWidth="1"/>
    <col min="6529" max="6712" width="9.140625" style="172"/>
    <col min="6713" max="6713" width="9.140625" style="172" customWidth="1"/>
    <col min="6714" max="6714" width="37.42578125" style="172" bestFit="1" customWidth="1"/>
    <col min="6715" max="6715" width="14.140625" style="172" customWidth="1"/>
    <col min="6716" max="6716" width="12.85546875" style="172" customWidth="1"/>
    <col min="6717" max="6742" width="10.7109375" style="172" customWidth="1"/>
    <col min="6743" max="6743" width="9.140625" style="172"/>
    <col min="6744" max="6744" width="10.42578125" style="172" customWidth="1"/>
    <col min="6745" max="6749" width="9.140625" style="172"/>
    <col min="6750" max="6750" width="11.140625" style="172" customWidth="1"/>
    <col min="6751" max="6751" width="9.140625" style="172"/>
    <col min="6752" max="6752" width="13" style="172" customWidth="1"/>
    <col min="6753" max="6753" width="14.28515625" style="172" customWidth="1"/>
    <col min="6754" max="6754" width="11.42578125" style="172" customWidth="1"/>
    <col min="6755" max="6755" width="12" style="172" customWidth="1"/>
    <col min="6756" max="6772" width="12.42578125" style="172" customWidth="1"/>
    <col min="6773" max="6776" width="13.28515625" style="172" customWidth="1"/>
    <col min="6777" max="6777" width="13.5703125" style="172" customWidth="1"/>
    <col min="6778" max="6782" width="9.140625" style="172"/>
    <col min="6783" max="6783" width="44" style="172" customWidth="1"/>
    <col min="6784" max="6784" width="26.85546875" style="172" customWidth="1"/>
    <col min="6785" max="6968" width="9.140625" style="172"/>
    <col min="6969" max="6969" width="9.140625" style="172" customWidth="1"/>
    <col min="6970" max="6970" width="37.42578125" style="172" bestFit="1" customWidth="1"/>
    <col min="6971" max="6971" width="14.140625" style="172" customWidth="1"/>
    <col min="6972" max="6972" width="12.85546875" style="172" customWidth="1"/>
    <col min="6973" max="6998" width="10.7109375" style="172" customWidth="1"/>
    <col min="6999" max="6999" width="9.140625" style="172"/>
    <col min="7000" max="7000" width="10.42578125" style="172" customWidth="1"/>
    <col min="7001" max="7005" width="9.140625" style="172"/>
    <col min="7006" max="7006" width="11.140625" style="172" customWidth="1"/>
    <col min="7007" max="7007" width="9.140625" style="172"/>
    <col min="7008" max="7008" width="13" style="172" customWidth="1"/>
    <col min="7009" max="7009" width="14.28515625" style="172" customWidth="1"/>
    <col min="7010" max="7010" width="11.42578125" style="172" customWidth="1"/>
    <col min="7011" max="7011" width="12" style="172" customWidth="1"/>
    <col min="7012" max="7028" width="12.42578125" style="172" customWidth="1"/>
    <col min="7029" max="7032" width="13.28515625" style="172" customWidth="1"/>
    <col min="7033" max="7033" width="13.5703125" style="172" customWidth="1"/>
    <col min="7034" max="7038" width="9.140625" style="172"/>
    <col min="7039" max="7039" width="44" style="172" customWidth="1"/>
    <col min="7040" max="7040" width="26.85546875" style="172" customWidth="1"/>
    <col min="7041" max="7224" width="9.140625" style="172"/>
    <col min="7225" max="7225" width="9.140625" style="172" customWidth="1"/>
    <col min="7226" max="7226" width="37.42578125" style="172" bestFit="1" customWidth="1"/>
    <col min="7227" max="7227" width="14.140625" style="172" customWidth="1"/>
    <col min="7228" max="7228" width="12.85546875" style="172" customWidth="1"/>
    <col min="7229" max="7254" width="10.7109375" style="172" customWidth="1"/>
    <col min="7255" max="7255" width="9.140625" style="172"/>
    <col min="7256" max="7256" width="10.42578125" style="172" customWidth="1"/>
    <col min="7257" max="7261" width="9.140625" style="172"/>
    <col min="7262" max="7262" width="11.140625" style="172" customWidth="1"/>
    <col min="7263" max="7263" width="9.140625" style="172"/>
    <col min="7264" max="7264" width="13" style="172" customWidth="1"/>
    <col min="7265" max="7265" width="14.28515625" style="172" customWidth="1"/>
    <col min="7266" max="7266" width="11.42578125" style="172" customWidth="1"/>
    <col min="7267" max="7267" width="12" style="172" customWidth="1"/>
    <col min="7268" max="7284" width="12.42578125" style="172" customWidth="1"/>
    <col min="7285" max="7288" width="13.28515625" style="172" customWidth="1"/>
    <col min="7289" max="7289" width="13.5703125" style="172" customWidth="1"/>
    <col min="7290" max="7294" width="9.140625" style="172"/>
    <col min="7295" max="7295" width="44" style="172" customWidth="1"/>
    <col min="7296" max="7296" width="26.85546875" style="172" customWidth="1"/>
    <col min="7297" max="7480" width="9.140625" style="172"/>
    <col min="7481" max="7481" width="9.140625" style="172" customWidth="1"/>
    <col min="7482" max="7482" width="37.42578125" style="172" bestFit="1" customWidth="1"/>
    <col min="7483" max="7483" width="14.140625" style="172" customWidth="1"/>
    <col min="7484" max="7484" width="12.85546875" style="172" customWidth="1"/>
    <col min="7485" max="7510" width="10.7109375" style="172" customWidth="1"/>
    <col min="7511" max="7511" width="9.140625" style="172"/>
    <col min="7512" max="7512" width="10.42578125" style="172" customWidth="1"/>
    <col min="7513" max="7517" width="9.140625" style="172"/>
    <col min="7518" max="7518" width="11.140625" style="172" customWidth="1"/>
    <col min="7519" max="7519" width="9.140625" style="172"/>
    <col min="7520" max="7520" width="13" style="172" customWidth="1"/>
    <col min="7521" max="7521" width="14.28515625" style="172" customWidth="1"/>
    <col min="7522" max="7522" width="11.42578125" style="172" customWidth="1"/>
    <col min="7523" max="7523" width="12" style="172" customWidth="1"/>
    <col min="7524" max="7540" width="12.42578125" style="172" customWidth="1"/>
    <col min="7541" max="7544" width="13.28515625" style="172" customWidth="1"/>
    <col min="7545" max="7545" width="13.5703125" style="172" customWidth="1"/>
    <col min="7546" max="7550" width="9.140625" style="172"/>
    <col min="7551" max="7551" width="44" style="172" customWidth="1"/>
    <col min="7552" max="7552" width="26.85546875" style="172" customWidth="1"/>
    <col min="7553" max="7736" width="9.140625" style="172"/>
    <col min="7737" max="7737" width="9.140625" style="172" customWidth="1"/>
    <col min="7738" max="7738" width="37.42578125" style="172" bestFit="1" customWidth="1"/>
    <col min="7739" max="7739" width="14.140625" style="172" customWidth="1"/>
    <col min="7740" max="7740" width="12.85546875" style="172" customWidth="1"/>
    <col min="7741" max="7766" width="10.7109375" style="172" customWidth="1"/>
    <col min="7767" max="7767" width="9.140625" style="172"/>
    <col min="7768" max="7768" width="10.42578125" style="172" customWidth="1"/>
    <col min="7769" max="7773" width="9.140625" style="172"/>
    <col min="7774" max="7774" width="11.140625" style="172" customWidth="1"/>
    <col min="7775" max="7775" width="9.140625" style="172"/>
    <col min="7776" max="7776" width="13" style="172" customWidth="1"/>
    <col min="7777" max="7777" width="14.28515625" style="172" customWidth="1"/>
    <col min="7778" max="7778" width="11.42578125" style="172" customWidth="1"/>
    <col min="7779" max="7779" width="12" style="172" customWidth="1"/>
    <col min="7780" max="7796" width="12.42578125" style="172" customWidth="1"/>
    <col min="7797" max="7800" width="13.28515625" style="172" customWidth="1"/>
    <col min="7801" max="7801" width="13.5703125" style="172" customWidth="1"/>
    <col min="7802" max="7806" width="9.140625" style="172"/>
    <col min="7807" max="7807" width="44" style="172" customWidth="1"/>
    <col min="7808" max="7808" width="26.85546875" style="172" customWidth="1"/>
    <col min="7809" max="7992" width="9.140625" style="172"/>
    <col min="7993" max="7993" width="9.140625" style="172" customWidth="1"/>
    <col min="7994" max="7994" width="37.42578125" style="172" bestFit="1" customWidth="1"/>
    <col min="7995" max="7995" width="14.140625" style="172" customWidth="1"/>
    <col min="7996" max="7996" width="12.85546875" style="172" customWidth="1"/>
    <col min="7997" max="8022" width="10.7109375" style="172" customWidth="1"/>
    <col min="8023" max="8023" width="9.140625" style="172"/>
    <col min="8024" max="8024" width="10.42578125" style="172" customWidth="1"/>
    <col min="8025" max="8029" width="9.140625" style="172"/>
    <col min="8030" max="8030" width="11.140625" style="172" customWidth="1"/>
    <col min="8031" max="8031" width="9.140625" style="172"/>
    <col min="8032" max="8032" width="13" style="172" customWidth="1"/>
    <col min="8033" max="8033" width="14.28515625" style="172" customWidth="1"/>
    <col min="8034" max="8034" width="11.42578125" style="172" customWidth="1"/>
    <col min="8035" max="8035" width="12" style="172" customWidth="1"/>
    <col min="8036" max="8052" width="12.42578125" style="172" customWidth="1"/>
    <col min="8053" max="8056" width="13.28515625" style="172" customWidth="1"/>
    <col min="8057" max="8057" width="13.5703125" style="172" customWidth="1"/>
    <col min="8058" max="8062" width="9.140625" style="172"/>
    <col min="8063" max="8063" width="44" style="172" customWidth="1"/>
    <col min="8064" max="8064" width="26.85546875" style="172" customWidth="1"/>
    <col min="8065" max="8248" width="9.140625" style="172"/>
    <col min="8249" max="8249" width="9.140625" style="172" customWidth="1"/>
    <col min="8250" max="8250" width="37.42578125" style="172" bestFit="1" customWidth="1"/>
    <col min="8251" max="8251" width="14.140625" style="172" customWidth="1"/>
    <col min="8252" max="8252" width="12.85546875" style="172" customWidth="1"/>
    <col min="8253" max="8278" width="10.7109375" style="172" customWidth="1"/>
    <col min="8279" max="8279" width="9.140625" style="172"/>
    <col min="8280" max="8280" width="10.42578125" style="172" customWidth="1"/>
    <col min="8281" max="8285" width="9.140625" style="172"/>
    <col min="8286" max="8286" width="11.140625" style="172" customWidth="1"/>
    <col min="8287" max="8287" width="9.140625" style="172"/>
    <col min="8288" max="8288" width="13" style="172" customWidth="1"/>
    <col min="8289" max="8289" width="14.28515625" style="172" customWidth="1"/>
    <col min="8290" max="8290" width="11.42578125" style="172" customWidth="1"/>
    <col min="8291" max="8291" width="12" style="172" customWidth="1"/>
    <col min="8292" max="8308" width="12.42578125" style="172" customWidth="1"/>
    <col min="8309" max="8312" width="13.28515625" style="172" customWidth="1"/>
    <col min="8313" max="8313" width="13.5703125" style="172" customWidth="1"/>
    <col min="8314" max="8318" width="9.140625" style="172"/>
    <col min="8319" max="8319" width="44" style="172" customWidth="1"/>
    <col min="8320" max="8320" width="26.85546875" style="172" customWidth="1"/>
    <col min="8321" max="8504" width="9.140625" style="172"/>
    <col min="8505" max="8505" width="9.140625" style="172" customWidth="1"/>
    <col min="8506" max="8506" width="37.42578125" style="172" bestFit="1" customWidth="1"/>
    <col min="8507" max="8507" width="14.140625" style="172" customWidth="1"/>
    <col min="8508" max="8508" width="12.85546875" style="172" customWidth="1"/>
    <col min="8509" max="8534" width="10.7109375" style="172" customWidth="1"/>
    <col min="8535" max="8535" width="9.140625" style="172"/>
    <col min="8536" max="8536" width="10.42578125" style="172" customWidth="1"/>
    <col min="8537" max="8541" width="9.140625" style="172"/>
    <col min="8542" max="8542" width="11.140625" style="172" customWidth="1"/>
    <col min="8543" max="8543" width="9.140625" style="172"/>
    <col min="8544" max="8544" width="13" style="172" customWidth="1"/>
    <col min="8545" max="8545" width="14.28515625" style="172" customWidth="1"/>
    <col min="8546" max="8546" width="11.42578125" style="172" customWidth="1"/>
    <col min="8547" max="8547" width="12" style="172" customWidth="1"/>
    <col min="8548" max="8564" width="12.42578125" style="172" customWidth="1"/>
    <col min="8565" max="8568" width="13.28515625" style="172" customWidth="1"/>
    <col min="8569" max="8569" width="13.5703125" style="172" customWidth="1"/>
    <col min="8570" max="8574" width="9.140625" style="172"/>
    <col min="8575" max="8575" width="44" style="172" customWidth="1"/>
    <col min="8576" max="8576" width="26.85546875" style="172" customWidth="1"/>
    <col min="8577" max="8760" width="9.140625" style="172"/>
    <col min="8761" max="8761" width="9.140625" style="172" customWidth="1"/>
    <col min="8762" max="8762" width="37.42578125" style="172" bestFit="1" customWidth="1"/>
    <col min="8763" max="8763" width="14.140625" style="172" customWidth="1"/>
    <col min="8764" max="8764" width="12.85546875" style="172" customWidth="1"/>
    <col min="8765" max="8790" width="10.7109375" style="172" customWidth="1"/>
    <col min="8791" max="8791" width="9.140625" style="172"/>
    <col min="8792" max="8792" width="10.42578125" style="172" customWidth="1"/>
    <col min="8793" max="8797" width="9.140625" style="172"/>
    <col min="8798" max="8798" width="11.140625" style="172" customWidth="1"/>
    <col min="8799" max="8799" width="9.140625" style="172"/>
    <col min="8800" max="8800" width="13" style="172" customWidth="1"/>
    <col min="8801" max="8801" width="14.28515625" style="172" customWidth="1"/>
    <col min="8802" max="8802" width="11.42578125" style="172" customWidth="1"/>
    <col min="8803" max="8803" width="12" style="172" customWidth="1"/>
    <col min="8804" max="8820" width="12.42578125" style="172" customWidth="1"/>
    <col min="8821" max="8824" width="13.28515625" style="172" customWidth="1"/>
    <col min="8825" max="8825" width="13.5703125" style="172" customWidth="1"/>
    <col min="8826" max="8830" width="9.140625" style="172"/>
    <col min="8831" max="8831" width="44" style="172" customWidth="1"/>
    <col min="8832" max="8832" width="26.85546875" style="172" customWidth="1"/>
    <col min="8833" max="9016" width="9.140625" style="172"/>
    <col min="9017" max="9017" width="9.140625" style="172" customWidth="1"/>
    <col min="9018" max="9018" width="37.42578125" style="172" bestFit="1" customWidth="1"/>
    <col min="9019" max="9019" width="14.140625" style="172" customWidth="1"/>
    <col min="9020" max="9020" width="12.85546875" style="172" customWidth="1"/>
    <col min="9021" max="9046" width="10.7109375" style="172" customWidth="1"/>
    <col min="9047" max="9047" width="9.140625" style="172"/>
    <col min="9048" max="9048" width="10.42578125" style="172" customWidth="1"/>
    <col min="9049" max="9053" width="9.140625" style="172"/>
    <col min="9054" max="9054" width="11.140625" style="172" customWidth="1"/>
    <col min="9055" max="9055" width="9.140625" style="172"/>
    <col min="9056" max="9056" width="13" style="172" customWidth="1"/>
    <col min="9057" max="9057" width="14.28515625" style="172" customWidth="1"/>
    <col min="9058" max="9058" width="11.42578125" style="172" customWidth="1"/>
    <col min="9059" max="9059" width="12" style="172" customWidth="1"/>
    <col min="9060" max="9076" width="12.42578125" style="172" customWidth="1"/>
    <col min="9077" max="9080" width="13.28515625" style="172" customWidth="1"/>
    <col min="9081" max="9081" width="13.5703125" style="172" customWidth="1"/>
    <col min="9082" max="9086" width="9.140625" style="172"/>
    <col min="9087" max="9087" width="44" style="172" customWidth="1"/>
    <col min="9088" max="9088" width="26.85546875" style="172" customWidth="1"/>
    <col min="9089" max="9272" width="9.140625" style="172"/>
    <col min="9273" max="9273" width="9.140625" style="172" customWidth="1"/>
    <col min="9274" max="9274" width="37.42578125" style="172" bestFit="1" customWidth="1"/>
    <col min="9275" max="9275" width="14.140625" style="172" customWidth="1"/>
    <col min="9276" max="9276" width="12.85546875" style="172" customWidth="1"/>
    <col min="9277" max="9302" width="10.7109375" style="172" customWidth="1"/>
    <col min="9303" max="9303" width="9.140625" style="172"/>
    <col min="9304" max="9304" width="10.42578125" style="172" customWidth="1"/>
    <col min="9305" max="9309" width="9.140625" style="172"/>
    <col min="9310" max="9310" width="11.140625" style="172" customWidth="1"/>
    <col min="9311" max="9311" width="9.140625" style="172"/>
    <col min="9312" max="9312" width="13" style="172" customWidth="1"/>
    <col min="9313" max="9313" width="14.28515625" style="172" customWidth="1"/>
    <col min="9314" max="9314" width="11.42578125" style="172" customWidth="1"/>
    <col min="9315" max="9315" width="12" style="172" customWidth="1"/>
    <col min="9316" max="9332" width="12.42578125" style="172" customWidth="1"/>
    <col min="9333" max="9336" width="13.28515625" style="172" customWidth="1"/>
    <col min="9337" max="9337" width="13.5703125" style="172" customWidth="1"/>
    <col min="9338" max="9342" width="9.140625" style="172"/>
    <col min="9343" max="9343" width="44" style="172" customWidth="1"/>
    <col min="9344" max="9344" width="26.85546875" style="172" customWidth="1"/>
    <col min="9345" max="9528" width="9.140625" style="172"/>
    <col min="9529" max="9529" width="9.140625" style="172" customWidth="1"/>
    <col min="9530" max="9530" width="37.42578125" style="172" bestFit="1" customWidth="1"/>
    <col min="9531" max="9531" width="14.140625" style="172" customWidth="1"/>
    <col min="9532" max="9532" width="12.85546875" style="172" customWidth="1"/>
    <col min="9533" max="9558" width="10.7109375" style="172" customWidth="1"/>
    <col min="9559" max="9559" width="9.140625" style="172"/>
    <col min="9560" max="9560" width="10.42578125" style="172" customWidth="1"/>
    <col min="9561" max="9565" width="9.140625" style="172"/>
    <col min="9566" max="9566" width="11.140625" style="172" customWidth="1"/>
    <col min="9567" max="9567" width="9.140625" style="172"/>
    <col min="9568" max="9568" width="13" style="172" customWidth="1"/>
    <col min="9569" max="9569" width="14.28515625" style="172" customWidth="1"/>
    <col min="9570" max="9570" width="11.42578125" style="172" customWidth="1"/>
    <col min="9571" max="9571" width="12" style="172" customWidth="1"/>
    <col min="9572" max="9588" width="12.42578125" style="172" customWidth="1"/>
    <col min="9589" max="9592" width="13.28515625" style="172" customWidth="1"/>
    <col min="9593" max="9593" width="13.5703125" style="172" customWidth="1"/>
    <col min="9594" max="9598" width="9.140625" style="172"/>
    <col min="9599" max="9599" width="44" style="172" customWidth="1"/>
    <col min="9600" max="9600" width="26.85546875" style="172" customWidth="1"/>
    <col min="9601" max="9784" width="9.140625" style="172"/>
    <col min="9785" max="9785" width="9.140625" style="172" customWidth="1"/>
    <col min="9786" max="9786" width="37.42578125" style="172" bestFit="1" customWidth="1"/>
    <col min="9787" max="9787" width="14.140625" style="172" customWidth="1"/>
    <col min="9788" max="9788" width="12.85546875" style="172" customWidth="1"/>
    <col min="9789" max="9814" width="10.7109375" style="172" customWidth="1"/>
    <col min="9815" max="9815" width="9.140625" style="172"/>
    <col min="9816" max="9816" width="10.42578125" style="172" customWidth="1"/>
    <col min="9817" max="9821" width="9.140625" style="172"/>
    <col min="9822" max="9822" width="11.140625" style="172" customWidth="1"/>
    <col min="9823" max="9823" width="9.140625" style="172"/>
    <col min="9824" max="9824" width="13" style="172" customWidth="1"/>
    <col min="9825" max="9825" width="14.28515625" style="172" customWidth="1"/>
    <col min="9826" max="9826" width="11.42578125" style="172" customWidth="1"/>
    <col min="9827" max="9827" width="12" style="172" customWidth="1"/>
    <col min="9828" max="9844" width="12.42578125" style="172" customWidth="1"/>
    <col min="9845" max="9848" width="13.28515625" style="172" customWidth="1"/>
    <col min="9849" max="9849" width="13.5703125" style="172" customWidth="1"/>
    <col min="9850" max="9854" width="9.140625" style="172"/>
    <col min="9855" max="9855" width="44" style="172" customWidth="1"/>
    <col min="9856" max="9856" width="26.85546875" style="172" customWidth="1"/>
    <col min="9857" max="10040" width="9.140625" style="172"/>
    <col min="10041" max="10041" width="9.140625" style="172" customWidth="1"/>
    <col min="10042" max="10042" width="37.42578125" style="172" bestFit="1" customWidth="1"/>
    <col min="10043" max="10043" width="14.140625" style="172" customWidth="1"/>
    <col min="10044" max="10044" width="12.85546875" style="172" customWidth="1"/>
    <col min="10045" max="10070" width="10.7109375" style="172" customWidth="1"/>
    <col min="10071" max="10071" width="9.140625" style="172"/>
    <col min="10072" max="10072" width="10.42578125" style="172" customWidth="1"/>
    <col min="10073" max="10077" width="9.140625" style="172"/>
    <col min="10078" max="10078" width="11.140625" style="172" customWidth="1"/>
    <col min="10079" max="10079" width="9.140625" style="172"/>
    <col min="10080" max="10080" width="13" style="172" customWidth="1"/>
    <col min="10081" max="10081" width="14.28515625" style="172" customWidth="1"/>
    <col min="10082" max="10082" width="11.42578125" style="172" customWidth="1"/>
    <col min="10083" max="10083" width="12" style="172" customWidth="1"/>
    <col min="10084" max="10100" width="12.42578125" style="172" customWidth="1"/>
    <col min="10101" max="10104" width="13.28515625" style="172" customWidth="1"/>
    <col min="10105" max="10105" width="13.5703125" style="172" customWidth="1"/>
    <col min="10106" max="10110" width="9.140625" style="172"/>
    <col min="10111" max="10111" width="44" style="172" customWidth="1"/>
    <col min="10112" max="10112" width="26.85546875" style="172" customWidth="1"/>
    <col min="10113" max="10296" width="9.140625" style="172"/>
    <col min="10297" max="10297" width="9.140625" style="172" customWidth="1"/>
    <col min="10298" max="10298" width="37.42578125" style="172" bestFit="1" customWidth="1"/>
    <col min="10299" max="10299" width="14.140625" style="172" customWidth="1"/>
    <col min="10300" max="10300" width="12.85546875" style="172" customWidth="1"/>
    <col min="10301" max="10326" width="10.7109375" style="172" customWidth="1"/>
    <col min="10327" max="10327" width="9.140625" style="172"/>
    <col min="10328" max="10328" width="10.42578125" style="172" customWidth="1"/>
    <col min="10329" max="10333" width="9.140625" style="172"/>
    <col min="10334" max="10334" width="11.140625" style="172" customWidth="1"/>
    <col min="10335" max="10335" width="9.140625" style="172"/>
    <col min="10336" max="10336" width="13" style="172" customWidth="1"/>
    <col min="10337" max="10337" width="14.28515625" style="172" customWidth="1"/>
    <col min="10338" max="10338" width="11.42578125" style="172" customWidth="1"/>
    <col min="10339" max="10339" width="12" style="172" customWidth="1"/>
    <col min="10340" max="10356" width="12.42578125" style="172" customWidth="1"/>
    <col min="10357" max="10360" width="13.28515625" style="172" customWidth="1"/>
    <col min="10361" max="10361" width="13.5703125" style="172" customWidth="1"/>
    <col min="10362" max="10366" width="9.140625" style="172"/>
    <col min="10367" max="10367" width="44" style="172" customWidth="1"/>
    <col min="10368" max="10368" width="26.85546875" style="172" customWidth="1"/>
    <col min="10369" max="10552" width="9.140625" style="172"/>
    <col min="10553" max="10553" width="9.140625" style="172" customWidth="1"/>
    <col min="10554" max="10554" width="37.42578125" style="172" bestFit="1" customWidth="1"/>
    <col min="10555" max="10555" width="14.140625" style="172" customWidth="1"/>
    <col min="10556" max="10556" width="12.85546875" style="172" customWidth="1"/>
    <col min="10557" max="10582" width="10.7109375" style="172" customWidth="1"/>
    <col min="10583" max="10583" width="9.140625" style="172"/>
    <col min="10584" max="10584" width="10.42578125" style="172" customWidth="1"/>
    <col min="10585" max="10589" width="9.140625" style="172"/>
    <col min="10590" max="10590" width="11.140625" style="172" customWidth="1"/>
    <col min="10591" max="10591" width="9.140625" style="172"/>
    <col min="10592" max="10592" width="13" style="172" customWidth="1"/>
    <col min="10593" max="10593" width="14.28515625" style="172" customWidth="1"/>
    <col min="10594" max="10594" width="11.42578125" style="172" customWidth="1"/>
    <col min="10595" max="10595" width="12" style="172" customWidth="1"/>
    <col min="10596" max="10612" width="12.42578125" style="172" customWidth="1"/>
    <col min="10613" max="10616" width="13.28515625" style="172" customWidth="1"/>
    <col min="10617" max="10617" width="13.5703125" style="172" customWidth="1"/>
    <col min="10618" max="10622" width="9.140625" style="172"/>
    <col min="10623" max="10623" width="44" style="172" customWidth="1"/>
    <col min="10624" max="10624" width="26.85546875" style="172" customWidth="1"/>
    <col min="10625" max="10808" width="9.140625" style="172"/>
    <col min="10809" max="10809" width="9.140625" style="172" customWidth="1"/>
    <col min="10810" max="10810" width="37.42578125" style="172" bestFit="1" customWidth="1"/>
    <col min="10811" max="10811" width="14.140625" style="172" customWidth="1"/>
    <col min="10812" max="10812" width="12.85546875" style="172" customWidth="1"/>
    <col min="10813" max="10838" width="10.7109375" style="172" customWidth="1"/>
    <col min="10839" max="10839" width="9.140625" style="172"/>
    <col min="10840" max="10840" width="10.42578125" style="172" customWidth="1"/>
    <col min="10841" max="10845" width="9.140625" style="172"/>
    <col min="10846" max="10846" width="11.140625" style="172" customWidth="1"/>
    <col min="10847" max="10847" width="9.140625" style="172"/>
    <col min="10848" max="10848" width="13" style="172" customWidth="1"/>
    <col min="10849" max="10849" width="14.28515625" style="172" customWidth="1"/>
    <col min="10850" max="10850" width="11.42578125" style="172" customWidth="1"/>
    <col min="10851" max="10851" width="12" style="172" customWidth="1"/>
    <col min="10852" max="10868" width="12.42578125" style="172" customWidth="1"/>
    <col min="10869" max="10872" width="13.28515625" style="172" customWidth="1"/>
    <col min="10873" max="10873" width="13.5703125" style="172" customWidth="1"/>
    <col min="10874" max="10878" width="9.140625" style="172"/>
    <col min="10879" max="10879" width="44" style="172" customWidth="1"/>
    <col min="10880" max="10880" width="26.85546875" style="172" customWidth="1"/>
    <col min="10881" max="11064" width="9.140625" style="172"/>
    <col min="11065" max="11065" width="9.140625" style="172" customWidth="1"/>
    <col min="11066" max="11066" width="37.42578125" style="172" bestFit="1" customWidth="1"/>
    <col min="11067" max="11067" width="14.140625" style="172" customWidth="1"/>
    <col min="11068" max="11068" width="12.85546875" style="172" customWidth="1"/>
    <col min="11069" max="11094" width="10.7109375" style="172" customWidth="1"/>
    <col min="11095" max="11095" width="9.140625" style="172"/>
    <col min="11096" max="11096" width="10.42578125" style="172" customWidth="1"/>
    <col min="11097" max="11101" width="9.140625" style="172"/>
    <col min="11102" max="11102" width="11.140625" style="172" customWidth="1"/>
    <col min="11103" max="11103" width="9.140625" style="172"/>
    <col min="11104" max="11104" width="13" style="172" customWidth="1"/>
    <col min="11105" max="11105" width="14.28515625" style="172" customWidth="1"/>
    <col min="11106" max="11106" width="11.42578125" style="172" customWidth="1"/>
    <col min="11107" max="11107" width="12" style="172" customWidth="1"/>
    <col min="11108" max="11124" width="12.42578125" style="172" customWidth="1"/>
    <col min="11125" max="11128" width="13.28515625" style="172" customWidth="1"/>
    <col min="11129" max="11129" width="13.5703125" style="172" customWidth="1"/>
    <col min="11130" max="11134" width="9.140625" style="172"/>
    <col min="11135" max="11135" width="44" style="172" customWidth="1"/>
    <col min="11136" max="11136" width="26.85546875" style="172" customWidth="1"/>
    <col min="11137" max="11320" width="9.140625" style="172"/>
    <col min="11321" max="11321" width="9.140625" style="172" customWidth="1"/>
    <col min="11322" max="11322" width="37.42578125" style="172" bestFit="1" customWidth="1"/>
    <col min="11323" max="11323" width="14.140625" style="172" customWidth="1"/>
    <col min="11324" max="11324" width="12.85546875" style="172" customWidth="1"/>
    <col min="11325" max="11350" width="10.7109375" style="172" customWidth="1"/>
    <col min="11351" max="11351" width="9.140625" style="172"/>
    <col min="11352" max="11352" width="10.42578125" style="172" customWidth="1"/>
    <col min="11353" max="11357" width="9.140625" style="172"/>
    <col min="11358" max="11358" width="11.140625" style="172" customWidth="1"/>
    <col min="11359" max="11359" width="9.140625" style="172"/>
    <col min="11360" max="11360" width="13" style="172" customWidth="1"/>
    <col min="11361" max="11361" width="14.28515625" style="172" customWidth="1"/>
    <col min="11362" max="11362" width="11.42578125" style="172" customWidth="1"/>
    <col min="11363" max="11363" width="12" style="172" customWidth="1"/>
    <col min="11364" max="11380" width="12.42578125" style="172" customWidth="1"/>
    <col min="11381" max="11384" width="13.28515625" style="172" customWidth="1"/>
    <col min="11385" max="11385" width="13.5703125" style="172" customWidth="1"/>
    <col min="11386" max="11390" width="9.140625" style="172"/>
    <col min="11391" max="11391" width="44" style="172" customWidth="1"/>
    <col min="11392" max="11392" width="26.85546875" style="172" customWidth="1"/>
    <col min="11393" max="11576" width="9.140625" style="172"/>
    <col min="11577" max="11577" width="9.140625" style="172" customWidth="1"/>
    <col min="11578" max="11578" width="37.42578125" style="172" bestFit="1" customWidth="1"/>
    <col min="11579" max="11579" width="14.140625" style="172" customWidth="1"/>
    <col min="11580" max="11580" width="12.85546875" style="172" customWidth="1"/>
    <col min="11581" max="11606" width="10.7109375" style="172" customWidth="1"/>
    <col min="11607" max="11607" width="9.140625" style="172"/>
    <col min="11608" max="11608" width="10.42578125" style="172" customWidth="1"/>
    <col min="11609" max="11613" width="9.140625" style="172"/>
    <col min="11614" max="11614" width="11.140625" style="172" customWidth="1"/>
    <col min="11615" max="11615" width="9.140625" style="172"/>
    <col min="11616" max="11616" width="13" style="172" customWidth="1"/>
    <col min="11617" max="11617" width="14.28515625" style="172" customWidth="1"/>
    <col min="11618" max="11618" width="11.42578125" style="172" customWidth="1"/>
    <col min="11619" max="11619" width="12" style="172" customWidth="1"/>
    <col min="11620" max="11636" width="12.42578125" style="172" customWidth="1"/>
    <col min="11637" max="11640" width="13.28515625" style="172" customWidth="1"/>
    <col min="11641" max="11641" width="13.5703125" style="172" customWidth="1"/>
    <col min="11642" max="11646" width="9.140625" style="172"/>
    <col min="11647" max="11647" width="44" style="172" customWidth="1"/>
    <col min="11648" max="11648" width="26.85546875" style="172" customWidth="1"/>
    <col min="11649" max="11832" width="9.140625" style="172"/>
    <col min="11833" max="11833" width="9.140625" style="172" customWidth="1"/>
    <col min="11834" max="11834" width="37.42578125" style="172" bestFit="1" customWidth="1"/>
    <col min="11835" max="11835" width="14.140625" style="172" customWidth="1"/>
    <col min="11836" max="11836" width="12.85546875" style="172" customWidth="1"/>
    <col min="11837" max="11862" width="10.7109375" style="172" customWidth="1"/>
    <col min="11863" max="11863" width="9.140625" style="172"/>
    <col min="11864" max="11864" width="10.42578125" style="172" customWidth="1"/>
    <col min="11865" max="11869" width="9.140625" style="172"/>
    <col min="11870" max="11870" width="11.140625" style="172" customWidth="1"/>
    <col min="11871" max="11871" width="9.140625" style="172"/>
    <col min="11872" max="11872" width="13" style="172" customWidth="1"/>
    <col min="11873" max="11873" width="14.28515625" style="172" customWidth="1"/>
    <col min="11874" max="11874" width="11.42578125" style="172" customWidth="1"/>
    <col min="11875" max="11875" width="12" style="172" customWidth="1"/>
    <col min="11876" max="11892" width="12.42578125" style="172" customWidth="1"/>
    <col min="11893" max="11896" width="13.28515625" style="172" customWidth="1"/>
    <col min="11897" max="11897" width="13.5703125" style="172" customWidth="1"/>
    <col min="11898" max="11902" width="9.140625" style="172"/>
    <col min="11903" max="11903" width="44" style="172" customWidth="1"/>
    <col min="11904" max="11904" width="26.85546875" style="172" customWidth="1"/>
    <col min="11905" max="12088" width="9.140625" style="172"/>
    <col min="12089" max="12089" width="9.140625" style="172" customWidth="1"/>
    <col min="12090" max="12090" width="37.42578125" style="172" bestFit="1" customWidth="1"/>
    <col min="12091" max="12091" width="14.140625" style="172" customWidth="1"/>
    <col min="12092" max="12092" width="12.85546875" style="172" customWidth="1"/>
    <col min="12093" max="12118" width="10.7109375" style="172" customWidth="1"/>
    <col min="12119" max="12119" width="9.140625" style="172"/>
    <col min="12120" max="12120" width="10.42578125" style="172" customWidth="1"/>
    <col min="12121" max="12125" width="9.140625" style="172"/>
    <col min="12126" max="12126" width="11.140625" style="172" customWidth="1"/>
    <col min="12127" max="12127" width="9.140625" style="172"/>
    <col min="12128" max="12128" width="13" style="172" customWidth="1"/>
    <col min="12129" max="12129" width="14.28515625" style="172" customWidth="1"/>
    <col min="12130" max="12130" width="11.42578125" style="172" customWidth="1"/>
    <col min="12131" max="12131" width="12" style="172" customWidth="1"/>
    <col min="12132" max="12148" width="12.42578125" style="172" customWidth="1"/>
    <col min="12149" max="12152" width="13.28515625" style="172" customWidth="1"/>
    <col min="12153" max="12153" width="13.5703125" style="172" customWidth="1"/>
    <col min="12154" max="12158" width="9.140625" style="172"/>
    <col min="12159" max="12159" width="44" style="172" customWidth="1"/>
    <col min="12160" max="12160" width="26.85546875" style="172" customWidth="1"/>
    <col min="12161" max="12344" width="9.140625" style="172"/>
    <col min="12345" max="12345" width="9.140625" style="172" customWidth="1"/>
    <col min="12346" max="12346" width="37.42578125" style="172" bestFit="1" customWidth="1"/>
    <col min="12347" max="12347" width="14.140625" style="172" customWidth="1"/>
    <col min="12348" max="12348" width="12.85546875" style="172" customWidth="1"/>
    <col min="12349" max="12374" width="10.7109375" style="172" customWidth="1"/>
    <col min="12375" max="12375" width="9.140625" style="172"/>
    <col min="12376" max="12376" width="10.42578125" style="172" customWidth="1"/>
    <col min="12377" max="12381" width="9.140625" style="172"/>
    <col min="12382" max="12382" width="11.140625" style="172" customWidth="1"/>
    <col min="12383" max="12383" width="9.140625" style="172"/>
    <col min="12384" max="12384" width="13" style="172" customWidth="1"/>
    <col min="12385" max="12385" width="14.28515625" style="172" customWidth="1"/>
    <col min="12386" max="12386" width="11.42578125" style="172" customWidth="1"/>
    <col min="12387" max="12387" width="12" style="172" customWidth="1"/>
    <col min="12388" max="12404" width="12.42578125" style="172" customWidth="1"/>
    <col min="12405" max="12408" width="13.28515625" style="172" customWidth="1"/>
    <col min="12409" max="12409" width="13.5703125" style="172" customWidth="1"/>
    <col min="12410" max="12414" width="9.140625" style="172"/>
    <col min="12415" max="12415" width="44" style="172" customWidth="1"/>
    <col min="12416" max="12416" width="26.85546875" style="172" customWidth="1"/>
    <col min="12417" max="12600" width="9.140625" style="172"/>
    <col min="12601" max="12601" width="9.140625" style="172" customWidth="1"/>
    <col min="12602" max="12602" width="37.42578125" style="172" bestFit="1" customWidth="1"/>
    <col min="12603" max="12603" width="14.140625" style="172" customWidth="1"/>
    <col min="12604" max="12604" width="12.85546875" style="172" customWidth="1"/>
    <col min="12605" max="12630" width="10.7109375" style="172" customWidth="1"/>
    <col min="12631" max="12631" width="9.140625" style="172"/>
    <col min="12632" max="12632" width="10.42578125" style="172" customWidth="1"/>
    <col min="12633" max="12637" width="9.140625" style="172"/>
    <col min="12638" max="12638" width="11.140625" style="172" customWidth="1"/>
    <col min="12639" max="12639" width="9.140625" style="172"/>
    <col min="12640" max="12640" width="13" style="172" customWidth="1"/>
    <col min="12641" max="12641" width="14.28515625" style="172" customWidth="1"/>
    <col min="12642" max="12642" width="11.42578125" style="172" customWidth="1"/>
    <col min="12643" max="12643" width="12" style="172" customWidth="1"/>
    <col min="12644" max="12660" width="12.42578125" style="172" customWidth="1"/>
    <col min="12661" max="12664" width="13.28515625" style="172" customWidth="1"/>
    <col min="12665" max="12665" width="13.5703125" style="172" customWidth="1"/>
    <col min="12666" max="12670" width="9.140625" style="172"/>
    <col min="12671" max="12671" width="44" style="172" customWidth="1"/>
    <col min="12672" max="12672" width="26.85546875" style="172" customWidth="1"/>
    <col min="12673" max="12856" width="9.140625" style="172"/>
    <col min="12857" max="12857" width="9.140625" style="172" customWidth="1"/>
    <col min="12858" max="12858" width="37.42578125" style="172" bestFit="1" customWidth="1"/>
    <col min="12859" max="12859" width="14.140625" style="172" customWidth="1"/>
    <col min="12860" max="12860" width="12.85546875" style="172" customWidth="1"/>
    <col min="12861" max="12886" width="10.7109375" style="172" customWidth="1"/>
    <col min="12887" max="12887" width="9.140625" style="172"/>
    <col min="12888" max="12888" width="10.42578125" style="172" customWidth="1"/>
    <col min="12889" max="12893" width="9.140625" style="172"/>
    <col min="12894" max="12894" width="11.140625" style="172" customWidth="1"/>
    <col min="12895" max="12895" width="9.140625" style="172"/>
    <col min="12896" max="12896" width="13" style="172" customWidth="1"/>
    <col min="12897" max="12897" width="14.28515625" style="172" customWidth="1"/>
    <col min="12898" max="12898" width="11.42578125" style="172" customWidth="1"/>
    <col min="12899" max="12899" width="12" style="172" customWidth="1"/>
    <col min="12900" max="12916" width="12.42578125" style="172" customWidth="1"/>
    <col min="12917" max="12920" width="13.28515625" style="172" customWidth="1"/>
    <col min="12921" max="12921" width="13.5703125" style="172" customWidth="1"/>
    <col min="12922" max="12926" width="9.140625" style="172"/>
    <col min="12927" max="12927" width="44" style="172" customWidth="1"/>
    <col min="12928" max="12928" width="26.85546875" style="172" customWidth="1"/>
    <col min="12929" max="13112" width="9.140625" style="172"/>
    <col min="13113" max="13113" width="9.140625" style="172" customWidth="1"/>
    <col min="13114" max="13114" width="37.42578125" style="172" bestFit="1" customWidth="1"/>
    <col min="13115" max="13115" width="14.140625" style="172" customWidth="1"/>
    <col min="13116" max="13116" width="12.85546875" style="172" customWidth="1"/>
    <col min="13117" max="13142" width="10.7109375" style="172" customWidth="1"/>
    <col min="13143" max="13143" width="9.140625" style="172"/>
    <col min="13144" max="13144" width="10.42578125" style="172" customWidth="1"/>
    <col min="13145" max="13149" width="9.140625" style="172"/>
    <col min="13150" max="13150" width="11.140625" style="172" customWidth="1"/>
    <col min="13151" max="13151" width="9.140625" style="172"/>
    <col min="13152" max="13152" width="13" style="172" customWidth="1"/>
    <col min="13153" max="13153" width="14.28515625" style="172" customWidth="1"/>
    <col min="13154" max="13154" width="11.42578125" style="172" customWidth="1"/>
    <col min="13155" max="13155" width="12" style="172" customWidth="1"/>
    <col min="13156" max="13172" width="12.42578125" style="172" customWidth="1"/>
    <col min="13173" max="13176" width="13.28515625" style="172" customWidth="1"/>
    <col min="13177" max="13177" width="13.5703125" style="172" customWidth="1"/>
    <col min="13178" max="13182" width="9.140625" style="172"/>
    <col min="13183" max="13183" width="44" style="172" customWidth="1"/>
    <col min="13184" max="13184" width="26.85546875" style="172" customWidth="1"/>
    <col min="13185" max="13368" width="9.140625" style="172"/>
    <col min="13369" max="13369" width="9.140625" style="172" customWidth="1"/>
    <col min="13370" max="13370" width="37.42578125" style="172" bestFit="1" customWidth="1"/>
    <col min="13371" max="13371" width="14.140625" style="172" customWidth="1"/>
    <col min="13372" max="13372" width="12.85546875" style="172" customWidth="1"/>
    <col min="13373" max="13398" width="10.7109375" style="172" customWidth="1"/>
    <col min="13399" max="13399" width="9.140625" style="172"/>
    <col min="13400" max="13400" width="10.42578125" style="172" customWidth="1"/>
    <col min="13401" max="13405" width="9.140625" style="172"/>
    <col min="13406" max="13406" width="11.140625" style="172" customWidth="1"/>
    <col min="13407" max="13407" width="9.140625" style="172"/>
    <col min="13408" max="13408" width="13" style="172" customWidth="1"/>
    <col min="13409" max="13409" width="14.28515625" style="172" customWidth="1"/>
    <col min="13410" max="13410" width="11.42578125" style="172" customWidth="1"/>
    <col min="13411" max="13411" width="12" style="172" customWidth="1"/>
    <col min="13412" max="13428" width="12.42578125" style="172" customWidth="1"/>
    <col min="13429" max="13432" width="13.28515625" style="172" customWidth="1"/>
    <col min="13433" max="13433" width="13.5703125" style="172" customWidth="1"/>
    <col min="13434" max="13438" width="9.140625" style="172"/>
    <col min="13439" max="13439" width="44" style="172" customWidth="1"/>
    <col min="13440" max="13440" width="26.85546875" style="172" customWidth="1"/>
    <col min="13441" max="13624" width="9.140625" style="172"/>
    <col min="13625" max="13625" width="9.140625" style="172" customWidth="1"/>
    <col min="13626" max="13626" width="37.42578125" style="172" bestFit="1" customWidth="1"/>
    <col min="13627" max="13627" width="14.140625" style="172" customWidth="1"/>
    <col min="13628" max="13628" width="12.85546875" style="172" customWidth="1"/>
    <col min="13629" max="13654" width="10.7109375" style="172" customWidth="1"/>
    <col min="13655" max="13655" width="9.140625" style="172"/>
    <col min="13656" max="13656" width="10.42578125" style="172" customWidth="1"/>
    <col min="13657" max="13661" width="9.140625" style="172"/>
    <col min="13662" max="13662" width="11.140625" style="172" customWidth="1"/>
    <col min="13663" max="13663" width="9.140625" style="172"/>
    <col min="13664" max="13664" width="13" style="172" customWidth="1"/>
    <col min="13665" max="13665" width="14.28515625" style="172" customWidth="1"/>
    <col min="13666" max="13666" width="11.42578125" style="172" customWidth="1"/>
    <col min="13667" max="13667" width="12" style="172" customWidth="1"/>
    <col min="13668" max="13684" width="12.42578125" style="172" customWidth="1"/>
    <col min="13685" max="13688" width="13.28515625" style="172" customWidth="1"/>
    <col min="13689" max="13689" width="13.5703125" style="172" customWidth="1"/>
    <col min="13690" max="13694" width="9.140625" style="172"/>
    <col min="13695" max="13695" width="44" style="172" customWidth="1"/>
    <col min="13696" max="13696" width="26.85546875" style="172" customWidth="1"/>
    <col min="13697" max="13880" width="9.140625" style="172"/>
    <col min="13881" max="13881" width="9.140625" style="172" customWidth="1"/>
    <col min="13882" max="13882" width="37.42578125" style="172" bestFit="1" customWidth="1"/>
    <col min="13883" max="13883" width="14.140625" style="172" customWidth="1"/>
    <col min="13884" max="13884" width="12.85546875" style="172" customWidth="1"/>
    <col min="13885" max="13910" width="10.7109375" style="172" customWidth="1"/>
    <col min="13911" max="13911" width="9.140625" style="172"/>
    <col min="13912" max="13912" width="10.42578125" style="172" customWidth="1"/>
    <col min="13913" max="13917" width="9.140625" style="172"/>
    <col min="13918" max="13918" width="11.140625" style="172" customWidth="1"/>
    <col min="13919" max="13919" width="9.140625" style="172"/>
    <col min="13920" max="13920" width="13" style="172" customWidth="1"/>
    <col min="13921" max="13921" width="14.28515625" style="172" customWidth="1"/>
    <col min="13922" max="13922" width="11.42578125" style="172" customWidth="1"/>
    <col min="13923" max="13923" width="12" style="172" customWidth="1"/>
    <col min="13924" max="13940" width="12.42578125" style="172" customWidth="1"/>
    <col min="13941" max="13944" width="13.28515625" style="172" customWidth="1"/>
    <col min="13945" max="13945" width="13.5703125" style="172" customWidth="1"/>
    <col min="13946" max="13950" width="9.140625" style="172"/>
    <col min="13951" max="13951" width="44" style="172" customWidth="1"/>
    <col min="13952" max="13952" width="26.85546875" style="172" customWidth="1"/>
    <col min="13953" max="14136" width="9.140625" style="172"/>
    <col min="14137" max="14137" width="9.140625" style="172" customWidth="1"/>
    <col min="14138" max="14138" width="37.42578125" style="172" bestFit="1" customWidth="1"/>
    <col min="14139" max="14139" width="14.140625" style="172" customWidth="1"/>
    <col min="14140" max="14140" width="12.85546875" style="172" customWidth="1"/>
    <col min="14141" max="14166" width="10.7109375" style="172" customWidth="1"/>
    <col min="14167" max="14167" width="9.140625" style="172"/>
    <col min="14168" max="14168" width="10.42578125" style="172" customWidth="1"/>
    <col min="14169" max="14173" width="9.140625" style="172"/>
    <col min="14174" max="14174" width="11.140625" style="172" customWidth="1"/>
    <col min="14175" max="14175" width="9.140625" style="172"/>
    <col min="14176" max="14176" width="13" style="172" customWidth="1"/>
    <col min="14177" max="14177" width="14.28515625" style="172" customWidth="1"/>
    <col min="14178" max="14178" width="11.42578125" style="172" customWidth="1"/>
    <col min="14179" max="14179" width="12" style="172" customWidth="1"/>
    <col min="14180" max="14196" width="12.42578125" style="172" customWidth="1"/>
    <col min="14197" max="14200" width="13.28515625" style="172" customWidth="1"/>
    <col min="14201" max="14201" width="13.5703125" style="172" customWidth="1"/>
    <col min="14202" max="14206" width="9.140625" style="172"/>
    <col min="14207" max="14207" width="44" style="172" customWidth="1"/>
    <col min="14208" max="14208" width="26.85546875" style="172" customWidth="1"/>
    <col min="14209" max="14392" width="9.140625" style="172"/>
    <col min="14393" max="14393" width="9.140625" style="172" customWidth="1"/>
    <col min="14394" max="14394" width="37.42578125" style="172" bestFit="1" customWidth="1"/>
    <col min="14395" max="14395" width="14.140625" style="172" customWidth="1"/>
    <col min="14396" max="14396" width="12.85546875" style="172" customWidth="1"/>
    <col min="14397" max="14422" width="10.7109375" style="172" customWidth="1"/>
    <col min="14423" max="14423" width="9.140625" style="172"/>
    <col min="14424" max="14424" width="10.42578125" style="172" customWidth="1"/>
    <col min="14425" max="14429" width="9.140625" style="172"/>
    <col min="14430" max="14430" width="11.140625" style="172" customWidth="1"/>
    <col min="14431" max="14431" width="9.140625" style="172"/>
    <col min="14432" max="14432" width="13" style="172" customWidth="1"/>
    <col min="14433" max="14433" width="14.28515625" style="172" customWidth="1"/>
    <col min="14434" max="14434" width="11.42578125" style="172" customWidth="1"/>
    <col min="14435" max="14435" width="12" style="172" customWidth="1"/>
    <col min="14436" max="14452" width="12.42578125" style="172" customWidth="1"/>
    <col min="14453" max="14456" width="13.28515625" style="172" customWidth="1"/>
    <col min="14457" max="14457" width="13.5703125" style="172" customWidth="1"/>
    <col min="14458" max="14462" width="9.140625" style="172"/>
    <col min="14463" max="14463" width="44" style="172" customWidth="1"/>
    <col min="14464" max="14464" width="26.85546875" style="172" customWidth="1"/>
    <col min="14465" max="14648" width="9.140625" style="172"/>
    <col min="14649" max="14649" width="9.140625" style="172" customWidth="1"/>
    <col min="14650" max="14650" width="37.42578125" style="172" bestFit="1" customWidth="1"/>
    <col min="14651" max="14651" width="14.140625" style="172" customWidth="1"/>
    <col min="14652" max="14652" width="12.85546875" style="172" customWidth="1"/>
    <col min="14653" max="14678" width="10.7109375" style="172" customWidth="1"/>
    <col min="14679" max="14679" width="9.140625" style="172"/>
    <col min="14680" max="14680" width="10.42578125" style="172" customWidth="1"/>
    <col min="14681" max="14685" width="9.140625" style="172"/>
    <col min="14686" max="14686" width="11.140625" style="172" customWidth="1"/>
    <col min="14687" max="14687" width="9.140625" style="172"/>
    <col min="14688" max="14688" width="13" style="172" customWidth="1"/>
    <col min="14689" max="14689" width="14.28515625" style="172" customWidth="1"/>
    <col min="14690" max="14690" width="11.42578125" style="172" customWidth="1"/>
    <col min="14691" max="14691" width="12" style="172" customWidth="1"/>
    <col min="14692" max="14708" width="12.42578125" style="172" customWidth="1"/>
    <col min="14709" max="14712" width="13.28515625" style="172" customWidth="1"/>
    <col min="14713" max="14713" width="13.5703125" style="172" customWidth="1"/>
    <col min="14714" max="14718" width="9.140625" style="172"/>
    <col min="14719" max="14719" width="44" style="172" customWidth="1"/>
    <col min="14720" max="14720" width="26.85546875" style="172" customWidth="1"/>
    <col min="14721" max="14904" width="9.140625" style="172"/>
    <col min="14905" max="14905" width="9.140625" style="172" customWidth="1"/>
    <col min="14906" max="14906" width="37.42578125" style="172" bestFit="1" customWidth="1"/>
    <col min="14907" max="14907" width="14.140625" style="172" customWidth="1"/>
    <col min="14908" max="14908" width="12.85546875" style="172" customWidth="1"/>
    <col min="14909" max="14934" width="10.7109375" style="172" customWidth="1"/>
    <col min="14935" max="14935" width="9.140625" style="172"/>
    <col min="14936" max="14936" width="10.42578125" style="172" customWidth="1"/>
    <col min="14937" max="14941" width="9.140625" style="172"/>
    <col min="14942" max="14942" width="11.140625" style="172" customWidth="1"/>
    <col min="14943" max="14943" width="9.140625" style="172"/>
    <col min="14944" max="14944" width="13" style="172" customWidth="1"/>
    <col min="14945" max="14945" width="14.28515625" style="172" customWidth="1"/>
    <col min="14946" max="14946" width="11.42578125" style="172" customWidth="1"/>
    <col min="14947" max="14947" width="12" style="172" customWidth="1"/>
    <col min="14948" max="14964" width="12.42578125" style="172" customWidth="1"/>
    <col min="14965" max="14968" width="13.28515625" style="172" customWidth="1"/>
    <col min="14969" max="14969" width="13.5703125" style="172" customWidth="1"/>
    <col min="14970" max="14974" width="9.140625" style="172"/>
    <col min="14975" max="14975" width="44" style="172" customWidth="1"/>
    <col min="14976" max="14976" width="26.85546875" style="172" customWidth="1"/>
    <col min="14977" max="15160" width="9.140625" style="172"/>
    <col min="15161" max="15161" width="9.140625" style="172" customWidth="1"/>
    <col min="15162" max="15162" width="37.42578125" style="172" bestFit="1" customWidth="1"/>
    <col min="15163" max="15163" width="14.140625" style="172" customWidth="1"/>
    <col min="15164" max="15164" width="12.85546875" style="172" customWidth="1"/>
    <col min="15165" max="15190" width="10.7109375" style="172" customWidth="1"/>
    <col min="15191" max="15191" width="9.140625" style="172"/>
    <col min="15192" max="15192" width="10.42578125" style="172" customWidth="1"/>
    <col min="15193" max="15197" width="9.140625" style="172"/>
    <col min="15198" max="15198" width="11.140625" style="172" customWidth="1"/>
    <col min="15199" max="15199" width="9.140625" style="172"/>
    <col min="15200" max="15200" width="13" style="172" customWidth="1"/>
    <col min="15201" max="15201" width="14.28515625" style="172" customWidth="1"/>
    <col min="15202" max="15202" width="11.42578125" style="172" customWidth="1"/>
    <col min="15203" max="15203" width="12" style="172" customWidth="1"/>
    <col min="15204" max="15220" width="12.42578125" style="172" customWidth="1"/>
    <col min="15221" max="15224" width="13.28515625" style="172" customWidth="1"/>
    <col min="15225" max="15225" width="13.5703125" style="172" customWidth="1"/>
    <col min="15226" max="15230" width="9.140625" style="172"/>
    <col min="15231" max="15231" width="44" style="172" customWidth="1"/>
    <col min="15232" max="15232" width="26.85546875" style="172" customWidth="1"/>
    <col min="15233" max="15416" width="9.140625" style="172"/>
    <col min="15417" max="15417" width="9.140625" style="172" customWidth="1"/>
    <col min="15418" max="15418" width="37.42578125" style="172" bestFit="1" customWidth="1"/>
    <col min="15419" max="15419" width="14.140625" style="172" customWidth="1"/>
    <col min="15420" max="15420" width="12.85546875" style="172" customWidth="1"/>
    <col min="15421" max="15446" width="10.7109375" style="172" customWidth="1"/>
    <col min="15447" max="15447" width="9.140625" style="172"/>
    <col min="15448" max="15448" width="10.42578125" style="172" customWidth="1"/>
    <col min="15449" max="15453" width="9.140625" style="172"/>
    <col min="15454" max="15454" width="11.140625" style="172" customWidth="1"/>
    <col min="15455" max="15455" width="9.140625" style="172"/>
    <col min="15456" max="15456" width="13" style="172" customWidth="1"/>
    <col min="15457" max="15457" width="14.28515625" style="172" customWidth="1"/>
    <col min="15458" max="15458" width="11.42578125" style="172" customWidth="1"/>
    <col min="15459" max="15459" width="12" style="172" customWidth="1"/>
    <col min="15460" max="15476" width="12.42578125" style="172" customWidth="1"/>
    <col min="15477" max="15480" width="13.28515625" style="172" customWidth="1"/>
    <col min="15481" max="15481" width="13.5703125" style="172" customWidth="1"/>
    <col min="15482" max="15486" width="9.140625" style="172"/>
    <col min="15487" max="15487" width="44" style="172" customWidth="1"/>
    <col min="15488" max="15488" width="26.85546875" style="172" customWidth="1"/>
    <col min="15489" max="15672" width="9.140625" style="172"/>
    <col min="15673" max="15673" width="9.140625" style="172" customWidth="1"/>
    <col min="15674" max="15674" width="37.42578125" style="172" bestFit="1" customWidth="1"/>
    <col min="15675" max="15675" width="14.140625" style="172" customWidth="1"/>
    <col min="15676" max="15676" width="12.85546875" style="172" customWidth="1"/>
    <col min="15677" max="15702" width="10.7109375" style="172" customWidth="1"/>
    <col min="15703" max="15703" width="9.140625" style="172"/>
    <col min="15704" max="15704" width="10.42578125" style="172" customWidth="1"/>
    <col min="15705" max="15709" width="9.140625" style="172"/>
    <col min="15710" max="15710" width="11.140625" style="172" customWidth="1"/>
    <col min="15711" max="15711" width="9.140625" style="172"/>
    <col min="15712" max="15712" width="13" style="172" customWidth="1"/>
    <col min="15713" max="15713" width="14.28515625" style="172" customWidth="1"/>
    <col min="15714" max="15714" width="11.42578125" style="172" customWidth="1"/>
    <col min="15715" max="15715" width="12" style="172" customWidth="1"/>
    <col min="15716" max="15732" width="12.42578125" style="172" customWidth="1"/>
    <col min="15733" max="15736" width="13.28515625" style="172" customWidth="1"/>
    <col min="15737" max="15737" width="13.5703125" style="172" customWidth="1"/>
    <col min="15738" max="15742" width="9.140625" style="172"/>
    <col min="15743" max="15743" width="44" style="172" customWidth="1"/>
    <col min="15744" max="15744" width="26.85546875" style="172" customWidth="1"/>
    <col min="15745" max="15928" width="9.140625" style="172"/>
    <col min="15929" max="15929" width="9.140625" style="172" customWidth="1"/>
    <col min="15930" max="15930" width="37.42578125" style="172" bestFit="1" customWidth="1"/>
    <col min="15931" max="15931" width="14.140625" style="172" customWidth="1"/>
    <col min="15932" max="15932" width="12.85546875" style="172" customWidth="1"/>
    <col min="15933" max="15958" width="10.7109375" style="172" customWidth="1"/>
    <col min="15959" max="15959" width="9.140625" style="172"/>
    <col min="15960" max="15960" width="10.42578125" style="172" customWidth="1"/>
    <col min="15961" max="15965" width="9.140625" style="172"/>
    <col min="15966" max="15966" width="11.140625" style="172" customWidth="1"/>
    <col min="15967" max="15967" width="9.140625" style="172"/>
    <col min="15968" max="15968" width="13" style="172" customWidth="1"/>
    <col min="15969" max="15969" width="14.28515625" style="172" customWidth="1"/>
    <col min="15970" max="15970" width="11.42578125" style="172" customWidth="1"/>
    <col min="15971" max="15971" width="12" style="172" customWidth="1"/>
    <col min="15972" max="15988" width="12.42578125" style="172" customWidth="1"/>
    <col min="15989" max="15992" width="13.28515625" style="172" customWidth="1"/>
    <col min="15993" max="15993" width="13.5703125" style="172" customWidth="1"/>
    <col min="15994" max="15998" width="9.140625" style="172"/>
    <col min="15999" max="15999" width="44" style="172" customWidth="1"/>
    <col min="16000" max="16000" width="26.85546875" style="172" customWidth="1"/>
    <col min="16001" max="16184" width="9.140625" style="172"/>
    <col min="16185" max="16185" width="9.140625" style="172" customWidth="1"/>
    <col min="16186" max="16186" width="37.42578125" style="172" bestFit="1" customWidth="1"/>
    <col min="16187" max="16187" width="14.140625" style="172" customWidth="1"/>
    <col min="16188" max="16188" width="12.85546875" style="172" customWidth="1"/>
    <col min="16189" max="16214" width="10.7109375" style="172" customWidth="1"/>
    <col min="16215" max="16215" width="9.140625" style="172"/>
    <col min="16216" max="16216" width="10.42578125" style="172" customWidth="1"/>
    <col min="16217" max="16221" width="9.140625" style="172"/>
    <col min="16222" max="16222" width="11.140625" style="172" customWidth="1"/>
    <col min="16223" max="16223" width="9.140625" style="172"/>
    <col min="16224" max="16224" width="13" style="172" customWidth="1"/>
    <col min="16225" max="16225" width="14.28515625" style="172" customWidth="1"/>
    <col min="16226" max="16226" width="11.42578125" style="172" customWidth="1"/>
    <col min="16227" max="16227" width="12" style="172" customWidth="1"/>
    <col min="16228" max="16244" width="12.42578125" style="172" customWidth="1"/>
    <col min="16245" max="16248" width="13.28515625" style="172" customWidth="1"/>
    <col min="16249" max="16249" width="13.5703125" style="172" customWidth="1"/>
    <col min="16250" max="16254" width="9.140625" style="172"/>
    <col min="16255" max="16255" width="44" style="172" customWidth="1"/>
    <col min="16256" max="16256" width="26.85546875" style="172" customWidth="1"/>
    <col min="16257" max="16384" width="9.140625" style="172"/>
  </cols>
  <sheetData>
    <row r="1" spans="1:132" ht="15" x14ac:dyDescent="0.25">
      <c r="C1" s="324" t="s">
        <v>78</v>
      </c>
      <c r="D1" s="325"/>
      <c r="E1" s="320" t="s">
        <v>287</v>
      </c>
      <c r="F1" s="320"/>
      <c r="G1" s="320"/>
      <c r="H1" s="320"/>
      <c r="I1" s="320"/>
      <c r="J1" s="320"/>
      <c r="K1" s="320"/>
      <c r="L1" s="320"/>
      <c r="M1" s="320"/>
      <c r="N1" s="320"/>
      <c r="O1" s="320"/>
      <c r="P1" s="320"/>
      <c r="Q1" s="320"/>
      <c r="R1" s="320"/>
      <c r="S1" s="320"/>
      <c r="T1" s="320"/>
      <c r="U1" s="320"/>
      <c r="V1" s="320"/>
      <c r="W1" s="320"/>
      <c r="X1" s="320"/>
      <c r="Y1" s="320"/>
      <c r="Z1" s="320"/>
      <c r="AA1" s="320"/>
      <c r="AB1" s="320" t="s">
        <v>79</v>
      </c>
      <c r="AC1" s="320"/>
      <c r="AD1" s="320"/>
      <c r="AE1" s="320"/>
      <c r="AF1" s="320"/>
      <c r="AG1" s="320"/>
      <c r="AH1" s="320"/>
      <c r="AI1" s="320"/>
      <c r="AJ1" s="320"/>
      <c r="AK1" s="320"/>
      <c r="AL1" s="320"/>
      <c r="AM1" s="320"/>
      <c r="AN1" s="320"/>
      <c r="AO1" s="320"/>
      <c r="AP1" s="320"/>
      <c r="AQ1" s="320"/>
      <c r="AR1" s="320"/>
      <c r="AS1" s="219"/>
      <c r="AT1" s="321" t="s">
        <v>80</v>
      </c>
      <c r="AU1" s="322"/>
      <c r="AV1" s="322"/>
      <c r="AW1" s="322"/>
      <c r="AX1" s="322"/>
      <c r="AY1" s="322"/>
      <c r="AZ1" s="322"/>
      <c r="BA1" s="322"/>
      <c r="BB1" s="322"/>
      <c r="BC1" s="322"/>
      <c r="BD1" s="322"/>
      <c r="BE1" s="322"/>
      <c r="BF1" s="322"/>
      <c r="BG1" s="322"/>
      <c r="BH1" s="323"/>
      <c r="BI1" s="326" t="s">
        <v>287</v>
      </c>
      <c r="BJ1" s="326"/>
      <c r="BK1" s="326"/>
      <c r="BL1" s="326"/>
      <c r="BM1" s="326"/>
      <c r="BN1" s="326"/>
      <c r="BO1" s="326"/>
      <c r="BP1" s="326"/>
      <c r="BQ1" s="326"/>
      <c r="BR1" s="326"/>
      <c r="BS1" s="326"/>
      <c r="BT1" s="326"/>
      <c r="BU1" s="326"/>
      <c r="BV1" s="326"/>
      <c r="BW1" s="326"/>
      <c r="BX1" s="326"/>
      <c r="BY1" s="326"/>
      <c r="BZ1" s="326"/>
      <c r="CA1" s="326"/>
      <c r="CB1" s="326"/>
      <c r="CC1" s="326"/>
      <c r="CD1" s="326"/>
      <c r="CE1" s="326"/>
      <c r="CF1" s="326" t="s">
        <v>79</v>
      </c>
      <c r="CG1" s="326"/>
      <c r="CH1" s="326"/>
      <c r="CI1" s="326"/>
      <c r="CJ1" s="326"/>
      <c r="CK1" s="326"/>
      <c r="CL1" s="326"/>
      <c r="CM1" s="326"/>
      <c r="CN1" s="326"/>
      <c r="CO1" s="326"/>
      <c r="CP1" s="326"/>
      <c r="CQ1" s="326"/>
      <c r="CR1" s="326"/>
      <c r="CS1" s="326"/>
      <c r="CT1" s="326"/>
      <c r="CU1" s="326"/>
      <c r="CV1" s="326"/>
      <c r="CW1" s="316" t="s">
        <v>80</v>
      </c>
      <c r="CX1" s="317"/>
      <c r="CY1" s="317"/>
      <c r="CZ1" s="317"/>
      <c r="DA1" s="317"/>
      <c r="DB1" s="317"/>
      <c r="DC1" s="317"/>
      <c r="DD1" s="317"/>
      <c r="DE1" s="317"/>
      <c r="DF1" s="317"/>
      <c r="DG1" s="317"/>
      <c r="DH1" s="317"/>
      <c r="DI1" s="317"/>
      <c r="DJ1" s="317"/>
      <c r="DK1" s="318"/>
      <c r="DL1" s="314" t="s">
        <v>81</v>
      </c>
      <c r="DM1" s="319"/>
      <c r="DN1" s="319"/>
      <c r="DO1" s="319"/>
      <c r="DP1" s="315"/>
      <c r="DR1" s="173" t="s">
        <v>292</v>
      </c>
      <c r="DS1" s="60"/>
      <c r="DT1" s="60"/>
      <c r="DU1" s="60"/>
      <c r="DV1" s="60"/>
      <c r="DW1" s="60"/>
      <c r="DX1" s="60"/>
    </row>
    <row r="2" spans="1:132" s="170" customFormat="1" ht="13.9" customHeight="1" x14ac:dyDescent="0.25">
      <c r="B2" s="171"/>
      <c r="C2" s="174" t="s">
        <v>291</v>
      </c>
      <c r="D2" s="174"/>
      <c r="E2" s="220" t="s">
        <v>288</v>
      </c>
      <c r="F2" s="220"/>
      <c r="G2" s="220"/>
      <c r="H2" s="220"/>
      <c r="I2" s="220"/>
      <c r="J2" s="220"/>
      <c r="K2" s="220"/>
      <c r="L2" s="220"/>
      <c r="M2" s="220"/>
      <c r="N2" s="220"/>
      <c r="O2" s="220"/>
      <c r="P2" s="220"/>
      <c r="Q2" s="220"/>
      <c r="R2" s="220"/>
      <c r="S2" s="220"/>
      <c r="T2" s="221"/>
      <c r="U2" s="220" t="s">
        <v>289</v>
      </c>
      <c r="V2" s="222"/>
      <c r="W2" s="220"/>
      <c r="X2" s="331" t="s">
        <v>290</v>
      </c>
      <c r="Y2" s="332"/>
      <c r="Z2" s="332"/>
      <c r="AA2" s="333"/>
      <c r="AB2" s="331" t="s">
        <v>288</v>
      </c>
      <c r="AC2" s="332"/>
      <c r="AD2" s="332"/>
      <c r="AE2" s="332"/>
      <c r="AF2" s="332"/>
      <c r="AG2" s="332"/>
      <c r="AH2" s="332"/>
      <c r="AI2" s="332"/>
      <c r="AJ2" s="332"/>
      <c r="AK2" s="332"/>
      <c r="AL2" s="332"/>
      <c r="AM2" s="333"/>
      <c r="AN2" s="223" t="s">
        <v>289</v>
      </c>
      <c r="AO2" s="224"/>
      <c r="AP2" s="331" t="s">
        <v>290</v>
      </c>
      <c r="AQ2" s="332"/>
      <c r="AR2" s="333"/>
      <c r="AS2" s="334" t="s">
        <v>82</v>
      </c>
      <c r="AT2" s="337" t="s">
        <v>288</v>
      </c>
      <c r="AU2" s="338"/>
      <c r="AV2" s="338"/>
      <c r="AW2" s="338"/>
      <c r="AX2" s="338"/>
      <c r="AY2" s="338"/>
      <c r="AZ2" s="338"/>
      <c r="BA2" s="338"/>
      <c r="BB2" s="338"/>
      <c r="BC2" s="338"/>
      <c r="BD2" s="338"/>
      <c r="BE2" s="339"/>
      <c r="BF2" s="327" t="s">
        <v>290</v>
      </c>
      <c r="BG2" s="327"/>
      <c r="BH2" s="327"/>
      <c r="BI2" s="175" t="s">
        <v>284</v>
      </c>
      <c r="BJ2" s="175"/>
      <c r="BK2" s="175"/>
      <c r="BL2" s="175"/>
      <c r="BM2" s="175"/>
      <c r="BN2" s="175"/>
      <c r="BO2" s="175"/>
      <c r="BP2" s="175"/>
      <c r="BQ2" s="175"/>
      <c r="BR2" s="175"/>
      <c r="BS2" s="175"/>
      <c r="BT2" s="175"/>
      <c r="BU2" s="175"/>
      <c r="BV2" s="175"/>
      <c r="BW2" s="175"/>
      <c r="BX2" s="176"/>
      <c r="BY2" s="175" t="s">
        <v>285</v>
      </c>
      <c r="BZ2" s="177"/>
      <c r="CA2" s="175"/>
      <c r="CB2" s="307" t="s">
        <v>286</v>
      </c>
      <c r="CC2" s="308"/>
      <c r="CD2" s="308"/>
      <c r="CE2" s="309"/>
      <c r="CF2" s="307" t="s">
        <v>284</v>
      </c>
      <c r="CG2" s="308"/>
      <c r="CH2" s="308"/>
      <c r="CI2" s="308"/>
      <c r="CJ2" s="308"/>
      <c r="CK2" s="308"/>
      <c r="CL2" s="308"/>
      <c r="CM2" s="308"/>
      <c r="CN2" s="308"/>
      <c r="CO2" s="308"/>
      <c r="CP2" s="308"/>
      <c r="CQ2" s="309"/>
      <c r="CR2" s="178" t="s">
        <v>285</v>
      </c>
      <c r="CS2" s="179"/>
      <c r="CT2" s="307" t="s">
        <v>286</v>
      </c>
      <c r="CU2" s="308"/>
      <c r="CV2" s="309"/>
      <c r="CW2" s="328" t="s">
        <v>284</v>
      </c>
      <c r="CX2" s="329"/>
      <c r="CY2" s="329"/>
      <c r="CZ2" s="329"/>
      <c r="DA2" s="329"/>
      <c r="DB2" s="329"/>
      <c r="DC2" s="329"/>
      <c r="DD2" s="329"/>
      <c r="DE2" s="329"/>
      <c r="DF2" s="329"/>
      <c r="DG2" s="329"/>
      <c r="DH2" s="330"/>
      <c r="DI2" s="313" t="s">
        <v>286</v>
      </c>
      <c r="DJ2" s="313"/>
      <c r="DK2" s="313"/>
      <c r="DL2" s="180" t="s">
        <v>291</v>
      </c>
      <c r="DM2" s="180"/>
      <c r="DN2" s="180"/>
      <c r="DO2" s="180"/>
      <c r="DP2" s="306" t="s">
        <v>83</v>
      </c>
      <c r="DQ2" s="181"/>
      <c r="DR2" s="182" t="s">
        <v>84</v>
      </c>
      <c r="DS2" s="173"/>
      <c r="DT2" s="173"/>
      <c r="DU2" s="173"/>
      <c r="DV2" s="60"/>
      <c r="DW2" s="60"/>
      <c r="DX2" s="60"/>
      <c r="EA2" s="213"/>
      <c r="EB2" s="213"/>
    </row>
    <row r="3" spans="1:132" s="183" customFormat="1" ht="28.5" customHeight="1" x14ac:dyDescent="0.25">
      <c r="B3" s="184"/>
      <c r="C3" s="185" t="s">
        <v>85</v>
      </c>
      <c r="D3" s="185" t="s">
        <v>86</v>
      </c>
      <c r="E3" s="225" t="s">
        <v>87</v>
      </c>
      <c r="F3" s="225"/>
      <c r="G3" s="225"/>
      <c r="H3" s="225"/>
      <c r="I3" s="226" t="s">
        <v>88</v>
      </c>
      <c r="J3" s="227"/>
      <c r="K3" s="227"/>
      <c r="L3" s="228"/>
      <c r="M3" s="226" t="s">
        <v>89</v>
      </c>
      <c r="N3" s="227"/>
      <c r="O3" s="227"/>
      <c r="P3" s="228"/>
      <c r="Q3" s="226" t="s">
        <v>90</v>
      </c>
      <c r="R3" s="227"/>
      <c r="S3" s="227"/>
      <c r="T3" s="227"/>
      <c r="U3" s="229"/>
      <c r="V3" s="230"/>
      <c r="W3" s="231"/>
      <c r="X3" s="230"/>
      <c r="Y3" s="230"/>
      <c r="Z3" s="232"/>
      <c r="AA3" s="233"/>
      <c r="AB3" s="331" t="s">
        <v>87</v>
      </c>
      <c r="AC3" s="332"/>
      <c r="AD3" s="333"/>
      <c r="AE3" s="340" t="s">
        <v>88</v>
      </c>
      <c r="AF3" s="341"/>
      <c r="AG3" s="342"/>
      <c r="AH3" s="340" t="s">
        <v>89</v>
      </c>
      <c r="AI3" s="341"/>
      <c r="AJ3" s="342"/>
      <c r="AK3" s="340" t="s">
        <v>91</v>
      </c>
      <c r="AL3" s="341"/>
      <c r="AM3" s="342"/>
      <c r="AN3" s="331"/>
      <c r="AO3" s="333"/>
      <c r="AP3" s="332"/>
      <c r="AQ3" s="332"/>
      <c r="AR3" s="333"/>
      <c r="AS3" s="335"/>
      <c r="AT3" s="340" t="s">
        <v>87</v>
      </c>
      <c r="AU3" s="341"/>
      <c r="AV3" s="342"/>
      <c r="AW3" s="327" t="s">
        <v>88</v>
      </c>
      <c r="AX3" s="327"/>
      <c r="AY3" s="327"/>
      <c r="AZ3" s="327" t="s">
        <v>89</v>
      </c>
      <c r="BA3" s="327"/>
      <c r="BB3" s="327"/>
      <c r="BC3" s="327" t="s">
        <v>90</v>
      </c>
      <c r="BD3" s="327"/>
      <c r="BE3" s="327"/>
      <c r="BF3" s="234"/>
      <c r="BG3" s="234"/>
      <c r="BH3" s="234"/>
      <c r="BI3" s="186" t="s">
        <v>87</v>
      </c>
      <c r="BJ3" s="186"/>
      <c r="BK3" s="186"/>
      <c r="BL3" s="186"/>
      <c r="BM3" s="187" t="s">
        <v>88</v>
      </c>
      <c r="BN3" s="188"/>
      <c r="BO3" s="188"/>
      <c r="BP3" s="189"/>
      <c r="BQ3" s="187" t="s">
        <v>89</v>
      </c>
      <c r="BR3" s="188"/>
      <c r="BS3" s="188"/>
      <c r="BT3" s="189"/>
      <c r="BU3" s="187" t="s">
        <v>90</v>
      </c>
      <c r="BV3" s="188"/>
      <c r="BW3" s="188"/>
      <c r="BX3" s="188"/>
      <c r="BY3" s="190"/>
      <c r="BZ3" s="191"/>
      <c r="CA3" s="192"/>
      <c r="CB3" s="191"/>
      <c r="CC3" s="191"/>
      <c r="CD3" s="193"/>
      <c r="CE3" s="194"/>
      <c r="CF3" s="307" t="s">
        <v>87</v>
      </c>
      <c r="CG3" s="308"/>
      <c r="CH3" s="309"/>
      <c r="CI3" s="310" t="s">
        <v>88</v>
      </c>
      <c r="CJ3" s="311"/>
      <c r="CK3" s="312"/>
      <c r="CL3" s="310" t="s">
        <v>89</v>
      </c>
      <c r="CM3" s="311"/>
      <c r="CN3" s="312"/>
      <c r="CO3" s="310" t="s">
        <v>91</v>
      </c>
      <c r="CP3" s="311"/>
      <c r="CQ3" s="312"/>
      <c r="CR3" s="307"/>
      <c r="CS3" s="309"/>
      <c r="CT3" s="308"/>
      <c r="CU3" s="308"/>
      <c r="CV3" s="309"/>
      <c r="CW3" s="310" t="s">
        <v>87</v>
      </c>
      <c r="CX3" s="311"/>
      <c r="CY3" s="312"/>
      <c r="CZ3" s="313" t="s">
        <v>88</v>
      </c>
      <c r="DA3" s="313"/>
      <c r="DB3" s="313"/>
      <c r="DC3" s="313" t="s">
        <v>89</v>
      </c>
      <c r="DD3" s="313"/>
      <c r="DE3" s="313"/>
      <c r="DF3" s="313" t="s">
        <v>90</v>
      </c>
      <c r="DG3" s="313"/>
      <c r="DH3" s="313"/>
      <c r="DI3" s="195"/>
      <c r="DJ3" s="195"/>
      <c r="DK3" s="195"/>
      <c r="DL3" s="314" t="s">
        <v>92</v>
      </c>
      <c r="DM3" s="315"/>
      <c r="DN3" s="314" t="s">
        <v>93</v>
      </c>
      <c r="DO3" s="315"/>
      <c r="DP3" s="306"/>
      <c r="DQ3" s="181"/>
      <c r="DR3" s="61" t="s">
        <v>94</v>
      </c>
      <c r="DS3" s="196"/>
      <c r="DT3" s="196"/>
      <c r="DU3" s="196"/>
      <c r="DV3" s="197"/>
      <c r="DW3" s="197"/>
      <c r="DX3" s="197"/>
      <c r="EA3" s="215"/>
      <c r="EB3" s="215"/>
    </row>
    <row r="4" spans="1:132" s="204" customFormat="1" ht="84.75" customHeight="1" x14ac:dyDescent="0.25">
      <c r="A4" s="198" t="s">
        <v>95</v>
      </c>
      <c r="B4" s="198" t="s">
        <v>96</v>
      </c>
      <c r="C4" s="199" t="s">
        <v>75</v>
      </c>
      <c r="D4" s="199" t="s">
        <v>97</v>
      </c>
      <c r="E4" s="235" t="s">
        <v>98</v>
      </c>
      <c r="F4" s="235" t="s">
        <v>99</v>
      </c>
      <c r="G4" s="235" t="s">
        <v>100</v>
      </c>
      <c r="H4" s="235" t="s">
        <v>101</v>
      </c>
      <c r="I4" s="235" t="s">
        <v>98</v>
      </c>
      <c r="J4" s="235" t="s">
        <v>99</v>
      </c>
      <c r="K4" s="235" t="s">
        <v>100</v>
      </c>
      <c r="L4" s="235" t="s">
        <v>101</v>
      </c>
      <c r="M4" s="235" t="s">
        <v>98</v>
      </c>
      <c r="N4" s="235" t="s">
        <v>99</v>
      </c>
      <c r="O4" s="235" t="s">
        <v>100</v>
      </c>
      <c r="P4" s="235" t="s">
        <v>101</v>
      </c>
      <c r="Q4" s="235" t="s">
        <v>98</v>
      </c>
      <c r="R4" s="235" t="s">
        <v>99</v>
      </c>
      <c r="S4" s="235" t="s">
        <v>100</v>
      </c>
      <c r="T4" s="235" t="s">
        <v>101</v>
      </c>
      <c r="U4" s="235" t="s">
        <v>98</v>
      </c>
      <c r="V4" s="236" t="s">
        <v>99</v>
      </c>
      <c r="W4" s="236" t="s">
        <v>100</v>
      </c>
      <c r="X4" s="236" t="s">
        <v>98</v>
      </c>
      <c r="Y4" s="236" t="s">
        <v>99</v>
      </c>
      <c r="Z4" s="236" t="s">
        <v>100</v>
      </c>
      <c r="AA4" s="236" t="s">
        <v>101</v>
      </c>
      <c r="AB4" s="235" t="s">
        <v>99</v>
      </c>
      <c r="AC4" s="235" t="s">
        <v>100</v>
      </c>
      <c r="AD4" s="235" t="s">
        <v>101</v>
      </c>
      <c r="AE4" s="235" t="s">
        <v>99</v>
      </c>
      <c r="AF4" s="235" t="s">
        <v>100</v>
      </c>
      <c r="AG4" s="235" t="s">
        <v>101</v>
      </c>
      <c r="AH4" s="235" t="s">
        <v>99</v>
      </c>
      <c r="AI4" s="235" t="s">
        <v>100</v>
      </c>
      <c r="AJ4" s="235" t="s">
        <v>101</v>
      </c>
      <c r="AK4" s="235" t="s">
        <v>99</v>
      </c>
      <c r="AL4" s="235" t="s">
        <v>100</v>
      </c>
      <c r="AM4" s="235" t="s">
        <v>101</v>
      </c>
      <c r="AN4" s="235" t="s">
        <v>99</v>
      </c>
      <c r="AO4" s="235" t="s">
        <v>100</v>
      </c>
      <c r="AP4" s="235" t="s">
        <v>99</v>
      </c>
      <c r="AQ4" s="235" t="s">
        <v>100</v>
      </c>
      <c r="AR4" s="235" t="s">
        <v>101</v>
      </c>
      <c r="AS4" s="336"/>
      <c r="AT4" s="235" t="s">
        <v>99</v>
      </c>
      <c r="AU4" s="235" t="s">
        <v>100</v>
      </c>
      <c r="AV4" s="235" t="s">
        <v>101</v>
      </c>
      <c r="AW4" s="235" t="s">
        <v>99</v>
      </c>
      <c r="AX4" s="235" t="s">
        <v>100</v>
      </c>
      <c r="AY4" s="235" t="s">
        <v>101</v>
      </c>
      <c r="AZ4" s="235" t="s">
        <v>99</v>
      </c>
      <c r="BA4" s="235" t="s">
        <v>100</v>
      </c>
      <c r="BB4" s="235" t="s">
        <v>101</v>
      </c>
      <c r="BC4" s="235" t="s">
        <v>99</v>
      </c>
      <c r="BD4" s="235" t="s">
        <v>100</v>
      </c>
      <c r="BE4" s="235" t="s">
        <v>101</v>
      </c>
      <c r="BF4" s="235" t="s">
        <v>99</v>
      </c>
      <c r="BG4" s="235" t="s">
        <v>100</v>
      </c>
      <c r="BH4" s="235" t="s">
        <v>101</v>
      </c>
      <c r="BI4" s="200" t="s">
        <v>98</v>
      </c>
      <c r="BJ4" s="200" t="s">
        <v>99</v>
      </c>
      <c r="BK4" s="200" t="s">
        <v>100</v>
      </c>
      <c r="BL4" s="200" t="s">
        <v>101</v>
      </c>
      <c r="BM4" s="200" t="s">
        <v>98</v>
      </c>
      <c r="BN4" s="200" t="s">
        <v>99</v>
      </c>
      <c r="BO4" s="200" t="s">
        <v>100</v>
      </c>
      <c r="BP4" s="200" t="s">
        <v>101</v>
      </c>
      <c r="BQ4" s="200" t="s">
        <v>98</v>
      </c>
      <c r="BR4" s="200" t="s">
        <v>99</v>
      </c>
      <c r="BS4" s="200" t="s">
        <v>100</v>
      </c>
      <c r="BT4" s="200" t="s">
        <v>101</v>
      </c>
      <c r="BU4" s="200" t="s">
        <v>98</v>
      </c>
      <c r="BV4" s="200" t="s">
        <v>99</v>
      </c>
      <c r="BW4" s="200" t="s">
        <v>100</v>
      </c>
      <c r="BX4" s="200" t="s">
        <v>101</v>
      </c>
      <c r="BY4" s="200" t="s">
        <v>98</v>
      </c>
      <c r="BZ4" s="201" t="s">
        <v>99</v>
      </c>
      <c r="CA4" s="201" t="s">
        <v>100</v>
      </c>
      <c r="CB4" s="201" t="s">
        <v>98</v>
      </c>
      <c r="CC4" s="201" t="s">
        <v>99</v>
      </c>
      <c r="CD4" s="201" t="s">
        <v>100</v>
      </c>
      <c r="CE4" s="201" t="s">
        <v>101</v>
      </c>
      <c r="CF4" s="200" t="s">
        <v>99</v>
      </c>
      <c r="CG4" s="200" t="s">
        <v>100</v>
      </c>
      <c r="CH4" s="200" t="s">
        <v>101</v>
      </c>
      <c r="CI4" s="200" t="s">
        <v>99</v>
      </c>
      <c r="CJ4" s="200" t="s">
        <v>100</v>
      </c>
      <c r="CK4" s="200" t="s">
        <v>101</v>
      </c>
      <c r="CL4" s="200" t="s">
        <v>99</v>
      </c>
      <c r="CM4" s="200" t="s">
        <v>100</v>
      </c>
      <c r="CN4" s="200" t="s">
        <v>101</v>
      </c>
      <c r="CO4" s="200" t="s">
        <v>99</v>
      </c>
      <c r="CP4" s="200" t="s">
        <v>100</v>
      </c>
      <c r="CQ4" s="200" t="s">
        <v>101</v>
      </c>
      <c r="CR4" s="200" t="s">
        <v>99</v>
      </c>
      <c r="CS4" s="200" t="s">
        <v>100</v>
      </c>
      <c r="CT4" s="200" t="s">
        <v>99</v>
      </c>
      <c r="CU4" s="200" t="s">
        <v>100</v>
      </c>
      <c r="CV4" s="200" t="s">
        <v>101</v>
      </c>
      <c r="CW4" s="200" t="s">
        <v>99</v>
      </c>
      <c r="CX4" s="200" t="s">
        <v>100</v>
      </c>
      <c r="CY4" s="200" t="s">
        <v>101</v>
      </c>
      <c r="CZ4" s="200" t="s">
        <v>99</v>
      </c>
      <c r="DA4" s="200" t="s">
        <v>100</v>
      </c>
      <c r="DB4" s="200" t="s">
        <v>101</v>
      </c>
      <c r="DC4" s="200" t="s">
        <v>99</v>
      </c>
      <c r="DD4" s="200" t="s">
        <v>100</v>
      </c>
      <c r="DE4" s="200" t="s">
        <v>101</v>
      </c>
      <c r="DF4" s="200" t="s">
        <v>99</v>
      </c>
      <c r="DG4" s="200" t="s">
        <v>100</v>
      </c>
      <c r="DH4" s="200" t="s">
        <v>101</v>
      </c>
      <c r="DI4" s="200" t="s">
        <v>99</v>
      </c>
      <c r="DJ4" s="200" t="s">
        <v>100</v>
      </c>
      <c r="DK4" s="200" t="s">
        <v>101</v>
      </c>
      <c r="DL4" s="202" t="s">
        <v>75</v>
      </c>
      <c r="DM4" s="202" t="s">
        <v>102</v>
      </c>
      <c r="DN4" s="202" t="s">
        <v>75</v>
      </c>
      <c r="DO4" s="202" t="s">
        <v>102</v>
      </c>
      <c r="DP4" s="306"/>
      <c r="DQ4" s="181"/>
      <c r="DR4" s="203" t="s">
        <v>103</v>
      </c>
      <c r="DS4" s="203" t="s">
        <v>96</v>
      </c>
      <c r="DT4" s="203" t="s">
        <v>71</v>
      </c>
      <c r="DU4" s="203" t="s">
        <v>72</v>
      </c>
      <c r="DV4" s="203" t="s">
        <v>73</v>
      </c>
      <c r="DW4" s="203" t="s">
        <v>74</v>
      </c>
      <c r="DX4" s="203" t="s">
        <v>251</v>
      </c>
      <c r="DY4" s="202" t="s">
        <v>293</v>
      </c>
      <c r="DZ4" s="202" t="s">
        <v>102</v>
      </c>
      <c r="EA4" s="216"/>
      <c r="EB4" s="216"/>
    </row>
    <row r="5" spans="1:132" s="204" customFormat="1" ht="15" x14ac:dyDescent="0.25">
      <c r="A5" s="198"/>
      <c r="B5" s="198" t="s">
        <v>104</v>
      </c>
      <c r="C5" s="199"/>
      <c r="D5" s="199"/>
      <c r="E5" s="235"/>
      <c r="F5" s="235"/>
      <c r="G5" s="235"/>
      <c r="H5" s="235"/>
      <c r="I5" s="235"/>
      <c r="J5" s="235"/>
      <c r="K5" s="235"/>
      <c r="L5" s="235"/>
      <c r="M5" s="235"/>
      <c r="N5" s="235"/>
      <c r="O5" s="235"/>
      <c r="P5" s="235"/>
      <c r="Q5" s="235"/>
      <c r="R5" s="235"/>
      <c r="S5" s="235"/>
      <c r="T5" s="235"/>
      <c r="U5" s="235"/>
      <c r="V5" s="236"/>
      <c r="W5" s="236"/>
      <c r="X5" s="236"/>
      <c r="Y5" s="236"/>
      <c r="Z5" s="236"/>
      <c r="AA5" s="236"/>
      <c r="AB5" s="236"/>
      <c r="AC5" s="236"/>
      <c r="AD5" s="236"/>
      <c r="AE5" s="235"/>
      <c r="AF5" s="235"/>
      <c r="AG5" s="235"/>
      <c r="AH5" s="235"/>
      <c r="AI5" s="235"/>
      <c r="AJ5" s="235"/>
      <c r="AK5" s="235"/>
      <c r="AL5" s="235"/>
      <c r="AM5" s="235"/>
      <c r="AN5" s="236"/>
      <c r="AO5" s="236"/>
      <c r="AP5" s="236"/>
      <c r="AQ5" s="236"/>
      <c r="AR5" s="236"/>
      <c r="AS5" s="236"/>
      <c r="AT5" s="236"/>
      <c r="AU5" s="236"/>
      <c r="AV5" s="236"/>
      <c r="AW5" s="236"/>
      <c r="AX5" s="236"/>
      <c r="AY5" s="236"/>
      <c r="AZ5" s="236"/>
      <c r="BA5" s="236"/>
      <c r="BB5" s="236"/>
      <c r="BC5" s="236"/>
      <c r="BD5" s="236"/>
      <c r="BE5" s="236"/>
      <c r="BF5" s="236"/>
      <c r="BG5" s="236"/>
      <c r="BH5" s="236"/>
      <c r="BI5" s="200"/>
      <c r="BJ5" s="200"/>
      <c r="BK5" s="200"/>
      <c r="BL5" s="200"/>
      <c r="BM5" s="200"/>
      <c r="BN5" s="200"/>
      <c r="BO5" s="200"/>
      <c r="BP5" s="200"/>
      <c r="BQ5" s="200"/>
      <c r="BR5" s="200"/>
      <c r="BS5" s="200"/>
      <c r="BT5" s="200"/>
      <c r="BU5" s="200"/>
      <c r="BV5" s="200"/>
      <c r="BW5" s="200"/>
      <c r="BX5" s="200"/>
      <c r="BY5" s="200"/>
      <c r="BZ5" s="201"/>
      <c r="CA5" s="201"/>
      <c r="CB5" s="201"/>
      <c r="CC5" s="201"/>
      <c r="CD5" s="201"/>
      <c r="CE5" s="201"/>
      <c r="CF5" s="201"/>
      <c r="CG5" s="201"/>
      <c r="CH5" s="201"/>
      <c r="CI5" s="200"/>
      <c r="CJ5" s="200"/>
      <c r="CK5" s="200"/>
      <c r="CL5" s="200"/>
      <c r="CM5" s="200"/>
      <c r="CN5" s="200"/>
      <c r="CO5" s="200"/>
      <c r="CP5" s="200"/>
      <c r="CQ5" s="200"/>
      <c r="CR5" s="201"/>
      <c r="CS5" s="201"/>
      <c r="CT5" s="201"/>
      <c r="CU5" s="201"/>
      <c r="CV5" s="201"/>
      <c r="CW5" s="201"/>
      <c r="CX5" s="201"/>
      <c r="CY5" s="201"/>
      <c r="CZ5" s="201"/>
      <c r="DA5" s="201"/>
      <c r="DB5" s="201"/>
      <c r="DC5" s="201"/>
      <c r="DD5" s="201"/>
      <c r="DE5" s="201"/>
      <c r="DF5" s="201"/>
      <c r="DG5" s="201"/>
      <c r="DH5" s="201"/>
      <c r="DI5" s="201"/>
      <c r="DJ5" s="201"/>
      <c r="DK5" s="201"/>
      <c r="DL5" s="205"/>
      <c r="DM5" s="205"/>
      <c r="DN5" s="205"/>
      <c r="DO5" s="205"/>
      <c r="DP5" s="205"/>
      <c r="DR5" s="206">
        <v>202</v>
      </c>
      <c r="DS5" s="206" t="s">
        <v>105</v>
      </c>
      <c r="DT5" s="206">
        <v>2027008</v>
      </c>
      <c r="DU5" s="206">
        <v>100091</v>
      </c>
      <c r="DV5" s="206" t="s">
        <v>294</v>
      </c>
      <c r="DW5" s="206" t="s">
        <v>295</v>
      </c>
      <c r="DX5" s="206" t="str">
        <f>IF(OR(LEFT(DW5,7)="Academy",LEFT(DW5,11)="Free School"),"Academy","Maintained")</f>
        <v>Maintained</v>
      </c>
      <c r="DY5" s="246">
        <v>33</v>
      </c>
      <c r="DZ5" s="246">
        <v>0</v>
      </c>
      <c r="EA5" s="207">
        <v>1</v>
      </c>
      <c r="EB5" s="207" t="str">
        <f>DR5&amp;EA5</f>
        <v>2021</v>
      </c>
    </row>
    <row r="6" spans="1:132" ht="15" hidden="1" x14ac:dyDescent="0.25">
      <c r="A6" s="243">
        <v>301</v>
      </c>
      <c r="B6" s="244" t="s">
        <v>106</v>
      </c>
      <c r="C6" s="208">
        <v>24485.5</v>
      </c>
      <c r="D6" s="208">
        <v>15396</v>
      </c>
      <c r="E6" s="209">
        <v>0</v>
      </c>
      <c r="F6" s="209">
        <v>0</v>
      </c>
      <c r="G6" s="209">
        <v>0</v>
      </c>
      <c r="H6" s="209">
        <v>0</v>
      </c>
      <c r="I6" s="209">
        <v>1</v>
      </c>
      <c r="J6" s="209">
        <v>1148</v>
      </c>
      <c r="K6" s="209">
        <v>548</v>
      </c>
      <c r="L6" s="209">
        <v>6</v>
      </c>
      <c r="M6" s="209">
        <v>0</v>
      </c>
      <c r="N6" s="209">
        <v>36</v>
      </c>
      <c r="O6" s="209">
        <v>13</v>
      </c>
      <c r="P6" s="209">
        <v>1</v>
      </c>
      <c r="Q6" s="209">
        <v>0</v>
      </c>
      <c r="R6" s="209">
        <v>153</v>
      </c>
      <c r="S6" s="209">
        <v>64</v>
      </c>
      <c r="T6" s="209">
        <v>0</v>
      </c>
      <c r="U6" s="209">
        <v>0</v>
      </c>
      <c r="V6" s="209">
        <v>0</v>
      </c>
      <c r="W6" s="209">
        <v>0</v>
      </c>
      <c r="X6" s="210">
        <v>1112.9036329999999</v>
      </c>
      <c r="Y6" s="210">
        <v>1688.680801</v>
      </c>
      <c r="Z6" s="210">
        <v>531.71757500000001</v>
      </c>
      <c r="AA6" s="210">
        <v>63.842109999999998</v>
      </c>
      <c r="AB6" s="209">
        <v>0</v>
      </c>
      <c r="AC6" s="209">
        <v>0</v>
      </c>
      <c r="AD6" s="209">
        <v>0</v>
      </c>
      <c r="AE6" s="209">
        <v>173</v>
      </c>
      <c r="AF6" s="209">
        <v>107</v>
      </c>
      <c r="AG6" s="209">
        <v>1</v>
      </c>
      <c r="AH6" s="209">
        <v>0</v>
      </c>
      <c r="AI6" s="209">
        <v>0</v>
      </c>
      <c r="AJ6" s="209">
        <v>0</v>
      </c>
      <c r="AK6" s="209">
        <v>15</v>
      </c>
      <c r="AL6" s="209">
        <v>8</v>
      </c>
      <c r="AM6" s="209">
        <v>0</v>
      </c>
      <c r="AN6" s="209">
        <v>0</v>
      </c>
      <c r="AO6" s="209">
        <v>0</v>
      </c>
      <c r="AP6" s="209">
        <v>229.20353399999999</v>
      </c>
      <c r="AQ6" s="209">
        <v>73.117551000000006</v>
      </c>
      <c r="AR6" s="209">
        <v>2</v>
      </c>
      <c r="AS6" s="211">
        <v>142</v>
      </c>
      <c r="AT6" s="209">
        <v>0</v>
      </c>
      <c r="AU6" s="209">
        <v>0</v>
      </c>
      <c r="AV6" s="209">
        <v>0</v>
      </c>
      <c r="AW6" s="209">
        <v>175</v>
      </c>
      <c r="AX6" s="209">
        <v>88</v>
      </c>
      <c r="AY6" s="209">
        <v>1</v>
      </c>
      <c r="AZ6" s="209">
        <v>0</v>
      </c>
      <c r="BA6" s="209">
        <v>0</v>
      </c>
      <c r="BB6" s="209">
        <v>0</v>
      </c>
      <c r="BC6" s="209">
        <v>19</v>
      </c>
      <c r="BD6" s="209">
        <v>9</v>
      </c>
      <c r="BE6" s="209">
        <v>0</v>
      </c>
      <c r="BF6" s="211">
        <v>569.999999</v>
      </c>
      <c r="BG6" s="211">
        <v>225.4</v>
      </c>
      <c r="BH6" s="211">
        <v>12</v>
      </c>
      <c r="BI6" s="209">
        <v>0</v>
      </c>
      <c r="BJ6" s="209">
        <v>0</v>
      </c>
      <c r="BK6" s="209">
        <v>0</v>
      </c>
      <c r="BL6" s="209">
        <v>0</v>
      </c>
      <c r="BM6" s="209">
        <v>0</v>
      </c>
      <c r="BN6" s="209">
        <v>1120.8</v>
      </c>
      <c r="BO6" s="209">
        <v>516</v>
      </c>
      <c r="BP6" s="209">
        <v>3</v>
      </c>
      <c r="BQ6" s="209">
        <v>0</v>
      </c>
      <c r="BR6" s="209">
        <v>27</v>
      </c>
      <c r="BS6" s="209">
        <v>19</v>
      </c>
      <c r="BT6" s="209">
        <v>0</v>
      </c>
      <c r="BU6" s="209">
        <v>0</v>
      </c>
      <c r="BV6" s="209">
        <v>153</v>
      </c>
      <c r="BW6" s="209">
        <v>73</v>
      </c>
      <c r="BX6" s="209">
        <v>0</v>
      </c>
      <c r="BY6" s="209">
        <v>0</v>
      </c>
      <c r="BZ6" s="209">
        <v>0</v>
      </c>
      <c r="CA6" s="209">
        <v>0</v>
      </c>
      <c r="CB6" s="210">
        <v>1125.5597439999999</v>
      </c>
      <c r="CC6" s="210">
        <v>1776.103582</v>
      </c>
      <c r="CD6" s="210">
        <v>530.980727</v>
      </c>
      <c r="CE6" s="210">
        <v>59.952632999999999</v>
      </c>
      <c r="CF6" s="209">
        <v>0</v>
      </c>
      <c r="CG6" s="209">
        <v>0</v>
      </c>
      <c r="CH6" s="209">
        <v>0</v>
      </c>
      <c r="CI6" s="209">
        <v>109</v>
      </c>
      <c r="CJ6" s="209">
        <v>62</v>
      </c>
      <c r="CK6" s="209">
        <v>0</v>
      </c>
      <c r="CL6" s="209">
        <v>0</v>
      </c>
      <c r="CM6" s="209">
        <v>0</v>
      </c>
      <c r="CN6" s="209">
        <v>0</v>
      </c>
      <c r="CO6" s="209">
        <v>11</v>
      </c>
      <c r="CP6" s="209">
        <v>7</v>
      </c>
      <c r="CQ6" s="209">
        <v>0</v>
      </c>
      <c r="CR6" s="209">
        <v>0</v>
      </c>
      <c r="CS6" s="209">
        <v>0</v>
      </c>
      <c r="CT6" s="209">
        <v>214.70000899999999</v>
      </c>
      <c r="CU6" s="209">
        <v>87.810531999999995</v>
      </c>
      <c r="CV6" s="209">
        <v>7</v>
      </c>
      <c r="CW6" s="209">
        <v>0</v>
      </c>
      <c r="CX6" s="209">
        <v>0</v>
      </c>
      <c r="CY6" s="209">
        <v>0</v>
      </c>
      <c r="CZ6" s="209">
        <v>161</v>
      </c>
      <c r="DA6" s="209">
        <v>85</v>
      </c>
      <c r="DB6" s="209">
        <v>1</v>
      </c>
      <c r="DC6" s="209">
        <v>0</v>
      </c>
      <c r="DD6" s="209">
        <v>0</v>
      </c>
      <c r="DE6" s="209">
        <v>0</v>
      </c>
      <c r="DF6" s="209">
        <v>38</v>
      </c>
      <c r="DG6" s="209">
        <v>19</v>
      </c>
      <c r="DH6" s="209">
        <v>0</v>
      </c>
      <c r="DI6" s="211">
        <v>681.09999600000003</v>
      </c>
      <c r="DJ6" s="211">
        <v>212.83333300000001</v>
      </c>
      <c r="DK6" s="211">
        <v>12</v>
      </c>
      <c r="DL6" s="212">
        <f>SUMIFS($DY:$DY,$DR:$DR,$A6,$DX:$DX,"Maintained")</f>
        <v>109</v>
      </c>
      <c r="DM6" s="212">
        <f>SUMIFS($DZ:$DZ,$DR:$DR,$A6,$DX:$DX,"Maintained")</f>
        <v>189</v>
      </c>
      <c r="DN6" s="212">
        <f>SUMIFS($DY:$DY,$DR:$DR,$A6,$DX:$DX,"Academy")</f>
        <v>67</v>
      </c>
      <c r="DO6" s="212">
        <f>SUMIFS($DZ:$DZ,$DR:$DR,$A6,$DX:$DX,"Academy")</f>
        <v>119.5</v>
      </c>
      <c r="DP6" s="208">
        <v>52</v>
      </c>
      <c r="DR6" s="206">
        <v>202</v>
      </c>
      <c r="DS6" s="206" t="s">
        <v>105</v>
      </c>
      <c r="DT6" s="206">
        <v>2027137</v>
      </c>
      <c r="DU6" s="206">
        <v>100092</v>
      </c>
      <c r="DV6" s="206" t="s">
        <v>296</v>
      </c>
      <c r="DW6" s="206" t="s">
        <v>295</v>
      </c>
      <c r="DX6" s="206" t="str">
        <f t="shared" ref="DX6:DX69" si="0">IF(OR(LEFT(DW6,7)="Academy",LEFT(DW6,11)="Free School"),"Academy","Maintained")</f>
        <v>Maintained</v>
      </c>
      <c r="DY6" s="246">
        <v>0</v>
      </c>
      <c r="DZ6" s="246">
        <v>27</v>
      </c>
      <c r="EA6" s="213">
        <f>IF(DR6=DR5,EA5+1,1)</f>
        <v>2</v>
      </c>
      <c r="EB6" s="207" t="str">
        <f t="shared" ref="EB6:EB69" si="1">DR6&amp;EA6</f>
        <v>2022</v>
      </c>
    </row>
    <row r="7" spans="1:132" ht="15" hidden="1" x14ac:dyDescent="0.25">
      <c r="A7" s="243">
        <v>302</v>
      </c>
      <c r="B7" s="244" t="s">
        <v>107</v>
      </c>
      <c r="C7" s="208">
        <v>29653</v>
      </c>
      <c r="D7" s="208">
        <v>22605.5</v>
      </c>
      <c r="E7" s="209">
        <v>41</v>
      </c>
      <c r="F7" s="209">
        <v>231</v>
      </c>
      <c r="G7" s="209">
        <v>103.6</v>
      </c>
      <c r="H7" s="209">
        <v>9</v>
      </c>
      <c r="I7" s="209">
        <v>98.6</v>
      </c>
      <c r="J7" s="209">
        <v>1252.366667</v>
      </c>
      <c r="K7" s="209">
        <v>550.26666699999998</v>
      </c>
      <c r="L7" s="209">
        <v>10</v>
      </c>
      <c r="M7" s="209">
        <v>0</v>
      </c>
      <c r="N7" s="209">
        <v>14</v>
      </c>
      <c r="O7" s="209">
        <v>10</v>
      </c>
      <c r="P7" s="209">
        <v>0</v>
      </c>
      <c r="Q7" s="209">
        <v>46</v>
      </c>
      <c r="R7" s="209">
        <v>265</v>
      </c>
      <c r="S7" s="209">
        <v>99</v>
      </c>
      <c r="T7" s="209">
        <v>1</v>
      </c>
      <c r="U7" s="209">
        <v>0</v>
      </c>
      <c r="V7" s="209">
        <v>0</v>
      </c>
      <c r="W7" s="209">
        <v>0</v>
      </c>
      <c r="X7" s="210">
        <v>617.95066799999995</v>
      </c>
      <c r="Y7" s="210">
        <v>2301.1480000000001</v>
      </c>
      <c r="Z7" s="210">
        <v>690.03333399999997</v>
      </c>
      <c r="AA7" s="210">
        <v>227.933333</v>
      </c>
      <c r="AB7" s="209">
        <v>39</v>
      </c>
      <c r="AC7" s="209">
        <v>21</v>
      </c>
      <c r="AD7" s="209">
        <v>3</v>
      </c>
      <c r="AE7" s="209">
        <v>185.86666700000001</v>
      </c>
      <c r="AF7" s="209">
        <v>82.6</v>
      </c>
      <c r="AG7" s="209">
        <v>2</v>
      </c>
      <c r="AH7" s="209">
        <v>2</v>
      </c>
      <c r="AI7" s="209">
        <v>0</v>
      </c>
      <c r="AJ7" s="209">
        <v>0</v>
      </c>
      <c r="AK7" s="209">
        <v>31</v>
      </c>
      <c r="AL7" s="209">
        <v>12</v>
      </c>
      <c r="AM7" s="209">
        <v>0</v>
      </c>
      <c r="AN7" s="209">
        <v>0</v>
      </c>
      <c r="AO7" s="209">
        <v>0</v>
      </c>
      <c r="AP7" s="209">
        <v>73</v>
      </c>
      <c r="AQ7" s="209">
        <v>36</v>
      </c>
      <c r="AR7" s="209">
        <v>3</v>
      </c>
      <c r="AS7" s="211">
        <v>175</v>
      </c>
      <c r="AT7" s="209">
        <v>90.6</v>
      </c>
      <c r="AU7" s="209">
        <v>38</v>
      </c>
      <c r="AV7" s="209">
        <v>3</v>
      </c>
      <c r="AW7" s="209">
        <v>345.933333</v>
      </c>
      <c r="AX7" s="209">
        <v>166.8</v>
      </c>
      <c r="AY7" s="209">
        <v>0</v>
      </c>
      <c r="AZ7" s="209">
        <v>6</v>
      </c>
      <c r="BA7" s="209">
        <v>3</v>
      </c>
      <c r="BB7" s="209">
        <v>0</v>
      </c>
      <c r="BC7" s="209">
        <v>58</v>
      </c>
      <c r="BD7" s="209">
        <v>26</v>
      </c>
      <c r="BE7" s="209">
        <v>0</v>
      </c>
      <c r="BF7" s="211">
        <v>880.84733600000004</v>
      </c>
      <c r="BG7" s="211">
        <v>283.894004</v>
      </c>
      <c r="BH7" s="211">
        <v>73.933333000000005</v>
      </c>
      <c r="BI7" s="209">
        <v>49</v>
      </c>
      <c r="BJ7" s="209">
        <v>228</v>
      </c>
      <c r="BK7" s="209">
        <v>73.5</v>
      </c>
      <c r="BL7" s="209">
        <v>3</v>
      </c>
      <c r="BM7" s="209">
        <v>110.8</v>
      </c>
      <c r="BN7" s="209">
        <v>1207</v>
      </c>
      <c r="BO7" s="209">
        <v>536</v>
      </c>
      <c r="BP7" s="209">
        <v>11</v>
      </c>
      <c r="BQ7" s="209">
        <v>0</v>
      </c>
      <c r="BR7" s="209">
        <v>25</v>
      </c>
      <c r="BS7" s="209">
        <v>5</v>
      </c>
      <c r="BT7" s="209">
        <v>0</v>
      </c>
      <c r="BU7" s="209">
        <v>19</v>
      </c>
      <c r="BV7" s="209">
        <v>230</v>
      </c>
      <c r="BW7" s="209">
        <v>102</v>
      </c>
      <c r="BX7" s="209">
        <v>4</v>
      </c>
      <c r="BY7" s="209">
        <v>0</v>
      </c>
      <c r="BZ7" s="209">
        <v>0</v>
      </c>
      <c r="CA7" s="209">
        <v>0</v>
      </c>
      <c r="CB7" s="210">
        <v>537.36266499999999</v>
      </c>
      <c r="CC7" s="210">
        <v>2239.5500019999999</v>
      </c>
      <c r="CD7" s="210">
        <v>729.71666700000003</v>
      </c>
      <c r="CE7" s="210">
        <v>194.33333300000001</v>
      </c>
      <c r="CF7" s="209">
        <v>28</v>
      </c>
      <c r="CG7" s="209">
        <v>11</v>
      </c>
      <c r="CH7" s="209">
        <v>0</v>
      </c>
      <c r="CI7" s="209">
        <v>156</v>
      </c>
      <c r="CJ7" s="209">
        <v>77</v>
      </c>
      <c r="CK7" s="209">
        <v>2</v>
      </c>
      <c r="CL7" s="209">
        <v>0</v>
      </c>
      <c r="CM7" s="209">
        <v>0</v>
      </c>
      <c r="CN7" s="209">
        <v>0</v>
      </c>
      <c r="CO7" s="209">
        <v>23</v>
      </c>
      <c r="CP7" s="209">
        <v>10</v>
      </c>
      <c r="CQ7" s="209">
        <v>0</v>
      </c>
      <c r="CR7" s="209">
        <v>0</v>
      </c>
      <c r="CS7" s="209">
        <v>0</v>
      </c>
      <c r="CT7" s="209">
        <v>102.6</v>
      </c>
      <c r="CU7" s="209">
        <v>46</v>
      </c>
      <c r="CV7" s="209">
        <v>4</v>
      </c>
      <c r="CW7" s="209">
        <v>86</v>
      </c>
      <c r="CX7" s="209">
        <v>35</v>
      </c>
      <c r="CY7" s="209">
        <v>1</v>
      </c>
      <c r="CZ7" s="209">
        <v>343.36333400000001</v>
      </c>
      <c r="DA7" s="209">
        <v>176.63</v>
      </c>
      <c r="DB7" s="209">
        <v>3</v>
      </c>
      <c r="DC7" s="209">
        <v>4</v>
      </c>
      <c r="DD7" s="209">
        <v>3</v>
      </c>
      <c r="DE7" s="209">
        <v>0</v>
      </c>
      <c r="DF7" s="209">
        <v>57</v>
      </c>
      <c r="DG7" s="209">
        <v>21</v>
      </c>
      <c r="DH7" s="209">
        <v>1</v>
      </c>
      <c r="DI7" s="211">
        <v>842.360006</v>
      </c>
      <c r="DJ7" s="211">
        <v>308.69466799999998</v>
      </c>
      <c r="DK7" s="211">
        <v>81.866667000000007</v>
      </c>
      <c r="DL7" s="212">
        <f t="shared" ref="DL7:DL70" si="2">SUMIFS($DY:$DY,$DR:$DR,$A7,$DX:$DX,"Maintained")</f>
        <v>280</v>
      </c>
      <c r="DM7" s="212">
        <f t="shared" ref="DM7:DM70" si="3">SUMIFS($DZ:$DZ,$DR:$DR,$A7,$DX:$DX,"Maintained")</f>
        <v>105</v>
      </c>
      <c r="DN7" s="212">
        <f t="shared" ref="DN7:DN70" si="4">SUMIFS($DY:$DY,$DR:$DR,$A7,$DX:$DX,"Academy")</f>
        <v>22</v>
      </c>
      <c r="DO7" s="212">
        <f t="shared" ref="DO7:DO70" si="5">SUMIFS($DZ:$DZ,$DR:$DR,$A7,$DX:$DX,"Academy")</f>
        <v>285</v>
      </c>
      <c r="DP7" s="208">
        <v>131</v>
      </c>
      <c r="DR7" s="206">
        <v>202</v>
      </c>
      <c r="DS7" s="206" t="s">
        <v>105</v>
      </c>
      <c r="DT7" s="206">
        <v>2027205</v>
      </c>
      <c r="DU7" s="206">
        <v>100096</v>
      </c>
      <c r="DV7" s="206" t="s">
        <v>297</v>
      </c>
      <c r="DW7" s="206" t="s">
        <v>295</v>
      </c>
      <c r="DX7" s="206" t="str">
        <f t="shared" si="0"/>
        <v>Maintained</v>
      </c>
      <c r="DY7" s="246">
        <v>130</v>
      </c>
      <c r="DZ7" s="246">
        <v>130</v>
      </c>
      <c r="EA7" s="213">
        <f t="shared" ref="EA7:EA70" si="6">IF(DR7=DR6,EA6+1,1)</f>
        <v>3</v>
      </c>
      <c r="EB7" s="207" t="str">
        <f t="shared" si="1"/>
        <v>2023</v>
      </c>
    </row>
    <row r="8" spans="1:132" ht="15" hidden="1" x14ac:dyDescent="0.25">
      <c r="A8" s="243">
        <v>370</v>
      </c>
      <c r="B8" s="244" t="s">
        <v>108</v>
      </c>
      <c r="C8" s="208">
        <v>20032</v>
      </c>
      <c r="D8" s="208">
        <v>12644</v>
      </c>
      <c r="E8" s="209">
        <v>0</v>
      </c>
      <c r="F8" s="209">
        <v>0</v>
      </c>
      <c r="G8" s="209">
        <v>0</v>
      </c>
      <c r="H8" s="209">
        <v>0</v>
      </c>
      <c r="I8" s="209">
        <v>0</v>
      </c>
      <c r="J8" s="209">
        <v>447.2</v>
      </c>
      <c r="K8" s="209">
        <v>172.4</v>
      </c>
      <c r="L8" s="209">
        <v>0</v>
      </c>
      <c r="M8" s="209">
        <v>0</v>
      </c>
      <c r="N8" s="209">
        <v>0</v>
      </c>
      <c r="O8" s="209">
        <v>0</v>
      </c>
      <c r="P8" s="209">
        <v>0</v>
      </c>
      <c r="Q8" s="209">
        <v>0</v>
      </c>
      <c r="R8" s="209">
        <v>775.4</v>
      </c>
      <c r="S8" s="209">
        <v>324.8</v>
      </c>
      <c r="T8" s="209">
        <v>0</v>
      </c>
      <c r="U8" s="209">
        <v>0</v>
      </c>
      <c r="V8" s="209">
        <v>0</v>
      </c>
      <c r="W8" s="209">
        <v>0</v>
      </c>
      <c r="X8" s="210">
        <v>790</v>
      </c>
      <c r="Y8" s="210">
        <v>1305.3666659999999</v>
      </c>
      <c r="Z8" s="210">
        <v>434.072</v>
      </c>
      <c r="AA8" s="210">
        <v>6.4</v>
      </c>
      <c r="AB8" s="209">
        <v>0</v>
      </c>
      <c r="AC8" s="209">
        <v>0</v>
      </c>
      <c r="AD8" s="209">
        <v>0</v>
      </c>
      <c r="AE8" s="209">
        <v>54</v>
      </c>
      <c r="AF8" s="209">
        <v>37</v>
      </c>
      <c r="AG8" s="209">
        <v>0</v>
      </c>
      <c r="AH8" s="209">
        <v>0</v>
      </c>
      <c r="AI8" s="209">
        <v>0</v>
      </c>
      <c r="AJ8" s="209">
        <v>0</v>
      </c>
      <c r="AK8" s="209">
        <v>107</v>
      </c>
      <c r="AL8" s="209">
        <v>76</v>
      </c>
      <c r="AM8" s="209">
        <v>0</v>
      </c>
      <c r="AN8" s="209">
        <v>0</v>
      </c>
      <c r="AO8" s="209">
        <v>0</v>
      </c>
      <c r="AP8" s="209">
        <v>145</v>
      </c>
      <c r="AQ8" s="209">
        <v>63</v>
      </c>
      <c r="AR8" s="209">
        <v>1</v>
      </c>
      <c r="AS8" s="211">
        <v>127</v>
      </c>
      <c r="AT8" s="209">
        <v>0</v>
      </c>
      <c r="AU8" s="209">
        <v>0</v>
      </c>
      <c r="AV8" s="209">
        <v>0</v>
      </c>
      <c r="AW8" s="209">
        <v>88.566666999999995</v>
      </c>
      <c r="AX8" s="209">
        <v>46.600000999999999</v>
      </c>
      <c r="AY8" s="209">
        <v>0</v>
      </c>
      <c r="AZ8" s="209">
        <v>0</v>
      </c>
      <c r="BA8" s="209">
        <v>0</v>
      </c>
      <c r="BB8" s="209">
        <v>0</v>
      </c>
      <c r="BC8" s="209">
        <v>116.2</v>
      </c>
      <c r="BD8" s="209">
        <v>83.6</v>
      </c>
      <c r="BE8" s="209">
        <v>0</v>
      </c>
      <c r="BF8" s="211">
        <v>843.21999900000003</v>
      </c>
      <c r="BG8" s="211">
        <v>297.58333399999998</v>
      </c>
      <c r="BH8" s="211">
        <v>1.5</v>
      </c>
      <c r="BI8" s="209">
        <v>0</v>
      </c>
      <c r="BJ8" s="209">
        <v>0</v>
      </c>
      <c r="BK8" s="209">
        <v>0</v>
      </c>
      <c r="BL8" s="209">
        <v>0</v>
      </c>
      <c r="BM8" s="209">
        <v>0</v>
      </c>
      <c r="BN8" s="209">
        <v>462.6</v>
      </c>
      <c r="BO8" s="209">
        <v>194.2</v>
      </c>
      <c r="BP8" s="209">
        <v>1</v>
      </c>
      <c r="BQ8" s="209">
        <v>0</v>
      </c>
      <c r="BR8" s="209">
        <v>0</v>
      </c>
      <c r="BS8" s="209">
        <v>0</v>
      </c>
      <c r="BT8" s="209">
        <v>0</v>
      </c>
      <c r="BU8" s="209">
        <v>1</v>
      </c>
      <c r="BV8" s="209">
        <v>747.6</v>
      </c>
      <c r="BW8" s="209">
        <v>279.85000000000002</v>
      </c>
      <c r="BX8" s="209">
        <v>2</v>
      </c>
      <c r="BY8" s="209">
        <v>0</v>
      </c>
      <c r="BZ8" s="209">
        <v>0</v>
      </c>
      <c r="CA8" s="209">
        <v>0</v>
      </c>
      <c r="CB8" s="210">
        <v>717.30000199999995</v>
      </c>
      <c r="CC8" s="210">
        <v>1356.7333349999999</v>
      </c>
      <c r="CD8" s="210">
        <v>403.19999899999999</v>
      </c>
      <c r="CE8" s="210">
        <v>10.466666999999999</v>
      </c>
      <c r="CF8" s="209">
        <v>0</v>
      </c>
      <c r="CG8" s="209">
        <v>0</v>
      </c>
      <c r="CH8" s="209">
        <v>0</v>
      </c>
      <c r="CI8" s="209">
        <v>51</v>
      </c>
      <c r="CJ8" s="209">
        <v>22</v>
      </c>
      <c r="CK8" s="209">
        <v>1</v>
      </c>
      <c r="CL8" s="209">
        <v>0</v>
      </c>
      <c r="CM8" s="209">
        <v>0</v>
      </c>
      <c r="CN8" s="209">
        <v>0</v>
      </c>
      <c r="CO8" s="209">
        <v>109</v>
      </c>
      <c r="CP8" s="209">
        <v>46</v>
      </c>
      <c r="CQ8" s="209">
        <v>0</v>
      </c>
      <c r="CR8" s="209">
        <v>0</v>
      </c>
      <c r="CS8" s="209">
        <v>0</v>
      </c>
      <c r="CT8" s="209">
        <v>122.8</v>
      </c>
      <c r="CU8" s="209">
        <v>51</v>
      </c>
      <c r="CV8" s="209">
        <v>1.4666669999999999</v>
      </c>
      <c r="CW8" s="209">
        <v>0</v>
      </c>
      <c r="CX8" s="209">
        <v>0</v>
      </c>
      <c r="CY8" s="209">
        <v>0</v>
      </c>
      <c r="CZ8" s="209">
        <v>105.600003</v>
      </c>
      <c r="DA8" s="209">
        <v>59.066668</v>
      </c>
      <c r="DB8" s="209">
        <v>0</v>
      </c>
      <c r="DC8" s="209">
        <v>0</v>
      </c>
      <c r="DD8" s="209">
        <v>0</v>
      </c>
      <c r="DE8" s="209">
        <v>0</v>
      </c>
      <c r="DF8" s="209">
        <v>133.05000000000001</v>
      </c>
      <c r="DG8" s="209">
        <v>70.2</v>
      </c>
      <c r="DH8" s="209">
        <v>0</v>
      </c>
      <c r="DI8" s="211">
        <v>869.37799600000005</v>
      </c>
      <c r="DJ8" s="211">
        <v>264.527333</v>
      </c>
      <c r="DK8" s="211">
        <v>4</v>
      </c>
      <c r="DL8" s="212">
        <f t="shared" si="2"/>
        <v>0</v>
      </c>
      <c r="DM8" s="212">
        <f t="shared" si="3"/>
        <v>0</v>
      </c>
      <c r="DN8" s="212">
        <f t="shared" si="4"/>
        <v>154</v>
      </c>
      <c r="DO8" s="212">
        <f t="shared" si="5"/>
        <v>300</v>
      </c>
      <c r="DP8" s="208">
        <v>203</v>
      </c>
      <c r="DR8" s="206">
        <v>203</v>
      </c>
      <c r="DS8" s="206" t="s">
        <v>109</v>
      </c>
      <c r="DT8" s="206">
        <v>2037118</v>
      </c>
      <c r="DU8" s="206">
        <v>100204</v>
      </c>
      <c r="DV8" s="206" t="s">
        <v>298</v>
      </c>
      <c r="DW8" s="206" t="s">
        <v>295</v>
      </c>
      <c r="DX8" s="206" t="str">
        <f t="shared" si="0"/>
        <v>Maintained</v>
      </c>
      <c r="DY8" s="246">
        <v>0</v>
      </c>
      <c r="DZ8" s="246">
        <v>38</v>
      </c>
      <c r="EA8" s="213">
        <f t="shared" si="6"/>
        <v>1</v>
      </c>
      <c r="EB8" s="207" t="str">
        <f t="shared" si="1"/>
        <v>2031</v>
      </c>
    </row>
    <row r="9" spans="1:132" ht="15" hidden="1" x14ac:dyDescent="0.25">
      <c r="A9" s="243">
        <v>800</v>
      </c>
      <c r="B9" s="244" t="s">
        <v>110</v>
      </c>
      <c r="C9" s="208">
        <v>12988.5</v>
      </c>
      <c r="D9" s="208">
        <v>11030</v>
      </c>
      <c r="E9" s="209">
        <v>0</v>
      </c>
      <c r="F9" s="209">
        <v>0</v>
      </c>
      <c r="G9" s="209">
        <v>0</v>
      </c>
      <c r="H9" s="209">
        <v>0</v>
      </c>
      <c r="I9" s="209">
        <v>7.8</v>
      </c>
      <c r="J9" s="209">
        <v>48.8</v>
      </c>
      <c r="K9" s="209">
        <v>15</v>
      </c>
      <c r="L9" s="209">
        <v>1</v>
      </c>
      <c r="M9" s="209">
        <v>0</v>
      </c>
      <c r="N9" s="209">
        <v>0</v>
      </c>
      <c r="O9" s="209">
        <v>0</v>
      </c>
      <c r="P9" s="209">
        <v>0</v>
      </c>
      <c r="Q9" s="209">
        <v>39.533332999999999</v>
      </c>
      <c r="R9" s="209">
        <v>249.36666600000001</v>
      </c>
      <c r="S9" s="209">
        <v>93.916666000000006</v>
      </c>
      <c r="T9" s="209">
        <v>9.2999989999999997</v>
      </c>
      <c r="U9" s="209">
        <v>0</v>
      </c>
      <c r="V9" s="209">
        <v>0</v>
      </c>
      <c r="W9" s="209">
        <v>0</v>
      </c>
      <c r="X9" s="210">
        <v>222.00394499999999</v>
      </c>
      <c r="Y9" s="210">
        <v>1393.1495480000001</v>
      </c>
      <c r="Z9" s="210">
        <v>541.57937700000002</v>
      </c>
      <c r="AA9" s="210">
        <v>85.966667999999999</v>
      </c>
      <c r="AB9" s="209">
        <v>0</v>
      </c>
      <c r="AC9" s="209">
        <v>0</v>
      </c>
      <c r="AD9" s="209">
        <v>0</v>
      </c>
      <c r="AE9" s="209">
        <v>25.6</v>
      </c>
      <c r="AF9" s="209">
        <v>11.2</v>
      </c>
      <c r="AG9" s="209">
        <v>0</v>
      </c>
      <c r="AH9" s="209">
        <v>0</v>
      </c>
      <c r="AI9" s="209">
        <v>0</v>
      </c>
      <c r="AJ9" s="209">
        <v>0</v>
      </c>
      <c r="AK9" s="209">
        <v>40.849998999999997</v>
      </c>
      <c r="AL9" s="209">
        <v>17.766666000000001</v>
      </c>
      <c r="AM9" s="209">
        <v>0.83333299999999999</v>
      </c>
      <c r="AN9" s="209">
        <v>0</v>
      </c>
      <c r="AO9" s="209">
        <v>0</v>
      </c>
      <c r="AP9" s="209">
        <v>107.801754</v>
      </c>
      <c r="AQ9" s="209">
        <v>69.080263000000002</v>
      </c>
      <c r="AR9" s="209">
        <v>11.966666999999999</v>
      </c>
      <c r="AS9" s="211">
        <v>75</v>
      </c>
      <c r="AT9" s="209">
        <v>0</v>
      </c>
      <c r="AU9" s="209">
        <v>0</v>
      </c>
      <c r="AV9" s="209">
        <v>0</v>
      </c>
      <c r="AW9" s="209">
        <v>12.2</v>
      </c>
      <c r="AX9" s="209">
        <v>4</v>
      </c>
      <c r="AY9" s="209">
        <v>1</v>
      </c>
      <c r="AZ9" s="209">
        <v>0</v>
      </c>
      <c r="BA9" s="209">
        <v>0</v>
      </c>
      <c r="BB9" s="209">
        <v>0</v>
      </c>
      <c r="BC9" s="209">
        <v>60.9</v>
      </c>
      <c r="BD9" s="209">
        <v>29.949998999999998</v>
      </c>
      <c r="BE9" s="209">
        <v>4.3</v>
      </c>
      <c r="BF9" s="211">
        <v>687.28800999999999</v>
      </c>
      <c r="BG9" s="211">
        <v>253.547336</v>
      </c>
      <c r="BH9" s="211">
        <v>15.733333</v>
      </c>
      <c r="BI9" s="209">
        <v>0</v>
      </c>
      <c r="BJ9" s="209">
        <v>0</v>
      </c>
      <c r="BK9" s="209">
        <v>0</v>
      </c>
      <c r="BL9" s="209">
        <v>0</v>
      </c>
      <c r="BM9" s="209">
        <v>10</v>
      </c>
      <c r="BN9" s="209">
        <v>32.200000000000003</v>
      </c>
      <c r="BO9" s="209">
        <v>8.8000000000000007</v>
      </c>
      <c r="BP9" s="209">
        <v>6.8</v>
      </c>
      <c r="BQ9" s="209">
        <v>0</v>
      </c>
      <c r="BR9" s="209">
        <v>0</v>
      </c>
      <c r="BS9" s="209">
        <v>0</v>
      </c>
      <c r="BT9" s="209">
        <v>0</v>
      </c>
      <c r="BU9" s="209">
        <v>43.166666999999997</v>
      </c>
      <c r="BV9" s="209">
        <v>279.933334</v>
      </c>
      <c r="BW9" s="209">
        <v>87.833335000000005</v>
      </c>
      <c r="BX9" s="209">
        <v>11.816667000000001</v>
      </c>
      <c r="BY9" s="209">
        <v>0</v>
      </c>
      <c r="BZ9" s="209">
        <v>0</v>
      </c>
      <c r="CA9" s="209">
        <v>0</v>
      </c>
      <c r="CB9" s="210">
        <v>187.968639</v>
      </c>
      <c r="CC9" s="210">
        <v>1384.033758</v>
      </c>
      <c r="CD9" s="210">
        <v>493.18771500000003</v>
      </c>
      <c r="CE9" s="210">
        <v>86.544736</v>
      </c>
      <c r="CF9" s="209">
        <v>0</v>
      </c>
      <c r="CG9" s="209">
        <v>0</v>
      </c>
      <c r="CH9" s="209">
        <v>0</v>
      </c>
      <c r="CI9" s="209">
        <v>12</v>
      </c>
      <c r="CJ9" s="209">
        <v>1</v>
      </c>
      <c r="CK9" s="209">
        <v>2</v>
      </c>
      <c r="CL9" s="209">
        <v>0</v>
      </c>
      <c r="CM9" s="209">
        <v>0</v>
      </c>
      <c r="CN9" s="209">
        <v>0</v>
      </c>
      <c r="CO9" s="209">
        <v>49.016666999999998</v>
      </c>
      <c r="CP9" s="209">
        <v>20.75</v>
      </c>
      <c r="CQ9" s="209">
        <v>3</v>
      </c>
      <c r="CR9" s="209">
        <v>0</v>
      </c>
      <c r="CS9" s="209">
        <v>0</v>
      </c>
      <c r="CT9" s="209">
        <v>99.088815999999994</v>
      </c>
      <c r="CU9" s="209">
        <v>52.836404000000002</v>
      </c>
      <c r="CV9" s="209">
        <v>3.9333330000000002</v>
      </c>
      <c r="CW9" s="209">
        <v>0</v>
      </c>
      <c r="CX9" s="209">
        <v>0</v>
      </c>
      <c r="CY9" s="209">
        <v>0</v>
      </c>
      <c r="CZ9" s="209">
        <v>9.6</v>
      </c>
      <c r="DA9" s="209">
        <v>4.5999999999999996</v>
      </c>
      <c r="DB9" s="209">
        <v>2.2000000000000002</v>
      </c>
      <c r="DC9" s="209">
        <v>0</v>
      </c>
      <c r="DD9" s="209">
        <v>0</v>
      </c>
      <c r="DE9" s="209">
        <v>0</v>
      </c>
      <c r="DF9" s="209">
        <v>67.849999999999994</v>
      </c>
      <c r="DG9" s="209">
        <v>27.683332</v>
      </c>
      <c r="DH9" s="209">
        <v>1.4</v>
      </c>
      <c r="DI9" s="211">
        <v>692.95865900000001</v>
      </c>
      <c r="DJ9" s="211">
        <v>257.623333</v>
      </c>
      <c r="DK9" s="211">
        <v>20.766663999999999</v>
      </c>
      <c r="DL9" s="212">
        <f t="shared" si="2"/>
        <v>0</v>
      </c>
      <c r="DM9" s="212">
        <f t="shared" si="3"/>
        <v>0</v>
      </c>
      <c r="DN9" s="212">
        <f t="shared" si="4"/>
        <v>200</v>
      </c>
      <c r="DO9" s="212">
        <f t="shared" si="5"/>
        <v>320</v>
      </c>
      <c r="DP9" s="208">
        <v>55</v>
      </c>
      <c r="DR9" s="206">
        <v>203</v>
      </c>
      <c r="DS9" s="206" t="s">
        <v>109</v>
      </c>
      <c r="DT9" s="206">
        <v>2037199</v>
      </c>
      <c r="DU9" s="206">
        <v>138547</v>
      </c>
      <c r="DV9" s="206" t="s">
        <v>299</v>
      </c>
      <c r="DW9" s="206" t="s">
        <v>300</v>
      </c>
      <c r="DX9" s="206" t="str">
        <f t="shared" si="0"/>
        <v>Academy</v>
      </c>
      <c r="DY9" s="246">
        <v>0</v>
      </c>
      <c r="DZ9" s="246">
        <v>231.5</v>
      </c>
      <c r="EA9" s="213">
        <f t="shared" si="6"/>
        <v>2</v>
      </c>
      <c r="EB9" s="207" t="str">
        <f t="shared" si="1"/>
        <v>2032</v>
      </c>
    </row>
    <row r="10" spans="1:132" ht="15" hidden="1" x14ac:dyDescent="0.25">
      <c r="A10" s="243">
        <v>822</v>
      </c>
      <c r="B10" s="244" t="s">
        <v>111</v>
      </c>
      <c r="C10" s="208">
        <v>15788</v>
      </c>
      <c r="D10" s="208">
        <v>11213</v>
      </c>
      <c r="E10" s="209">
        <v>38.000000999999997</v>
      </c>
      <c r="F10" s="209">
        <v>132.56666799999999</v>
      </c>
      <c r="G10" s="209">
        <v>59</v>
      </c>
      <c r="H10" s="209">
        <v>1</v>
      </c>
      <c r="I10" s="209">
        <v>32.833334000000001</v>
      </c>
      <c r="J10" s="209">
        <v>377.816667</v>
      </c>
      <c r="K10" s="209">
        <v>166.966667</v>
      </c>
      <c r="L10" s="209">
        <v>3</v>
      </c>
      <c r="M10" s="209">
        <v>0</v>
      </c>
      <c r="N10" s="209">
        <v>0</v>
      </c>
      <c r="O10" s="209">
        <v>0</v>
      </c>
      <c r="P10" s="209">
        <v>0</v>
      </c>
      <c r="Q10" s="209">
        <v>20.399999000000001</v>
      </c>
      <c r="R10" s="209">
        <v>295.04999800000002</v>
      </c>
      <c r="S10" s="209">
        <v>126.563333</v>
      </c>
      <c r="T10" s="209">
        <v>3</v>
      </c>
      <c r="U10" s="209">
        <v>0</v>
      </c>
      <c r="V10" s="209">
        <v>0</v>
      </c>
      <c r="W10" s="209">
        <v>0</v>
      </c>
      <c r="X10" s="210">
        <v>264.928946</v>
      </c>
      <c r="Y10" s="210">
        <v>1234.9223629999999</v>
      </c>
      <c r="Z10" s="210">
        <v>421.68027899999998</v>
      </c>
      <c r="AA10" s="210">
        <v>57.199333000000003</v>
      </c>
      <c r="AB10" s="209">
        <v>25.3</v>
      </c>
      <c r="AC10" s="209">
        <v>14</v>
      </c>
      <c r="AD10" s="209">
        <v>0</v>
      </c>
      <c r="AE10" s="209">
        <v>32.799999999999997</v>
      </c>
      <c r="AF10" s="209">
        <v>25</v>
      </c>
      <c r="AG10" s="209">
        <v>0</v>
      </c>
      <c r="AH10" s="209">
        <v>0</v>
      </c>
      <c r="AI10" s="209">
        <v>0</v>
      </c>
      <c r="AJ10" s="209">
        <v>0</v>
      </c>
      <c r="AK10" s="209">
        <v>89.95</v>
      </c>
      <c r="AL10" s="209">
        <v>32.4</v>
      </c>
      <c r="AM10" s="209">
        <v>0</v>
      </c>
      <c r="AN10" s="209">
        <v>0</v>
      </c>
      <c r="AO10" s="209">
        <v>0</v>
      </c>
      <c r="AP10" s="209">
        <v>185.13101700000001</v>
      </c>
      <c r="AQ10" s="209">
        <v>54.207894000000003</v>
      </c>
      <c r="AR10" s="209">
        <v>2.999333</v>
      </c>
      <c r="AS10" s="211">
        <v>57</v>
      </c>
      <c r="AT10" s="209">
        <v>33.133332000000003</v>
      </c>
      <c r="AU10" s="209">
        <v>20.933330999999999</v>
      </c>
      <c r="AV10" s="209">
        <v>0</v>
      </c>
      <c r="AW10" s="209">
        <v>106.483334</v>
      </c>
      <c r="AX10" s="209">
        <v>54.479998000000002</v>
      </c>
      <c r="AY10" s="209">
        <v>0.56666700000000003</v>
      </c>
      <c r="AZ10" s="209">
        <v>0</v>
      </c>
      <c r="BA10" s="209">
        <v>0</v>
      </c>
      <c r="BB10" s="209">
        <v>0</v>
      </c>
      <c r="BC10" s="209">
        <v>72.326663999999994</v>
      </c>
      <c r="BD10" s="209">
        <v>45.9</v>
      </c>
      <c r="BE10" s="209">
        <v>0.73333300000000001</v>
      </c>
      <c r="BF10" s="211">
        <v>608.90267600000004</v>
      </c>
      <c r="BG10" s="211">
        <v>197.51666700000001</v>
      </c>
      <c r="BH10" s="211">
        <v>3.8</v>
      </c>
      <c r="BI10" s="209">
        <v>42.7</v>
      </c>
      <c r="BJ10" s="209">
        <v>146.433335</v>
      </c>
      <c r="BK10" s="209">
        <v>54.866667</v>
      </c>
      <c r="BL10" s="209">
        <v>0</v>
      </c>
      <c r="BM10" s="209">
        <v>46.5</v>
      </c>
      <c r="BN10" s="209">
        <v>401.75333599999999</v>
      </c>
      <c r="BO10" s="209">
        <v>192.73333400000001</v>
      </c>
      <c r="BP10" s="209">
        <v>3.6</v>
      </c>
      <c r="BQ10" s="209">
        <v>0</v>
      </c>
      <c r="BR10" s="209">
        <v>0</v>
      </c>
      <c r="BS10" s="209">
        <v>0</v>
      </c>
      <c r="BT10" s="209">
        <v>0</v>
      </c>
      <c r="BU10" s="209">
        <v>16.8</v>
      </c>
      <c r="BV10" s="209">
        <v>259.89999799999998</v>
      </c>
      <c r="BW10" s="209">
        <v>135.4</v>
      </c>
      <c r="BX10" s="209">
        <v>0</v>
      </c>
      <c r="BY10" s="209">
        <v>0</v>
      </c>
      <c r="BZ10" s="209">
        <v>0</v>
      </c>
      <c r="CA10" s="209">
        <v>0</v>
      </c>
      <c r="CB10" s="210">
        <v>235.531825</v>
      </c>
      <c r="CC10" s="210">
        <v>1160.439519</v>
      </c>
      <c r="CD10" s="210">
        <v>381.15294399999999</v>
      </c>
      <c r="CE10" s="210">
        <v>67</v>
      </c>
      <c r="CF10" s="209">
        <v>23.733333999999999</v>
      </c>
      <c r="CG10" s="209">
        <v>20.866667</v>
      </c>
      <c r="CH10" s="209">
        <v>0</v>
      </c>
      <c r="CI10" s="209">
        <v>55.333334000000001</v>
      </c>
      <c r="CJ10" s="209">
        <v>29.266667000000002</v>
      </c>
      <c r="CK10" s="209">
        <v>1</v>
      </c>
      <c r="CL10" s="209">
        <v>0</v>
      </c>
      <c r="CM10" s="209">
        <v>0</v>
      </c>
      <c r="CN10" s="209">
        <v>0</v>
      </c>
      <c r="CO10" s="209">
        <v>45.466667000000001</v>
      </c>
      <c r="CP10" s="209">
        <v>24</v>
      </c>
      <c r="CQ10" s="209">
        <v>0</v>
      </c>
      <c r="CR10" s="209">
        <v>0</v>
      </c>
      <c r="CS10" s="209">
        <v>0</v>
      </c>
      <c r="CT10" s="209">
        <v>171.14561499999999</v>
      </c>
      <c r="CU10" s="209">
        <v>48.466667000000001</v>
      </c>
      <c r="CV10" s="209">
        <v>7</v>
      </c>
      <c r="CW10" s="209">
        <v>37.933332999999998</v>
      </c>
      <c r="CX10" s="209">
        <v>18.599997999999999</v>
      </c>
      <c r="CY10" s="209">
        <v>0</v>
      </c>
      <c r="CZ10" s="209">
        <v>116.463329</v>
      </c>
      <c r="DA10" s="209">
        <v>51.866664999999998</v>
      </c>
      <c r="DB10" s="209">
        <v>0.4</v>
      </c>
      <c r="DC10" s="209">
        <v>0</v>
      </c>
      <c r="DD10" s="209">
        <v>0</v>
      </c>
      <c r="DE10" s="209">
        <v>0</v>
      </c>
      <c r="DF10" s="209">
        <v>58.616669000000002</v>
      </c>
      <c r="DG10" s="209">
        <v>42.061334000000002</v>
      </c>
      <c r="DH10" s="209">
        <v>0</v>
      </c>
      <c r="DI10" s="211">
        <v>543.134006</v>
      </c>
      <c r="DJ10" s="211">
        <v>222.42533399999999</v>
      </c>
      <c r="DK10" s="211">
        <v>3.6</v>
      </c>
      <c r="DL10" s="212">
        <f t="shared" si="2"/>
        <v>42</v>
      </c>
      <c r="DM10" s="212">
        <f t="shared" si="3"/>
        <v>48</v>
      </c>
      <c r="DN10" s="212">
        <f t="shared" si="4"/>
        <v>130.5</v>
      </c>
      <c r="DO10" s="212">
        <f t="shared" si="5"/>
        <v>181</v>
      </c>
      <c r="DP10" s="208">
        <v>33.5</v>
      </c>
      <c r="DR10" s="206">
        <v>203</v>
      </c>
      <c r="DS10" s="206" t="s">
        <v>109</v>
      </c>
      <c r="DT10" s="206">
        <v>2037200</v>
      </c>
      <c r="DU10" s="206">
        <v>133401</v>
      </c>
      <c r="DV10" s="206" t="s">
        <v>301</v>
      </c>
      <c r="DW10" s="206" t="s">
        <v>295</v>
      </c>
      <c r="DX10" s="206" t="str">
        <f t="shared" si="0"/>
        <v>Maintained</v>
      </c>
      <c r="DY10" s="246">
        <v>23</v>
      </c>
      <c r="DZ10" s="246">
        <v>0</v>
      </c>
      <c r="EA10" s="213">
        <f t="shared" si="6"/>
        <v>3</v>
      </c>
      <c r="EB10" s="207" t="str">
        <f t="shared" si="1"/>
        <v>2033</v>
      </c>
    </row>
    <row r="11" spans="1:132" ht="15" hidden="1" customHeight="1" x14ac:dyDescent="0.25">
      <c r="A11" s="243">
        <v>303</v>
      </c>
      <c r="B11" s="244" t="s">
        <v>112</v>
      </c>
      <c r="C11" s="208">
        <v>21779.5</v>
      </c>
      <c r="D11" s="208">
        <v>16223.5</v>
      </c>
      <c r="E11" s="209">
        <v>0</v>
      </c>
      <c r="F11" s="209">
        <v>0</v>
      </c>
      <c r="G11" s="209">
        <v>0</v>
      </c>
      <c r="H11" s="209">
        <v>0</v>
      </c>
      <c r="I11" s="209">
        <v>0</v>
      </c>
      <c r="J11" s="209">
        <v>193.8</v>
      </c>
      <c r="K11" s="209">
        <v>107</v>
      </c>
      <c r="L11" s="209">
        <v>0</v>
      </c>
      <c r="M11" s="209">
        <v>0</v>
      </c>
      <c r="N11" s="209">
        <v>0</v>
      </c>
      <c r="O11" s="209">
        <v>0</v>
      </c>
      <c r="P11" s="209">
        <v>0</v>
      </c>
      <c r="Q11" s="209">
        <v>0</v>
      </c>
      <c r="R11" s="209">
        <v>601.90667599999995</v>
      </c>
      <c r="S11" s="209">
        <v>304.44000599999998</v>
      </c>
      <c r="T11" s="209">
        <v>3</v>
      </c>
      <c r="U11" s="209">
        <v>0</v>
      </c>
      <c r="V11" s="209">
        <v>0</v>
      </c>
      <c r="W11" s="209">
        <v>0</v>
      </c>
      <c r="X11" s="210">
        <v>454.33332899999999</v>
      </c>
      <c r="Y11" s="210">
        <v>1903.8086619999999</v>
      </c>
      <c r="Z11" s="210">
        <v>585.67266700000005</v>
      </c>
      <c r="AA11" s="210">
        <v>64</v>
      </c>
      <c r="AB11" s="209">
        <v>0</v>
      </c>
      <c r="AC11" s="209">
        <v>0</v>
      </c>
      <c r="AD11" s="209">
        <v>0</v>
      </c>
      <c r="AE11" s="209">
        <v>9</v>
      </c>
      <c r="AF11" s="209">
        <v>4</v>
      </c>
      <c r="AG11" s="209">
        <v>0</v>
      </c>
      <c r="AH11" s="209">
        <v>0</v>
      </c>
      <c r="AI11" s="209">
        <v>0</v>
      </c>
      <c r="AJ11" s="209">
        <v>0</v>
      </c>
      <c r="AK11" s="209">
        <v>57.893334000000003</v>
      </c>
      <c r="AL11" s="209">
        <v>25</v>
      </c>
      <c r="AM11" s="209">
        <v>0</v>
      </c>
      <c r="AN11" s="209">
        <v>0</v>
      </c>
      <c r="AO11" s="209">
        <v>0</v>
      </c>
      <c r="AP11" s="209">
        <v>90</v>
      </c>
      <c r="AQ11" s="209">
        <v>65.883332999999993</v>
      </c>
      <c r="AR11" s="209">
        <v>2</v>
      </c>
      <c r="AS11" s="211">
        <v>97</v>
      </c>
      <c r="AT11" s="209">
        <v>0</v>
      </c>
      <c r="AU11" s="209">
        <v>0</v>
      </c>
      <c r="AV11" s="209">
        <v>0</v>
      </c>
      <c r="AW11" s="209">
        <v>47.45</v>
      </c>
      <c r="AX11" s="209">
        <v>21.85</v>
      </c>
      <c r="AY11" s="209">
        <v>0</v>
      </c>
      <c r="AZ11" s="209">
        <v>0</v>
      </c>
      <c r="BA11" s="209">
        <v>0</v>
      </c>
      <c r="BB11" s="209">
        <v>0</v>
      </c>
      <c r="BC11" s="209">
        <v>46.4</v>
      </c>
      <c r="BD11" s="209">
        <v>25.2</v>
      </c>
      <c r="BE11" s="209">
        <v>0</v>
      </c>
      <c r="BF11" s="211">
        <v>940.93599900000004</v>
      </c>
      <c r="BG11" s="211">
        <v>323.68</v>
      </c>
      <c r="BH11" s="211">
        <v>10</v>
      </c>
      <c r="BI11" s="209">
        <v>0</v>
      </c>
      <c r="BJ11" s="209">
        <v>0</v>
      </c>
      <c r="BK11" s="209">
        <v>0</v>
      </c>
      <c r="BL11" s="209">
        <v>0</v>
      </c>
      <c r="BM11" s="209">
        <v>0</v>
      </c>
      <c r="BN11" s="209">
        <v>187.36333300000001</v>
      </c>
      <c r="BO11" s="209">
        <v>103</v>
      </c>
      <c r="BP11" s="209">
        <v>1</v>
      </c>
      <c r="BQ11" s="209">
        <v>0</v>
      </c>
      <c r="BR11" s="209">
        <v>0</v>
      </c>
      <c r="BS11" s="209">
        <v>0</v>
      </c>
      <c r="BT11" s="209">
        <v>0</v>
      </c>
      <c r="BU11" s="209">
        <v>6.4</v>
      </c>
      <c r="BV11" s="209">
        <v>596.20000100000004</v>
      </c>
      <c r="BW11" s="209">
        <v>258.66666600000002</v>
      </c>
      <c r="BX11" s="209">
        <v>5</v>
      </c>
      <c r="BY11" s="209">
        <v>0</v>
      </c>
      <c r="BZ11" s="209">
        <v>0</v>
      </c>
      <c r="CA11" s="209">
        <v>0</v>
      </c>
      <c r="CB11" s="210">
        <v>424.615996</v>
      </c>
      <c r="CC11" s="210">
        <v>1866.1893319999999</v>
      </c>
      <c r="CD11" s="210">
        <v>624.38333299999999</v>
      </c>
      <c r="CE11" s="210">
        <v>59</v>
      </c>
      <c r="CF11" s="209">
        <v>0</v>
      </c>
      <c r="CG11" s="209">
        <v>0</v>
      </c>
      <c r="CH11" s="209">
        <v>0</v>
      </c>
      <c r="CI11" s="209">
        <v>7.8</v>
      </c>
      <c r="CJ11" s="209">
        <v>0</v>
      </c>
      <c r="CK11" s="209">
        <v>0</v>
      </c>
      <c r="CL11" s="209">
        <v>0</v>
      </c>
      <c r="CM11" s="209">
        <v>0</v>
      </c>
      <c r="CN11" s="209">
        <v>0</v>
      </c>
      <c r="CO11" s="209">
        <v>51</v>
      </c>
      <c r="CP11" s="209">
        <v>18.833333</v>
      </c>
      <c r="CQ11" s="209">
        <v>0</v>
      </c>
      <c r="CR11" s="209">
        <v>0</v>
      </c>
      <c r="CS11" s="209">
        <v>0</v>
      </c>
      <c r="CT11" s="209">
        <v>112.5</v>
      </c>
      <c r="CU11" s="209">
        <v>62.2</v>
      </c>
      <c r="CV11" s="209">
        <v>6</v>
      </c>
      <c r="CW11" s="209">
        <v>0</v>
      </c>
      <c r="CX11" s="209">
        <v>0</v>
      </c>
      <c r="CY11" s="209">
        <v>0</v>
      </c>
      <c r="CZ11" s="209">
        <v>59.066668999999997</v>
      </c>
      <c r="DA11" s="209">
        <v>34.866669000000002</v>
      </c>
      <c r="DB11" s="209">
        <v>0</v>
      </c>
      <c r="DC11" s="209">
        <v>0</v>
      </c>
      <c r="DD11" s="209">
        <v>0</v>
      </c>
      <c r="DE11" s="209">
        <v>0</v>
      </c>
      <c r="DF11" s="209">
        <v>80.216667000000001</v>
      </c>
      <c r="DG11" s="209">
        <v>50.700001</v>
      </c>
      <c r="DH11" s="209">
        <v>0</v>
      </c>
      <c r="DI11" s="211">
        <v>946.06266900000003</v>
      </c>
      <c r="DJ11" s="211">
        <v>361.75666899999999</v>
      </c>
      <c r="DK11" s="211">
        <v>13</v>
      </c>
      <c r="DL11" s="212">
        <f t="shared" si="2"/>
        <v>0</v>
      </c>
      <c r="DM11" s="212">
        <f t="shared" si="3"/>
        <v>85</v>
      </c>
      <c r="DN11" s="212">
        <f t="shared" si="4"/>
        <v>273</v>
      </c>
      <c r="DO11" s="212">
        <f t="shared" si="5"/>
        <v>287.5</v>
      </c>
      <c r="DP11" s="208">
        <v>124</v>
      </c>
      <c r="DR11" s="206">
        <v>203</v>
      </c>
      <c r="DS11" s="206" t="s">
        <v>109</v>
      </c>
      <c r="DT11" s="206">
        <v>2037201</v>
      </c>
      <c r="DU11" s="206">
        <v>143595</v>
      </c>
      <c r="DV11" s="206" t="s">
        <v>302</v>
      </c>
      <c r="DW11" s="206" t="s">
        <v>300</v>
      </c>
      <c r="DX11" s="206" t="str">
        <f t="shared" si="0"/>
        <v>Academy</v>
      </c>
      <c r="DY11" s="246">
        <v>216.5</v>
      </c>
      <c r="DZ11" s="246">
        <v>56.5</v>
      </c>
      <c r="EA11" s="213">
        <f t="shared" si="6"/>
        <v>4</v>
      </c>
      <c r="EB11" s="207" t="str">
        <f t="shared" si="1"/>
        <v>2034</v>
      </c>
    </row>
    <row r="12" spans="1:132" ht="15" hidden="1" x14ac:dyDescent="0.25">
      <c r="A12" s="243">
        <v>330</v>
      </c>
      <c r="B12" s="244" t="s">
        <v>113</v>
      </c>
      <c r="C12" s="208">
        <v>109324</v>
      </c>
      <c r="D12" s="208">
        <v>72138</v>
      </c>
      <c r="E12" s="209">
        <v>722.2</v>
      </c>
      <c r="F12" s="209">
        <v>1598.5</v>
      </c>
      <c r="G12" s="209">
        <v>648</v>
      </c>
      <c r="H12" s="209">
        <v>17.5</v>
      </c>
      <c r="I12" s="209">
        <v>17</v>
      </c>
      <c r="J12" s="209">
        <v>1964.3</v>
      </c>
      <c r="K12" s="209">
        <v>922</v>
      </c>
      <c r="L12" s="209">
        <v>9</v>
      </c>
      <c r="M12" s="209">
        <v>0</v>
      </c>
      <c r="N12" s="209">
        <v>0</v>
      </c>
      <c r="O12" s="209">
        <v>0</v>
      </c>
      <c r="P12" s="209">
        <v>0</v>
      </c>
      <c r="Q12" s="209">
        <v>37.799999999999997</v>
      </c>
      <c r="R12" s="209">
        <v>2080.4</v>
      </c>
      <c r="S12" s="209">
        <v>986</v>
      </c>
      <c r="T12" s="209">
        <v>5</v>
      </c>
      <c r="U12" s="209">
        <v>0</v>
      </c>
      <c r="V12" s="209">
        <v>0</v>
      </c>
      <c r="W12" s="209">
        <v>0</v>
      </c>
      <c r="X12" s="210">
        <v>3406.2980010000001</v>
      </c>
      <c r="Y12" s="210">
        <v>7597.5913369999998</v>
      </c>
      <c r="Z12" s="210">
        <v>2291.6540009999999</v>
      </c>
      <c r="AA12" s="210">
        <v>308.73333300000002</v>
      </c>
      <c r="AB12" s="209">
        <v>623</v>
      </c>
      <c r="AC12" s="209">
        <v>263</v>
      </c>
      <c r="AD12" s="209">
        <v>6.5</v>
      </c>
      <c r="AE12" s="209">
        <v>535</v>
      </c>
      <c r="AF12" s="209">
        <v>306</v>
      </c>
      <c r="AG12" s="209">
        <v>0</v>
      </c>
      <c r="AH12" s="209">
        <v>0</v>
      </c>
      <c r="AI12" s="209">
        <v>0</v>
      </c>
      <c r="AJ12" s="209">
        <v>0</v>
      </c>
      <c r="AK12" s="209">
        <v>598</v>
      </c>
      <c r="AL12" s="209">
        <v>325</v>
      </c>
      <c r="AM12" s="209">
        <v>2</v>
      </c>
      <c r="AN12" s="209">
        <v>0</v>
      </c>
      <c r="AO12" s="209">
        <v>0</v>
      </c>
      <c r="AP12" s="209">
        <v>1105.7833330000001</v>
      </c>
      <c r="AQ12" s="209">
        <v>376.36666600000001</v>
      </c>
      <c r="AR12" s="209">
        <v>23</v>
      </c>
      <c r="AS12" s="211">
        <v>679</v>
      </c>
      <c r="AT12" s="209">
        <v>389.48333300000002</v>
      </c>
      <c r="AU12" s="209">
        <v>162.4</v>
      </c>
      <c r="AV12" s="209">
        <v>3</v>
      </c>
      <c r="AW12" s="209">
        <v>252.033334</v>
      </c>
      <c r="AX12" s="209">
        <v>129.5</v>
      </c>
      <c r="AY12" s="209">
        <v>3</v>
      </c>
      <c r="AZ12" s="209">
        <v>0</v>
      </c>
      <c r="BA12" s="209">
        <v>0</v>
      </c>
      <c r="BB12" s="209">
        <v>0</v>
      </c>
      <c r="BC12" s="209">
        <v>194.566667</v>
      </c>
      <c r="BD12" s="209">
        <v>105.9</v>
      </c>
      <c r="BE12" s="209">
        <v>0</v>
      </c>
      <c r="BF12" s="211">
        <v>2873.4713280000001</v>
      </c>
      <c r="BG12" s="211">
        <v>921.20066599999996</v>
      </c>
      <c r="BH12" s="211">
        <v>34</v>
      </c>
      <c r="BI12" s="209">
        <v>706</v>
      </c>
      <c r="BJ12" s="209">
        <v>1631.8</v>
      </c>
      <c r="BK12" s="209">
        <v>595</v>
      </c>
      <c r="BL12" s="209">
        <v>19</v>
      </c>
      <c r="BM12" s="209">
        <v>9</v>
      </c>
      <c r="BN12" s="209">
        <v>1825</v>
      </c>
      <c r="BO12" s="209">
        <v>841.5</v>
      </c>
      <c r="BP12" s="209">
        <v>3</v>
      </c>
      <c r="BQ12" s="209">
        <v>0</v>
      </c>
      <c r="BR12" s="209">
        <v>0</v>
      </c>
      <c r="BS12" s="209">
        <v>0</v>
      </c>
      <c r="BT12" s="209">
        <v>0</v>
      </c>
      <c r="BU12" s="209">
        <v>30</v>
      </c>
      <c r="BV12" s="209">
        <v>2055.4666670000001</v>
      </c>
      <c r="BW12" s="209">
        <v>892.7</v>
      </c>
      <c r="BX12" s="209">
        <v>7</v>
      </c>
      <c r="BY12" s="209">
        <v>0</v>
      </c>
      <c r="BZ12" s="209">
        <v>0</v>
      </c>
      <c r="CA12" s="209">
        <v>0</v>
      </c>
      <c r="CB12" s="210">
        <v>3283.6553359999998</v>
      </c>
      <c r="CC12" s="210">
        <v>7431.8253350000005</v>
      </c>
      <c r="CD12" s="210">
        <v>2431.378001</v>
      </c>
      <c r="CE12" s="210">
        <v>266.3</v>
      </c>
      <c r="CF12" s="209">
        <v>587</v>
      </c>
      <c r="CG12" s="209">
        <v>229</v>
      </c>
      <c r="CH12" s="209">
        <v>10</v>
      </c>
      <c r="CI12" s="209">
        <v>479</v>
      </c>
      <c r="CJ12" s="209">
        <v>262</v>
      </c>
      <c r="CK12" s="209">
        <v>0</v>
      </c>
      <c r="CL12" s="209">
        <v>0</v>
      </c>
      <c r="CM12" s="209">
        <v>0</v>
      </c>
      <c r="CN12" s="209">
        <v>0</v>
      </c>
      <c r="CO12" s="209">
        <v>551.4</v>
      </c>
      <c r="CP12" s="209">
        <v>257.89999999999998</v>
      </c>
      <c r="CQ12" s="209">
        <v>1</v>
      </c>
      <c r="CR12" s="209">
        <v>0</v>
      </c>
      <c r="CS12" s="209">
        <v>0</v>
      </c>
      <c r="CT12" s="209">
        <v>974.76666699999998</v>
      </c>
      <c r="CU12" s="209">
        <v>383.83333299999998</v>
      </c>
      <c r="CV12" s="209">
        <v>20</v>
      </c>
      <c r="CW12" s="209">
        <v>452.86666700000001</v>
      </c>
      <c r="CX12" s="209">
        <v>159.51666599999999</v>
      </c>
      <c r="CY12" s="209">
        <v>5</v>
      </c>
      <c r="CZ12" s="209">
        <v>261.73333400000001</v>
      </c>
      <c r="DA12" s="209">
        <v>147.80000100000001</v>
      </c>
      <c r="DB12" s="209">
        <v>1</v>
      </c>
      <c r="DC12" s="209">
        <v>0</v>
      </c>
      <c r="DD12" s="209">
        <v>0</v>
      </c>
      <c r="DE12" s="209">
        <v>0</v>
      </c>
      <c r="DF12" s="209">
        <v>218.26666700000001</v>
      </c>
      <c r="DG12" s="209">
        <v>101.3</v>
      </c>
      <c r="DH12" s="209">
        <v>2</v>
      </c>
      <c r="DI12" s="211">
        <v>2945.445318</v>
      </c>
      <c r="DJ12" s="211">
        <v>1028.0966679999999</v>
      </c>
      <c r="DK12" s="211">
        <v>27.716667000000001</v>
      </c>
      <c r="DL12" s="212">
        <f t="shared" si="2"/>
        <v>1058</v>
      </c>
      <c r="DM12" s="212">
        <f t="shared" si="3"/>
        <v>1425</v>
      </c>
      <c r="DN12" s="212">
        <f t="shared" si="4"/>
        <v>770.5</v>
      </c>
      <c r="DO12" s="212">
        <f t="shared" si="5"/>
        <v>1241.5</v>
      </c>
      <c r="DP12" s="208">
        <v>441</v>
      </c>
      <c r="DR12" s="206">
        <v>204</v>
      </c>
      <c r="DS12" s="206" t="s">
        <v>114</v>
      </c>
      <c r="DT12" s="206">
        <v>2047097</v>
      </c>
      <c r="DU12" s="206">
        <v>100307</v>
      </c>
      <c r="DV12" s="206" t="s">
        <v>303</v>
      </c>
      <c r="DW12" s="206" t="s">
        <v>295</v>
      </c>
      <c r="DX12" s="206" t="str">
        <f t="shared" si="0"/>
        <v>Maintained</v>
      </c>
      <c r="DY12" s="246">
        <v>0</v>
      </c>
      <c r="DZ12" s="246">
        <v>137</v>
      </c>
      <c r="EA12" s="213">
        <f t="shared" si="6"/>
        <v>1</v>
      </c>
      <c r="EB12" s="207" t="str">
        <f t="shared" si="1"/>
        <v>2041</v>
      </c>
    </row>
    <row r="13" spans="1:132" ht="15" hidden="1" x14ac:dyDescent="0.25">
      <c r="A13" s="243">
        <v>889</v>
      </c>
      <c r="B13" s="244" t="s">
        <v>115</v>
      </c>
      <c r="C13" s="208">
        <v>15104.5</v>
      </c>
      <c r="D13" s="208">
        <v>10685</v>
      </c>
      <c r="E13" s="209">
        <v>23</v>
      </c>
      <c r="F13" s="209">
        <v>184</v>
      </c>
      <c r="G13" s="209">
        <v>60</v>
      </c>
      <c r="H13" s="209">
        <v>0</v>
      </c>
      <c r="I13" s="209">
        <v>24</v>
      </c>
      <c r="J13" s="209">
        <v>349</v>
      </c>
      <c r="K13" s="209">
        <v>147</v>
      </c>
      <c r="L13" s="209">
        <v>1</v>
      </c>
      <c r="M13" s="209">
        <v>0</v>
      </c>
      <c r="N13" s="209">
        <v>0</v>
      </c>
      <c r="O13" s="209">
        <v>0</v>
      </c>
      <c r="P13" s="209">
        <v>0</v>
      </c>
      <c r="Q13" s="209">
        <v>9</v>
      </c>
      <c r="R13" s="209">
        <v>16</v>
      </c>
      <c r="S13" s="209">
        <v>5</v>
      </c>
      <c r="T13" s="209">
        <v>0</v>
      </c>
      <c r="U13" s="209">
        <v>0</v>
      </c>
      <c r="V13" s="209">
        <v>0</v>
      </c>
      <c r="W13" s="209">
        <v>0</v>
      </c>
      <c r="X13" s="210">
        <v>497.96919100000002</v>
      </c>
      <c r="Y13" s="210">
        <v>1298.77979</v>
      </c>
      <c r="Z13" s="210">
        <v>385.29873700000002</v>
      </c>
      <c r="AA13" s="210">
        <v>15</v>
      </c>
      <c r="AB13" s="209">
        <v>37</v>
      </c>
      <c r="AC13" s="209">
        <v>11</v>
      </c>
      <c r="AD13" s="209">
        <v>0</v>
      </c>
      <c r="AE13" s="209">
        <v>41</v>
      </c>
      <c r="AF13" s="209">
        <v>20</v>
      </c>
      <c r="AG13" s="209">
        <v>0</v>
      </c>
      <c r="AH13" s="209">
        <v>0</v>
      </c>
      <c r="AI13" s="209">
        <v>0</v>
      </c>
      <c r="AJ13" s="209">
        <v>0</v>
      </c>
      <c r="AK13" s="209">
        <v>0</v>
      </c>
      <c r="AL13" s="209">
        <v>0</v>
      </c>
      <c r="AM13" s="209">
        <v>0</v>
      </c>
      <c r="AN13" s="209">
        <v>0</v>
      </c>
      <c r="AO13" s="209">
        <v>0</v>
      </c>
      <c r="AP13" s="209">
        <v>167.92336800000001</v>
      </c>
      <c r="AQ13" s="209">
        <v>42.8</v>
      </c>
      <c r="AR13" s="209">
        <v>2</v>
      </c>
      <c r="AS13" s="211">
        <v>66</v>
      </c>
      <c r="AT13" s="209">
        <v>30</v>
      </c>
      <c r="AU13" s="209">
        <v>13</v>
      </c>
      <c r="AV13" s="209">
        <v>0</v>
      </c>
      <c r="AW13" s="209">
        <v>54</v>
      </c>
      <c r="AX13" s="209">
        <v>29.6</v>
      </c>
      <c r="AY13" s="209">
        <v>0</v>
      </c>
      <c r="AZ13" s="209">
        <v>0</v>
      </c>
      <c r="BA13" s="209">
        <v>0</v>
      </c>
      <c r="BB13" s="209">
        <v>0</v>
      </c>
      <c r="BC13" s="209">
        <v>1</v>
      </c>
      <c r="BD13" s="209">
        <v>0</v>
      </c>
      <c r="BE13" s="209">
        <v>0</v>
      </c>
      <c r="BF13" s="211">
        <v>552.05199500000003</v>
      </c>
      <c r="BG13" s="211">
        <v>174.07466600000001</v>
      </c>
      <c r="BH13" s="211">
        <v>2</v>
      </c>
      <c r="BI13" s="209">
        <v>31</v>
      </c>
      <c r="BJ13" s="209">
        <v>173.4</v>
      </c>
      <c r="BK13" s="209">
        <v>80</v>
      </c>
      <c r="BL13" s="209">
        <v>0</v>
      </c>
      <c r="BM13" s="209">
        <v>23</v>
      </c>
      <c r="BN13" s="209">
        <v>354.8</v>
      </c>
      <c r="BO13" s="209">
        <v>137</v>
      </c>
      <c r="BP13" s="209">
        <v>0</v>
      </c>
      <c r="BQ13" s="209">
        <v>0</v>
      </c>
      <c r="BR13" s="209">
        <v>0</v>
      </c>
      <c r="BS13" s="209">
        <v>0</v>
      </c>
      <c r="BT13" s="209">
        <v>0</v>
      </c>
      <c r="BU13" s="209">
        <v>7</v>
      </c>
      <c r="BV13" s="209">
        <v>18</v>
      </c>
      <c r="BW13" s="209">
        <v>6</v>
      </c>
      <c r="BX13" s="209">
        <v>0</v>
      </c>
      <c r="BY13" s="209">
        <v>0</v>
      </c>
      <c r="BZ13" s="209">
        <v>0</v>
      </c>
      <c r="CA13" s="209">
        <v>0</v>
      </c>
      <c r="CB13" s="210">
        <v>457.37193100000002</v>
      </c>
      <c r="CC13" s="210">
        <v>1242.560213</v>
      </c>
      <c r="CD13" s="210">
        <v>418.64538700000003</v>
      </c>
      <c r="CE13" s="210">
        <v>10</v>
      </c>
      <c r="CF13" s="209">
        <v>11.4</v>
      </c>
      <c r="CG13" s="209">
        <v>20</v>
      </c>
      <c r="CH13" s="209">
        <v>0</v>
      </c>
      <c r="CI13" s="209">
        <v>13</v>
      </c>
      <c r="CJ13" s="209">
        <v>21</v>
      </c>
      <c r="CK13" s="209">
        <v>0</v>
      </c>
      <c r="CL13" s="209">
        <v>0</v>
      </c>
      <c r="CM13" s="209">
        <v>0</v>
      </c>
      <c r="CN13" s="209">
        <v>0</v>
      </c>
      <c r="CO13" s="209">
        <v>16</v>
      </c>
      <c r="CP13" s="209">
        <v>5</v>
      </c>
      <c r="CQ13" s="209">
        <v>0</v>
      </c>
      <c r="CR13" s="209">
        <v>0</v>
      </c>
      <c r="CS13" s="209">
        <v>0</v>
      </c>
      <c r="CT13" s="209">
        <v>99</v>
      </c>
      <c r="CU13" s="209">
        <v>64.400000000000006</v>
      </c>
      <c r="CV13" s="209">
        <v>4</v>
      </c>
      <c r="CW13" s="209">
        <v>27</v>
      </c>
      <c r="CX13" s="209">
        <v>21</v>
      </c>
      <c r="CY13" s="209">
        <v>0</v>
      </c>
      <c r="CZ13" s="209">
        <v>71.400000000000006</v>
      </c>
      <c r="DA13" s="209">
        <v>32</v>
      </c>
      <c r="DB13" s="209">
        <v>0</v>
      </c>
      <c r="DC13" s="209">
        <v>0</v>
      </c>
      <c r="DD13" s="209">
        <v>0</v>
      </c>
      <c r="DE13" s="209">
        <v>0</v>
      </c>
      <c r="DF13" s="209">
        <v>0</v>
      </c>
      <c r="DG13" s="209">
        <v>3</v>
      </c>
      <c r="DH13" s="209">
        <v>0</v>
      </c>
      <c r="DI13" s="211">
        <v>550.27999899999998</v>
      </c>
      <c r="DJ13" s="211">
        <v>181.39066700000001</v>
      </c>
      <c r="DK13" s="211">
        <v>1</v>
      </c>
      <c r="DL13" s="212">
        <f t="shared" si="2"/>
        <v>102</v>
      </c>
      <c r="DM13" s="212">
        <f t="shared" si="3"/>
        <v>96</v>
      </c>
      <c r="DN13" s="212">
        <f t="shared" si="4"/>
        <v>6</v>
      </c>
      <c r="DO13" s="212">
        <f t="shared" si="5"/>
        <v>122</v>
      </c>
      <c r="DP13" s="208">
        <v>55</v>
      </c>
      <c r="DR13" s="206">
        <v>204</v>
      </c>
      <c r="DS13" s="206" t="s">
        <v>114</v>
      </c>
      <c r="DT13" s="206">
        <v>2047161</v>
      </c>
      <c r="DU13" s="206">
        <v>100311</v>
      </c>
      <c r="DV13" s="206" t="s">
        <v>304</v>
      </c>
      <c r="DW13" s="206" t="s">
        <v>295</v>
      </c>
      <c r="DX13" s="206" t="str">
        <f t="shared" si="0"/>
        <v>Maintained</v>
      </c>
      <c r="DY13" s="246">
        <v>76</v>
      </c>
      <c r="DZ13" s="246">
        <v>82</v>
      </c>
      <c r="EA13" s="213">
        <f t="shared" si="6"/>
        <v>2</v>
      </c>
      <c r="EB13" s="207" t="str">
        <f t="shared" si="1"/>
        <v>2042</v>
      </c>
    </row>
    <row r="14" spans="1:132" ht="15" hidden="1" x14ac:dyDescent="0.25">
      <c r="A14" s="243">
        <v>890</v>
      </c>
      <c r="B14" s="244" t="s">
        <v>116</v>
      </c>
      <c r="C14" s="208">
        <v>11636</v>
      </c>
      <c r="D14" s="208">
        <v>6583</v>
      </c>
      <c r="E14" s="209">
        <v>0</v>
      </c>
      <c r="F14" s="209">
        <v>0</v>
      </c>
      <c r="G14" s="209">
        <v>0</v>
      </c>
      <c r="H14" s="209">
        <v>0</v>
      </c>
      <c r="I14" s="209">
        <v>15</v>
      </c>
      <c r="J14" s="209">
        <v>92.466667000000001</v>
      </c>
      <c r="K14" s="209">
        <v>47</v>
      </c>
      <c r="L14" s="209">
        <v>2</v>
      </c>
      <c r="M14" s="209">
        <v>0</v>
      </c>
      <c r="N14" s="209">
        <v>0</v>
      </c>
      <c r="O14" s="209">
        <v>0</v>
      </c>
      <c r="P14" s="209">
        <v>0</v>
      </c>
      <c r="Q14" s="209">
        <v>87.116667000000007</v>
      </c>
      <c r="R14" s="209">
        <v>283.16666700000002</v>
      </c>
      <c r="S14" s="209">
        <v>111.6</v>
      </c>
      <c r="T14" s="209">
        <v>3</v>
      </c>
      <c r="U14" s="209">
        <v>0</v>
      </c>
      <c r="V14" s="209">
        <v>0</v>
      </c>
      <c r="W14" s="209">
        <v>0</v>
      </c>
      <c r="X14" s="210">
        <v>437.95440200000002</v>
      </c>
      <c r="Y14" s="210">
        <v>928.67021699999998</v>
      </c>
      <c r="Z14" s="210">
        <v>315.17282</v>
      </c>
      <c r="AA14" s="210">
        <v>0</v>
      </c>
      <c r="AB14" s="209">
        <v>0</v>
      </c>
      <c r="AC14" s="209">
        <v>0</v>
      </c>
      <c r="AD14" s="209">
        <v>0</v>
      </c>
      <c r="AE14" s="209">
        <v>16</v>
      </c>
      <c r="AF14" s="209">
        <v>10</v>
      </c>
      <c r="AG14" s="209">
        <v>2</v>
      </c>
      <c r="AH14" s="209">
        <v>0</v>
      </c>
      <c r="AI14" s="209">
        <v>0</v>
      </c>
      <c r="AJ14" s="209">
        <v>0</v>
      </c>
      <c r="AK14" s="209">
        <v>86.733333999999999</v>
      </c>
      <c r="AL14" s="209">
        <v>33</v>
      </c>
      <c r="AM14" s="209">
        <v>1</v>
      </c>
      <c r="AN14" s="209">
        <v>0</v>
      </c>
      <c r="AO14" s="209">
        <v>0</v>
      </c>
      <c r="AP14" s="209">
        <v>143.36842300000001</v>
      </c>
      <c r="AQ14" s="209">
        <v>41.563158999999999</v>
      </c>
      <c r="AR14" s="209">
        <v>0</v>
      </c>
      <c r="AS14" s="211">
        <v>87</v>
      </c>
      <c r="AT14" s="209">
        <v>0</v>
      </c>
      <c r="AU14" s="209">
        <v>0</v>
      </c>
      <c r="AV14" s="209">
        <v>0</v>
      </c>
      <c r="AW14" s="209">
        <v>28.8</v>
      </c>
      <c r="AX14" s="209">
        <v>23.733332999999998</v>
      </c>
      <c r="AY14" s="209">
        <v>0</v>
      </c>
      <c r="AZ14" s="209">
        <v>0</v>
      </c>
      <c r="BA14" s="209">
        <v>0</v>
      </c>
      <c r="BB14" s="209">
        <v>0</v>
      </c>
      <c r="BC14" s="209">
        <v>65.033330000000007</v>
      </c>
      <c r="BD14" s="209">
        <v>27.799999</v>
      </c>
      <c r="BE14" s="209">
        <v>1</v>
      </c>
      <c r="BF14" s="211">
        <v>487.93330300000002</v>
      </c>
      <c r="BG14" s="211">
        <v>165.89999</v>
      </c>
      <c r="BH14" s="211">
        <v>0</v>
      </c>
      <c r="BI14" s="209">
        <v>0</v>
      </c>
      <c r="BJ14" s="209">
        <v>0</v>
      </c>
      <c r="BK14" s="209">
        <v>0</v>
      </c>
      <c r="BL14" s="209">
        <v>0</v>
      </c>
      <c r="BM14" s="209">
        <v>11</v>
      </c>
      <c r="BN14" s="209">
        <v>103</v>
      </c>
      <c r="BO14" s="209">
        <v>35.133333</v>
      </c>
      <c r="BP14" s="209">
        <v>1</v>
      </c>
      <c r="BQ14" s="209">
        <v>0</v>
      </c>
      <c r="BR14" s="209">
        <v>0</v>
      </c>
      <c r="BS14" s="209">
        <v>0</v>
      </c>
      <c r="BT14" s="209">
        <v>0</v>
      </c>
      <c r="BU14" s="209">
        <v>70.266666999999998</v>
      </c>
      <c r="BV14" s="209">
        <v>327.16666700000002</v>
      </c>
      <c r="BW14" s="209">
        <v>126.400001</v>
      </c>
      <c r="BX14" s="209">
        <v>0</v>
      </c>
      <c r="BY14" s="209">
        <v>0</v>
      </c>
      <c r="BZ14" s="209">
        <v>0</v>
      </c>
      <c r="CA14" s="209">
        <v>0</v>
      </c>
      <c r="CB14" s="210">
        <v>414.71229799999998</v>
      </c>
      <c r="CC14" s="210">
        <v>873.25004200000001</v>
      </c>
      <c r="CD14" s="210">
        <v>296.27721400000001</v>
      </c>
      <c r="CE14" s="210">
        <v>1</v>
      </c>
      <c r="CF14" s="209">
        <v>0</v>
      </c>
      <c r="CG14" s="209">
        <v>0</v>
      </c>
      <c r="CH14" s="209">
        <v>0</v>
      </c>
      <c r="CI14" s="209">
        <v>41</v>
      </c>
      <c r="CJ14" s="209">
        <v>9</v>
      </c>
      <c r="CK14" s="209">
        <v>0</v>
      </c>
      <c r="CL14" s="209">
        <v>0</v>
      </c>
      <c r="CM14" s="209">
        <v>0</v>
      </c>
      <c r="CN14" s="209">
        <v>0</v>
      </c>
      <c r="CO14" s="209">
        <v>89.85</v>
      </c>
      <c r="CP14" s="209">
        <v>33.6</v>
      </c>
      <c r="CQ14" s="209">
        <v>0</v>
      </c>
      <c r="CR14" s="209">
        <v>0</v>
      </c>
      <c r="CS14" s="209">
        <v>0</v>
      </c>
      <c r="CT14" s="209">
        <v>136.380707</v>
      </c>
      <c r="CU14" s="209">
        <v>41.780704</v>
      </c>
      <c r="CV14" s="209">
        <v>1</v>
      </c>
      <c r="CW14" s="209">
        <v>0</v>
      </c>
      <c r="CX14" s="209">
        <v>0</v>
      </c>
      <c r="CY14" s="209">
        <v>0</v>
      </c>
      <c r="CZ14" s="209">
        <v>34.9</v>
      </c>
      <c r="DA14" s="209">
        <v>14.8</v>
      </c>
      <c r="DB14" s="209">
        <v>0</v>
      </c>
      <c r="DC14" s="209">
        <v>0</v>
      </c>
      <c r="DD14" s="209">
        <v>0</v>
      </c>
      <c r="DE14" s="209">
        <v>0</v>
      </c>
      <c r="DF14" s="209">
        <v>96.2</v>
      </c>
      <c r="DG14" s="209">
        <v>45.666665999999999</v>
      </c>
      <c r="DH14" s="209">
        <v>0</v>
      </c>
      <c r="DI14" s="211">
        <v>494.59997299999998</v>
      </c>
      <c r="DJ14" s="211">
        <v>166.26665600000001</v>
      </c>
      <c r="DK14" s="211">
        <v>0</v>
      </c>
      <c r="DL14" s="212">
        <f t="shared" si="2"/>
        <v>127</v>
      </c>
      <c r="DM14" s="212">
        <f t="shared" si="3"/>
        <v>104</v>
      </c>
      <c r="DN14" s="212">
        <f t="shared" si="4"/>
        <v>110</v>
      </c>
      <c r="DO14" s="212">
        <f t="shared" si="5"/>
        <v>240.5</v>
      </c>
      <c r="DP14" s="208">
        <v>113.5</v>
      </c>
      <c r="DR14" s="206">
        <v>204</v>
      </c>
      <c r="DS14" s="206" t="s">
        <v>114</v>
      </c>
      <c r="DT14" s="206">
        <v>2047171</v>
      </c>
      <c r="DU14" s="206">
        <v>100312</v>
      </c>
      <c r="DV14" s="206" t="s">
        <v>305</v>
      </c>
      <c r="DW14" s="206" t="s">
        <v>295</v>
      </c>
      <c r="DX14" s="206" t="str">
        <f t="shared" si="0"/>
        <v>Maintained</v>
      </c>
      <c r="DY14" s="246">
        <v>74</v>
      </c>
      <c r="DZ14" s="246">
        <v>81</v>
      </c>
      <c r="EA14" s="213">
        <f t="shared" si="6"/>
        <v>3</v>
      </c>
      <c r="EB14" s="207" t="str">
        <f t="shared" si="1"/>
        <v>2043</v>
      </c>
    </row>
    <row r="15" spans="1:132" ht="15" hidden="1" x14ac:dyDescent="0.25">
      <c r="A15" s="243">
        <v>350</v>
      </c>
      <c r="B15" s="244" t="s">
        <v>117</v>
      </c>
      <c r="C15" s="208">
        <v>28058</v>
      </c>
      <c r="D15" s="208">
        <v>19792</v>
      </c>
      <c r="E15" s="209">
        <v>74.8</v>
      </c>
      <c r="F15" s="209">
        <v>155</v>
      </c>
      <c r="G15" s="209">
        <v>50</v>
      </c>
      <c r="H15" s="209">
        <v>0</v>
      </c>
      <c r="I15" s="209">
        <v>197.4</v>
      </c>
      <c r="J15" s="209">
        <v>1044.633321</v>
      </c>
      <c r="K15" s="209">
        <v>369.93333100000001</v>
      </c>
      <c r="L15" s="209">
        <v>3</v>
      </c>
      <c r="M15" s="209">
        <v>0</v>
      </c>
      <c r="N15" s="209">
        <v>0</v>
      </c>
      <c r="O15" s="209">
        <v>0</v>
      </c>
      <c r="P15" s="209">
        <v>0</v>
      </c>
      <c r="Q15" s="209">
        <v>96</v>
      </c>
      <c r="R15" s="209">
        <v>438.9</v>
      </c>
      <c r="S15" s="209">
        <v>201.2</v>
      </c>
      <c r="T15" s="209">
        <v>0</v>
      </c>
      <c r="U15" s="209">
        <v>0</v>
      </c>
      <c r="V15" s="209">
        <v>0</v>
      </c>
      <c r="W15" s="209">
        <v>0</v>
      </c>
      <c r="X15" s="210">
        <v>667.83333300000004</v>
      </c>
      <c r="Y15" s="210">
        <v>1819.206666</v>
      </c>
      <c r="Z15" s="210">
        <v>604.86666600000001</v>
      </c>
      <c r="AA15" s="210">
        <v>14</v>
      </c>
      <c r="AB15" s="209">
        <v>45</v>
      </c>
      <c r="AC15" s="209">
        <v>17</v>
      </c>
      <c r="AD15" s="209">
        <v>0</v>
      </c>
      <c r="AE15" s="209">
        <v>185.8</v>
      </c>
      <c r="AF15" s="209">
        <v>91</v>
      </c>
      <c r="AG15" s="209">
        <v>0</v>
      </c>
      <c r="AH15" s="209">
        <v>0</v>
      </c>
      <c r="AI15" s="209">
        <v>0</v>
      </c>
      <c r="AJ15" s="209">
        <v>0</v>
      </c>
      <c r="AK15" s="209">
        <v>103.8</v>
      </c>
      <c r="AL15" s="209">
        <v>53</v>
      </c>
      <c r="AM15" s="209">
        <v>0</v>
      </c>
      <c r="AN15" s="209">
        <v>0</v>
      </c>
      <c r="AO15" s="209">
        <v>0</v>
      </c>
      <c r="AP15" s="209">
        <v>234.88933299999999</v>
      </c>
      <c r="AQ15" s="209">
        <v>83</v>
      </c>
      <c r="AR15" s="209">
        <v>6</v>
      </c>
      <c r="AS15" s="211">
        <v>142</v>
      </c>
      <c r="AT15" s="209">
        <v>32.6</v>
      </c>
      <c r="AU15" s="209">
        <v>11</v>
      </c>
      <c r="AV15" s="209">
        <v>0</v>
      </c>
      <c r="AW15" s="209">
        <v>281.933334</v>
      </c>
      <c r="AX15" s="209">
        <v>104.733333</v>
      </c>
      <c r="AY15" s="209">
        <v>0</v>
      </c>
      <c r="AZ15" s="209">
        <v>0</v>
      </c>
      <c r="BA15" s="209">
        <v>0</v>
      </c>
      <c r="BB15" s="209">
        <v>0</v>
      </c>
      <c r="BC15" s="209">
        <v>112.4</v>
      </c>
      <c r="BD15" s="209">
        <v>70.599999999999994</v>
      </c>
      <c r="BE15" s="209">
        <v>0</v>
      </c>
      <c r="BF15" s="211">
        <v>983.92066399999999</v>
      </c>
      <c r="BG15" s="211">
        <v>337.84866799999998</v>
      </c>
      <c r="BH15" s="211">
        <v>3</v>
      </c>
      <c r="BI15" s="209">
        <v>76</v>
      </c>
      <c r="BJ15" s="209">
        <v>156</v>
      </c>
      <c r="BK15" s="209">
        <v>53</v>
      </c>
      <c r="BL15" s="209">
        <v>4</v>
      </c>
      <c r="BM15" s="209">
        <v>176.6</v>
      </c>
      <c r="BN15" s="209">
        <v>1143.4000000000001</v>
      </c>
      <c r="BO15" s="209">
        <v>421.8</v>
      </c>
      <c r="BP15" s="209">
        <v>2</v>
      </c>
      <c r="BQ15" s="209">
        <v>0</v>
      </c>
      <c r="BR15" s="209">
        <v>0</v>
      </c>
      <c r="BS15" s="209">
        <v>0</v>
      </c>
      <c r="BT15" s="209">
        <v>0</v>
      </c>
      <c r="BU15" s="209">
        <v>85</v>
      </c>
      <c r="BV15" s="209">
        <v>427.3</v>
      </c>
      <c r="BW15" s="209">
        <v>199.1</v>
      </c>
      <c r="BX15" s="209">
        <v>0</v>
      </c>
      <c r="BY15" s="209">
        <v>0</v>
      </c>
      <c r="BZ15" s="209">
        <v>0</v>
      </c>
      <c r="CA15" s="209">
        <v>0</v>
      </c>
      <c r="CB15" s="210">
        <v>590.13999899999999</v>
      </c>
      <c r="CC15" s="210">
        <v>1815.8193309999999</v>
      </c>
      <c r="CD15" s="210">
        <v>585.4</v>
      </c>
      <c r="CE15" s="210">
        <v>6</v>
      </c>
      <c r="CF15" s="209">
        <v>12</v>
      </c>
      <c r="CG15" s="209">
        <v>9</v>
      </c>
      <c r="CH15" s="209">
        <v>1</v>
      </c>
      <c r="CI15" s="209">
        <v>121</v>
      </c>
      <c r="CJ15" s="209">
        <v>72.8</v>
      </c>
      <c r="CK15" s="209">
        <v>0</v>
      </c>
      <c r="CL15" s="209">
        <v>0</v>
      </c>
      <c r="CM15" s="209">
        <v>0</v>
      </c>
      <c r="CN15" s="209">
        <v>0</v>
      </c>
      <c r="CO15" s="209">
        <v>59.7</v>
      </c>
      <c r="CP15" s="209">
        <v>38</v>
      </c>
      <c r="CQ15" s="209">
        <v>0</v>
      </c>
      <c r="CR15" s="209">
        <v>0</v>
      </c>
      <c r="CS15" s="209">
        <v>0</v>
      </c>
      <c r="CT15" s="209">
        <v>158.958</v>
      </c>
      <c r="CU15" s="209">
        <v>79</v>
      </c>
      <c r="CV15" s="209">
        <v>1</v>
      </c>
      <c r="CW15" s="209">
        <v>35</v>
      </c>
      <c r="CX15" s="209">
        <v>14.8</v>
      </c>
      <c r="CY15" s="209">
        <v>1</v>
      </c>
      <c r="CZ15" s="209">
        <v>323.59999900000003</v>
      </c>
      <c r="DA15" s="209">
        <v>139.66666599999999</v>
      </c>
      <c r="DB15" s="209">
        <v>0</v>
      </c>
      <c r="DC15" s="209">
        <v>0</v>
      </c>
      <c r="DD15" s="209">
        <v>0</v>
      </c>
      <c r="DE15" s="209">
        <v>0</v>
      </c>
      <c r="DF15" s="209">
        <v>121.8</v>
      </c>
      <c r="DG15" s="209">
        <v>68.2</v>
      </c>
      <c r="DH15" s="209">
        <v>0</v>
      </c>
      <c r="DI15" s="211">
        <v>948.40333899999996</v>
      </c>
      <c r="DJ15" s="211">
        <v>341.00866600000001</v>
      </c>
      <c r="DK15" s="211">
        <v>5</v>
      </c>
      <c r="DL15" s="212">
        <f t="shared" si="2"/>
        <v>188</v>
      </c>
      <c r="DM15" s="212">
        <f t="shared" si="3"/>
        <v>333</v>
      </c>
      <c r="DN15" s="212">
        <f t="shared" si="4"/>
        <v>185</v>
      </c>
      <c r="DO15" s="212">
        <f t="shared" si="5"/>
        <v>268</v>
      </c>
      <c r="DP15" s="208">
        <v>146.5</v>
      </c>
      <c r="DR15" s="206">
        <v>205</v>
      </c>
      <c r="DS15" s="206" t="s">
        <v>118</v>
      </c>
      <c r="DT15" s="206">
        <v>2057014</v>
      </c>
      <c r="DU15" s="206">
        <v>147793</v>
      </c>
      <c r="DV15" s="206" t="s">
        <v>306</v>
      </c>
      <c r="DW15" s="206" t="s">
        <v>300</v>
      </c>
      <c r="DX15" s="206" t="str">
        <f t="shared" si="0"/>
        <v>Academy</v>
      </c>
      <c r="DY15" s="246">
        <v>114</v>
      </c>
      <c r="DZ15" s="246">
        <v>137.5</v>
      </c>
      <c r="EA15" s="213">
        <f t="shared" si="6"/>
        <v>1</v>
      </c>
      <c r="EB15" s="207" t="str">
        <f t="shared" si="1"/>
        <v>2051</v>
      </c>
    </row>
    <row r="16" spans="1:132" ht="15" hidden="1" x14ac:dyDescent="0.25">
      <c r="A16" s="243">
        <v>839</v>
      </c>
      <c r="B16" s="244" t="s">
        <v>119</v>
      </c>
      <c r="C16" s="208">
        <v>27580</v>
      </c>
      <c r="D16" s="208">
        <v>19736</v>
      </c>
      <c r="E16" s="209">
        <v>0</v>
      </c>
      <c r="F16" s="209">
        <v>0</v>
      </c>
      <c r="G16" s="209">
        <v>0</v>
      </c>
      <c r="H16" s="209">
        <v>0</v>
      </c>
      <c r="I16" s="209">
        <v>0</v>
      </c>
      <c r="J16" s="209">
        <v>0</v>
      </c>
      <c r="K16" s="209">
        <v>0</v>
      </c>
      <c r="L16" s="209">
        <v>0</v>
      </c>
      <c r="M16" s="209">
        <v>0</v>
      </c>
      <c r="N16" s="209">
        <v>0</v>
      </c>
      <c r="O16" s="209">
        <v>0</v>
      </c>
      <c r="P16" s="209">
        <v>0</v>
      </c>
      <c r="Q16" s="209">
        <v>5.2</v>
      </c>
      <c r="R16" s="209">
        <v>298.98333400000001</v>
      </c>
      <c r="S16" s="209">
        <v>113.30000099999999</v>
      </c>
      <c r="T16" s="209">
        <v>1</v>
      </c>
      <c r="U16" s="209">
        <v>0</v>
      </c>
      <c r="V16" s="209">
        <v>0</v>
      </c>
      <c r="W16" s="209">
        <v>0</v>
      </c>
      <c r="X16" s="210">
        <v>718.05109100000004</v>
      </c>
      <c r="Y16" s="210">
        <v>3090.6691850000002</v>
      </c>
      <c r="Z16" s="210">
        <v>1067.6480610000001</v>
      </c>
      <c r="AA16" s="210">
        <v>121.492982</v>
      </c>
      <c r="AB16" s="209">
        <v>0</v>
      </c>
      <c r="AC16" s="209">
        <v>0</v>
      </c>
      <c r="AD16" s="209">
        <v>0</v>
      </c>
      <c r="AE16" s="209">
        <v>0</v>
      </c>
      <c r="AF16" s="209">
        <v>0</v>
      </c>
      <c r="AG16" s="209">
        <v>0</v>
      </c>
      <c r="AH16" s="209">
        <v>0</v>
      </c>
      <c r="AI16" s="209">
        <v>0</v>
      </c>
      <c r="AJ16" s="209">
        <v>0</v>
      </c>
      <c r="AK16" s="209">
        <v>35.733333999999999</v>
      </c>
      <c r="AL16" s="209">
        <v>18.466667000000001</v>
      </c>
      <c r="AM16" s="209">
        <v>0</v>
      </c>
      <c r="AN16" s="209">
        <v>0</v>
      </c>
      <c r="AO16" s="209">
        <v>0</v>
      </c>
      <c r="AP16" s="209">
        <v>315.33702</v>
      </c>
      <c r="AQ16" s="209">
        <v>128.61954499999999</v>
      </c>
      <c r="AR16" s="209">
        <v>3.8771930000000001</v>
      </c>
      <c r="AS16" s="211">
        <v>126</v>
      </c>
      <c r="AT16" s="209">
        <v>0</v>
      </c>
      <c r="AU16" s="209">
        <v>0</v>
      </c>
      <c r="AV16" s="209">
        <v>0</v>
      </c>
      <c r="AW16" s="209">
        <v>0</v>
      </c>
      <c r="AX16" s="209">
        <v>0</v>
      </c>
      <c r="AY16" s="209">
        <v>0</v>
      </c>
      <c r="AZ16" s="209">
        <v>0</v>
      </c>
      <c r="BA16" s="209">
        <v>0</v>
      </c>
      <c r="BB16" s="209">
        <v>0</v>
      </c>
      <c r="BC16" s="209">
        <v>67.133332999999993</v>
      </c>
      <c r="BD16" s="209">
        <v>25.416667</v>
      </c>
      <c r="BE16" s="209">
        <v>0</v>
      </c>
      <c r="BF16" s="211">
        <v>1485.3800120000001</v>
      </c>
      <c r="BG16" s="211">
        <v>576.91267100000005</v>
      </c>
      <c r="BH16" s="211">
        <v>49.266666000000001</v>
      </c>
      <c r="BI16" s="209">
        <v>0</v>
      </c>
      <c r="BJ16" s="209">
        <v>0</v>
      </c>
      <c r="BK16" s="209">
        <v>0</v>
      </c>
      <c r="BL16" s="209">
        <v>0</v>
      </c>
      <c r="BM16" s="209">
        <v>0</v>
      </c>
      <c r="BN16" s="209">
        <v>0</v>
      </c>
      <c r="BO16" s="209">
        <v>0</v>
      </c>
      <c r="BP16" s="209">
        <v>0</v>
      </c>
      <c r="BQ16" s="209">
        <v>0</v>
      </c>
      <c r="BR16" s="209">
        <v>0</v>
      </c>
      <c r="BS16" s="209">
        <v>0</v>
      </c>
      <c r="BT16" s="209">
        <v>0</v>
      </c>
      <c r="BU16" s="209">
        <v>14.2</v>
      </c>
      <c r="BV16" s="209">
        <v>281.70000199999998</v>
      </c>
      <c r="BW16" s="209">
        <v>122.60000100000001</v>
      </c>
      <c r="BX16" s="209">
        <v>2.8</v>
      </c>
      <c r="BY16" s="209">
        <v>0</v>
      </c>
      <c r="BZ16" s="209">
        <v>0</v>
      </c>
      <c r="CA16" s="209">
        <v>0</v>
      </c>
      <c r="CB16" s="210">
        <v>678.95060100000001</v>
      </c>
      <c r="CC16" s="210">
        <v>2899.8131640000001</v>
      </c>
      <c r="CD16" s="210">
        <v>1070.5599360000001</v>
      </c>
      <c r="CE16" s="210">
        <v>93.05</v>
      </c>
      <c r="CF16" s="209">
        <v>0</v>
      </c>
      <c r="CG16" s="209">
        <v>0</v>
      </c>
      <c r="CH16" s="209">
        <v>0</v>
      </c>
      <c r="CI16" s="209">
        <v>0</v>
      </c>
      <c r="CJ16" s="209">
        <v>0</v>
      </c>
      <c r="CK16" s="209">
        <v>0</v>
      </c>
      <c r="CL16" s="209">
        <v>0</v>
      </c>
      <c r="CM16" s="209">
        <v>0</v>
      </c>
      <c r="CN16" s="209">
        <v>0</v>
      </c>
      <c r="CO16" s="209">
        <v>44.666666999999997</v>
      </c>
      <c r="CP16" s="209">
        <v>11</v>
      </c>
      <c r="CQ16" s="209">
        <v>0</v>
      </c>
      <c r="CR16" s="209">
        <v>0</v>
      </c>
      <c r="CS16" s="209">
        <v>0</v>
      </c>
      <c r="CT16" s="209">
        <v>307.76252699999998</v>
      </c>
      <c r="CU16" s="209">
        <v>172.02331699999999</v>
      </c>
      <c r="CV16" s="209">
        <v>2</v>
      </c>
      <c r="CW16" s="209">
        <v>0</v>
      </c>
      <c r="CX16" s="209">
        <v>0</v>
      </c>
      <c r="CY16" s="209">
        <v>0</v>
      </c>
      <c r="CZ16" s="209">
        <v>0</v>
      </c>
      <c r="DA16" s="209">
        <v>0</v>
      </c>
      <c r="DB16" s="209">
        <v>0</v>
      </c>
      <c r="DC16" s="209">
        <v>0</v>
      </c>
      <c r="DD16" s="209">
        <v>0</v>
      </c>
      <c r="DE16" s="209">
        <v>0</v>
      </c>
      <c r="DF16" s="209">
        <v>86.2</v>
      </c>
      <c r="DG16" s="209">
        <v>50.266666999999998</v>
      </c>
      <c r="DH16" s="209">
        <v>1</v>
      </c>
      <c r="DI16" s="211">
        <v>1453.466686</v>
      </c>
      <c r="DJ16" s="211">
        <v>561.30002000000002</v>
      </c>
      <c r="DK16" s="211">
        <v>27.866665999999999</v>
      </c>
      <c r="DL16" s="212">
        <f t="shared" si="2"/>
        <v>250</v>
      </c>
      <c r="DM16" s="212">
        <f t="shared" si="3"/>
        <v>341</v>
      </c>
      <c r="DN16" s="212">
        <f t="shared" si="4"/>
        <v>141</v>
      </c>
      <c r="DO16" s="212">
        <f t="shared" si="5"/>
        <v>183</v>
      </c>
      <c r="DP16" s="208">
        <v>173</v>
      </c>
      <c r="DR16" s="206">
        <v>205</v>
      </c>
      <c r="DS16" s="206" t="s">
        <v>118</v>
      </c>
      <c r="DT16" s="206">
        <v>2057153</v>
      </c>
      <c r="DU16" s="206">
        <v>100379</v>
      </c>
      <c r="DV16" s="206" t="s">
        <v>307</v>
      </c>
      <c r="DW16" s="206" t="s">
        <v>295</v>
      </c>
      <c r="DX16" s="206" t="str">
        <f t="shared" si="0"/>
        <v>Maintained</v>
      </c>
      <c r="DY16" s="246">
        <v>0</v>
      </c>
      <c r="DZ16" s="246">
        <v>107</v>
      </c>
      <c r="EA16" s="213">
        <f t="shared" si="6"/>
        <v>2</v>
      </c>
      <c r="EB16" s="207" t="str">
        <f t="shared" si="1"/>
        <v>2052</v>
      </c>
    </row>
    <row r="17" spans="1:132" ht="15" hidden="1" x14ac:dyDescent="0.25">
      <c r="A17" s="243">
        <v>867</v>
      </c>
      <c r="B17" s="244" t="s">
        <v>120</v>
      </c>
      <c r="C17" s="208">
        <v>9782</v>
      </c>
      <c r="D17" s="208">
        <v>6752</v>
      </c>
      <c r="E17" s="209">
        <v>0</v>
      </c>
      <c r="F17" s="209">
        <v>0</v>
      </c>
      <c r="G17" s="209">
        <v>0</v>
      </c>
      <c r="H17" s="209">
        <v>0</v>
      </c>
      <c r="I17" s="209">
        <v>0</v>
      </c>
      <c r="J17" s="209">
        <v>342.6</v>
      </c>
      <c r="K17" s="209">
        <v>148.9</v>
      </c>
      <c r="L17" s="209">
        <v>0</v>
      </c>
      <c r="M17" s="209">
        <v>0</v>
      </c>
      <c r="N17" s="209">
        <v>0</v>
      </c>
      <c r="O17" s="209">
        <v>0</v>
      </c>
      <c r="P17" s="209">
        <v>0</v>
      </c>
      <c r="Q17" s="209">
        <v>0</v>
      </c>
      <c r="R17" s="209">
        <v>101</v>
      </c>
      <c r="S17" s="209">
        <v>43.4</v>
      </c>
      <c r="T17" s="209">
        <v>0</v>
      </c>
      <c r="U17" s="209">
        <v>0</v>
      </c>
      <c r="V17" s="209">
        <v>0</v>
      </c>
      <c r="W17" s="209">
        <v>0</v>
      </c>
      <c r="X17" s="210">
        <v>161.75533300000001</v>
      </c>
      <c r="Y17" s="210">
        <v>812.164761</v>
      </c>
      <c r="Z17" s="210">
        <v>253.87658999999999</v>
      </c>
      <c r="AA17" s="210">
        <v>16.533332999999999</v>
      </c>
      <c r="AB17" s="209">
        <v>0</v>
      </c>
      <c r="AC17" s="209">
        <v>0</v>
      </c>
      <c r="AD17" s="209">
        <v>0</v>
      </c>
      <c r="AE17" s="209">
        <v>27</v>
      </c>
      <c r="AF17" s="209">
        <v>12</v>
      </c>
      <c r="AG17" s="209">
        <v>0</v>
      </c>
      <c r="AH17" s="209">
        <v>0</v>
      </c>
      <c r="AI17" s="209">
        <v>0</v>
      </c>
      <c r="AJ17" s="209">
        <v>0</v>
      </c>
      <c r="AK17" s="209">
        <v>6</v>
      </c>
      <c r="AL17" s="209">
        <v>3</v>
      </c>
      <c r="AM17" s="209">
        <v>0</v>
      </c>
      <c r="AN17" s="209">
        <v>0</v>
      </c>
      <c r="AO17" s="209">
        <v>0</v>
      </c>
      <c r="AP17" s="209">
        <v>78.599999999999994</v>
      </c>
      <c r="AQ17" s="209">
        <v>29.096841999999999</v>
      </c>
      <c r="AR17" s="209">
        <v>1.6</v>
      </c>
      <c r="AS17" s="211">
        <v>37</v>
      </c>
      <c r="AT17" s="209">
        <v>0</v>
      </c>
      <c r="AU17" s="209">
        <v>0</v>
      </c>
      <c r="AV17" s="209">
        <v>0</v>
      </c>
      <c r="AW17" s="209">
        <v>128.316667</v>
      </c>
      <c r="AX17" s="209">
        <v>70.816666999999995</v>
      </c>
      <c r="AY17" s="209">
        <v>0</v>
      </c>
      <c r="AZ17" s="209">
        <v>0</v>
      </c>
      <c r="BA17" s="209">
        <v>0</v>
      </c>
      <c r="BB17" s="209">
        <v>0</v>
      </c>
      <c r="BC17" s="209">
        <v>43</v>
      </c>
      <c r="BD17" s="209">
        <v>22</v>
      </c>
      <c r="BE17" s="209">
        <v>0</v>
      </c>
      <c r="BF17" s="211">
        <v>383.27599900000001</v>
      </c>
      <c r="BG17" s="211">
        <v>128.71733499999999</v>
      </c>
      <c r="BH17" s="211">
        <v>8.3333329999999997</v>
      </c>
      <c r="BI17" s="209">
        <v>0</v>
      </c>
      <c r="BJ17" s="209">
        <v>0</v>
      </c>
      <c r="BK17" s="209">
        <v>0</v>
      </c>
      <c r="BL17" s="209">
        <v>0</v>
      </c>
      <c r="BM17" s="209">
        <v>0</v>
      </c>
      <c r="BN17" s="209">
        <v>279.2</v>
      </c>
      <c r="BO17" s="209">
        <v>109.9</v>
      </c>
      <c r="BP17" s="209">
        <v>0</v>
      </c>
      <c r="BQ17" s="209">
        <v>0</v>
      </c>
      <c r="BR17" s="209">
        <v>0</v>
      </c>
      <c r="BS17" s="209">
        <v>0</v>
      </c>
      <c r="BT17" s="209">
        <v>0</v>
      </c>
      <c r="BU17" s="209">
        <v>0</v>
      </c>
      <c r="BV17" s="209">
        <v>119</v>
      </c>
      <c r="BW17" s="209">
        <v>57</v>
      </c>
      <c r="BX17" s="209">
        <v>1</v>
      </c>
      <c r="BY17" s="209">
        <v>0</v>
      </c>
      <c r="BZ17" s="209">
        <v>0</v>
      </c>
      <c r="CA17" s="209">
        <v>0</v>
      </c>
      <c r="CB17" s="210">
        <v>173.49480800000001</v>
      </c>
      <c r="CC17" s="210">
        <v>860.40521999999999</v>
      </c>
      <c r="CD17" s="210">
        <v>296.54815500000001</v>
      </c>
      <c r="CE17" s="210">
        <v>3.6666669999999999</v>
      </c>
      <c r="CF17" s="209">
        <v>0</v>
      </c>
      <c r="CG17" s="209">
        <v>0</v>
      </c>
      <c r="CH17" s="209">
        <v>0</v>
      </c>
      <c r="CI17" s="209">
        <v>16</v>
      </c>
      <c r="CJ17" s="209">
        <v>9</v>
      </c>
      <c r="CK17" s="209">
        <v>0</v>
      </c>
      <c r="CL17" s="209">
        <v>0</v>
      </c>
      <c r="CM17" s="209">
        <v>0</v>
      </c>
      <c r="CN17" s="209">
        <v>0</v>
      </c>
      <c r="CO17" s="209">
        <v>7</v>
      </c>
      <c r="CP17" s="209">
        <v>9</v>
      </c>
      <c r="CQ17" s="209">
        <v>0</v>
      </c>
      <c r="CR17" s="209">
        <v>0</v>
      </c>
      <c r="CS17" s="209">
        <v>0</v>
      </c>
      <c r="CT17" s="209">
        <v>84.692806000000004</v>
      </c>
      <c r="CU17" s="209">
        <v>29.8</v>
      </c>
      <c r="CV17" s="209">
        <v>1</v>
      </c>
      <c r="CW17" s="209">
        <v>0</v>
      </c>
      <c r="CX17" s="209">
        <v>0</v>
      </c>
      <c r="CY17" s="209">
        <v>0</v>
      </c>
      <c r="CZ17" s="209">
        <v>110.3</v>
      </c>
      <c r="DA17" s="209">
        <v>55.2</v>
      </c>
      <c r="DB17" s="209">
        <v>0</v>
      </c>
      <c r="DC17" s="209">
        <v>0</v>
      </c>
      <c r="DD17" s="209">
        <v>0</v>
      </c>
      <c r="DE17" s="209">
        <v>0</v>
      </c>
      <c r="DF17" s="209">
        <v>55</v>
      </c>
      <c r="DG17" s="209">
        <v>29</v>
      </c>
      <c r="DH17" s="209">
        <v>0</v>
      </c>
      <c r="DI17" s="211">
        <v>408.05733199999997</v>
      </c>
      <c r="DJ17" s="211">
        <v>152.44133400000001</v>
      </c>
      <c r="DK17" s="211">
        <v>1</v>
      </c>
      <c r="DL17" s="212">
        <f t="shared" si="2"/>
        <v>89</v>
      </c>
      <c r="DM17" s="212">
        <f t="shared" si="3"/>
        <v>108</v>
      </c>
      <c r="DN17" s="212">
        <f t="shared" si="4"/>
        <v>0</v>
      </c>
      <c r="DO17" s="212">
        <f t="shared" si="5"/>
        <v>0</v>
      </c>
      <c r="DP17" s="208">
        <v>56</v>
      </c>
      <c r="DR17" s="206">
        <v>205</v>
      </c>
      <c r="DS17" s="206" t="s">
        <v>118</v>
      </c>
      <c r="DT17" s="206">
        <v>2057203</v>
      </c>
      <c r="DU17" s="206">
        <v>100381</v>
      </c>
      <c r="DV17" s="206" t="s">
        <v>308</v>
      </c>
      <c r="DW17" s="206" t="s">
        <v>295</v>
      </c>
      <c r="DX17" s="206" t="str">
        <f t="shared" si="0"/>
        <v>Maintained</v>
      </c>
      <c r="DY17" s="246">
        <v>35</v>
      </c>
      <c r="DZ17" s="246">
        <v>36</v>
      </c>
      <c r="EA17" s="213">
        <f t="shared" si="6"/>
        <v>3</v>
      </c>
      <c r="EB17" s="207" t="str">
        <f t="shared" si="1"/>
        <v>2053</v>
      </c>
    </row>
    <row r="18" spans="1:132" ht="15" hidden="1" x14ac:dyDescent="0.25">
      <c r="A18" s="243">
        <v>380</v>
      </c>
      <c r="B18" s="244" t="s">
        <v>121</v>
      </c>
      <c r="C18" s="208">
        <v>53673</v>
      </c>
      <c r="D18" s="208">
        <v>35198</v>
      </c>
      <c r="E18" s="209">
        <v>222</v>
      </c>
      <c r="F18" s="209">
        <v>388</v>
      </c>
      <c r="G18" s="209">
        <v>155</v>
      </c>
      <c r="H18" s="209">
        <v>26</v>
      </c>
      <c r="I18" s="209">
        <v>113</v>
      </c>
      <c r="J18" s="209">
        <v>1269.5886660000001</v>
      </c>
      <c r="K18" s="209">
        <v>577.4</v>
      </c>
      <c r="L18" s="209">
        <v>5</v>
      </c>
      <c r="M18" s="209">
        <v>0</v>
      </c>
      <c r="N18" s="209">
        <v>0</v>
      </c>
      <c r="O18" s="209">
        <v>0</v>
      </c>
      <c r="P18" s="209">
        <v>0</v>
      </c>
      <c r="Q18" s="209">
        <v>320</v>
      </c>
      <c r="R18" s="209">
        <v>2020.083333</v>
      </c>
      <c r="S18" s="209">
        <v>796.1</v>
      </c>
      <c r="T18" s="209">
        <v>3</v>
      </c>
      <c r="U18" s="209">
        <v>0</v>
      </c>
      <c r="V18" s="209">
        <v>0</v>
      </c>
      <c r="W18" s="209">
        <v>0</v>
      </c>
      <c r="X18" s="210">
        <v>1547.383335</v>
      </c>
      <c r="Y18" s="210">
        <v>2891.7226690000002</v>
      </c>
      <c r="Z18" s="210">
        <v>825.77533400000004</v>
      </c>
      <c r="AA18" s="210">
        <v>99.05</v>
      </c>
      <c r="AB18" s="209">
        <v>67</v>
      </c>
      <c r="AC18" s="209">
        <v>40</v>
      </c>
      <c r="AD18" s="209">
        <v>9</v>
      </c>
      <c r="AE18" s="209">
        <v>158.13333299999999</v>
      </c>
      <c r="AF18" s="209">
        <v>93.6</v>
      </c>
      <c r="AG18" s="209">
        <v>0</v>
      </c>
      <c r="AH18" s="209">
        <v>0</v>
      </c>
      <c r="AI18" s="209">
        <v>0</v>
      </c>
      <c r="AJ18" s="209">
        <v>0</v>
      </c>
      <c r="AK18" s="209">
        <v>314.64999999999998</v>
      </c>
      <c r="AL18" s="209">
        <v>134.75</v>
      </c>
      <c r="AM18" s="209">
        <v>1</v>
      </c>
      <c r="AN18" s="209">
        <v>0</v>
      </c>
      <c r="AO18" s="209">
        <v>0</v>
      </c>
      <c r="AP18" s="209">
        <v>241.67333300000001</v>
      </c>
      <c r="AQ18" s="209">
        <v>167</v>
      </c>
      <c r="AR18" s="209">
        <v>10</v>
      </c>
      <c r="AS18" s="211">
        <v>310</v>
      </c>
      <c r="AT18" s="209">
        <v>93</v>
      </c>
      <c r="AU18" s="209">
        <v>32</v>
      </c>
      <c r="AV18" s="209">
        <v>2.6</v>
      </c>
      <c r="AW18" s="209">
        <v>243.25533200000001</v>
      </c>
      <c r="AX18" s="209">
        <v>153.066666</v>
      </c>
      <c r="AY18" s="209">
        <v>3</v>
      </c>
      <c r="AZ18" s="209">
        <v>0</v>
      </c>
      <c r="BA18" s="209">
        <v>0</v>
      </c>
      <c r="BB18" s="209">
        <v>0</v>
      </c>
      <c r="BC18" s="209">
        <v>284.383332</v>
      </c>
      <c r="BD18" s="209">
        <v>156.33333200000001</v>
      </c>
      <c r="BE18" s="209">
        <v>0</v>
      </c>
      <c r="BF18" s="211">
        <v>1433.7020110000001</v>
      </c>
      <c r="BG18" s="211">
        <v>452.459337</v>
      </c>
      <c r="BH18" s="211">
        <v>21.2</v>
      </c>
      <c r="BI18" s="209">
        <v>213</v>
      </c>
      <c r="BJ18" s="209">
        <v>445</v>
      </c>
      <c r="BK18" s="209">
        <v>143</v>
      </c>
      <c r="BL18" s="209">
        <v>28</v>
      </c>
      <c r="BM18" s="209">
        <v>110</v>
      </c>
      <c r="BN18" s="209">
        <v>1154.666667</v>
      </c>
      <c r="BO18" s="209">
        <v>487.53333400000002</v>
      </c>
      <c r="BP18" s="209">
        <v>2</v>
      </c>
      <c r="BQ18" s="209">
        <v>0</v>
      </c>
      <c r="BR18" s="209">
        <v>0</v>
      </c>
      <c r="BS18" s="209">
        <v>0</v>
      </c>
      <c r="BT18" s="209">
        <v>0</v>
      </c>
      <c r="BU18" s="209">
        <v>317.38333299999999</v>
      </c>
      <c r="BV18" s="209">
        <v>2123.9166660000001</v>
      </c>
      <c r="BW18" s="209">
        <v>847.383332</v>
      </c>
      <c r="BX18" s="209">
        <v>6</v>
      </c>
      <c r="BY18" s="209">
        <v>0</v>
      </c>
      <c r="BZ18" s="209">
        <v>0</v>
      </c>
      <c r="CA18" s="209">
        <v>0</v>
      </c>
      <c r="CB18" s="210">
        <v>1356.521336</v>
      </c>
      <c r="CC18" s="210">
        <v>2934.7586719999999</v>
      </c>
      <c r="CD18" s="210">
        <v>888.45533699999999</v>
      </c>
      <c r="CE18" s="210">
        <v>116.84733300000001</v>
      </c>
      <c r="CF18" s="209">
        <v>96</v>
      </c>
      <c r="CG18" s="209">
        <v>34</v>
      </c>
      <c r="CH18" s="209">
        <v>11</v>
      </c>
      <c r="CI18" s="209">
        <v>152</v>
      </c>
      <c r="CJ18" s="209">
        <v>71.866667000000007</v>
      </c>
      <c r="CK18" s="209">
        <v>1</v>
      </c>
      <c r="CL18" s="209">
        <v>0</v>
      </c>
      <c r="CM18" s="209">
        <v>0</v>
      </c>
      <c r="CN18" s="209">
        <v>0</v>
      </c>
      <c r="CO18" s="209">
        <v>243.88333299999999</v>
      </c>
      <c r="CP18" s="209">
        <v>168.749999</v>
      </c>
      <c r="CQ18" s="209">
        <v>1</v>
      </c>
      <c r="CR18" s="209">
        <v>0</v>
      </c>
      <c r="CS18" s="209">
        <v>0</v>
      </c>
      <c r="CT18" s="209">
        <v>512.21866699999998</v>
      </c>
      <c r="CU18" s="209">
        <v>231.572</v>
      </c>
      <c r="CV18" s="209">
        <v>26</v>
      </c>
      <c r="CW18" s="209">
        <v>118</v>
      </c>
      <c r="CX18" s="209">
        <v>40.4</v>
      </c>
      <c r="CY18" s="209">
        <v>6</v>
      </c>
      <c r="CZ18" s="209">
        <v>278.44466599999998</v>
      </c>
      <c r="DA18" s="209">
        <v>161.466666</v>
      </c>
      <c r="DB18" s="209">
        <v>0</v>
      </c>
      <c r="DC18" s="209">
        <v>0</v>
      </c>
      <c r="DD18" s="209">
        <v>0</v>
      </c>
      <c r="DE18" s="209">
        <v>0</v>
      </c>
      <c r="DF18" s="209">
        <v>425.35000100000002</v>
      </c>
      <c r="DG18" s="209">
        <v>152.599999</v>
      </c>
      <c r="DH18" s="209">
        <v>0.53333299999999995</v>
      </c>
      <c r="DI18" s="211">
        <v>1442.1906819999999</v>
      </c>
      <c r="DJ18" s="211">
        <v>478.00333599999999</v>
      </c>
      <c r="DK18" s="211">
        <v>25.433333000000001</v>
      </c>
      <c r="DL18" s="212">
        <f t="shared" si="2"/>
        <v>234</v>
      </c>
      <c r="DM18" s="212">
        <f t="shared" si="3"/>
        <v>375</v>
      </c>
      <c r="DN18" s="212">
        <f t="shared" si="4"/>
        <v>315</v>
      </c>
      <c r="DO18" s="212">
        <f t="shared" si="5"/>
        <v>539</v>
      </c>
      <c r="DP18" s="208">
        <v>94.5</v>
      </c>
      <c r="DR18" s="206">
        <v>205</v>
      </c>
      <c r="DS18" s="206" t="s">
        <v>118</v>
      </c>
      <c r="DT18" s="206">
        <v>2057204</v>
      </c>
      <c r="DU18" s="206">
        <v>100382</v>
      </c>
      <c r="DV18" s="206" t="s">
        <v>309</v>
      </c>
      <c r="DW18" s="206" t="s">
        <v>295</v>
      </c>
      <c r="DX18" s="206" t="str">
        <f t="shared" si="0"/>
        <v>Maintained</v>
      </c>
      <c r="DY18" s="246">
        <v>0</v>
      </c>
      <c r="DZ18" s="246">
        <v>126</v>
      </c>
      <c r="EA18" s="213">
        <f t="shared" si="6"/>
        <v>4</v>
      </c>
      <c r="EB18" s="207" t="str">
        <f t="shared" si="1"/>
        <v>2054</v>
      </c>
    </row>
    <row r="19" spans="1:132" ht="15" hidden="1" x14ac:dyDescent="0.25">
      <c r="A19" s="243">
        <v>304</v>
      </c>
      <c r="B19" s="244" t="s">
        <v>122</v>
      </c>
      <c r="C19" s="208">
        <v>25079</v>
      </c>
      <c r="D19" s="208">
        <v>16116</v>
      </c>
      <c r="E19" s="209">
        <v>96</v>
      </c>
      <c r="F19" s="209">
        <v>184</v>
      </c>
      <c r="G19" s="209">
        <v>77.5</v>
      </c>
      <c r="H19" s="209">
        <v>2</v>
      </c>
      <c r="I19" s="209">
        <v>9</v>
      </c>
      <c r="J19" s="209">
        <v>886</v>
      </c>
      <c r="K19" s="209">
        <v>487.3</v>
      </c>
      <c r="L19" s="209">
        <v>9</v>
      </c>
      <c r="M19" s="209">
        <v>0</v>
      </c>
      <c r="N19" s="209">
        <v>0</v>
      </c>
      <c r="O19" s="209">
        <v>0</v>
      </c>
      <c r="P19" s="209">
        <v>0</v>
      </c>
      <c r="Q19" s="209">
        <v>1</v>
      </c>
      <c r="R19" s="209">
        <v>320</v>
      </c>
      <c r="S19" s="209">
        <v>155</v>
      </c>
      <c r="T19" s="209">
        <v>7</v>
      </c>
      <c r="U19" s="209">
        <v>0</v>
      </c>
      <c r="V19" s="209">
        <v>1</v>
      </c>
      <c r="W19" s="209">
        <v>0</v>
      </c>
      <c r="X19" s="210">
        <v>787.52666699999997</v>
      </c>
      <c r="Y19" s="210">
        <v>1892.315333</v>
      </c>
      <c r="Z19" s="210">
        <v>588</v>
      </c>
      <c r="AA19" s="210">
        <v>123</v>
      </c>
      <c r="AB19" s="209">
        <v>28</v>
      </c>
      <c r="AC19" s="209">
        <v>14</v>
      </c>
      <c r="AD19" s="209">
        <v>1</v>
      </c>
      <c r="AE19" s="209">
        <v>62</v>
      </c>
      <c r="AF19" s="209">
        <v>27</v>
      </c>
      <c r="AG19" s="209">
        <v>1</v>
      </c>
      <c r="AH19" s="209">
        <v>0</v>
      </c>
      <c r="AI19" s="209">
        <v>0</v>
      </c>
      <c r="AJ19" s="209">
        <v>0</v>
      </c>
      <c r="AK19" s="209">
        <v>23</v>
      </c>
      <c r="AL19" s="209">
        <v>10</v>
      </c>
      <c r="AM19" s="209">
        <v>1</v>
      </c>
      <c r="AN19" s="209">
        <v>0</v>
      </c>
      <c r="AO19" s="209">
        <v>0</v>
      </c>
      <c r="AP19" s="209">
        <v>74</v>
      </c>
      <c r="AQ19" s="209">
        <v>17</v>
      </c>
      <c r="AR19" s="209">
        <v>5</v>
      </c>
      <c r="AS19" s="211">
        <v>123</v>
      </c>
      <c r="AT19" s="209">
        <v>35</v>
      </c>
      <c r="AU19" s="209">
        <v>22.5</v>
      </c>
      <c r="AV19" s="209">
        <v>0</v>
      </c>
      <c r="AW19" s="209">
        <v>168</v>
      </c>
      <c r="AX19" s="209">
        <v>124.5</v>
      </c>
      <c r="AY19" s="209">
        <v>6</v>
      </c>
      <c r="AZ19" s="209">
        <v>0</v>
      </c>
      <c r="BA19" s="209">
        <v>0</v>
      </c>
      <c r="BB19" s="209">
        <v>0</v>
      </c>
      <c r="BC19" s="209">
        <v>39</v>
      </c>
      <c r="BD19" s="209">
        <v>22</v>
      </c>
      <c r="BE19" s="209">
        <v>2</v>
      </c>
      <c r="BF19" s="211">
        <v>549.24600099999998</v>
      </c>
      <c r="BG19" s="211">
        <v>202.10600099999999</v>
      </c>
      <c r="BH19" s="211">
        <v>22</v>
      </c>
      <c r="BI19" s="209">
        <v>94</v>
      </c>
      <c r="BJ19" s="209">
        <v>189</v>
      </c>
      <c r="BK19" s="209">
        <v>63</v>
      </c>
      <c r="BL19" s="209">
        <v>4</v>
      </c>
      <c r="BM19" s="209">
        <v>15</v>
      </c>
      <c r="BN19" s="209">
        <v>862</v>
      </c>
      <c r="BO19" s="209">
        <v>413</v>
      </c>
      <c r="BP19" s="209">
        <v>9</v>
      </c>
      <c r="BQ19" s="209">
        <v>0</v>
      </c>
      <c r="BR19" s="209">
        <v>0</v>
      </c>
      <c r="BS19" s="209">
        <v>0</v>
      </c>
      <c r="BT19" s="209">
        <v>0</v>
      </c>
      <c r="BU19" s="209">
        <v>0</v>
      </c>
      <c r="BV19" s="209">
        <v>323</v>
      </c>
      <c r="BW19" s="209">
        <v>137</v>
      </c>
      <c r="BX19" s="209">
        <v>5</v>
      </c>
      <c r="BY19" s="209">
        <v>0</v>
      </c>
      <c r="BZ19" s="209">
        <v>0</v>
      </c>
      <c r="CA19" s="209">
        <v>0</v>
      </c>
      <c r="CB19" s="210">
        <v>785.02133300000003</v>
      </c>
      <c r="CC19" s="210">
        <v>2045.6773330000001</v>
      </c>
      <c r="CD19" s="210">
        <v>569.79999999999995</v>
      </c>
      <c r="CE19" s="210">
        <v>72</v>
      </c>
      <c r="CF19" s="209">
        <v>32</v>
      </c>
      <c r="CG19" s="209">
        <v>9</v>
      </c>
      <c r="CH19" s="209">
        <v>0</v>
      </c>
      <c r="CI19" s="209">
        <v>51</v>
      </c>
      <c r="CJ19" s="209">
        <v>22</v>
      </c>
      <c r="CK19" s="209">
        <v>0</v>
      </c>
      <c r="CL19" s="209">
        <v>0</v>
      </c>
      <c r="CM19" s="209">
        <v>0</v>
      </c>
      <c r="CN19" s="209">
        <v>0</v>
      </c>
      <c r="CO19" s="209">
        <v>26</v>
      </c>
      <c r="CP19" s="209">
        <v>10</v>
      </c>
      <c r="CQ19" s="209">
        <v>0</v>
      </c>
      <c r="CR19" s="209">
        <v>0</v>
      </c>
      <c r="CS19" s="209">
        <v>0</v>
      </c>
      <c r="CT19" s="209">
        <v>100</v>
      </c>
      <c r="CU19" s="209">
        <v>27</v>
      </c>
      <c r="CV19" s="209">
        <v>5</v>
      </c>
      <c r="CW19" s="209">
        <v>33</v>
      </c>
      <c r="CX19" s="209">
        <v>17</v>
      </c>
      <c r="CY19" s="209">
        <v>1</v>
      </c>
      <c r="CZ19" s="209">
        <v>166.66666799999999</v>
      </c>
      <c r="DA19" s="209">
        <v>72.333333999999994</v>
      </c>
      <c r="DB19" s="209">
        <v>3</v>
      </c>
      <c r="DC19" s="209">
        <v>0</v>
      </c>
      <c r="DD19" s="209">
        <v>0</v>
      </c>
      <c r="DE19" s="209">
        <v>0</v>
      </c>
      <c r="DF19" s="209">
        <v>40</v>
      </c>
      <c r="DG19" s="209">
        <v>23</v>
      </c>
      <c r="DH19" s="209">
        <v>1</v>
      </c>
      <c r="DI19" s="211">
        <v>631.66133500000001</v>
      </c>
      <c r="DJ19" s="211">
        <v>206.80000100000001</v>
      </c>
      <c r="DK19" s="211">
        <v>20</v>
      </c>
      <c r="DL19" s="212">
        <f t="shared" si="2"/>
        <v>56</v>
      </c>
      <c r="DM19" s="212">
        <f t="shared" si="3"/>
        <v>0</v>
      </c>
      <c r="DN19" s="212">
        <f t="shared" si="4"/>
        <v>342</v>
      </c>
      <c r="DO19" s="212">
        <f t="shared" si="5"/>
        <v>384.5</v>
      </c>
      <c r="DP19" s="208">
        <v>157</v>
      </c>
      <c r="DR19" s="206">
        <v>206</v>
      </c>
      <c r="DS19" s="206" t="s">
        <v>123</v>
      </c>
      <c r="DT19" s="206">
        <v>2067000</v>
      </c>
      <c r="DU19" s="206">
        <v>139418</v>
      </c>
      <c r="DV19" s="206" t="s">
        <v>310</v>
      </c>
      <c r="DW19" s="206" t="s">
        <v>311</v>
      </c>
      <c r="DX19" s="206" t="str">
        <f t="shared" si="0"/>
        <v>Academy</v>
      </c>
      <c r="DY19" s="246">
        <v>0</v>
      </c>
      <c r="DZ19" s="246">
        <v>45</v>
      </c>
      <c r="EA19" s="213">
        <f t="shared" si="6"/>
        <v>1</v>
      </c>
      <c r="EB19" s="207" t="str">
        <f t="shared" si="1"/>
        <v>2061</v>
      </c>
    </row>
    <row r="20" spans="1:132" ht="15" hidden="1" x14ac:dyDescent="0.25">
      <c r="A20" s="243">
        <v>846</v>
      </c>
      <c r="B20" s="244" t="s">
        <v>124</v>
      </c>
      <c r="C20" s="208">
        <v>17650</v>
      </c>
      <c r="D20" s="208">
        <v>12102</v>
      </c>
      <c r="E20" s="209">
        <v>39</v>
      </c>
      <c r="F20" s="209">
        <v>107.86666700000001</v>
      </c>
      <c r="G20" s="209">
        <v>29</v>
      </c>
      <c r="H20" s="209">
        <v>6</v>
      </c>
      <c r="I20" s="209">
        <v>2</v>
      </c>
      <c r="J20" s="209">
        <v>218.4</v>
      </c>
      <c r="K20" s="209">
        <v>110</v>
      </c>
      <c r="L20" s="209">
        <v>8</v>
      </c>
      <c r="M20" s="209">
        <v>0</v>
      </c>
      <c r="N20" s="209">
        <v>0</v>
      </c>
      <c r="O20" s="209">
        <v>0</v>
      </c>
      <c r="P20" s="209">
        <v>0</v>
      </c>
      <c r="Q20" s="209">
        <v>0</v>
      </c>
      <c r="R20" s="209">
        <v>33</v>
      </c>
      <c r="S20" s="209">
        <v>14</v>
      </c>
      <c r="T20" s="209">
        <v>1</v>
      </c>
      <c r="U20" s="209">
        <v>0</v>
      </c>
      <c r="V20" s="209">
        <v>0</v>
      </c>
      <c r="W20" s="209">
        <v>0</v>
      </c>
      <c r="X20" s="210">
        <v>475.10433699999999</v>
      </c>
      <c r="Y20" s="210">
        <v>2054.499053</v>
      </c>
      <c r="Z20" s="210">
        <v>665.637429</v>
      </c>
      <c r="AA20" s="210">
        <v>100.922843</v>
      </c>
      <c r="AB20" s="209">
        <v>35</v>
      </c>
      <c r="AC20" s="209">
        <v>11</v>
      </c>
      <c r="AD20" s="209">
        <v>1</v>
      </c>
      <c r="AE20" s="209">
        <v>64.8</v>
      </c>
      <c r="AF20" s="209">
        <v>36</v>
      </c>
      <c r="AG20" s="209">
        <v>3</v>
      </c>
      <c r="AH20" s="209">
        <v>0</v>
      </c>
      <c r="AI20" s="209">
        <v>0</v>
      </c>
      <c r="AJ20" s="209">
        <v>0</v>
      </c>
      <c r="AK20" s="209">
        <v>17</v>
      </c>
      <c r="AL20" s="209">
        <v>7</v>
      </c>
      <c r="AM20" s="209">
        <v>1</v>
      </c>
      <c r="AN20" s="209">
        <v>0</v>
      </c>
      <c r="AO20" s="209">
        <v>0</v>
      </c>
      <c r="AP20" s="209">
        <v>265.31674900000002</v>
      </c>
      <c r="AQ20" s="209">
        <v>92.930975000000004</v>
      </c>
      <c r="AR20" s="209">
        <v>8</v>
      </c>
      <c r="AS20" s="211">
        <v>105</v>
      </c>
      <c r="AT20" s="209">
        <v>47.733333000000002</v>
      </c>
      <c r="AU20" s="209">
        <v>11</v>
      </c>
      <c r="AV20" s="209">
        <v>3</v>
      </c>
      <c r="AW20" s="209">
        <v>59</v>
      </c>
      <c r="AX20" s="209">
        <v>32.200000000000003</v>
      </c>
      <c r="AY20" s="209">
        <v>2.6</v>
      </c>
      <c r="AZ20" s="209">
        <v>0</v>
      </c>
      <c r="BA20" s="209">
        <v>0</v>
      </c>
      <c r="BB20" s="209">
        <v>0</v>
      </c>
      <c r="BC20" s="209">
        <v>1</v>
      </c>
      <c r="BD20" s="209">
        <v>0</v>
      </c>
      <c r="BE20" s="209">
        <v>0</v>
      </c>
      <c r="BF20" s="211">
        <v>957.84530600000005</v>
      </c>
      <c r="BG20" s="211">
        <v>320.481989</v>
      </c>
      <c r="BH20" s="211">
        <v>15.578666999999999</v>
      </c>
      <c r="BI20" s="209">
        <v>29</v>
      </c>
      <c r="BJ20" s="209">
        <v>109.8</v>
      </c>
      <c r="BK20" s="209">
        <v>41</v>
      </c>
      <c r="BL20" s="209">
        <v>5</v>
      </c>
      <c r="BM20" s="209">
        <v>9</v>
      </c>
      <c r="BN20" s="209">
        <v>203.36666700000001</v>
      </c>
      <c r="BO20" s="209">
        <v>109.8</v>
      </c>
      <c r="BP20" s="209">
        <v>7</v>
      </c>
      <c r="BQ20" s="209">
        <v>0</v>
      </c>
      <c r="BR20" s="209">
        <v>0</v>
      </c>
      <c r="BS20" s="209">
        <v>0</v>
      </c>
      <c r="BT20" s="209">
        <v>0</v>
      </c>
      <c r="BU20" s="209">
        <v>0</v>
      </c>
      <c r="BV20" s="209">
        <v>31</v>
      </c>
      <c r="BW20" s="209">
        <v>12</v>
      </c>
      <c r="BX20" s="209">
        <v>0</v>
      </c>
      <c r="BY20" s="209">
        <v>0</v>
      </c>
      <c r="BZ20" s="209">
        <v>0</v>
      </c>
      <c r="CA20" s="209">
        <v>0</v>
      </c>
      <c r="CB20" s="210">
        <v>420.065718</v>
      </c>
      <c r="CC20" s="210">
        <v>1869.2706949999999</v>
      </c>
      <c r="CD20" s="210">
        <v>687.68249900000001</v>
      </c>
      <c r="CE20" s="210">
        <v>106.980158</v>
      </c>
      <c r="CF20" s="209">
        <v>30</v>
      </c>
      <c r="CG20" s="209">
        <v>10</v>
      </c>
      <c r="CH20" s="209">
        <v>4</v>
      </c>
      <c r="CI20" s="209">
        <v>61.5</v>
      </c>
      <c r="CJ20" s="209">
        <v>34</v>
      </c>
      <c r="CK20" s="209">
        <v>1</v>
      </c>
      <c r="CL20" s="209">
        <v>0</v>
      </c>
      <c r="CM20" s="209">
        <v>0</v>
      </c>
      <c r="CN20" s="209">
        <v>0</v>
      </c>
      <c r="CO20" s="209">
        <v>18</v>
      </c>
      <c r="CP20" s="209">
        <v>3</v>
      </c>
      <c r="CQ20" s="209">
        <v>0</v>
      </c>
      <c r="CR20" s="209">
        <v>0</v>
      </c>
      <c r="CS20" s="209">
        <v>0</v>
      </c>
      <c r="CT20" s="209">
        <v>240.50582700000001</v>
      </c>
      <c r="CU20" s="209">
        <v>100.88284400000001</v>
      </c>
      <c r="CV20" s="209">
        <v>12.998842</v>
      </c>
      <c r="CW20" s="209">
        <v>44.8</v>
      </c>
      <c r="CX20" s="209">
        <v>15</v>
      </c>
      <c r="CY20" s="209">
        <v>4</v>
      </c>
      <c r="CZ20" s="209">
        <v>67.5</v>
      </c>
      <c r="DA20" s="209">
        <v>31.2</v>
      </c>
      <c r="DB20" s="209">
        <v>1</v>
      </c>
      <c r="DC20" s="209">
        <v>0</v>
      </c>
      <c r="DD20" s="209">
        <v>0</v>
      </c>
      <c r="DE20" s="209">
        <v>0</v>
      </c>
      <c r="DF20" s="209">
        <v>3</v>
      </c>
      <c r="DG20" s="209">
        <v>1</v>
      </c>
      <c r="DH20" s="209">
        <v>0</v>
      </c>
      <c r="DI20" s="211">
        <v>882.03198499999996</v>
      </c>
      <c r="DJ20" s="211">
        <v>362.04332399999998</v>
      </c>
      <c r="DK20" s="211">
        <v>21.163333999999999</v>
      </c>
      <c r="DL20" s="212">
        <f t="shared" si="2"/>
        <v>169</v>
      </c>
      <c r="DM20" s="212">
        <f t="shared" si="3"/>
        <v>274</v>
      </c>
      <c r="DN20" s="212">
        <f t="shared" si="4"/>
        <v>0</v>
      </c>
      <c r="DO20" s="212">
        <f t="shared" si="5"/>
        <v>0</v>
      </c>
      <c r="DP20" s="208">
        <v>64</v>
      </c>
      <c r="DR20" s="206">
        <v>206</v>
      </c>
      <c r="DS20" s="206" t="s">
        <v>123</v>
      </c>
      <c r="DT20" s="206">
        <v>2067001</v>
      </c>
      <c r="DU20" s="206">
        <v>141605</v>
      </c>
      <c r="DV20" s="206" t="s">
        <v>312</v>
      </c>
      <c r="DW20" s="206" t="s">
        <v>311</v>
      </c>
      <c r="DX20" s="206" t="str">
        <f t="shared" si="0"/>
        <v>Academy</v>
      </c>
      <c r="DY20" s="246">
        <v>2</v>
      </c>
      <c r="DZ20" s="246">
        <v>24</v>
      </c>
      <c r="EA20" s="213">
        <f t="shared" si="6"/>
        <v>2</v>
      </c>
      <c r="EB20" s="207" t="str">
        <f t="shared" si="1"/>
        <v>2062</v>
      </c>
    </row>
    <row r="21" spans="1:132" ht="15" hidden="1" x14ac:dyDescent="0.25">
      <c r="A21" s="243">
        <v>801</v>
      </c>
      <c r="B21" s="244" t="s">
        <v>125</v>
      </c>
      <c r="C21" s="208">
        <v>35360</v>
      </c>
      <c r="D21" s="208">
        <v>20579</v>
      </c>
      <c r="E21" s="209">
        <v>459</v>
      </c>
      <c r="F21" s="209">
        <v>828</v>
      </c>
      <c r="G21" s="209">
        <v>308</v>
      </c>
      <c r="H21" s="209">
        <v>18</v>
      </c>
      <c r="I21" s="209">
        <v>29.2</v>
      </c>
      <c r="J21" s="209">
        <v>297.5</v>
      </c>
      <c r="K21" s="209">
        <v>143.4</v>
      </c>
      <c r="L21" s="209">
        <v>5</v>
      </c>
      <c r="M21" s="209">
        <v>0</v>
      </c>
      <c r="N21" s="209">
        <v>0</v>
      </c>
      <c r="O21" s="209">
        <v>0</v>
      </c>
      <c r="P21" s="209">
        <v>0</v>
      </c>
      <c r="Q21" s="209">
        <v>70</v>
      </c>
      <c r="R21" s="209">
        <v>695.83333300000004</v>
      </c>
      <c r="S21" s="209">
        <v>287.39999999999998</v>
      </c>
      <c r="T21" s="209">
        <v>11</v>
      </c>
      <c r="U21" s="209">
        <v>0</v>
      </c>
      <c r="V21" s="209">
        <v>0</v>
      </c>
      <c r="W21" s="209">
        <v>0</v>
      </c>
      <c r="X21" s="210">
        <v>512.766661</v>
      </c>
      <c r="Y21" s="210">
        <v>2917.4833250000001</v>
      </c>
      <c r="Z21" s="210">
        <v>922.72499800000003</v>
      </c>
      <c r="AA21" s="210">
        <v>107.641665</v>
      </c>
      <c r="AB21" s="209">
        <v>273</v>
      </c>
      <c r="AC21" s="209">
        <v>116</v>
      </c>
      <c r="AD21" s="209">
        <v>7</v>
      </c>
      <c r="AE21" s="209">
        <v>70</v>
      </c>
      <c r="AF21" s="209">
        <v>35</v>
      </c>
      <c r="AG21" s="209">
        <v>0</v>
      </c>
      <c r="AH21" s="209">
        <v>0</v>
      </c>
      <c r="AI21" s="209">
        <v>0</v>
      </c>
      <c r="AJ21" s="209">
        <v>0</v>
      </c>
      <c r="AK21" s="209">
        <v>203</v>
      </c>
      <c r="AL21" s="209">
        <v>97</v>
      </c>
      <c r="AM21" s="209">
        <v>2</v>
      </c>
      <c r="AN21" s="209">
        <v>0</v>
      </c>
      <c r="AO21" s="209">
        <v>0</v>
      </c>
      <c r="AP21" s="209">
        <v>200.49166600000001</v>
      </c>
      <c r="AQ21" s="209">
        <v>72.933333000000005</v>
      </c>
      <c r="AR21" s="209">
        <v>6</v>
      </c>
      <c r="AS21" s="211">
        <v>175</v>
      </c>
      <c r="AT21" s="209">
        <v>238.66666699999999</v>
      </c>
      <c r="AU21" s="209">
        <v>92</v>
      </c>
      <c r="AV21" s="209">
        <v>5</v>
      </c>
      <c r="AW21" s="209">
        <v>123.2</v>
      </c>
      <c r="AX21" s="209">
        <v>62.55</v>
      </c>
      <c r="AY21" s="209">
        <v>2</v>
      </c>
      <c r="AZ21" s="209">
        <v>0</v>
      </c>
      <c r="BA21" s="209">
        <v>0</v>
      </c>
      <c r="BB21" s="209">
        <v>0</v>
      </c>
      <c r="BC21" s="209">
        <v>125.6</v>
      </c>
      <c r="BD21" s="209">
        <v>69.2</v>
      </c>
      <c r="BE21" s="209">
        <v>1.6</v>
      </c>
      <c r="BF21" s="211">
        <v>1733.536681</v>
      </c>
      <c r="BG21" s="211">
        <v>600.02067299999999</v>
      </c>
      <c r="BH21" s="211">
        <v>52.95</v>
      </c>
      <c r="BI21" s="209">
        <v>337</v>
      </c>
      <c r="BJ21" s="209">
        <v>844</v>
      </c>
      <c r="BK21" s="209">
        <v>301</v>
      </c>
      <c r="BL21" s="209">
        <v>32</v>
      </c>
      <c r="BM21" s="209">
        <v>19</v>
      </c>
      <c r="BN21" s="209">
        <v>306</v>
      </c>
      <c r="BO21" s="209">
        <v>149</v>
      </c>
      <c r="BP21" s="209">
        <v>12</v>
      </c>
      <c r="BQ21" s="209">
        <v>0</v>
      </c>
      <c r="BR21" s="209">
        <v>0</v>
      </c>
      <c r="BS21" s="209">
        <v>0</v>
      </c>
      <c r="BT21" s="209">
        <v>0</v>
      </c>
      <c r="BU21" s="209">
        <v>66</v>
      </c>
      <c r="BV21" s="209">
        <v>746</v>
      </c>
      <c r="BW21" s="209">
        <v>280</v>
      </c>
      <c r="BX21" s="209">
        <v>15</v>
      </c>
      <c r="BY21" s="209">
        <v>0</v>
      </c>
      <c r="BZ21" s="209">
        <v>0</v>
      </c>
      <c r="CA21" s="209">
        <v>0</v>
      </c>
      <c r="CB21" s="210">
        <v>445.89999899999998</v>
      </c>
      <c r="CC21" s="210">
        <v>2725.1464820000001</v>
      </c>
      <c r="CD21" s="210">
        <v>981.25920599999995</v>
      </c>
      <c r="CE21" s="210">
        <v>99.012281000000002</v>
      </c>
      <c r="CF21" s="209">
        <v>271</v>
      </c>
      <c r="CG21" s="209">
        <v>112</v>
      </c>
      <c r="CH21" s="209">
        <v>11</v>
      </c>
      <c r="CI21" s="209">
        <v>81.400000000000006</v>
      </c>
      <c r="CJ21" s="209">
        <v>42</v>
      </c>
      <c r="CK21" s="209">
        <v>2</v>
      </c>
      <c r="CL21" s="209">
        <v>0</v>
      </c>
      <c r="CM21" s="209">
        <v>0</v>
      </c>
      <c r="CN21" s="209">
        <v>0</v>
      </c>
      <c r="CO21" s="209">
        <v>220</v>
      </c>
      <c r="CP21" s="209">
        <v>93</v>
      </c>
      <c r="CQ21" s="209">
        <v>7</v>
      </c>
      <c r="CR21" s="209">
        <v>0</v>
      </c>
      <c r="CS21" s="209">
        <v>0</v>
      </c>
      <c r="CT21" s="209">
        <v>170.05</v>
      </c>
      <c r="CU21" s="209">
        <v>73.3</v>
      </c>
      <c r="CV21" s="209">
        <v>8.8000000000000007</v>
      </c>
      <c r="CW21" s="209">
        <v>235.16666699999999</v>
      </c>
      <c r="CX21" s="209">
        <v>96.6</v>
      </c>
      <c r="CY21" s="209">
        <v>10</v>
      </c>
      <c r="CZ21" s="209">
        <v>98.266666999999998</v>
      </c>
      <c r="DA21" s="209">
        <v>62.8</v>
      </c>
      <c r="DB21" s="209">
        <v>4.5</v>
      </c>
      <c r="DC21" s="209">
        <v>0</v>
      </c>
      <c r="DD21" s="209">
        <v>0</v>
      </c>
      <c r="DE21" s="209">
        <v>0</v>
      </c>
      <c r="DF21" s="209">
        <v>155</v>
      </c>
      <c r="DG21" s="209">
        <v>65</v>
      </c>
      <c r="DH21" s="209">
        <v>3</v>
      </c>
      <c r="DI21" s="211">
        <v>1621.6520069999999</v>
      </c>
      <c r="DJ21" s="211">
        <v>627.37800000000004</v>
      </c>
      <c r="DK21" s="211">
        <v>37.533999999999999</v>
      </c>
      <c r="DL21" s="212">
        <f t="shared" si="2"/>
        <v>251</v>
      </c>
      <c r="DM21" s="212">
        <f t="shared" si="3"/>
        <v>329.5</v>
      </c>
      <c r="DN21" s="212">
        <f t="shared" si="4"/>
        <v>230</v>
      </c>
      <c r="DO21" s="212">
        <f t="shared" si="5"/>
        <v>399</v>
      </c>
      <c r="DP21" s="208">
        <v>112</v>
      </c>
      <c r="DR21" s="206">
        <v>206</v>
      </c>
      <c r="DS21" s="206" t="s">
        <v>123</v>
      </c>
      <c r="DT21" s="206">
        <v>2067002</v>
      </c>
      <c r="DU21" s="206">
        <v>143702</v>
      </c>
      <c r="DV21" s="206" t="s">
        <v>313</v>
      </c>
      <c r="DW21" s="206" t="s">
        <v>311</v>
      </c>
      <c r="DX21" s="206" t="str">
        <f t="shared" si="0"/>
        <v>Academy</v>
      </c>
      <c r="DY21" s="246">
        <v>13</v>
      </c>
      <c r="DZ21" s="246">
        <v>15</v>
      </c>
      <c r="EA21" s="213">
        <f t="shared" si="6"/>
        <v>3</v>
      </c>
      <c r="EB21" s="207" t="str">
        <f t="shared" si="1"/>
        <v>2063</v>
      </c>
    </row>
    <row r="22" spans="1:132" ht="15" hidden="1" x14ac:dyDescent="0.25">
      <c r="A22" s="243">
        <v>305</v>
      </c>
      <c r="B22" s="244" t="s">
        <v>126</v>
      </c>
      <c r="C22" s="208">
        <v>27267.5</v>
      </c>
      <c r="D22" s="208">
        <v>18871.5</v>
      </c>
      <c r="E22" s="209">
        <v>0</v>
      </c>
      <c r="F22" s="209">
        <v>0</v>
      </c>
      <c r="G22" s="209">
        <v>0</v>
      </c>
      <c r="H22" s="209">
        <v>0</v>
      </c>
      <c r="I22" s="209">
        <v>0</v>
      </c>
      <c r="J22" s="209">
        <v>0</v>
      </c>
      <c r="K22" s="209">
        <v>0</v>
      </c>
      <c r="L22" s="209">
        <v>0</v>
      </c>
      <c r="M22" s="209">
        <v>0</v>
      </c>
      <c r="N22" s="209">
        <v>0</v>
      </c>
      <c r="O22" s="209">
        <v>0</v>
      </c>
      <c r="P22" s="209">
        <v>0</v>
      </c>
      <c r="Q22" s="209">
        <v>27.2</v>
      </c>
      <c r="R22" s="209">
        <v>388.34999900000003</v>
      </c>
      <c r="S22" s="209">
        <v>169.66666599999999</v>
      </c>
      <c r="T22" s="209">
        <v>2</v>
      </c>
      <c r="U22" s="209">
        <v>0</v>
      </c>
      <c r="V22" s="209">
        <v>0</v>
      </c>
      <c r="W22" s="209">
        <v>0</v>
      </c>
      <c r="X22" s="210">
        <v>444.984196</v>
      </c>
      <c r="Y22" s="210">
        <v>2949.449349</v>
      </c>
      <c r="Z22" s="210">
        <v>1140.041759</v>
      </c>
      <c r="AA22" s="210">
        <v>123.711842</v>
      </c>
      <c r="AB22" s="209">
        <v>0</v>
      </c>
      <c r="AC22" s="209">
        <v>0</v>
      </c>
      <c r="AD22" s="209">
        <v>0</v>
      </c>
      <c r="AE22" s="209">
        <v>0</v>
      </c>
      <c r="AF22" s="209">
        <v>0</v>
      </c>
      <c r="AG22" s="209">
        <v>0</v>
      </c>
      <c r="AH22" s="209">
        <v>0</v>
      </c>
      <c r="AI22" s="209">
        <v>0</v>
      </c>
      <c r="AJ22" s="209">
        <v>0</v>
      </c>
      <c r="AK22" s="209">
        <v>33.4</v>
      </c>
      <c r="AL22" s="209">
        <v>16.933333000000001</v>
      </c>
      <c r="AM22" s="209">
        <v>1</v>
      </c>
      <c r="AN22" s="209">
        <v>0</v>
      </c>
      <c r="AO22" s="209">
        <v>0</v>
      </c>
      <c r="AP22" s="209">
        <v>135.80520999999999</v>
      </c>
      <c r="AQ22" s="209">
        <v>169.55926299999999</v>
      </c>
      <c r="AR22" s="209">
        <v>6</v>
      </c>
      <c r="AS22" s="211">
        <v>108</v>
      </c>
      <c r="AT22" s="209">
        <v>0</v>
      </c>
      <c r="AU22" s="209">
        <v>0</v>
      </c>
      <c r="AV22" s="209">
        <v>0</v>
      </c>
      <c r="AW22" s="209">
        <v>0</v>
      </c>
      <c r="AX22" s="209">
        <v>0</v>
      </c>
      <c r="AY22" s="209">
        <v>0</v>
      </c>
      <c r="AZ22" s="209">
        <v>0</v>
      </c>
      <c r="BA22" s="209">
        <v>0</v>
      </c>
      <c r="BB22" s="209">
        <v>0</v>
      </c>
      <c r="BC22" s="209">
        <v>121.950001</v>
      </c>
      <c r="BD22" s="209">
        <v>61.200001</v>
      </c>
      <c r="BE22" s="209">
        <v>0.6</v>
      </c>
      <c r="BF22" s="211">
        <v>1089.8293100000001</v>
      </c>
      <c r="BG22" s="211">
        <v>390.50266099999999</v>
      </c>
      <c r="BH22" s="211">
        <v>8</v>
      </c>
      <c r="BI22" s="209">
        <v>0</v>
      </c>
      <c r="BJ22" s="209">
        <v>0</v>
      </c>
      <c r="BK22" s="209">
        <v>0</v>
      </c>
      <c r="BL22" s="209">
        <v>0</v>
      </c>
      <c r="BM22" s="209">
        <v>0</v>
      </c>
      <c r="BN22" s="209">
        <v>0</v>
      </c>
      <c r="BO22" s="209">
        <v>0</v>
      </c>
      <c r="BP22" s="209">
        <v>0</v>
      </c>
      <c r="BQ22" s="209">
        <v>0</v>
      </c>
      <c r="BR22" s="209">
        <v>0</v>
      </c>
      <c r="BS22" s="209">
        <v>0</v>
      </c>
      <c r="BT22" s="209">
        <v>0</v>
      </c>
      <c r="BU22" s="209">
        <v>19.75</v>
      </c>
      <c r="BV22" s="209">
        <v>340.383332</v>
      </c>
      <c r="BW22" s="209">
        <v>164.933333</v>
      </c>
      <c r="BX22" s="209">
        <v>2</v>
      </c>
      <c r="BY22" s="209">
        <v>0</v>
      </c>
      <c r="BZ22" s="209">
        <v>0</v>
      </c>
      <c r="CA22" s="209">
        <v>0</v>
      </c>
      <c r="CB22" s="210">
        <v>398.24928699999998</v>
      </c>
      <c r="CC22" s="210">
        <v>3192.7568070000002</v>
      </c>
      <c r="CD22" s="210">
        <v>1144.04654</v>
      </c>
      <c r="CE22" s="210">
        <v>126.69986</v>
      </c>
      <c r="CF22" s="209">
        <v>0</v>
      </c>
      <c r="CG22" s="209">
        <v>0</v>
      </c>
      <c r="CH22" s="209">
        <v>0</v>
      </c>
      <c r="CI22" s="209">
        <v>0</v>
      </c>
      <c r="CJ22" s="209">
        <v>0</v>
      </c>
      <c r="CK22" s="209">
        <v>0</v>
      </c>
      <c r="CL22" s="209">
        <v>0</v>
      </c>
      <c r="CM22" s="209">
        <v>0</v>
      </c>
      <c r="CN22" s="209">
        <v>0</v>
      </c>
      <c r="CO22" s="209">
        <v>31</v>
      </c>
      <c r="CP22" s="209">
        <v>18.399999999999999</v>
      </c>
      <c r="CQ22" s="209">
        <v>1</v>
      </c>
      <c r="CR22" s="209">
        <v>0</v>
      </c>
      <c r="CS22" s="209">
        <v>0</v>
      </c>
      <c r="CT22" s="209">
        <v>272.15486399999998</v>
      </c>
      <c r="CU22" s="209">
        <v>169.163174</v>
      </c>
      <c r="CV22" s="209">
        <v>10.7</v>
      </c>
      <c r="CW22" s="209">
        <v>0</v>
      </c>
      <c r="CX22" s="209">
        <v>0</v>
      </c>
      <c r="CY22" s="209">
        <v>0</v>
      </c>
      <c r="CZ22" s="209">
        <v>0</v>
      </c>
      <c r="DA22" s="209">
        <v>0</v>
      </c>
      <c r="DB22" s="209">
        <v>0</v>
      </c>
      <c r="DC22" s="209">
        <v>0</v>
      </c>
      <c r="DD22" s="209">
        <v>0</v>
      </c>
      <c r="DE22" s="209">
        <v>0</v>
      </c>
      <c r="DF22" s="209">
        <v>109.30000099999999</v>
      </c>
      <c r="DG22" s="209">
        <v>57.483333999999999</v>
      </c>
      <c r="DH22" s="209">
        <v>0</v>
      </c>
      <c r="DI22" s="211">
        <v>1246.5373079999999</v>
      </c>
      <c r="DJ22" s="211">
        <v>443.23532599999999</v>
      </c>
      <c r="DK22" s="211">
        <v>10.266666000000001</v>
      </c>
      <c r="DL22" s="212">
        <f t="shared" si="2"/>
        <v>225</v>
      </c>
      <c r="DM22" s="212">
        <f t="shared" si="3"/>
        <v>198</v>
      </c>
      <c r="DN22" s="212">
        <f t="shared" si="4"/>
        <v>37.5</v>
      </c>
      <c r="DO22" s="212">
        <f t="shared" si="5"/>
        <v>379.5</v>
      </c>
      <c r="DP22" s="208">
        <v>229</v>
      </c>
      <c r="DR22" s="206">
        <v>206</v>
      </c>
      <c r="DS22" s="206" t="s">
        <v>123</v>
      </c>
      <c r="DT22" s="206">
        <v>2067030</v>
      </c>
      <c r="DU22" s="206">
        <v>100467</v>
      </c>
      <c r="DV22" s="206" t="s">
        <v>314</v>
      </c>
      <c r="DW22" s="206" t="s">
        <v>295</v>
      </c>
      <c r="DX22" s="206" t="str">
        <f t="shared" si="0"/>
        <v>Maintained</v>
      </c>
      <c r="DY22" s="246">
        <v>31</v>
      </c>
      <c r="DZ22" s="246">
        <v>47</v>
      </c>
      <c r="EA22" s="213">
        <f t="shared" si="6"/>
        <v>4</v>
      </c>
      <c r="EB22" s="207" t="str">
        <f t="shared" si="1"/>
        <v>2064</v>
      </c>
    </row>
    <row r="23" spans="1:132" ht="15" hidden="1" x14ac:dyDescent="0.25">
      <c r="A23" s="243">
        <v>825</v>
      </c>
      <c r="B23" s="244" t="s">
        <v>127</v>
      </c>
      <c r="C23" s="208">
        <v>44021</v>
      </c>
      <c r="D23" s="208">
        <v>31863.5</v>
      </c>
      <c r="E23" s="209">
        <v>29</v>
      </c>
      <c r="F23" s="209">
        <v>137.80000000000001</v>
      </c>
      <c r="G23" s="209">
        <v>56</v>
      </c>
      <c r="H23" s="209">
        <v>3</v>
      </c>
      <c r="I23" s="209">
        <v>124.2</v>
      </c>
      <c r="J23" s="209">
        <v>894.53333299999997</v>
      </c>
      <c r="K23" s="209">
        <v>402</v>
      </c>
      <c r="L23" s="209">
        <v>10</v>
      </c>
      <c r="M23" s="209">
        <v>0</v>
      </c>
      <c r="N23" s="209">
        <v>21</v>
      </c>
      <c r="O23" s="209">
        <v>8</v>
      </c>
      <c r="P23" s="209">
        <v>0</v>
      </c>
      <c r="Q23" s="209">
        <v>13</v>
      </c>
      <c r="R23" s="209">
        <v>361.13333299999999</v>
      </c>
      <c r="S23" s="209">
        <v>145.933333</v>
      </c>
      <c r="T23" s="209">
        <v>3</v>
      </c>
      <c r="U23" s="209">
        <v>0</v>
      </c>
      <c r="V23" s="209">
        <v>0</v>
      </c>
      <c r="W23" s="209">
        <v>0</v>
      </c>
      <c r="X23" s="210">
        <v>608.10979299999997</v>
      </c>
      <c r="Y23" s="210">
        <v>4379.5924480000003</v>
      </c>
      <c r="Z23" s="210">
        <v>1525.445676</v>
      </c>
      <c r="AA23" s="210">
        <v>78.880159000000006</v>
      </c>
      <c r="AB23" s="209">
        <v>13</v>
      </c>
      <c r="AC23" s="209">
        <v>8</v>
      </c>
      <c r="AD23" s="209">
        <v>1</v>
      </c>
      <c r="AE23" s="209">
        <v>119</v>
      </c>
      <c r="AF23" s="209">
        <v>59</v>
      </c>
      <c r="AG23" s="209">
        <v>0</v>
      </c>
      <c r="AH23" s="209">
        <v>1</v>
      </c>
      <c r="AI23" s="209">
        <v>0</v>
      </c>
      <c r="AJ23" s="209">
        <v>0</v>
      </c>
      <c r="AK23" s="209">
        <v>60.6</v>
      </c>
      <c r="AL23" s="209">
        <v>17</v>
      </c>
      <c r="AM23" s="209">
        <v>0</v>
      </c>
      <c r="AN23" s="209">
        <v>0</v>
      </c>
      <c r="AO23" s="209">
        <v>0</v>
      </c>
      <c r="AP23" s="209">
        <v>202.50716</v>
      </c>
      <c r="AQ23" s="209">
        <v>96.684211000000005</v>
      </c>
      <c r="AR23" s="209">
        <v>7</v>
      </c>
      <c r="AS23" s="211">
        <v>163</v>
      </c>
      <c r="AT23" s="209">
        <v>48.6</v>
      </c>
      <c r="AU23" s="209">
        <v>26.6</v>
      </c>
      <c r="AV23" s="209">
        <v>1</v>
      </c>
      <c r="AW23" s="209">
        <v>233.5</v>
      </c>
      <c r="AX23" s="209">
        <v>123.799999</v>
      </c>
      <c r="AY23" s="209">
        <v>2</v>
      </c>
      <c r="AZ23" s="209">
        <v>10.4</v>
      </c>
      <c r="BA23" s="209">
        <v>5</v>
      </c>
      <c r="BB23" s="209">
        <v>0</v>
      </c>
      <c r="BC23" s="209">
        <v>87.333332999999996</v>
      </c>
      <c r="BD23" s="209">
        <v>50</v>
      </c>
      <c r="BE23" s="209">
        <v>1</v>
      </c>
      <c r="BF23" s="211">
        <v>1808.627986</v>
      </c>
      <c r="BG23" s="211">
        <v>676.26399800000002</v>
      </c>
      <c r="BH23" s="211">
        <v>18.405334</v>
      </c>
      <c r="BI23" s="209">
        <v>31</v>
      </c>
      <c r="BJ23" s="209">
        <v>138.6</v>
      </c>
      <c r="BK23" s="209">
        <v>59</v>
      </c>
      <c r="BL23" s="209">
        <v>2.8</v>
      </c>
      <c r="BM23" s="209">
        <v>109.4</v>
      </c>
      <c r="BN23" s="209">
        <v>950.39999899999998</v>
      </c>
      <c r="BO23" s="209">
        <v>392.90000099999997</v>
      </c>
      <c r="BP23" s="209">
        <v>18</v>
      </c>
      <c r="BQ23" s="209">
        <v>0</v>
      </c>
      <c r="BR23" s="209">
        <v>15.766667</v>
      </c>
      <c r="BS23" s="209">
        <v>10</v>
      </c>
      <c r="BT23" s="209">
        <v>0</v>
      </c>
      <c r="BU23" s="209">
        <v>16.399999999999999</v>
      </c>
      <c r="BV23" s="209">
        <v>458.13333399999999</v>
      </c>
      <c r="BW23" s="209">
        <v>176.86666700000001</v>
      </c>
      <c r="BX23" s="209">
        <v>10.866667</v>
      </c>
      <c r="BY23" s="209">
        <v>0</v>
      </c>
      <c r="BZ23" s="209">
        <v>0</v>
      </c>
      <c r="CA23" s="209">
        <v>0</v>
      </c>
      <c r="CB23" s="210">
        <v>611.40529200000003</v>
      </c>
      <c r="CC23" s="210">
        <v>4129.7245929999999</v>
      </c>
      <c r="CD23" s="210">
        <v>1465.956363</v>
      </c>
      <c r="CE23" s="210">
        <v>78.383596999999995</v>
      </c>
      <c r="CF23" s="209">
        <v>14</v>
      </c>
      <c r="CG23" s="209">
        <v>9</v>
      </c>
      <c r="CH23" s="209">
        <v>0</v>
      </c>
      <c r="CI23" s="209">
        <v>134.63333299999999</v>
      </c>
      <c r="CJ23" s="209">
        <v>61.866667</v>
      </c>
      <c r="CK23" s="209">
        <v>1</v>
      </c>
      <c r="CL23" s="209">
        <v>0</v>
      </c>
      <c r="CM23" s="209">
        <v>1</v>
      </c>
      <c r="CN23" s="209">
        <v>0</v>
      </c>
      <c r="CO23" s="209">
        <v>52.266666999999998</v>
      </c>
      <c r="CP23" s="209">
        <v>32</v>
      </c>
      <c r="CQ23" s="209">
        <v>4.8666669999999996</v>
      </c>
      <c r="CR23" s="209">
        <v>0</v>
      </c>
      <c r="CS23" s="209">
        <v>0</v>
      </c>
      <c r="CT23" s="209">
        <v>277.72281199999998</v>
      </c>
      <c r="CU23" s="209">
        <v>90.474389000000002</v>
      </c>
      <c r="CV23" s="209">
        <v>10.894736999999999</v>
      </c>
      <c r="CW23" s="209">
        <v>43.2</v>
      </c>
      <c r="CX23" s="209">
        <v>23</v>
      </c>
      <c r="CY23" s="209">
        <v>0</v>
      </c>
      <c r="CZ23" s="209">
        <v>261.66666700000002</v>
      </c>
      <c r="DA23" s="209">
        <v>129.26666499999999</v>
      </c>
      <c r="DB23" s="209">
        <v>5.6</v>
      </c>
      <c r="DC23" s="209">
        <v>10</v>
      </c>
      <c r="DD23" s="209">
        <v>6</v>
      </c>
      <c r="DE23" s="209">
        <v>0</v>
      </c>
      <c r="DF23" s="209">
        <v>138.63333299999999</v>
      </c>
      <c r="DG23" s="209">
        <v>57.4</v>
      </c>
      <c r="DH23" s="209">
        <v>1</v>
      </c>
      <c r="DI23" s="211">
        <v>1791.3566559999999</v>
      </c>
      <c r="DJ23" s="211">
        <v>706.30467299999998</v>
      </c>
      <c r="DK23" s="211">
        <v>14.913333</v>
      </c>
      <c r="DL23" s="212">
        <f t="shared" si="2"/>
        <v>522</v>
      </c>
      <c r="DM23" s="212">
        <f t="shared" si="3"/>
        <v>700</v>
      </c>
      <c r="DN23" s="212">
        <f t="shared" si="4"/>
        <v>40</v>
      </c>
      <c r="DO23" s="212">
        <f t="shared" si="5"/>
        <v>317</v>
      </c>
      <c r="DP23" s="208">
        <v>190</v>
      </c>
      <c r="DR23" s="206">
        <v>206</v>
      </c>
      <c r="DS23" s="206" t="s">
        <v>123</v>
      </c>
      <c r="DT23" s="206">
        <v>2067031</v>
      </c>
      <c r="DU23" s="206">
        <v>143217</v>
      </c>
      <c r="DV23" s="206" t="s">
        <v>315</v>
      </c>
      <c r="DW23" s="206" t="s">
        <v>300</v>
      </c>
      <c r="DX23" s="206" t="str">
        <f t="shared" si="0"/>
        <v>Academy</v>
      </c>
      <c r="DY23" s="246">
        <v>118.5</v>
      </c>
      <c r="DZ23" s="246">
        <v>106</v>
      </c>
      <c r="EA23" s="213">
        <f t="shared" si="6"/>
        <v>5</v>
      </c>
      <c r="EB23" s="207" t="str">
        <f t="shared" si="1"/>
        <v>2065</v>
      </c>
    </row>
    <row r="24" spans="1:132" ht="15" hidden="1" x14ac:dyDescent="0.25">
      <c r="A24" s="243">
        <v>351</v>
      </c>
      <c r="B24" s="244" t="s">
        <v>128</v>
      </c>
      <c r="C24" s="208">
        <v>16153.5</v>
      </c>
      <c r="D24" s="208">
        <v>11320.5</v>
      </c>
      <c r="E24" s="209">
        <v>29</v>
      </c>
      <c r="F24" s="209">
        <v>45</v>
      </c>
      <c r="G24" s="209">
        <v>15</v>
      </c>
      <c r="H24" s="209">
        <v>0</v>
      </c>
      <c r="I24" s="209">
        <v>4</v>
      </c>
      <c r="J24" s="209">
        <v>508.1</v>
      </c>
      <c r="K24" s="209">
        <v>271.86666700000001</v>
      </c>
      <c r="L24" s="209">
        <v>1</v>
      </c>
      <c r="M24" s="209">
        <v>0</v>
      </c>
      <c r="N24" s="209">
        <v>0</v>
      </c>
      <c r="O24" s="209">
        <v>0</v>
      </c>
      <c r="P24" s="209">
        <v>0</v>
      </c>
      <c r="Q24" s="209">
        <v>0</v>
      </c>
      <c r="R24" s="209">
        <v>270</v>
      </c>
      <c r="S24" s="209">
        <v>139</v>
      </c>
      <c r="T24" s="209">
        <v>8</v>
      </c>
      <c r="U24" s="209">
        <v>0</v>
      </c>
      <c r="V24" s="209">
        <v>0</v>
      </c>
      <c r="W24" s="209">
        <v>0</v>
      </c>
      <c r="X24" s="210">
        <v>537.63333499999999</v>
      </c>
      <c r="Y24" s="210">
        <v>1214.986668</v>
      </c>
      <c r="Z24" s="210">
        <v>374.4</v>
      </c>
      <c r="AA24" s="210">
        <v>43.4</v>
      </c>
      <c r="AB24" s="209">
        <v>36</v>
      </c>
      <c r="AC24" s="209">
        <v>11</v>
      </c>
      <c r="AD24" s="209">
        <v>0</v>
      </c>
      <c r="AE24" s="209">
        <v>71</v>
      </c>
      <c r="AF24" s="209">
        <v>35</v>
      </c>
      <c r="AG24" s="209">
        <v>0</v>
      </c>
      <c r="AH24" s="209">
        <v>0</v>
      </c>
      <c r="AI24" s="209">
        <v>0</v>
      </c>
      <c r="AJ24" s="209">
        <v>0</v>
      </c>
      <c r="AK24" s="209">
        <v>26</v>
      </c>
      <c r="AL24" s="209">
        <v>25</v>
      </c>
      <c r="AM24" s="209">
        <v>0</v>
      </c>
      <c r="AN24" s="209">
        <v>0</v>
      </c>
      <c r="AO24" s="209">
        <v>0</v>
      </c>
      <c r="AP24" s="209">
        <v>174.76666700000001</v>
      </c>
      <c r="AQ24" s="209">
        <v>68</v>
      </c>
      <c r="AR24" s="209">
        <v>0</v>
      </c>
      <c r="AS24" s="211">
        <v>89</v>
      </c>
      <c r="AT24" s="209">
        <v>3</v>
      </c>
      <c r="AU24" s="209">
        <v>0</v>
      </c>
      <c r="AV24" s="209">
        <v>0</v>
      </c>
      <c r="AW24" s="209">
        <v>188.83333099999999</v>
      </c>
      <c r="AX24" s="209">
        <v>128.13333299999999</v>
      </c>
      <c r="AY24" s="209">
        <v>1</v>
      </c>
      <c r="AZ24" s="209">
        <v>0</v>
      </c>
      <c r="BA24" s="209">
        <v>0</v>
      </c>
      <c r="BB24" s="209">
        <v>0</v>
      </c>
      <c r="BC24" s="209">
        <v>103.2</v>
      </c>
      <c r="BD24" s="209">
        <v>71.2</v>
      </c>
      <c r="BE24" s="209">
        <v>6</v>
      </c>
      <c r="BF24" s="211">
        <v>730.13</v>
      </c>
      <c r="BG24" s="211">
        <v>243.19333399999999</v>
      </c>
      <c r="BH24" s="211">
        <v>14.6</v>
      </c>
      <c r="BI24" s="209">
        <v>32</v>
      </c>
      <c r="BJ24" s="209">
        <v>45</v>
      </c>
      <c r="BK24" s="209">
        <v>16</v>
      </c>
      <c r="BL24" s="209">
        <v>0</v>
      </c>
      <c r="BM24" s="209">
        <v>7.6</v>
      </c>
      <c r="BN24" s="209">
        <v>509.23333300000002</v>
      </c>
      <c r="BO24" s="209">
        <v>248.66666699999999</v>
      </c>
      <c r="BP24" s="209">
        <v>3</v>
      </c>
      <c r="BQ24" s="209">
        <v>0</v>
      </c>
      <c r="BR24" s="209">
        <v>0</v>
      </c>
      <c r="BS24" s="209">
        <v>0</v>
      </c>
      <c r="BT24" s="209">
        <v>0</v>
      </c>
      <c r="BU24" s="209">
        <v>0</v>
      </c>
      <c r="BV24" s="209">
        <v>280.60000000000002</v>
      </c>
      <c r="BW24" s="209">
        <v>133</v>
      </c>
      <c r="BX24" s="209">
        <v>5</v>
      </c>
      <c r="BY24" s="209">
        <v>0</v>
      </c>
      <c r="BZ24" s="209">
        <v>0</v>
      </c>
      <c r="CA24" s="209">
        <v>0</v>
      </c>
      <c r="CB24" s="210">
        <v>418.65733399999999</v>
      </c>
      <c r="CC24" s="210">
        <v>1167.642668</v>
      </c>
      <c r="CD24" s="210">
        <v>343.56266699999998</v>
      </c>
      <c r="CE24" s="210">
        <v>29</v>
      </c>
      <c r="CF24" s="209">
        <v>32</v>
      </c>
      <c r="CG24" s="209">
        <v>11</v>
      </c>
      <c r="CH24" s="209">
        <v>0</v>
      </c>
      <c r="CI24" s="209">
        <v>45</v>
      </c>
      <c r="CJ24" s="209">
        <v>34</v>
      </c>
      <c r="CK24" s="209">
        <v>0</v>
      </c>
      <c r="CL24" s="209">
        <v>0</v>
      </c>
      <c r="CM24" s="209">
        <v>0</v>
      </c>
      <c r="CN24" s="209">
        <v>0</v>
      </c>
      <c r="CO24" s="209">
        <v>22.8</v>
      </c>
      <c r="CP24" s="209">
        <v>17</v>
      </c>
      <c r="CQ24" s="209">
        <v>1</v>
      </c>
      <c r="CR24" s="209">
        <v>0</v>
      </c>
      <c r="CS24" s="209">
        <v>0</v>
      </c>
      <c r="CT24" s="209">
        <v>192.83333400000001</v>
      </c>
      <c r="CU24" s="209">
        <v>58</v>
      </c>
      <c r="CV24" s="209">
        <v>3</v>
      </c>
      <c r="CW24" s="209">
        <v>5</v>
      </c>
      <c r="CX24" s="209">
        <v>2</v>
      </c>
      <c r="CY24" s="209">
        <v>0</v>
      </c>
      <c r="CZ24" s="209">
        <v>219.99999800000001</v>
      </c>
      <c r="DA24" s="209">
        <v>127.99999800000001</v>
      </c>
      <c r="DB24" s="209">
        <v>2</v>
      </c>
      <c r="DC24" s="209">
        <v>0</v>
      </c>
      <c r="DD24" s="209">
        <v>0</v>
      </c>
      <c r="DE24" s="209">
        <v>0</v>
      </c>
      <c r="DF24" s="209">
        <v>102.733333</v>
      </c>
      <c r="DG24" s="209">
        <v>58.2</v>
      </c>
      <c r="DH24" s="209">
        <v>2</v>
      </c>
      <c r="DI24" s="211">
        <v>728.99399600000004</v>
      </c>
      <c r="DJ24" s="211">
        <v>219.95333299999999</v>
      </c>
      <c r="DK24" s="211">
        <v>3</v>
      </c>
      <c r="DL24" s="212">
        <f t="shared" si="2"/>
        <v>161</v>
      </c>
      <c r="DM24" s="212">
        <f t="shared" si="3"/>
        <v>5</v>
      </c>
      <c r="DN24" s="212">
        <f t="shared" si="4"/>
        <v>0</v>
      </c>
      <c r="DO24" s="212">
        <f t="shared" si="5"/>
        <v>303.5</v>
      </c>
      <c r="DP24" s="208">
        <v>93</v>
      </c>
      <c r="DR24" s="206">
        <v>206</v>
      </c>
      <c r="DS24" s="206" t="s">
        <v>123</v>
      </c>
      <c r="DT24" s="206">
        <v>2067146</v>
      </c>
      <c r="DU24" s="206">
        <v>100469</v>
      </c>
      <c r="DV24" s="206" t="s">
        <v>316</v>
      </c>
      <c r="DW24" s="206" t="s">
        <v>295</v>
      </c>
      <c r="DX24" s="206" t="str">
        <f t="shared" si="0"/>
        <v>Maintained</v>
      </c>
      <c r="DY24" s="246">
        <v>27</v>
      </c>
      <c r="DZ24" s="246">
        <v>108</v>
      </c>
      <c r="EA24" s="213">
        <f t="shared" si="6"/>
        <v>6</v>
      </c>
      <c r="EB24" s="207" t="str">
        <f t="shared" si="1"/>
        <v>2066</v>
      </c>
    </row>
    <row r="25" spans="1:132" ht="15" hidden="1" x14ac:dyDescent="0.25">
      <c r="A25" s="243">
        <v>381</v>
      </c>
      <c r="B25" s="244" t="s">
        <v>129</v>
      </c>
      <c r="C25" s="208">
        <v>18316</v>
      </c>
      <c r="D25" s="208">
        <v>14594</v>
      </c>
      <c r="E25" s="209">
        <v>0</v>
      </c>
      <c r="F25" s="209">
        <v>0</v>
      </c>
      <c r="G25" s="209">
        <v>0</v>
      </c>
      <c r="H25" s="209">
        <v>0</v>
      </c>
      <c r="I25" s="209">
        <v>13.6</v>
      </c>
      <c r="J25" s="209">
        <v>415.03333300000003</v>
      </c>
      <c r="K25" s="209">
        <v>190.566667</v>
      </c>
      <c r="L25" s="209">
        <v>1</v>
      </c>
      <c r="M25" s="209">
        <v>0</v>
      </c>
      <c r="N25" s="209">
        <v>0</v>
      </c>
      <c r="O25" s="209">
        <v>0</v>
      </c>
      <c r="P25" s="209">
        <v>0</v>
      </c>
      <c r="Q25" s="209">
        <v>40</v>
      </c>
      <c r="R25" s="209">
        <v>359.66666700000002</v>
      </c>
      <c r="S25" s="209">
        <v>164.4</v>
      </c>
      <c r="T25" s="209">
        <v>1</v>
      </c>
      <c r="U25" s="209">
        <v>0</v>
      </c>
      <c r="V25" s="209">
        <v>0</v>
      </c>
      <c r="W25" s="209">
        <v>0</v>
      </c>
      <c r="X25" s="210">
        <v>526.475999</v>
      </c>
      <c r="Y25" s="210">
        <v>1539.91533</v>
      </c>
      <c r="Z25" s="210">
        <v>493.89999899999998</v>
      </c>
      <c r="AA25" s="210">
        <v>54.657333000000001</v>
      </c>
      <c r="AB25" s="209">
        <v>0</v>
      </c>
      <c r="AC25" s="209">
        <v>0</v>
      </c>
      <c r="AD25" s="209">
        <v>0</v>
      </c>
      <c r="AE25" s="209">
        <v>131</v>
      </c>
      <c r="AF25" s="209">
        <v>66.400000000000006</v>
      </c>
      <c r="AG25" s="209">
        <v>0</v>
      </c>
      <c r="AH25" s="209">
        <v>0</v>
      </c>
      <c r="AI25" s="209">
        <v>0</v>
      </c>
      <c r="AJ25" s="209">
        <v>0</v>
      </c>
      <c r="AK25" s="209">
        <v>85.4</v>
      </c>
      <c r="AL25" s="209">
        <v>50</v>
      </c>
      <c r="AM25" s="209">
        <v>0</v>
      </c>
      <c r="AN25" s="209">
        <v>0</v>
      </c>
      <c r="AO25" s="209">
        <v>0</v>
      </c>
      <c r="AP25" s="209">
        <v>178.41933299999999</v>
      </c>
      <c r="AQ25" s="209">
        <v>73.866665999999995</v>
      </c>
      <c r="AR25" s="209">
        <v>9</v>
      </c>
      <c r="AS25" s="211">
        <v>115</v>
      </c>
      <c r="AT25" s="209">
        <v>0</v>
      </c>
      <c r="AU25" s="209">
        <v>0</v>
      </c>
      <c r="AV25" s="209">
        <v>0</v>
      </c>
      <c r="AW25" s="209">
        <v>103.166667</v>
      </c>
      <c r="AX25" s="209">
        <v>61.833333000000003</v>
      </c>
      <c r="AY25" s="209">
        <v>0</v>
      </c>
      <c r="AZ25" s="209">
        <v>0</v>
      </c>
      <c r="BA25" s="209">
        <v>0</v>
      </c>
      <c r="BB25" s="209">
        <v>0</v>
      </c>
      <c r="BC25" s="209">
        <v>87.8</v>
      </c>
      <c r="BD25" s="209">
        <v>52.533332999999999</v>
      </c>
      <c r="BE25" s="209">
        <v>0</v>
      </c>
      <c r="BF25" s="211">
        <v>750.08333300000004</v>
      </c>
      <c r="BG25" s="211">
        <v>267.26666799999998</v>
      </c>
      <c r="BH25" s="211">
        <v>4</v>
      </c>
      <c r="BI25" s="209">
        <v>0</v>
      </c>
      <c r="BJ25" s="209">
        <v>0</v>
      </c>
      <c r="BK25" s="209">
        <v>0</v>
      </c>
      <c r="BL25" s="209">
        <v>0</v>
      </c>
      <c r="BM25" s="209">
        <v>21</v>
      </c>
      <c r="BN25" s="209">
        <v>399.23333300000002</v>
      </c>
      <c r="BO25" s="209">
        <v>170</v>
      </c>
      <c r="BP25" s="209">
        <v>0</v>
      </c>
      <c r="BQ25" s="209">
        <v>0</v>
      </c>
      <c r="BR25" s="209">
        <v>0</v>
      </c>
      <c r="BS25" s="209">
        <v>0</v>
      </c>
      <c r="BT25" s="209">
        <v>0</v>
      </c>
      <c r="BU25" s="209">
        <v>30</v>
      </c>
      <c r="BV25" s="209">
        <v>378.4</v>
      </c>
      <c r="BW25" s="209">
        <v>165.6</v>
      </c>
      <c r="BX25" s="209">
        <v>1</v>
      </c>
      <c r="BY25" s="209">
        <v>0</v>
      </c>
      <c r="BZ25" s="209">
        <v>0</v>
      </c>
      <c r="CA25" s="209">
        <v>0</v>
      </c>
      <c r="CB25" s="210">
        <v>615.38933199999997</v>
      </c>
      <c r="CC25" s="210">
        <v>1434.0333350000001</v>
      </c>
      <c r="CD25" s="210">
        <v>478.33333299999998</v>
      </c>
      <c r="CE25" s="210">
        <v>73.8</v>
      </c>
      <c r="CF25" s="209">
        <v>0</v>
      </c>
      <c r="CG25" s="209">
        <v>0</v>
      </c>
      <c r="CH25" s="209">
        <v>0</v>
      </c>
      <c r="CI25" s="209">
        <v>117.8</v>
      </c>
      <c r="CJ25" s="209">
        <v>65</v>
      </c>
      <c r="CK25" s="209">
        <v>0</v>
      </c>
      <c r="CL25" s="209">
        <v>0</v>
      </c>
      <c r="CM25" s="209">
        <v>0</v>
      </c>
      <c r="CN25" s="209">
        <v>0</v>
      </c>
      <c r="CO25" s="209">
        <v>66.599999999999994</v>
      </c>
      <c r="CP25" s="209">
        <v>38</v>
      </c>
      <c r="CQ25" s="209">
        <v>0</v>
      </c>
      <c r="CR25" s="209">
        <v>0</v>
      </c>
      <c r="CS25" s="209">
        <v>0</v>
      </c>
      <c r="CT25" s="209">
        <v>167.533334</v>
      </c>
      <c r="CU25" s="209">
        <v>46.566665999999998</v>
      </c>
      <c r="CV25" s="209">
        <v>10</v>
      </c>
      <c r="CW25" s="209">
        <v>0</v>
      </c>
      <c r="CX25" s="209">
        <v>0</v>
      </c>
      <c r="CY25" s="209">
        <v>0</v>
      </c>
      <c r="CZ25" s="209">
        <v>130.69999899999999</v>
      </c>
      <c r="DA25" s="209">
        <v>61.7</v>
      </c>
      <c r="DB25" s="209">
        <v>0</v>
      </c>
      <c r="DC25" s="209">
        <v>0</v>
      </c>
      <c r="DD25" s="209">
        <v>0</v>
      </c>
      <c r="DE25" s="209">
        <v>0</v>
      </c>
      <c r="DF25" s="209">
        <v>101</v>
      </c>
      <c r="DG25" s="209">
        <v>58.216665999999996</v>
      </c>
      <c r="DH25" s="209">
        <v>0.2</v>
      </c>
      <c r="DI25" s="211">
        <v>826.21333700000002</v>
      </c>
      <c r="DJ25" s="211">
        <v>286.50333499999999</v>
      </c>
      <c r="DK25" s="211">
        <v>10.3</v>
      </c>
      <c r="DL25" s="212">
        <f t="shared" si="2"/>
        <v>215</v>
      </c>
      <c r="DM25" s="212">
        <f t="shared" si="3"/>
        <v>225</v>
      </c>
      <c r="DN25" s="212">
        <f t="shared" si="4"/>
        <v>0</v>
      </c>
      <c r="DO25" s="212">
        <f t="shared" si="5"/>
        <v>0</v>
      </c>
      <c r="DP25" s="208">
        <v>65.8333333333333</v>
      </c>
      <c r="DR25" s="206">
        <v>207</v>
      </c>
      <c r="DS25" s="206" t="s">
        <v>130</v>
      </c>
      <c r="DT25" s="206">
        <v>2077000</v>
      </c>
      <c r="DU25" s="206">
        <v>148562</v>
      </c>
      <c r="DV25" s="206" t="s">
        <v>317</v>
      </c>
      <c r="DW25" s="206" t="s">
        <v>311</v>
      </c>
      <c r="DX25" s="206" t="str">
        <f t="shared" si="0"/>
        <v>Academy</v>
      </c>
      <c r="DY25" s="246">
        <v>29</v>
      </c>
      <c r="DZ25" s="246">
        <v>19</v>
      </c>
      <c r="EA25" s="213">
        <f t="shared" si="6"/>
        <v>1</v>
      </c>
      <c r="EB25" s="207" t="str">
        <f t="shared" si="1"/>
        <v>2071</v>
      </c>
    </row>
    <row r="26" spans="1:132" ht="15" hidden="1" x14ac:dyDescent="0.25">
      <c r="A26" s="243">
        <v>873</v>
      </c>
      <c r="B26" s="244" t="s">
        <v>131</v>
      </c>
      <c r="C26" s="208">
        <v>50514</v>
      </c>
      <c r="D26" s="208">
        <v>32174.5</v>
      </c>
      <c r="E26" s="209">
        <v>69.666666000000006</v>
      </c>
      <c r="F26" s="209">
        <v>338.2</v>
      </c>
      <c r="G26" s="209">
        <v>127</v>
      </c>
      <c r="H26" s="209">
        <v>9.8000000000000007</v>
      </c>
      <c r="I26" s="209">
        <v>12</v>
      </c>
      <c r="J26" s="209">
        <v>317.66666700000002</v>
      </c>
      <c r="K26" s="209">
        <v>142.80000000000001</v>
      </c>
      <c r="L26" s="209">
        <v>6</v>
      </c>
      <c r="M26" s="209">
        <v>0</v>
      </c>
      <c r="N26" s="209">
        <v>0</v>
      </c>
      <c r="O26" s="209">
        <v>0</v>
      </c>
      <c r="P26" s="209">
        <v>0</v>
      </c>
      <c r="Q26" s="209">
        <v>42.866666000000002</v>
      </c>
      <c r="R26" s="209">
        <v>501.89066500000001</v>
      </c>
      <c r="S26" s="209">
        <v>227.63333399999999</v>
      </c>
      <c r="T26" s="209">
        <v>10.8</v>
      </c>
      <c r="U26" s="209">
        <v>0</v>
      </c>
      <c r="V26" s="209">
        <v>0</v>
      </c>
      <c r="W26" s="209">
        <v>0</v>
      </c>
      <c r="X26" s="210">
        <v>746.06266900000003</v>
      </c>
      <c r="Y26" s="210">
        <v>5276.6547</v>
      </c>
      <c r="Z26" s="210">
        <v>1851.958676</v>
      </c>
      <c r="AA26" s="210">
        <v>98.026667000000003</v>
      </c>
      <c r="AB26" s="209">
        <v>76</v>
      </c>
      <c r="AC26" s="209">
        <v>31</v>
      </c>
      <c r="AD26" s="209">
        <v>1</v>
      </c>
      <c r="AE26" s="209">
        <v>55.4</v>
      </c>
      <c r="AF26" s="209">
        <v>33</v>
      </c>
      <c r="AG26" s="209">
        <v>0</v>
      </c>
      <c r="AH26" s="209">
        <v>0</v>
      </c>
      <c r="AI26" s="209">
        <v>0</v>
      </c>
      <c r="AJ26" s="209">
        <v>0</v>
      </c>
      <c r="AK26" s="209">
        <v>53.266666999999998</v>
      </c>
      <c r="AL26" s="209">
        <v>28.2</v>
      </c>
      <c r="AM26" s="209">
        <v>3</v>
      </c>
      <c r="AN26" s="209">
        <v>0</v>
      </c>
      <c r="AO26" s="209">
        <v>0</v>
      </c>
      <c r="AP26" s="209">
        <v>673.11733700000002</v>
      </c>
      <c r="AQ26" s="209">
        <v>276.94999899999999</v>
      </c>
      <c r="AR26" s="209">
        <v>24.7</v>
      </c>
      <c r="AS26" s="211">
        <v>213</v>
      </c>
      <c r="AT26" s="209">
        <v>70.8</v>
      </c>
      <c r="AU26" s="209">
        <v>39.4</v>
      </c>
      <c r="AV26" s="209">
        <v>2</v>
      </c>
      <c r="AW26" s="209">
        <v>76.253332999999998</v>
      </c>
      <c r="AX26" s="209">
        <v>34.333333000000003</v>
      </c>
      <c r="AY26" s="209">
        <v>0</v>
      </c>
      <c r="AZ26" s="209">
        <v>0</v>
      </c>
      <c r="BA26" s="209">
        <v>0</v>
      </c>
      <c r="BB26" s="209">
        <v>0</v>
      </c>
      <c r="BC26" s="209">
        <v>133.84733499999999</v>
      </c>
      <c r="BD26" s="209">
        <v>79.633334000000005</v>
      </c>
      <c r="BE26" s="209">
        <v>1.3333330000000001</v>
      </c>
      <c r="BF26" s="211">
        <v>2350.0573420000001</v>
      </c>
      <c r="BG26" s="211">
        <v>889.88000699999998</v>
      </c>
      <c r="BH26" s="211">
        <v>23.866667</v>
      </c>
      <c r="BI26" s="209">
        <v>58</v>
      </c>
      <c r="BJ26" s="209">
        <v>336.53333300000003</v>
      </c>
      <c r="BK26" s="209">
        <v>127.4</v>
      </c>
      <c r="BL26" s="209">
        <v>5</v>
      </c>
      <c r="BM26" s="209">
        <v>12</v>
      </c>
      <c r="BN26" s="209">
        <v>319.33333399999998</v>
      </c>
      <c r="BO26" s="209">
        <v>133.4</v>
      </c>
      <c r="BP26" s="209">
        <v>12</v>
      </c>
      <c r="BQ26" s="209">
        <v>0</v>
      </c>
      <c r="BR26" s="209">
        <v>0</v>
      </c>
      <c r="BS26" s="209">
        <v>0</v>
      </c>
      <c r="BT26" s="209">
        <v>0</v>
      </c>
      <c r="BU26" s="209">
        <v>60.066667000000002</v>
      </c>
      <c r="BV26" s="209">
        <v>574.479332</v>
      </c>
      <c r="BW26" s="209">
        <v>208.11666500000001</v>
      </c>
      <c r="BX26" s="209">
        <v>9.8333329999999997</v>
      </c>
      <c r="BY26" s="209">
        <v>0</v>
      </c>
      <c r="BZ26" s="209">
        <v>0</v>
      </c>
      <c r="CA26" s="209">
        <v>0</v>
      </c>
      <c r="CB26" s="210">
        <v>690.31333800000004</v>
      </c>
      <c r="CC26" s="210">
        <v>5380.3059999999996</v>
      </c>
      <c r="CD26" s="210">
        <v>1829.06467</v>
      </c>
      <c r="CE26" s="210">
        <v>101.36666700000001</v>
      </c>
      <c r="CF26" s="209">
        <v>65.8</v>
      </c>
      <c r="CG26" s="209">
        <v>24</v>
      </c>
      <c r="CH26" s="209">
        <v>1</v>
      </c>
      <c r="CI26" s="209">
        <v>54</v>
      </c>
      <c r="CJ26" s="209">
        <v>30.8</v>
      </c>
      <c r="CK26" s="209">
        <v>2</v>
      </c>
      <c r="CL26" s="209">
        <v>0</v>
      </c>
      <c r="CM26" s="209">
        <v>0</v>
      </c>
      <c r="CN26" s="209">
        <v>0</v>
      </c>
      <c r="CO26" s="209">
        <v>64</v>
      </c>
      <c r="CP26" s="209">
        <v>26.266667000000002</v>
      </c>
      <c r="CQ26" s="209">
        <v>5</v>
      </c>
      <c r="CR26" s="209">
        <v>0</v>
      </c>
      <c r="CS26" s="209">
        <v>0</v>
      </c>
      <c r="CT26" s="209">
        <v>715.10333400000002</v>
      </c>
      <c r="CU26" s="209">
        <v>275.011999</v>
      </c>
      <c r="CV26" s="209">
        <v>19</v>
      </c>
      <c r="CW26" s="209">
        <v>93</v>
      </c>
      <c r="CX26" s="209">
        <v>33.6</v>
      </c>
      <c r="CY26" s="209">
        <v>1.6</v>
      </c>
      <c r="CZ26" s="209">
        <v>73.599999999999994</v>
      </c>
      <c r="DA26" s="209">
        <v>29.733333999999999</v>
      </c>
      <c r="DB26" s="209">
        <v>4</v>
      </c>
      <c r="DC26" s="209">
        <v>0</v>
      </c>
      <c r="DD26" s="209">
        <v>0</v>
      </c>
      <c r="DE26" s="209">
        <v>0</v>
      </c>
      <c r="DF26" s="209">
        <v>185.26133400000001</v>
      </c>
      <c r="DG26" s="209">
        <v>81.616667000000007</v>
      </c>
      <c r="DH26" s="209">
        <v>2</v>
      </c>
      <c r="DI26" s="211">
        <v>1984.1466600000001</v>
      </c>
      <c r="DJ26" s="211">
        <v>719.72066600000005</v>
      </c>
      <c r="DK26" s="211">
        <v>28.45</v>
      </c>
      <c r="DL26" s="212">
        <f t="shared" si="2"/>
        <v>213</v>
      </c>
      <c r="DM26" s="212">
        <f t="shared" si="3"/>
        <v>285</v>
      </c>
      <c r="DN26" s="212">
        <f t="shared" si="4"/>
        <v>370</v>
      </c>
      <c r="DO26" s="212">
        <f t="shared" si="5"/>
        <v>657.5</v>
      </c>
      <c r="DP26" s="208">
        <v>204.78333333333299</v>
      </c>
      <c r="DR26" s="206">
        <v>207</v>
      </c>
      <c r="DS26" s="206" t="s">
        <v>130</v>
      </c>
      <c r="DT26" s="206">
        <v>2077164</v>
      </c>
      <c r="DU26" s="206">
        <v>141957</v>
      </c>
      <c r="DV26" s="206" t="s">
        <v>318</v>
      </c>
      <c r="DW26" s="206" t="s">
        <v>300</v>
      </c>
      <c r="DX26" s="206" t="str">
        <f t="shared" si="0"/>
        <v>Academy</v>
      </c>
      <c r="DY26" s="246">
        <v>12</v>
      </c>
      <c r="DZ26" s="246">
        <v>109</v>
      </c>
      <c r="EA26" s="213">
        <f t="shared" si="6"/>
        <v>2</v>
      </c>
      <c r="EB26" s="207" t="str">
        <f t="shared" si="1"/>
        <v>2072</v>
      </c>
    </row>
    <row r="27" spans="1:132" ht="15" hidden="1" x14ac:dyDescent="0.25">
      <c r="A27" s="243">
        <v>202</v>
      </c>
      <c r="B27" s="244" t="s">
        <v>105</v>
      </c>
      <c r="C27" s="208">
        <v>10089</v>
      </c>
      <c r="D27" s="208">
        <v>7841.5</v>
      </c>
      <c r="E27" s="209">
        <v>37</v>
      </c>
      <c r="F27" s="209">
        <v>44</v>
      </c>
      <c r="G27" s="209">
        <v>24</v>
      </c>
      <c r="H27" s="209">
        <v>2</v>
      </c>
      <c r="I27" s="209">
        <v>59</v>
      </c>
      <c r="J27" s="209">
        <v>555.79999999999995</v>
      </c>
      <c r="K27" s="209">
        <v>276</v>
      </c>
      <c r="L27" s="209">
        <v>9</v>
      </c>
      <c r="M27" s="209">
        <v>0</v>
      </c>
      <c r="N27" s="209">
        <v>0</v>
      </c>
      <c r="O27" s="209">
        <v>0</v>
      </c>
      <c r="P27" s="209">
        <v>0</v>
      </c>
      <c r="Q27" s="209">
        <v>0</v>
      </c>
      <c r="R27" s="209">
        <v>19</v>
      </c>
      <c r="S27" s="209">
        <v>7</v>
      </c>
      <c r="T27" s="209">
        <v>0</v>
      </c>
      <c r="U27" s="209">
        <v>0</v>
      </c>
      <c r="V27" s="209">
        <v>0</v>
      </c>
      <c r="W27" s="209">
        <v>0</v>
      </c>
      <c r="X27" s="210">
        <v>351.33333399999998</v>
      </c>
      <c r="Y27" s="210">
        <v>969.500001</v>
      </c>
      <c r="Z27" s="210">
        <v>263.066667</v>
      </c>
      <c r="AA27" s="210">
        <v>151.033333</v>
      </c>
      <c r="AB27" s="209">
        <v>11</v>
      </c>
      <c r="AC27" s="209">
        <v>6</v>
      </c>
      <c r="AD27" s="209">
        <v>1</v>
      </c>
      <c r="AE27" s="209">
        <v>138</v>
      </c>
      <c r="AF27" s="209">
        <v>88</v>
      </c>
      <c r="AG27" s="209">
        <v>3</v>
      </c>
      <c r="AH27" s="209">
        <v>0</v>
      </c>
      <c r="AI27" s="209">
        <v>0</v>
      </c>
      <c r="AJ27" s="209">
        <v>0</v>
      </c>
      <c r="AK27" s="209">
        <v>7</v>
      </c>
      <c r="AL27" s="209">
        <v>1</v>
      </c>
      <c r="AM27" s="209">
        <v>0</v>
      </c>
      <c r="AN27" s="209">
        <v>0</v>
      </c>
      <c r="AO27" s="209">
        <v>0</v>
      </c>
      <c r="AP27" s="209">
        <v>85</v>
      </c>
      <c r="AQ27" s="209">
        <v>27</v>
      </c>
      <c r="AR27" s="209">
        <v>4</v>
      </c>
      <c r="AS27" s="211">
        <v>84</v>
      </c>
      <c r="AT27" s="209">
        <v>13</v>
      </c>
      <c r="AU27" s="209">
        <v>8</v>
      </c>
      <c r="AV27" s="209">
        <v>0</v>
      </c>
      <c r="AW27" s="209">
        <v>141</v>
      </c>
      <c r="AX27" s="209">
        <v>60</v>
      </c>
      <c r="AY27" s="209">
        <v>2</v>
      </c>
      <c r="AZ27" s="209">
        <v>0</v>
      </c>
      <c r="BA27" s="209">
        <v>0</v>
      </c>
      <c r="BB27" s="209">
        <v>0</v>
      </c>
      <c r="BC27" s="209">
        <v>6</v>
      </c>
      <c r="BD27" s="209">
        <v>3</v>
      </c>
      <c r="BE27" s="209">
        <v>0</v>
      </c>
      <c r="BF27" s="211">
        <v>174.300004</v>
      </c>
      <c r="BG27" s="211">
        <v>57.966667000000001</v>
      </c>
      <c r="BH27" s="211">
        <v>2.4333330000000002</v>
      </c>
      <c r="BI27" s="209">
        <v>41</v>
      </c>
      <c r="BJ27" s="209">
        <v>61</v>
      </c>
      <c r="BK27" s="209">
        <v>13</v>
      </c>
      <c r="BL27" s="209">
        <v>7</v>
      </c>
      <c r="BM27" s="209">
        <v>47</v>
      </c>
      <c r="BN27" s="209">
        <v>562.66666699999996</v>
      </c>
      <c r="BO27" s="209">
        <v>255</v>
      </c>
      <c r="BP27" s="209">
        <v>6</v>
      </c>
      <c r="BQ27" s="209">
        <v>0</v>
      </c>
      <c r="BR27" s="209">
        <v>0</v>
      </c>
      <c r="BS27" s="209">
        <v>0</v>
      </c>
      <c r="BT27" s="209">
        <v>0</v>
      </c>
      <c r="BU27" s="209">
        <v>0</v>
      </c>
      <c r="BV27" s="209">
        <v>19</v>
      </c>
      <c r="BW27" s="209">
        <v>7</v>
      </c>
      <c r="BX27" s="209">
        <v>0</v>
      </c>
      <c r="BY27" s="209">
        <v>0</v>
      </c>
      <c r="BZ27" s="209">
        <v>0</v>
      </c>
      <c r="CA27" s="209">
        <v>0</v>
      </c>
      <c r="CB27" s="210">
        <v>313.66666700000002</v>
      </c>
      <c r="CC27" s="210">
        <v>934.16467</v>
      </c>
      <c r="CD27" s="210">
        <v>251.13333399999999</v>
      </c>
      <c r="CE27" s="210">
        <v>128.76666599999999</v>
      </c>
      <c r="CF27" s="209">
        <v>20</v>
      </c>
      <c r="CG27" s="209">
        <v>5</v>
      </c>
      <c r="CH27" s="209">
        <v>1</v>
      </c>
      <c r="CI27" s="209">
        <v>127</v>
      </c>
      <c r="CJ27" s="209">
        <v>74</v>
      </c>
      <c r="CK27" s="209">
        <v>2</v>
      </c>
      <c r="CL27" s="209">
        <v>0</v>
      </c>
      <c r="CM27" s="209">
        <v>0</v>
      </c>
      <c r="CN27" s="209">
        <v>0</v>
      </c>
      <c r="CO27" s="209">
        <v>6</v>
      </c>
      <c r="CP27" s="209">
        <v>3</v>
      </c>
      <c r="CQ27" s="209">
        <v>0</v>
      </c>
      <c r="CR27" s="209">
        <v>0</v>
      </c>
      <c r="CS27" s="209">
        <v>0</v>
      </c>
      <c r="CT27" s="209">
        <v>79</v>
      </c>
      <c r="CU27" s="209">
        <v>24</v>
      </c>
      <c r="CV27" s="209">
        <v>2</v>
      </c>
      <c r="CW27" s="209">
        <v>18</v>
      </c>
      <c r="CX27" s="209">
        <v>3</v>
      </c>
      <c r="CY27" s="209">
        <v>3</v>
      </c>
      <c r="CZ27" s="209">
        <v>130.933333</v>
      </c>
      <c r="DA27" s="209">
        <v>77.3</v>
      </c>
      <c r="DB27" s="209">
        <v>1</v>
      </c>
      <c r="DC27" s="209">
        <v>0</v>
      </c>
      <c r="DD27" s="209">
        <v>0</v>
      </c>
      <c r="DE27" s="209">
        <v>0</v>
      </c>
      <c r="DF27" s="209">
        <v>9</v>
      </c>
      <c r="DG27" s="209">
        <v>3</v>
      </c>
      <c r="DH27" s="209">
        <v>0</v>
      </c>
      <c r="DI27" s="211">
        <v>199.52133599999999</v>
      </c>
      <c r="DJ27" s="211">
        <v>48.466667999999999</v>
      </c>
      <c r="DK27" s="211">
        <v>7.533334</v>
      </c>
      <c r="DL27" s="212">
        <f t="shared" si="2"/>
        <v>163</v>
      </c>
      <c r="DM27" s="212">
        <f t="shared" si="3"/>
        <v>157</v>
      </c>
      <c r="DN27" s="212">
        <f t="shared" si="4"/>
        <v>0</v>
      </c>
      <c r="DO27" s="212">
        <f t="shared" si="5"/>
        <v>0</v>
      </c>
      <c r="DP27" s="208">
        <v>44</v>
      </c>
      <c r="DR27" s="206">
        <v>208</v>
      </c>
      <c r="DS27" s="206" t="s">
        <v>132</v>
      </c>
      <c r="DT27" s="206">
        <v>2085950</v>
      </c>
      <c r="DU27" s="206">
        <v>100643</v>
      </c>
      <c r="DV27" s="206" t="s">
        <v>319</v>
      </c>
      <c r="DW27" s="206" t="s">
        <v>320</v>
      </c>
      <c r="DX27" s="206" t="str">
        <f t="shared" si="0"/>
        <v>Maintained</v>
      </c>
      <c r="DY27" s="246">
        <v>73</v>
      </c>
      <c r="DZ27" s="246">
        <v>65</v>
      </c>
      <c r="EA27" s="213">
        <f t="shared" si="6"/>
        <v>1</v>
      </c>
      <c r="EB27" s="207" t="str">
        <f t="shared" si="1"/>
        <v>2081</v>
      </c>
    </row>
    <row r="28" spans="1:132" ht="15" hidden="1" x14ac:dyDescent="0.25">
      <c r="A28" s="243">
        <v>823</v>
      </c>
      <c r="B28" s="244" t="s">
        <v>133</v>
      </c>
      <c r="C28" s="208">
        <v>25451</v>
      </c>
      <c r="D28" s="208">
        <v>15279</v>
      </c>
      <c r="E28" s="209">
        <v>19</v>
      </c>
      <c r="F28" s="209">
        <v>138.6</v>
      </c>
      <c r="G28" s="209">
        <v>46</v>
      </c>
      <c r="H28" s="209">
        <v>3</v>
      </c>
      <c r="I28" s="209">
        <v>48.667335000000001</v>
      </c>
      <c r="J28" s="209">
        <v>860.87866899999995</v>
      </c>
      <c r="K28" s="209">
        <v>365.566666</v>
      </c>
      <c r="L28" s="209">
        <v>9.4</v>
      </c>
      <c r="M28" s="209">
        <v>0</v>
      </c>
      <c r="N28" s="209">
        <v>0</v>
      </c>
      <c r="O28" s="209">
        <v>0</v>
      </c>
      <c r="P28" s="209">
        <v>0</v>
      </c>
      <c r="Q28" s="209">
        <v>80.233333999999999</v>
      </c>
      <c r="R28" s="209">
        <v>663.26000199999999</v>
      </c>
      <c r="S28" s="209">
        <v>206.2</v>
      </c>
      <c r="T28" s="209">
        <v>6</v>
      </c>
      <c r="U28" s="209">
        <v>0</v>
      </c>
      <c r="V28" s="209">
        <v>0</v>
      </c>
      <c r="W28" s="209">
        <v>0</v>
      </c>
      <c r="X28" s="210">
        <v>272.30248</v>
      </c>
      <c r="Y28" s="210">
        <v>1718.031195</v>
      </c>
      <c r="Z28" s="210">
        <v>494.75974100000002</v>
      </c>
      <c r="AA28" s="210">
        <v>28.664299</v>
      </c>
      <c r="AB28" s="209">
        <v>18</v>
      </c>
      <c r="AC28" s="209">
        <v>4</v>
      </c>
      <c r="AD28" s="209">
        <v>1</v>
      </c>
      <c r="AE28" s="209">
        <v>88.183334000000002</v>
      </c>
      <c r="AF28" s="209">
        <v>59.8</v>
      </c>
      <c r="AG28" s="209">
        <v>4.4000000000000004</v>
      </c>
      <c r="AH28" s="209">
        <v>0</v>
      </c>
      <c r="AI28" s="209">
        <v>0</v>
      </c>
      <c r="AJ28" s="209">
        <v>0</v>
      </c>
      <c r="AK28" s="209">
        <v>86.533333999999996</v>
      </c>
      <c r="AL28" s="209">
        <v>45</v>
      </c>
      <c r="AM28" s="209">
        <v>0</v>
      </c>
      <c r="AN28" s="209">
        <v>0</v>
      </c>
      <c r="AO28" s="209">
        <v>0</v>
      </c>
      <c r="AP28" s="209">
        <v>164.77356399999999</v>
      </c>
      <c r="AQ28" s="209">
        <v>64.336993000000007</v>
      </c>
      <c r="AR28" s="209">
        <v>5</v>
      </c>
      <c r="AS28" s="211">
        <v>136</v>
      </c>
      <c r="AT28" s="209">
        <v>60.6</v>
      </c>
      <c r="AU28" s="209">
        <v>20.6</v>
      </c>
      <c r="AV28" s="209">
        <v>2</v>
      </c>
      <c r="AW28" s="209">
        <v>227.45066700000001</v>
      </c>
      <c r="AX28" s="209">
        <v>95.978002000000004</v>
      </c>
      <c r="AY28" s="209">
        <v>1.1000000000000001</v>
      </c>
      <c r="AZ28" s="209">
        <v>0</v>
      </c>
      <c r="BA28" s="209">
        <v>0</v>
      </c>
      <c r="BB28" s="209">
        <v>0</v>
      </c>
      <c r="BC28" s="209">
        <v>183.916662</v>
      </c>
      <c r="BD28" s="209">
        <v>61.616667</v>
      </c>
      <c r="BE28" s="209">
        <v>2.0499999999999998</v>
      </c>
      <c r="BF28" s="211">
        <v>1018.610005</v>
      </c>
      <c r="BG28" s="211">
        <v>303.09134</v>
      </c>
      <c r="BH28" s="211">
        <v>8.5020000000000007</v>
      </c>
      <c r="BI28" s="209">
        <v>18.600000000000001</v>
      </c>
      <c r="BJ28" s="209">
        <v>128</v>
      </c>
      <c r="BK28" s="209">
        <v>41</v>
      </c>
      <c r="BL28" s="209">
        <v>1</v>
      </c>
      <c r="BM28" s="209">
        <v>45.933332999999998</v>
      </c>
      <c r="BN28" s="209">
        <v>827.66133200000002</v>
      </c>
      <c r="BO28" s="209">
        <v>351.63933400000002</v>
      </c>
      <c r="BP28" s="209">
        <v>9.8666669999999996</v>
      </c>
      <c r="BQ28" s="209">
        <v>0</v>
      </c>
      <c r="BR28" s="209">
        <v>0</v>
      </c>
      <c r="BS28" s="209">
        <v>0</v>
      </c>
      <c r="BT28" s="209">
        <v>0</v>
      </c>
      <c r="BU28" s="209">
        <v>72.016666999999998</v>
      </c>
      <c r="BV28" s="209">
        <v>658.98866899999996</v>
      </c>
      <c r="BW28" s="209">
        <v>265.86666700000001</v>
      </c>
      <c r="BX28" s="209">
        <v>3.8</v>
      </c>
      <c r="BY28" s="209">
        <v>0</v>
      </c>
      <c r="BZ28" s="209">
        <v>0</v>
      </c>
      <c r="CA28" s="209">
        <v>0</v>
      </c>
      <c r="CB28" s="210">
        <v>243.76698300000001</v>
      </c>
      <c r="CC28" s="210">
        <v>1772.080283</v>
      </c>
      <c r="CD28" s="210">
        <v>540.56654700000001</v>
      </c>
      <c r="CE28" s="210">
        <v>24.385684999999999</v>
      </c>
      <c r="CF28" s="209">
        <v>20</v>
      </c>
      <c r="CG28" s="209">
        <v>8</v>
      </c>
      <c r="CH28" s="209">
        <v>0</v>
      </c>
      <c r="CI28" s="209">
        <v>115.433334</v>
      </c>
      <c r="CJ28" s="209">
        <v>42</v>
      </c>
      <c r="CK28" s="209">
        <v>0</v>
      </c>
      <c r="CL28" s="209">
        <v>0</v>
      </c>
      <c r="CM28" s="209">
        <v>0</v>
      </c>
      <c r="CN28" s="209">
        <v>0</v>
      </c>
      <c r="CO28" s="209">
        <v>75.7</v>
      </c>
      <c r="CP28" s="209">
        <v>35.466667000000001</v>
      </c>
      <c r="CQ28" s="209">
        <v>1</v>
      </c>
      <c r="CR28" s="209">
        <v>0</v>
      </c>
      <c r="CS28" s="209">
        <v>0</v>
      </c>
      <c r="CT28" s="209">
        <v>175.945773</v>
      </c>
      <c r="CU28" s="209">
        <v>59.772150000000003</v>
      </c>
      <c r="CV28" s="209">
        <v>7.9922630000000003</v>
      </c>
      <c r="CW28" s="209">
        <v>54.6</v>
      </c>
      <c r="CX28" s="209">
        <v>19</v>
      </c>
      <c r="CY28" s="209">
        <v>1</v>
      </c>
      <c r="CZ28" s="209">
        <v>247.52200099999999</v>
      </c>
      <c r="DA28" s="209">
        <v>137.36133100000001</v>
      </c>
      <c r="DB28" s="209">
        <v>4</v>
      </c>
      <c r="DC28" s="209">
        <v>0</v>
      </c>
      <c r="DD28" s="209">
        <v>0</v>
      </c>
      <c r="DE28" s="209">
        <v>0</v>
      </c>
      <c r="DF28" s="209">
        <v>203.85932600000001</v>
      </c>
      <c r="DG28" s="209">
        <v>106.18333</v>
      </c>
      <c r="DH28" s="209">
        <v>0</v>
      </c>
      <c r="DI28" s="211">
        <v>1070.103327</v>
      </c>
      <c r="DJ28" s="211">
        <v>353.91933599999999</v>
      </c>
      <c r="DK28" s="211">
        <v>4.4000000000000004</v>
      </c>
      <c r="DL28" s="212">
        <f t="shared" si="2"/>
        <v>239</v>
      </c>
      <c r="DM28" s="212">
        <f t="shared" si="3"/>
        <v>254</v>
      </c>
      <c r="DN28" s="212">
        <f t="shared" si="4"/>
        <v>30</v>
      </c>
      <c r="DO28" s="212">
        <f t="shared" si="5"/>
        <v>244</v>
      </c>
      <c r="DP28" s="208">
        <v>63</v>
      </c>
      <c r="DR28" s="206">
        <v>208</v>
      </c>
      <c r="DS28" s="206" t="s">
        <v>132</v>
      </c>
      <c r="DT28" s="206">
        <v>2087000</v>
      </c>
      <c r="DU28" s="206">
        <v>142928</v>
      </c>
      <c r="DV28" s="206" t="s">
        <v>321</v>
      </c>
      <c r="DW28" s="206" t="s">
        <v>311</v>
      </c>
      <c r="DX28" s="206" t="str">
        <f t="shared" si="0"/>
        <v>Academy</v>
      </c>
      <c r="DY28" s="246">
        <v>0</v>
      </c>
      <c r="DZ28" s="246">
        <v>40</v>
      </c>
      <c r="EA28" s="213">
        <f t="shared" si="6"/>
        <v>2</v>
      </c>
      <c r="EB28" s="207" t="str">
        <f t="shared" si="1"/>
        <v>2082</v>
      </c>
    </row>
    <row r="29" spans="1:132" ht="15" hidden="1" x14ac:dyDescent="0.25">
      <c r="A29" s="243">
        <v>895</v>
      </c>
      <c r="B29" s="244" t="s">
        <v>134</v>
      </c>
      <c r="C29" s="208">
        <v>29432</v>
      </c>
      <c r="D29" s="208">
        <v>20810</v>
      </c>
      <c r="E29" s="209">
        <v>4</v>
      </c>
      <c r="F29" s="209">
        <v>24.8</v>
      </c>
      <c r="G29" s="209">
        <v>10</v>
      </c>
      <c r="H29" s="209">
        <v>2</v>
      </c>
      <c r="I29" s="209">
        <v>12.4</v>
      </c>
      <c r="J29" s="209">
        <v>192.966668</v>
      </c>
      <c r="K29" s="209">
        <v>86.2</v>
      </c>
      <c r="L29" s="209">
        <v>6</v>
      </c>
      <c r="M29" s="209">
        <v>0</v>
      </c>
      <c r="N29" s="209">
        <v>0</v>
      </c>
      <c r="O29" s="209">
        <v>0</v>
      </c>
      <c r="P29" s="209">
        <v>0</v>
      </c>
      <c r="Q29" s="209">
        <v>83.912664000000007</v>
      </c>
      <c r="R29" s="209">
        <v>642.09533699999997</v>
      </c>
      <c r="S29" s="209">
        <v>290.95333399999998</v>
      </c>
      <c r="T29" s="209">
        <v>7</v>
      </c>
      <c r="U29" s="209">
        <v>0</v>
      </c>
      <c r="V29" s="209">
        <v>0</v>
      </c>
      <c r="W29" s="209">
        <v>0</v>
      </c>
      <c r="X29" s="210">
        <v>461.75835000000001</v>
      </c>
      <c r="Y29" s="210">
        <v>2962.867162</v>
      </c>
      <c r="Z29" s="210">
        <v>1066.620142</v>
      </c>
      <c r="AA29" s="210">
        <v>89.065509000000006</v>
      </c>
      <c r="AB29" s="209">
        <v>0</v>
      </c>
      <c r="AC29" s="209">
        <v>0</v>
      </c>
      <c r="AD29" s="209">
        <v>0</v>
      </c>
      <c r="AE29" s="209">
        <v>26</v>
      </c>
      <c r="AF29" s="209">
        <v>12</v>
      </c>
      <c r="AG29" s="209">
        <v>0</v>
      </c>
      <c r="AH29" s="209">
        <v>0</v>
      </c>
      <c r="AI29" s="209">
        <v>0</v>
      </c>
      <c r="AJ29" s="209">
        <v>0</v>
      </c>
      <c r="AK29" s="209">
        <v>94.246667000000002</v>
      </c>
      <c r="AL29" s="209">
        <v>37.493333</v>
      </c>
      <c r="AM29" s="209">
        <v>1</v>
      </c>
      <c r="AN29" s="209">
        <v>0</v>
      </c>
      <c r="AO29" s="209">
        <v>0</v>
      </c>
      <c r="AP29" s="209">
        <v>144.09594799999999</v>
      </c>
      <c r="AQ29" s="209">
        <v>54.199421000000001</v>
      </c>
      <c r="AR29" s="209">
        <v>4.6666670000000003</v>
      </c>
      <c r="AS29" s="211">
        <v>127</v>
      </c>
      <c r="AT29" s="209">
        <v>0</v>
      </c>
      <c r="AU29" s="209">
        <v>5</v>
      </c>
      <c r="AV29" s="209">
        <v>0</v>
      </c>
      <c r="AW29" s="209">
        <v>58.2</v>
      </c>
      <c r="AX29" s="209">
        <v>31.266666000000001</v>
      </c>
      <c r="AY29" s="209">
        <v>3</v>
      </c>
      <c r="AZ29" s="209">
        <v>0</v>
      </c>
      <c r="BA29" s="209">
        <v>0</v>
      </c>
      <c r="BB29" s="209">
        <v>0</v>
      </c>
      <c r="BC29" s="209">
        <v>235.806667</v>
      </c>
      <c r="BD29" s="209">
        <v>131.88999799999999</v>
      </c>
      <c r="BE29" s="209">
        <v>2</v>
      </c>
      <c r="BF29" s="211">
        <v>1762.934667</v>
      </c>
      <c r="BG29" s="211">
        <v>653.68133499999999</v>
      </c>
      <c r="BH29" s="211">
        <v>14.8</v>
      </c>
      <c r="BI29" s="209">
        <v>10</v>
      </c>
      <c r="BJ29" s="209">
        <v>32</v>
      </c>
      <c r="BK29" s="209">
        <v>16</v>
      </c>
      <c r="BL29" s="209">
        <v>2</v>
      </c>
      <c r="BM29" s="209">
        <v>14.8</v>
      </c>
      <c r="BN29" s="209">
        <v>227.60000099999999</v>
      </c>
      <c r="BO29" s="209">
        <v>79.900000000000006</v>
      </c>
      <c r="BP29" s="209">
        <v>0</v>
      </c>
      <c r="BQ29" s="209">
        <v>0</v>
      </c>
      <c r="BR29" s="209">
        <v>0</v>
      </c>
      <c r="BS29" s="209">
        <v>0</v>
      </c>
      <c r="BT29" s="209">
        <v>0</v>
      </c>
      <c r="BU29" s="209">
        <v>84.453333000000001</v>
      </c>
      <c r="BV29" s="209">
        <v>659.66600200000005</v>
      </c>
      <c r="BW29" s="209">
        <v>300.89333399999998</v>
      </c>
      <c r="BX29" s="209">
        <v>8</v>
      </c>
      <c r="BY29" s="209">
        <v>0</v>
      </c>
      <c r="BZ29" s="209">
        <v>0</v>
      </c>
      <c r="CA29" s="209">
        <v>0</v>
      </c>
      <c r="CB29" s="210">
        <v>455.102915</v>
      </c>
      <c r="CC29" s="210">
        <v>2910.5823879999998</v>
      </c>
      <c r="CD29" s="210">
        <v>969.90131699999995</v>
      </c>
      <c r="CE29" s="210">
        <v>99.377332999999993</v>
      </c>
      <c r="CF29" s="209">
        <v>0</v>
      </c>
      <c r="CG29" s="209">
        <v>0</v>
      </c>
      <c r="CH29" s="209">
        <v>0</v>
      </c>
      <c r="CI29" s="209">
        <v>31.4</v>
      </c>
      <c r="CJ29" s="209">
        <v>14</v>
      </c>
      <c r="CK29" s="209">
        <v>0</v>
      </c>
      <c r="CL29" s="209">
        <v>0</v>
      </c>
      <c r="CM29" s="209">
        <v>0</v>
      </c>
      <c r="CN29" s="209">
        <v>0</v>
      </c>
      <c r="CO29" s="209">
        <v>91.003998999999993</v>
      </c>
      <c r="CP29" s="209">
        <v>46</v>
      </c>
      <c r="CQ29" s="209">
        <v>3</v>
      </c>
      <c r="CR29" s="209">
        <v>0</v>
      </c>
      <c r="CS29" s="209">
        <v>0</v>
      </c>
      <c r="CT29" s="209">
        <v>166.75908699999999</v>
      </c>
      <c r="CU29" s="209">
        <v>72.231596999999994</v>
      </c>
      <c r="CV29" s="209">
        <v>5.8</v>
      </c>
      <c r="CW29" s="209">
        <v>3</v>
      </c>
      <c r="CX29" s="209">
        <v>1</v>
      </c>
      <c r="CY29" s="209">
        <v>0</v>
      </c>
      <c r="CZ29" s="209">
        <v>65.633332999999993</v>
      </c>
      <c r="DA29" s="209">
        <v>25.566666999999999</v>
      </c>
      <c r="DB29" s="209">
        <v>0</v>
      </c>
      <c r="DC29" s="209">
        <v>0</v>
      </c>
      <c r="DD29" s="209">
        <v>0</v>
      </c>
      <c r="DE29" s="209">
        <v>0</v>
      </c>
      <c r="DF29" s="209">
        <v>257.23666500000002</v>
      </c>
      <c r="DG29" s="209">
        <v>137.653334</v>
      </c>
      <c r="DH29" s="209">
        <v>3.2</v>
      </c>
      <c r="DI29" s="211">
        <v>1796.5526769999999</v>
      </c>
      <c r="DJ29" s="211">
        <v>599.260671</v>
      </c>
      <c r="DK29" s="211">
        <v>16.850000000000001</v>
      </c>
      <c r="DL29" s="212">
        <f t="shared" si="2"/>
        <v>134</v>
      </c>
      <c r="DM29" s="212">
        <f t="shared" si="3"/>
        <v>160</v>
      </c>
      <c r="DN29" s="212">
        <f t="shared" si="4"/>
        <v>32</v>
      </c>
      <c r="DO29" s="212">
        <f t="shared" si="5"/>
        <v>207.5</v>
      </c>
      <c r="DP29" s="208">
        <v>222</v>
      </c>
      <c r="DR29" s="206">
        <v>208</v>
      </c>
      <c r="DS29" s="206" t="s">
        <v>132</v>
      </c>
      <c r="DT29" s="206">
        <v>2087001</v>
      </c>
      <c r="DU29" s="206">
        <v>100654</v>
      </c>
      <c r="DV29" s="206" t="s">
        <v>322</v>
      </c>
      <c r="DW29" s="206" t="s">
        <v>295</v>
      </c>
      <c r="DX29" s="206" t="str">
        <f t="shared" si="0"/>
        <v>Maintained</v>
      </c>
      <c r="DY29" s="246">
        <v>0</v>
      </c>
      <c r="DZ29" s="246">
        <v>140</v>
      </c>
      <c r="EA29" s="213">
        <f t="shared" si="6"/>
        <v>3</v>
      </c>
      <c r="EB29" s="207" t="str">
        <f t="shared" si="1"/>
        <v>2083</v>
      </c>
    </row>
    <row r="30" spans="1:132" ht="15" hidden="1" x14ac:dyDescent="0.25">
      <c r="A30" s="243">
        <v>896</v>
      </c>
      <c r="B30" s="244" t="s">
        <v>281</v>
      </c>
      <c r="C30" s="208">
        <v>27291</v>
      </c>
      <c r="D30" s="208">
        <v>18740.5</v>
      </c>
      <c r="E30" s="209">
        <v>0</v>
      </c>
      <c r="F30" s="209">
        <v>0</v>
      </c>
      <c r="G30" s="209">
        <v>0</v>
      </c>
      <c r="H30" s="209">
        <v>0</v>
      </c>
      <c r="I30" s="209">
        <v>55.633333</v>
      </c>
      <c r="J30" s="209">
        <v>725.28333199999997</v>
      </c>
      <c r="K30" s="209">
        <v>356.46666800000003</v>
      </c>
      <c r="L30" s="209">
        <v>2</v>
      </c>
      <c r="M30" s="209">
        <v>0</v>
      </c>
      <c r="N30" s="209">
        <v>0</v>
      </c>
      <c r="O30" s="209">
        <v>0</v>
      </c>
      <c r="P30" s="209">
        <v>0</v>
      </c>
      <c r="Q30" s="209">
        <v>32.266666999999998</v>
      </c>
      <c r="R30" s="209">
        <v>203.688669</v>
      </c>
      <c r="S30" s="209">
        <v>56.466667000000001</v>
      </c>
      <c r="T30" s="209">
        <v>1</v>
      </c>
      <c r="U30" s="209">
        <v>0</v>
      </c>
      <c r="V30" s="209">
        <v>0</v>
      </c>
      <c r="W30" s="209">
        <v>0</v>
      </c>
      <c r="X30" s="210">
        <v>713.20405800000003</v>
      </c>
      <c r="Y30" s="210">
        <v>2442.3730869999999</v>
      </c>
      <c r="Z30" s="210">
        <v>854.316868</v>
      </c>
      <c r="AA30" s="210">
        <v>81.327492000000007</v>
      </c>
      <c r="AB30" s="209">
        <v>0</v>
      </c>
      <c r="AC30" s="209">
        <v>0</v>
      </c>
      <c r="AD30" s="209">
        <v>0</v>
      </c>
      <c r="AE30" s="209">
        <v>75.400000000000006</v>
      </c>
      <c r="AF30" s="209">
        <v>56.9</v>
      </c>
      <c r="AG30" s="209">
        <v>0</v>
      </c>
      <c r="AH30" s="209">
        <v>0</v>
      </c>
      <c r="AI30" s="209">
        <v>0</v>
      </c>
      <c r="AJ30" s="209">
        <v>0</v>
      </c>
      <c r="AK30" s="209">
        <v>43.333334999999998</v>
      </c>
      <c r="AL30" s="209">
        <v>12</v>
      </c>
      <c r="AM30" s="209">
        <v>0</v>
      </c>
      <c r="AN30" s="209">
        <v>0</v>
      </c>
      <c r="AO30" s="209">
        <v>0</v>
      </c>
      <c r="AP30" s="209">
        <v>164.12414000000001</v>
      </c>
      <c r="AQ30" s="209">
        <v>79.276315999999994</v>
      </c>
      <c r="AR30" s="209">
        <v>6</v>
      </c>
      <c r="AS30" s="211">
        <v>136</v>
      </c>
      <c r="AT30" s="209">
        <v>0</v>
      </c>
      <c r="AU30" s="209">
        <v>0</v>
      </c>
      <c r="AV30" s="209">
        <v>0</v>
      </c>
      <c r="AW30" s="209">
        <v>260.41666700000002</v>
      </c>
      <c r="AX30" s="209">
        <v>148.51666399999999</v>
      </c>
      <c r="AY30" s="209">
        <v>0</v>
      </c>
      <c r="AZ30" s="209">
        <v>0</v>
      </c>
      <c r="BA30" s="209">
        <v>0</v>
      </c>
      <c r="BB30" s="209">
        <v>0</v>
      </c>
      <c r="BC30" s="209">
        <v>66.198666000000003</v>
      </c>
      <c r="BD30" s="209">
        <v>24.8</v>
      </c>
      <c r="BE30" s="209">
        <v>1</v>
      </c>
      <c r="BF30" s="211">
        <v>1424.1246659999999</v>
      </c>
      <c r="BG30" s="211">
        <v>511.66533600000002</v>
      </c>
      <c r="BH30" s="211">
        <v>21.157333000000001</v>
      </c>
      <c r="BI30" s="209">
        <v>0</v>
      </c>
      <c r="BJ30" s="209">
        <v>0</v>
      </c>
      <c r="BK30" s="209">
        <v>0</v>
      </c>
      <c r="BL30" s="209">
        <v>0</v>
      </c>
      <c r="BM30" s="209">
        <v>36.883333</v>
      </c>
      <c r="BN30" s="209">
        <v>764.83333300000004</v>
      </c>
      <c r="BO30" s="209">
        <v>333.72133300000002</v>
      </c>
      <c r="BP30" s="209">
        <v>3.4</v>
      </c>
      <c r="BQ30" s="209">
        <v>0</v>
      </c>
      <c r="BR30" s="209">
        <v>0</v>
      </c>
      <c r="BS30" s="209">
        <v>0</v>
      </c>
      <c r="BT30" s="209">
        <v>0</v>
      </c>
      <c r="BU30" s="209">
        <v>53.733333999999999</v>
      </c>
      <c r="BV30" s="209">
        <v>263.75133699999998</v>
      </c>
      <c r="BW30" s="209">
        <v>91.833333999999994</v>
      </c>
      <c r="BX30" s="209">
        <v>1</v>
      </c>
      <c r="BY30" s="209">
        <v>0</v>
      </c>
      <c r="BZ30" s="209">
        <v>0</v>
      </c>
      <c r="CA30" s="209">
        <v>0</v>
      </c>
      <c r="CB30" s="210">
        <v>613.55328899999995</v>
      </c>
      <c r="CC30" s="210">
        <v>2442.9622210000002</v>
      </c>
      <c r="CD30" s="210">
        <v>784.32279800000003</v>
      </c>
      <c r="CE30" s="210">
        <v>49.781860000000002</v>
      </c>
      <c r="CF30" s="209">
        <v>0</v>
      </c>
      <c r="CG30" s="209">
        <v>0</v>
      </c>
      <c r="CH30" s="209">
        <v>0</v>
      </c>
      <c r="CI30" s="209">
        <v>85.833332999999996</v>
      </c>
      <c r="CJ30" s="209">
        <v>56</v>
      </c>
      <c r="CK30" s="209">
        <v>0</v>
      </c>
      <c r="CL30" s="209">
        <v>0</v>
      </c>
      <c r="CM30" s="209">
        <v>0</v>
      </c>
      <c r="CN30" s="209">
        <v>0</v>
      </c>
      <c r="CO30" s="209">
        <v>19.3</v>
      </c>
      <c r="CP30" s="209">
        <v>22.733333999999999</v>
      </c>
      <c r="CQ30" s="209">
        <v>0</v>
      </c>
      <c r="CR30" s="209">
        <v>0</v>
      </c>
      <c r="CS30" s="209">
        <v>0</v>
      </c>
      <c r="CT30" s="209">
        <v>186.463246</v>
      </c>
      <c r="CU30" s="209">
        <v>84.331509999999994</v>
      </c>
      <c r="CV30" s="209">
        <v>1</v>
      </c>
      <c r="CW30" s="209">
        <v>0</v>
      </c>
      <c r="CX30" s="209">
        <v>0</v>
      </c>
      <c r="CY30" s="209">
        <v>0</v>
      </c>
      <c r="CZ30" s="209">
        <v>290.60933199999999</v>
      </c>
      <c r="DA30" s="209">
        <v>141.30266399999999</v>
      </c>
      <c r="DB30" s="209">
        <v>1</v>
      </c>
      <c r="DC30" s="209">
        <v>0</v>
      </c>
      <c r="DD30" s="209">
        <v>0</v>
      </c>
      <c r="DE30" s="209">
        <v>0</v>
      </c>
      <c r="DF30" s="209">
        <v>91.166667000000004</v>
      </c>
      <c r="DG30" s="209">
        <v>39.033332999999999</v>
      </c>
      <c r="DH30" s="209">
        <v>1</v>
      </c>
      <c r="DI30" s="211">
        <v>1493.981342</v>
      </c>
      <c r="DJ30" s="211">
        <v>484.79333600000001</v>
      </c>
      <c r="DK30" s="211">
        <v>9.6333330000000004</v>
      </c>
      <c r="DL30" s="212">
        <f t="shared" si="2"/>
        <v>287</v>
      </c>
      <c r="DM30" s="212">
        <f t="shared" si="3"/>
        <v>578</v>
      </c>
      <c r="DN30" s="212">
        <f t="shared" si="4"/>
        <v>85</v>
      </c>
      <c r="DO30" s="212">
        <f t="shared" si="5"/>
        <v>118</v>
      </c>
      <c r="DP30" s="208">
        <v>40</v>
      </c>
      <c r="DR30" s="206">
        <v>208</v>
      </c>
      <c r="DS30" s="206" t="s">
        <v>132</v>
      </c>
      <c r="DT30" s="206">
        <v>2087115</v>
      </c>
      <c r="DU30" s="206">
        <v>100659</v>
      </c>
      <c r="DV30" s="206" t="s">
        <v>323</v>
      </c>
      <c r="DW30" s="206" t="s">
        <v>295</v>
      </c>
      <c r="DX30" s="206" t="str">
        <f t="shared" si="0"/>
        <v>Maintained</v>
      </c>
      <c r="DY30" s="246">
        <v>0</v>
      </c>
      <c r="DZ30" s="246">
        <v>136</v>
      </c>
      <c r="EA30" s="213">
        <f t="shared" si="6"/>
        <v>4</v>
      </c>
      <c r="EB30" s="207" t="str">
        <f t="shared" si="1"/>
        <v>2084</v>
      </c>
    </row>
    <row r="31" spans="1:132" ht="15" hidden="1" x14ac:dyDescent="0.25">
      <c r="A31" s="243">
        <v>908</v>
      </c>
      <c r="B31" s="244" t="s">
        <v>136</v>
      </c>
      <c r="C31" s="208">
        <v>41219.5</v>
      </c>
      <c r="D31" s="208">
        <v>28860</v>
      </c>
      <c r="E31" s="209">
        <v>17.2</v>
      </c>
      <c r="F31" s="209">
        <v>58.8</v>
      </c>
      <c r="G31" s="209">
        <v>33.799999999999997</v>
      </c>
      <c r="H31" s="209">
        <v>0</v>
      </c>
      <c r="I31" s="209">
        <v>1.4</v>
      </c>
      <c r="J31" s="209">
        <v>45.755333</v>
      </c>
      <c r="K31" s="209">
        <v>15</v>
      </c>
      <c r="L31" s="209">
        <v>0</v>
      </c>
      <c r="M31" s="209">
        <v>0</v>
      </c>
      <c r="N31" s="209">
        <v>0</v>
      </c>
      <c r="O31" s="209">
        <v>0</v>
      </c>
      <c r="P31" s="209">
        <v>0</v>
      </c>
      <c r="Q31" s="209">
        <v>188.73333099999999</v>
      </c>
      <c r="R31" s="209">
        <v>1015.033336</v>
      </c>
      <c r="S31" s="209">
        <v>438.2</v>
      </c>
      <c r="T31" s="209">
        <v>2.9333330000000002</v>
      </c>
      <c r="U31" s="209">
        <v>0</v>
      </c>
      <c r="V31" s="209">
        <v>0</v>
      </c>
      <c r="W31" s="209">
        <v>0</v>
      </c>
      <c r="X31" s="210">
        <v>1023.44401</v>
      </c>
      <c r="Y31" s="210">
        <v>3653.7340159999999</v>
      </c>
      <c r="Z31" s="210">
        <v>1273.456019</v>
      </c>
      <c r="AA31" s="210">
        <v>67.778002999999998</v>
      </c>
      <c r="AB31" s="209">
        <v>6.8</v>
      </c>
      <c r="AC31" s="209">
        <v>12</v>
      </c>
      <c r="AD31" s="209">
        <v>0</v>
      </c>
      <c r="AE31" s="209">
        <v>2.8</v>
      </c>
      <c r="AF31" s="209">
        <v>2</v>
      </c>
      <c r="AG31" s="209">
        <v>0</v>
      </c>
      <c r="AH31" s="209">
        <v>0</v>
      </c>
      <c r="AI31" s="209">
        <v>0</v>
      </c>
      <c r="AJ31" s="209">
        <v>0</v>
      </c>
      <c r="AK31" s="209">
        <v>145.76666700000001</v>
      </c>
      <c r="AL31" s="209">
        <v>87.933334000000002</v>
      </c>
      <c r="AM31" s="209">
        <v>1</v>
      </c>
      <c r="AN31" s="209">
        <v>0</v>
      </c>
      <c r="AO31" s="209">
        <v>0</v>
      </c>
      <c r="AP31" s="209">
        <v>349.32466699999998</v>
      </c>
      <c r="AQ31" s="209">
        <v>175.07866999999999</v>
      </c>
      <c r="AR31" s="209">
        <v>8.8000000000000007</v>
      </c>
      <c r="AS31" s="211">
        <v>173</v>
      </c>
      <c r="AT31" s="209">
        <v>18.733332999999998</v>
      </c>
      <c r="AU31" s="209">
        <v>13.916667</v>
      </c>
      <c r="AV31" s="209">
        <v>0</v>
      </c>
      <c r="AW31" s="209">
        <v>17.233332999999998</v>
      </c>
      <c r="AX31" s="209">
        <v>8.0666670000000007</v>
      </c>
      <c r="AY31" s="209">
        <v>0</v>
      </c>
      <c r="AZ31" s="209">
        <v>0</v>
      </c>
      <c r="BA31" s="209">
        <v>0</v>
      </c>
      <c r="BB31" s="209">
        <v>0</v>
      </c>
      <c r="BC31" s="209">
        <v>266.316664</v>
      </c>
      <c r="BD31" s="209">
        <v>149.955333</v>
      </c>
      <c r="BE31" s="209">
        <v>0</v>
      </c>
      <c r="BF31" s="211">
        <v>1738.513355</v>
      </c>
      <c r="BG31" s="211">
        <v>650.08666900000003</v>
      </c>
      <c r="BH31" s="211">
        <v>24.634001000000001</v>
      </c>
      <c r="BI31" s="209">
        <v>29.5</v>
      </c>
      <c r="BJ31" s="209">
        <v>73.599999999999994</v>
      </c>
      <c r="BK31" s="209">
        <v>25.566666999999999</v>
      </c>
      <c r="BL31" s="209">
        <v>2</v>
      </c>
      <c r="BM31" s="209">
        <v>0</v>
      </c>
      <c r="BN31" s="209">
        <v>28.633333</v>
      </c>
      <c r="BO31" s="209">
        <v>16.838000000000001</v>
      </c>
      <c r="BP31" s="209">
        <v>0</v>
      </c>
      <c r="BQ31" s="209">
        <v>0</v>
      </c>
      <c r="BR31" s="209">
        <v>0</v>
      </c>
      <c r="BS31" s="209">
        <v>0</v>
      </c>
      <c r="BT31" s="209">
        <v>0</v>
      </c>
      <c r="BU31" s="209">
        <v>161.36666700000001</v>
      </c>
      <c r="BV31" s="209">
        <v>1099.5020079999999</v>
      </c>
      <c r="BW31" s="209">
        <v>444.76666399999999</v>
      </c>
      <c r="BX31" s="209">
        <v>5.4</v>
      </c>
      <c r="BY31" s="209">
        <v>0</v>
      </c>
      <c r="BZ31" s="209">
        <v>0</v>
      </c>
      <c r="CA31" s="209">
        <v>0</v>
      </c>
      <c r="CB31" s="210">
        <v>785.75201600000003</v>
      </c>
      <c r="CC31" s="210">
        <v>3516.7260240000001</v>
      </c>
      <c r="CD31" s="210">
        <v>1177.0066690000001</v>
      </c>
      <c r="CE31" s="210">
        <v>64.780669000000003</v>
      </c>
      <c r="CF31" s="209">
        <v>13</v>
      </c>
      <c r="CG31" s="209">
        <v>8.6</v>
      </c>
      <c r="CH31" s="209">
        <v>1</v>
      </c>
      <c r="CI31" s="209">
        <v>1.8</v>
      </c>
      <c r="CJ31" s="209">
        <v>5</v>
      </c>
      <c r="CK31" s="209">
        <v>0</v>
      </c>
      <c r="CL31" s="209">
        <v>0</v>
      </c>
      <c r="CM31" s="209">
        <v>0</v>
      </c>
      <c r="CN31" s="209">
        <v>0</v>
      </c>
      <c r="CO31" s="209">
        <v>203.20000200000001</v>
      </c>
      <c r="CP31" s="209">
        <v>88.733333000000002</v>
      </c>
      <c r="CQ31" s="209">
        <v>1</v>
      </c>
      <c r="CR31" s="209">
        <v>0</v>
      </c>
      <c r="CS31" s="209">
        <v>0</v>
      </c>
      <c r="CT31" s="209">
        <v>283.54666800000001</v>
      </c>
      <c r="CU31" s="209">
        <v>160.64399900000001</v>
      </c>
      <c r="CV31" s="209">
        <v>7.8</v>
      </c>
      <c r="CW31" s="209">
        <v>39.550001000000002</v>
      </c>
      <c r="CX31" s="209">
        <v>9.733333</v>
      </c>
      <c r="CY31" s="209">
        <v>1</v>
      </c>
      <c r="CZ31" s="209">
        <v>17.433333000000001</v>
      </c>
      <c r="DA31" s="209">
        <v>7.766667</v>
      </c>
      <c r="DB31" s="209">
        <v>0</v>
      </c>
      <c r="DC31" s="209">
        <v>0</v>
      </c>
      <c r="DD31" s="209">
        <v>0</v>
      </c>
      <c r="DE31" s="209">
        <v>0</v>
      </c>
      <c r="DF31" s="209">
        <v>371.34932300000003</v>
      </c>
      <c r="DG31" s="209">
        <v>163.699997</v>
      </c>
      <c r="DH31" s="209">
        <v>2.6833330000000002</v>
      </c>
      <c r="DI31" s="211">
        <v>1890.769335</v>
      </c>
      <c r="DJ31" s="211">
        <v>631.84867199999997</v>
      </c>
      <c r="DK31" s="211">
        <v>14.716668</v>
      </c>
      <c r="DL31" s="212">
        <f t="shared" si="2"/>
        <v>0</v>
      </c>
      <c r="DM31" s="212">
        <f t="shared" si="3"/>
        <v>0</v>
      </c>
      <c r="DN31" s="212">
        <f t="shared" si="4"/>
        <v>131</v>
      </c>
      <c r="DO31" s="212">
        <f t="shared" si="5"/>
        <v>306</v>
      </c>
      <c r="DP31" s="208">
        <v>145</v>
      </c>
      <c r="DR31" s="206">
        <v>208</v>
      </c>
      <c r="DS31" s="206" t="s">
        <v>132</v>
      </c>
      <c r="DT31" s="206">
        <v>2087194</v>
      </c>
      <c r="DU31" s="206">
        <v>133440</v>
      </c>
      <c r="DV31" s="206" t="s">
        <v>324</v>
      </c>
      <c r="DW31" s="206" t="s">
        <v>295</v>
      </c>
      <c r="DX31" s="206" t="str">
        <f t="shared" si="0"/>
        <v>Maintained</v>
      </c>
      <c r="DY31" s="246">
        <v>98</v>
      </c>
      <c r="DZ31" s="246">
        <v>0</v>
      </c>
      <c r="EA31" s="213">
        <f t="shared" si="6"/>
        <v>5</v>
      </c>
      <c r="EB31" s="207" t="str">
        <f t="shared" si="1"/>
        <v>2085</v>
      </c>
    </row>
    <row r="32" spans="1:132" ht="15" hidden="1" x14ac:dyDescent="0.25">
      <c r="A32" s="243">
        <v>840</v>
      </c>
      <c r="B32" s="244" t="s">
        <v>279</v>
      </c>
      <c r="C32" s="208">
        <v>38158</v>
      </c>
      <c r="D32" s="208">
        <v>26570.5</v>
      </c>
      <c r="E32" s="209">
        <v>128.4</v>
      </c>
      <c r="F32" s="209">
        <v>430</v>
      </c>
      <c r="G32" s="209">
        <v>194</v>
      </c>
      <c r="H32" s="209">
        <v>11</v>
      </c>
      <c r="I32" s="209">
        <v>323.39999999999998</v>
      </c>
      <c r="J32" s="209">
        <v>1432.333333</v>
      </c>
      <c r="K32" s="209">
        <v>568</v>
      </c>
      <c r="L32" s="209">
        <v>20</v>
      </c>
      <c r="M32" s="209">
        <v>0</v>
      </c>
      <c r="N32" s="209">
        <v>0</v>
      </c>
      <c r="O32" s="209">
        <v>0</v>
      </c>
      <c r="P32" s="209">
        <v>0</v>
      </c>
      <c r="Q32" s="209">
        <v>39</v>
      </c>
      <c r="R32" s="209">
        <v>475.08</v>
      </c>
      <c r="S32" s="209">
        <v>173.46</v>
      </c>
      <c r="T32" s="209">
        <v>7</v>
      </c>
      <c r="U32" s="209">
        <v>0</v>
      </c>
      <c r="V32" s="209">
        <v>0</v>
      </c>
      <c r="W32" s="209">
        <v>0</v>
      </c>
      <c r="X32" s="210">
        <v>1237.3493470000001</v>
      </c>
      <c r="Y32" s="210">
        <v>2440.7007060000001</v>
      </c>
      <c r="Z32" s="210">
        <v>756.49668299999996</v>
      </c>
      <c r="AA32" s="210">
        <v>55.773335000000003</v>
      </c>
      <c r="AB32" s="209">
        <v>81</v>
      </c>
      <c r="AC32" s="209">
        <v>49</v>
      </c>
      <c r="AD32" s="209">
        <v>2</v>
      </c>
      <c r="AE32" s="209">
        <v>394.8</v>
      </c>
      <c r="AF32" s="209">
        <v>212</v>
      </c>
      <c r="AG32" s="209">
        <v>13</v>
      </c>
      <c r="AH32" s="209">
        <v>0</v>
      </c>
      <c r="AI32" s="209">
        <v>0</v>
      </c>
      <c r="AJ32" s="209">
        <v>0</v>
      </c>
      <c r="AK32" s="209">
        <v>121</v>
      </c>
      <c r="AL32" s="209">
        <v>52.82</v>
      </c>
      <c r="AM32" s="209">
        <v>1</v>
      </c>
      <c r="AN32" s="209">
        <v>0</v>
      </c>
      <c r="AO32" s="209">
        <v>0</v>
      </c>
      <c r="AP32" s="209">
        <v>436.957337</v>
      </c>
      <c r="AQ32" s="209">
        <v>165.64266799999999</v>
      </c>
      <c r="AR32" s="209">
        <v>10.197334</v>
      </c>
      <c r="AS32" s="211">
        <v>276</v>
      </c>
      <c r="AT32" s="209">
        <v>216.33333300000001</v>
      </c>
      <c r="AU32" s="209">
        <v>99.333332999999996</v>
      </c>
      <c r="AV32" s="209">
        <v>5</v>
      </c>
      <c r="AW32" s="209">
        <v>385.066666</v>
      </c>
      <c r="AX32" s="209">
        <v>183.13333299999999</v>
      </c>
      <c r="AY32" s="209">
        <v>8</v>
      </c>
      <c r="AZ32" s="209">
        <v>0</v>
      </c>
      <c r="BA32" s="209">
        <v>0</v>
      </c>
      <c r="BB32" s="209">
        <v>0</v>
      </c>
      <c r="BC32" s="209">
        <v>165.11666700000001</v>
      </c>
      <c r="BD32" s="209">
        <v>74</v>
      </c>
      <c r="BE32" s="209">
        <v>3</v>
      </c>
      <c r="BF32" s="211">
        <v>1547.9999989999999</v>
      </c>
      <c r="BG32" s="211">
        <v>502.789334</v>
      </c>
      <c r="BH32" s="211">
        <v>12.679334000000001</v>
      </c>
      <c r="BI32" s="209">
        <v>114.6</v>
      </c>
      <c r="BJ32" s="209">
        <v>480.4</v>
      </c>
      <c r="BK32" s="209">
        <v>159.80000000000001</v>
      </c>
      <c r="BL32" s="209">
        <v>6</v>
      </c>
      <c r="BM32" s="209">
        <v>260.2</v>
      </c>
      <c r="BN32" s="209">
        <v>1358</v>
      </c>
      <c r="BO32" s="209">
        <v>514.6</v>
      </c>
      <c r="BP32" s="209">
        <v>13</v>
      </c>
      <c r="BQ32" s="209">
        <v>0</v>
      </c>
      <c r="BR32" s="209">
        <v>0</v>
      </c>
      <c r="BS32" s="209">
        <v>0</v>
      </c>
      <c r="BT32" s="209">
        <v>0</v>
      </c>
      <c r="BU32" s="209">
        <v>61.8</v>
      </c>
      <c r="BV32" s="209">
        <v>613.06666399999995</v>
      </c>
      <c r="BW32" s="209">
        <v>240.23333299999999</v>
      </c>
      <c r="BX32" s="209">
        <v>6</v>
      </c>
      <c r="BY32" s="209">
        <v>0</v>
      </c>
      <c r="BZ32" s="209">
        <v>0</v>
      </c>
      <c r="CA32" s="209">
        <v>0</v>
      </c>
      <c r="CB32" s="210">
        <v>1058.895342</v>
      </c>
      <c r="CC32" s="210">
        <v>2269.318714</v>
      </c>
      <c r="CD32" s="210">
        <v>735.16067899999996</v>
      </c>
      <c r="CE32" s="210">
        <v>62.197333</v>
      </c>
      <c r="CF32" s="209">
        <v>93</v>
      </c>
      <c r="CG32" s="209">
        <v>44</v>
      </c>
      <c r="CH32" s="209">
        <v>4</v>
      </c>
      <c r="CI32" s="209">
        <v>446.6</v>
      </c>
      <c r="CJ32" s="209">
        <v>192.8</v>
      </c>
      <c r="CK32" s="209">
        <v>1</v>
      </c>
      <c r="CL32" s="209">
        <v>0</v>
      </c>
      <c r="CM32" s="209">
        <v>0</v>
      </c>
      <c r="CN32" s="209">
        <v>0</v>
      </c>
      <c r="CO32" s="209">
        <v>157.79999900000001</v>
      </c>
      <c r="CP32" s="209">
        <v>60.833333000000003</v>
      </c>
      <c r="CQ32" s="209">
        <v>1</v>
      </c>
      <c r="CR32" s="209">
        <v>0</v>
      </c>
      <c r="CS32" s="209">
        <v>0</v>
      </c>
      <c r="CT32" s="209">
        <v>413.01666899999998</v>
      </c>
      <c r="CU32" s="209">
        <v>171.79400200000001</v>
      </c>
      <c r="CV32" s="209">
        <v>11</v>
      </c>
      <c r="CW32" s="209">
        <v>249.13333299999999</v>
      </c>
      <c r="CX32" s="209">
        <v>96.8</v>
      </c>
      <c r="CY32" s="209">
        <v>3</v>
      </c>
      <c r="CZ32" s="209">
        <v>452.933334</v>
      </c>
      <c r="DA32" s="209">
        <v>187.16666699999999</v>
      </c>
      <c r="DB32" s="209">
        <v>9</v>
      </c>
      <c r="DC32" s="209">
        <v>0</v>
      </c>
      <c r="DD32" s="209">
        <v>0</v>
      </c>
      <c r="DE32" s="209">
        <v>0</v>
      </c>
      <c r="DF32" s="209">
        <v>229.033334</v>
      </c>
      <c r="DG32" s="209">
        <v>99.6</v>
      </c>
      <c r="DH32" s="209">
        <v>1</v>
      </c>
      <c r="DI32" s="211">
        <v>1488.328667</v>
      </c>
      <c r="DJ32" s="211">
        <v>505.972667</v>
      </c>
      <c r="DK32" s="211">
        <v>19.433333000000001</v>
      </c>
      <c r="DL32" s="212">
        <f t="shared" si="2"/>
        <v>453</v>
      </c>
      <c r="DM32" s="212">
        <f t="shared" si="3"/>
        <v>898</v>
      </c>
      <c r="DN32" s="212">
        <f t="shared" si="4"/>
        <v>75.5</v>
      </c>
      <c r="DO32" s="212">
        <f t="shared" si="5"/>
        <v>141</v>
      </c>
      <c r="DP32" s="208">
        <v>69</v>
      </c>
      <c r="DR32" s="206">
        <v>208</v>
      </c>
      <c r="DS32" s="206" t="s">
        <v>132</v>
      </c>
      <c r="DT32" s="206">
        <v>2087195</v>
      </c>
      <c r="DU32" s="206">
        <v>133442</v>
      </c>
      <c r="DV32" s="206" t="s">
        <v>325</v>
      </c>
      <c r="DW32" s="206" t="s">
        <v>295</v>
      </c>
      <c r="DX32" s="206" t="str">
        <f t="shared" si="0"/>
        <v>Maintained</v>
      </c>
      <c r="DY32" s="246">
        <v>0</v>
      </c>
      <c r="DZ32" s="246">
        <v>79</v>
      </c>
      <c r="EA32" s="213">
        <f t="shared" si="6"/>
        <v>6</v>
      </c>
      <c r="EB32" s="207" t="str">
        <f t="shared" si="1"/>
        <v>2086</v>
      </c>
    </row>
    <row r="33" spans="1:132" ht="15" hidden="1" x14ac:dyDescent="0.25">
      <c r="A33" s="243">
        <v>331</v>
      </c>
      <c r="B33" s="244" t="s">
        <v>138</v>
      </c>
      <c r="C33" s="208">
        <v>30369</v>
      </c>
      <c r="D33" s="208">
        <v>20276.5</v>
      </c>
      <c r="E33" s="209">
        <v>49</v>
      </c>
      <c r="F33" s="209">
        <v>82</v>
      </c>
      <c r="G33" s="209">
        <v>17</v>
      </c>
      <c r="H33" s="209">
        <v>1</v>
      </c>
      <c r="I33" s="209">
        <v>71.533332999999999</v>
      </c>
      <c r="J33" s="209">
        <v>1072.1500000000001</v>
      </c>
      <c r="K33" s="209">
        <v>524.83333300000004</v>
      </c>
      <c r="L33" s="209">
        <v>2</v>
      </c>
      <c r="M33" s="209">
        <v>0</v>
      </c>
      <c r="N33" s="209">
        <v>0</v>
      </c>
      <c r="O33" s="209">
        <v>0</v>
      </c>
      <c r="P33" s="209">
        <v>0</v>
      </c>
      <c r="Q33" s="209">
        <v>29.8</v>
      </c>
      <c r="R33" s="209">
        <v>541.26666499999999</v>
      </c>
      <c r="S33" s="209">
        <v>249.73333299999999</v>
      </c>
      <c r="T33" s="209">
        <v>1</v>
      </c>
      <c r="U33" s="209">
        <v>0</v>
      </c>
      <c r="V33" s="209">
        <v>0</v>
      </c>
      <c r="W33" s="209">
        <v>0</v>
      </c>
      <c r="X33" s="210">
        <v>916.09</v>
      </c>
      <c r="Y33" s="210">
        <v>2025.3262199999999</v>
      </c>
      <c r="Z33" s="210">
        <v>627.01333199999999</v>
      </c>
      <c r="AA33" s="210">
        <v>68</v>
      </c>
      <c r="AB33" s="209">
        <v>26</v>
      </c>
      <c r="AC33" s="209">
        <v>9</v>
      </c>
      <c r="AD33" s="209">
        <v>0</v>
      </c>
      <c r="AE33" s="209">
        <v>242.4</v>
      </c>
      <c r="AF33" s="209">
        <v>132</v>
      </c>
      <c r="AG33" s="209">
        <v>0</v>
      </c>
      <c r="AH33" s="209">
        <v>0</v>
      </c>
      <c r="AI33" s="209">
        <v>0</v>
      </c>
      <c r="AJ33" s="209">
        <v>0</v>
      </c>
      <c r="AK33" s="209">
        <v>119.799999</v>
      </c>
      <c r="AL33" s="209">
        <v>72.933333000000005</v>
      </c>
      <c r="AM33" s="209">
        <v>0</v>
      </c>
      <c r="AN33" s="209">
        <v>0</v>
      </c>
      <c r="AO33" s="209">
        <v>0</v>
      </c>
      <c r="AP33" s="209">
        <v>414.45666599999998</v>
      </c>
      <c r="AQ33" s="209">
        <v>114.6</v>
      </c>
      <c r="AR33" s="209">
        <v>5</v>
      </c>
      <c r="AS33" s="211">
        <v>160</v>
      </c>
      <c r="AT33" s="209">
        <v>6</v>
      </c>
      <c r="AU33" s="209">
        <v>2</v>
      </c>
      <c r="AV33" s="209">
        <v>1</v>
      </c>
      <c r="AW33" s="209">
        <v>204.533333</v>
      </c>
      <c r="AX33" s="209">
        <v>103.65</v>
      </c>
      <c r="AY33" s="209">
        <v>0</v>
      </c>
      <c r="AZ33" s="209">
        <v>0</v>
      </c>
      <c r="BA33" s="209">
        <v>0</v>
      </c>
      <c r="BB33" s="209">
        <v>0</v>
      </c>
      <c r="BC33" s="209">
        <v>148.933334</v>
      </c>
      <c r="BD33" s="209">
        <v>80.533333999999996</v>
      </c>
      <c r="BE33" s="209">
        <v>0</v>
      </c>
      <c r="BF33" s="211">
        <v>975.97067000000004</v>
      </c>
      <c r="BG33" s="211">
        <v>369.03133300000002</v>
      </c>
      <c r="BH33" s="211">
        <v>10</v>
      </c>
      <c r="BI33" s="209">
        <v>44</v>
      </c>
      <c r="BJ33" s="209">
        <v>82</v>
      </c>
      <c r="BK33" s="209">
        <v>23</v>
      </c>
      <c r="BL33" s="209">
        <v>0</v>
      </c>
      <c r="BM33" s="209">
        <v>61.6</v>
      </c>
      <c r="BN33" s="209">
        <v>1116.089334</v>
      </c>
      <c r="BO33" s="209">
        <v>493.8</v>
      </c>
      <c r="BP33" s="209">
        <v>4</v>
      </c>
      <c r="BQ33" s="209">
        <v>0</v>
      </c>
      <c r="BR33" s="209">
        <v>0</v>
      </c>
      <c r="BS33" s="209">
        <v>0</v>
      </c>
      <c r="BT33" s="209">
        <v>0</v>
      </c>
      <c r="BU33" s="209">
        <v>29.866665999999999</v>
      </c>
      <c r="BV33" s="209">
        <v>569.93333299999995</v>
      </c>
      <c r="BW33" s="209">
        <v>268.933333</v>
      </c>
      <c r="BX33" s="209">
        <v>2</v>
      </c>
      <c r="BY33" s="209">
        <v>0</v>
      </c>
      <c r="BZ33" s="209">
        <v>0</v>
      </c>
      <c r="CA33" s="209">
        <v>0</v>
      </c>
      <c r="CB33" s="210">
        <v>881.89892899999995</v>
      </c>
      <c r="CC33" s="210">
        <v>2010.2056680000001</v>
      </c>
      <c r="CD33" s="210">
        <v>619.41280600000005</v>
      </c>
      <c r="CE33" s="210">
        <v>54.666666999999997</v>
      </c>
      <c r="CF33" s="209">
        <v>32</v>
      </c>
      <c r="CG33" s="209">
        <v>10</v>
      </c>
      <c r="CH33" s="209">
        <v>0</v>
      </c>
      <c r="CI33" s="209">
        <v>229.689334</v>
      </c>
      <c r="CJ33" s="209">
        <v>144</v>
      </c>
      <c r="CK33" s="209">
        <v>1</v>
      </c>
      <c r="CL33" s="209">
        <v>0</v>
      </c>
      <c r="CM33" s="209">
        <v>0</v>
      </c>
      <c r="CN33" s="209">
        <v>0</v>
      </c>
      <c r="CO33" s="209">
        <v>109.733333</v>
      </c>
      <c r="CP33" s="209">
        <v>66.933333000000005</v>
      </c>
      <c r="CQ33" s="209">
        <v>0</v>
      </c>
      <c r="CR33" s="209">
        <v>0</v>
      </c>
      <c r="CS33" s="209">
        <v>0</v>
      </c>
      <c r="CT33" s="209">
        <v>389.063332</v>
      </c>
      <c r="CU33" s="209">
        <v>149.83333300000001</v>
      </c>
      <c r="CV33" s="209">
        <v>9</v>
      </c>
      <c r="CW33" s="209">
        <v>6</v>
      </c>
      <c r="CX33" s="209">
        <v>4</v>
      </c>
      <c r="CY33" s="209">
        <v>0</v>
      </c>
      <c r="CZ33" s="209">
        <v>251.55000200000001</v>
      </c>
      <c r="DA33" s="209">
        <v>100.83333399999999</v>
      </c>
      <c r="DB33" s="209">
        <v>1</v>
      </c>
      <c r="DC33" s="209">
        <v>0</v>
      </c>
      <c r="DD33" s="209">
        <v>0</v>
      </c>
      <c r="DE33" s="209">
        <v>0</v>
      </c>
      <c r="DF33" s="209">
        <v>166.466667</v>
      </c>
      <c r="DG33" s="209">
        <v>97.200001</v>
      </c>
      <c r="DH33" s="209">
        <v>2</v>
      </c>
      <c r="DI33" s="211">
        <v>989.48266100000001</v>
      </c>
      <c r="DJ33" s="211">
        <v>344.15999799999997</v>
      </c>
      <c r="DK33" s="211">
        <v>6.4</v>
      </c>
      <c r="DL33" s="212">
        <f t="shared" si="2"/>
        <v>413</v>
      </c>
      <c r="DM33" s="212">
        <f t="shared" si="3"/>
        <v>479</v>
      </c>
      <c r="DN33" s="212">
        <f t="shared" si="4"/>
        <v>91</v>
      </c>
      <c r="DO33" s="212">
        <f t="shared" si="5"/>
        <v>186</v>
      </c>
      <c r="DP33" s="208">
        <v>64</v>
      </c>
      <c r="DR33" s="206">
        <v>209</v>
      </c>
      <c r="DS33" s="206" t="s">
        <v>137</v>
      </c>
      <c r="DT33" s="206">
        <v>2097038</v>
      </c>
      <c r="DU33" s="206">
        <v>100760</v>
      </c>
      <c r="DV33" s="206" t="s">
        <v>326</v>
      </c>
      <c r="DW33" s="206" t="s">
        <v>320</v>
      </c>
      <c r="DX33" s="206" t="str">
        <f t="shared" si="0"/>
        <v>Maintained</v>
      </c>
      <c r="DY33" s="246">
        <v>64</v>
      </c>
      <c r="DZ33" s="246">
        <v>90</v>
      </c>
      <c r="EA33" s="213">
        <f t="shared" si="6"/>
        <v>1</v>
      </c>
      <c r="EB33" s="207" t="str">
        <f t="shared" si="1"/>
        <v>2091</v>
      </c>
    </row>
    <row r="34" spans="1:132" ht="15" hidden="1" x14ac:dyDescent="0.25">
      <c r="A34" s="243">
        <v>306</v>
      </c>
      <c r="B34" s="244" t="s">
        <v>139</v>
      </c>
      <c r="C34" s="208">
        <v>31410</v>
      </c>
      <c r="D34" s="208">
        <v>18904</v>
      </c>
      <c r="E34" s="209">
        <v>42</v>
      </c>
      <c r="F34" s="209">
        <v>253</v>
      </c>
      <c r="G34" s="209">
        <v>103</v>
      </c>
      <c r="H34" s="209">
        <v>1</v>
      </c>
      <c r="I34" s="209">
        <v>5</v>
      </c>
      <c r="J34" s="209">
        <v>322</v>
      </c>
      <c r="K34" s="209">
        <v>169</v>
      </c>
      <c r="L34" s="209">
        <v>2</v>
      </c>
      <c r="M34" s="209">
        <v>0</v>
      </c>
      <c r="N34" s="209">
        <v>0</v>
      </c>
      <c r="O34" s="209">
        <v>0</v>
      </c>
      <c r="P34" s="209">
        <v>0</v>
      </c>
      <c r="Q34" s="209">
        <v>36</v>
      </c>
      <c r="R34" s="209">
        <v>703</v>
      </c>
      <c r="S34" s="209">
        <v>328</v>
      </c>
      <c r="T34" s="209">
        <v>6</v>
      </c>
      <c r="U34" s="209">
        <v>0</v>
      </c>
      <c r="V34" s="209">
        <v>0</v>
      </c>
      <c r="W34" s="209">
        <v>0</v>
      </c>
      <c r="X34" s="210">
        <v>766.15733399999999</v>
      </c>
      <c r="Y34" s="210">
        <v>2850.8539999999998</v>
      </c>
      <c r="Z34" s="210">
        <v>986.33999800000004</v>
      </c>
      <c r="AA34" s="210">
        <v>176.66666699999999</v>
      </c>
      <c r="AB34" s="209">
        <v>60</v>
      </c>
      <c r="AC34" s="209">
        <v>34</v>
      </c>
      <c r="AD34" s="209">
        <v>1</v>
      </c>
      <c r="AE34" s="209">
        <v>55</v>
      </c>
      <c r="AF34" s="209">
        <v>22</v>
      </c>
      <c r="AG34" s="209">
        <v>0</v>
      </c>
      <c r="AH34" s="209">
        <v>0</v>
      </c>
      <c r="AI34" s="209">
        <v>0</v>
      </c>
      <c r="AJ34" s="209">
        <v>0</v>
      </c>
      <c r="AK34" s="209">
        <v>118</v>
      </c>
      <c r="AL34" s="209">
        <v>45</v>
      </c>
      <c r="AM34" s="209">
        <v>0</v>
      </c>
      <c r="AN34" s="209">
        <v>0</v>
      </c>
      <c r="AO34" s="209">
        <v>0</v>
      </c>
      <c r="AP34" s="209">
        <v>99.8</v>
      </c>
      <c r="AQ34" s="209">
        <v>42</v>
      </c>
      <c r="AR34" s="209">
        <v>1</v>
      </c>
      <c r="AS34" s="211">
        <v>157</v>
      </c>
      <c r="AT34" s="209">
        <v>65.900000000000006</v>
      </c>
      <c r="AU34" s="209">
        <v>30</v>
      </c>
      <c r="AV34" s="209">
        <v>1</v>
      </c>
      <c r="AW34" s="209">
        <v>65.599999999999994</v>
      </c>
      <c r="AX34" s="209">
        <v>58.2</v>
      </c>
      <c r="AY34" s="209">
        <v>0</v>
      </c>
      <c r="AZ34" s="209">
        <v>0</v>
      </c>
      <c r="BA34" s="209">
        <v>0</v>
      </c>
      <c r="BB34" s="209">
        <v>0</v>
      </c>
      <c r="BC34" s="209">
        <v>183.23333299999999</v>
      </c>
      <c r="BD34" s="209">
        <v>96.4</v>
      </c>
      <c r="BE34" s="209">
        <v>2</v>
      </c>
      <c r="BF34" s="211">
        <v>1081.2166649999999</v>
      </c>
      <c r="BG34" s="211">
        <v>419.01333299999999</v>
      </c>
      <c r="BH34" s="211">
        <v>16.2</v>
      </c>
      <c r="BI34" s="209">
        <v>69</v>
      </c>
      <c r="BJ34" s="209">
        <v>225</v>
      </c>
      <c r="BK34" s="209">
        <v>95</v>
      </c>
      <c r="BL34" s="209">
        <v>2</v>
      </c>
      <c r="BM34" s="209">
        <v>0</v>
      </c>
      <c r="BN34" s="209">
        <v>337.4</v>
      </c>
      <c r="BO34" s="209">
        <v>134</v>
      </c>
      <c r="BP34" s="209">
        <v>3</v>
      </c>
      <c r="BQ34" s="209">
        <v>0</v>
      </c>
      <c r="BR34" s="209">
        <v>0</v>
      </c>
      <c r="BS34" s="209">
        <v>0</v>
      </c>
      <c r="BT34" s="209">
        <v>0</v>
      </c>
      <c r="BU34" s="209">
        <v>38</v>
      </c>
      <c r="BV34" s="209">
        <v>704</v>
      </c>
      <c r="BW34" s="209">
        <v>332</v>
      </c>
      <c r="BX34" s="209">
        <v>1</v>
      </c>
      <c r="BY34" s="209">
        <v>0</v>
      </c>
      <c r="BZ34" s="209">
        <v>0</v>
      </c>
      <c r="CA34" s="209">
        <v>0</v>
      </c>
      <c r="CB34" s="210">
        <v>776.44999900000005</v>
      </c>
      <c r="CC34" s="210">
        <v>2969.3899980000001</v>
      </c>
      <c r="CD34" s="210">
        <v>943.13333399999999</v>
      </c>
      <c r="CE34" s="210">
        <v>193.066666</v>
      </c>
      <c r="CF34" s="209">
        <v>58</v>
      </c>
      <c r="CG34" s="209">
        <v>33</v>
      </c>
      <c r="CH34" s="209">
        <v>0</v>
      </c>
      <c r="CI34" s="209">
        <v>28</v>
      </c>
      <c r="CJ34" s="209">
        <v>11</v>
      </c>
      <c r="CK34" s="209">
        <v>1</v>
      </c>
      <c r="CL34" s="209">
        <v>0</v>
      </c>
      <c r="CM34" s="209">
        <v>0</v>
      </c>
      <c r="CN34" s="209">
        <v>0</v>
      </c>
      <c r="CO34" s="209">
        <v>91</v>
      </c>
      <c r="CP34" s="209">
        <v>39</v>
      </c>
      <c r="CQ34" s="209">
        <v>0</v>
      </c>
      <c r="CR34" s="209">
        <v>0</v>
      </c>
      <c r="CS34" s="209">
        <v>0</v>
      </c>
      <c r="CT34" s="209">
        <v>142.36666700000001</v>
      </c>
      <c r="CU34" s="209">
        <v>55.5</v>
      </c>
      <c r="CV34" s="209">
        <v>3</v>
      </c>
      <c r="CW34" s="209">
        <v>65.2</v>
      </c>
      <c r="CX34" s="209">
        <v>43</v>
      </c>
      <c r="CY34" s="209">
        <v>1</v>
      </c>
      <c r="CZ34" s="209">
        <v>77.733333000000002</v>
      </c>
      <c r="DA34" s="209">
        <v>42.1</v>
      </c>
      <c r="DB34" s="209">
        <v>0</v>
      </c>
      <c r="DC34" s="209">
        <v>0</v>
      </c>
      <c r="DD34" s="209">
        <v>0</v>
      </c>
      <c r="DE34" s="209">
        <v>0</v>
      </c>
      <c r="DF34" s="209">
        <v>232.4</v>
      </c>
      <c r="DG34" s="209">
        <v>130.6</v>
      </c>
      <c r="DH34" s="209">
        <v>0</v>
      </c>
      <c r="DI34" s="211">
        <v>1192.6499940000001</v>
      </c>
      <c r="DJ34" s="211">
        <v>375.46666399999998</v>
      </c>
      <c r="DK34" s="211">
        <v>21.666667</v>
      </c>
      <c r="DL34" s="212">
        <f t="shared" si="2"/>
        <v>446</v>
      </c>
      <c r="DM34" s="212">
        <f t="shared" si="3"/>
        <v>430</v>
      </c>
      <c r="DN34" s="212">
        <f t="shared" si="4"/>
        <v>127</v>
      </c>
      <c r="DO34" s="212">
        <f t="shared" si="5"/>
        <v>232</v>
      </c>
      <c r="DP34" s="208">
        <v>155</v>
      </c>
      <c r="DR34" s="206">
        <v>209</v>
      </c>
      <c r="DS34" s="206" t="s">
        <v>137</v>
      </c>
      <c r="DT34" s="206">
        <v>2097141</v>
      </c>
      <c r="DU34" s="206">
        <v>100763</v>
      </c>
      <c r="DV34" s="206" t="s">
        <v>327</v>
      </c>
      <c r="DW34" s="206" t="s">
        <v>295</v>
      </c>
      <c r="DX34" s="206" t="str">
        <f t="shared" si="0"/>
        <v>Maintained</v>
      </c>
      <c r="DY34" s="246">
        <v>31</v>
      </c>
      <c r="DZ34" s="246">
        <v>51</v>
      </c>
      <c r="EA34" s="213">
        <f t="shared" si="6"/>
        <v>2</v>
      </c>
      <c r="EB34" s="207" t="str">
        <f t="shared" si="1"/>
        <v>2092</v>
      </c>
    </row>
    <row r="35" spans="1:132" ht="15" hidden="1" x14ac:dyDescent="0.25">
      <c r="A35" s="243">
        <v>909</v>
      </c>
      <c r="B35" s="244" t="s">
        <v>140</v>
      </c>
      <c r="C35" s="208">
        <v>35089.5</v>
      </c>
      <c r="D35" s="208">
        <v>26853</v>
      </c>
      <c r="E35" s="209">
        <v>39</v>
      </c>
      <c r="F35" s="209">
        <v>167.83333300000001</v>
      </c>
      <c r="G35" s="209">
        <v>69.233333000000002</v>
      </c>
      <c r="H35" s="209">
        <v>6</v>
      </c>
      <c r="I35" s="209">
        <v>163.1</v>
      </c>
      <c r="J35" s="209">
        <v>1734.778669</v>
      </c>
      <c r="K35" s="209">
        <v>677.95000100000004</v>
      </c>
      <c r="L35" s="209">
        <v>21.466667000000001</v>
      </c>
      <c r="M35" s="209">
        <v>0</v>
      </c>
      <c r="N35" s="209">
        <v>0</v>
      </c>
      <c r="O35" s="209">
        <v>0</v>
      </c>
      <c r="P35" s="209">
        <v>0</v>
      </c>
      <c r="Q35" s="209">
        <v>33.4</v>
      </c>
      <c r="R35" s="209">
        <v>434.58666699999998</v>
      </c>
      <c r="S35" s="209">
        <v>171.29999900000001</v>
      </c>
      <c r="T35" s="209">
        <v>5</v>
      </c>
      <c r="U35" s="209">
        <v>0</v>
      </c>
      <c r="V35" s="209">
        <v>0</v>
      </c>
      <c r="W35" s="209">
        <v>0</v>
      </c>
      <c r="X35" s="210">
        <v>750.32066699999996</v>
      </c>
      <c r="Y35" s="210">
        <v>2007.5240080000001</v>
      </c>
      <c r="Z35" s="210">
        <v>620.07028400000002</v>
      </c>
      <c r="AA35" s="210">
        <v>39.426667000000002</v>
      </c>
      <c r="AB35" s="209">
        <v>45</v>
      </c>
      <c r="AC35" s="209">
        <v>23</v>
      </c>
      <c r="AD35" s="209">
        <v>1</v>
      </c>
      <c r="AE35" s="209">
        <v>234.13333299999999</v>
      </c>
      <c r="AF35" s="209">
        <v>111.233333</v>
      </c>
      <c r="AG35" s="209">
        <v>0.86666699999999997</v>
      </c>
      <c r="AH35" s="209">
        <v>0</v>
      </c>
      <c r="AI35" s="209">
        <v>0</v>
      </c>
      <c r="AJ35" s="209">
        <v>0</v>
      </c>
      <c r="AK35" s="209">
        <v>48.2</v>
      </c>
      <c r="AL35" s="209">
        <v>19</v>
      </c>
      <c r="AM35" s="209">
        <v>0</v>
      </c>
      <c r="AN35" s="209">
        <v>0</v>
      </c>
      <c r="AO35" s="209">
        <v>0</v>
      </c>
      <c r="AP35" s="209">
        <v>207.62866700000001</v>
      </c>
      <c r="AQ35" s="209">
        <v>98.678668000000002</v>
      </c>
      <c r="AR35" s="209">
        <v>3</v>
      </c>
      <c r="AS35" s="211">
        <v>172</v>
      </c>
      <c r="AT35" s="209">
        <v>88.6</v>
      </c>
      <c r="AU35" s="209">
        <v>33.766666999999998</v>
      </c>
      <c r="AV35" s="209">
        <v>2</v>
      </c>
      <c r="AW35" s="209">
        <v>747.72133399999996</v>
      </c>
      <c r="AX35" s="209">
        <v>342.566667</v>
      </c>
      <c r="AY35" s="209">
        <v>12.2</v>
      </c>
      <c r="AZ35" s="209">
        <v>0</v>
      </c>
      <c r="BA35" s="209">
        <v>0</v>
      </c>
      <c r="BB35" s="209">
        <v>0</v>
      </c>
      <c r="BC35" s="209">
        <v>191.223331</v>
      </c>
      <c r="BD35" s="209">
        <v>90.606001000000006</v>
      </c>
      <c r="BE35" s="209">
        <v>2</v>
      </c>
      <c r="BF35" s="211">
        <v>1340.843333</v>
      </c>
      <c r="BG35" s="211">
        <v>433.97533199999998</v>
      </c>
      <c r="BH35" s="211">
        <v>12.826665999999999</v>
      </c>
      <c r="BI35" s="209">
        <v>42</v>
      </c>
      <c r="BJ35" s="209">
        <v>168.7</v>
      </c>
      <c r="BK35" s="209">
        <v>65</v>
      </c>
      <c r="BL35" s="209">
        <v>1</v>
      </c>
      <c r="BM35" s="209">
        <v>168.60000099999999</v>
      </c>
      <c r="BN35" s="209">
        <v>1712.200002</v>
      </c>
      <c r="BO35" s="209">
        <v>704.98333200000002</v>
      </c>
      <c r="BP35" s="209">
        <v>10.199999999999999</v>
      </c>
      <c r="BQ35" s="209">
        <v>0</v>
      </c>
      <c r="BR35" s="209">
        <v>0</v>
      </c>
      <c r="BS35" s="209">
        <v>0</v>
      </c>
      <c r="BT35" s="209">
        <v>0</v>
      </c>
      <c r="BU35" s="209">
        <v>61.6</v>
      </c>
      <c r="BV35" s="209">
        <v>484.93333200000001</v>
      </c>
      <c r="BW35" s="209">
        <v>260.61666600000001</v>
      </c>
      <c r="BX35" s="209">
        <v>5</v>
      </c>
      <c r="BY35" s="209">
        <v>0</v>
      </c>
      <c r="BZ35" s="209">
        <v>0</v>
      </c>
      <c r="CA35" s="209">
        <v>0</v>
      </c>
      <c r="CB35" s="210">
        <v>674.00866799999994</v>
      </c>
      <c r="CC35" s="210">
        <v>1911.7343530000001</v>
      </c>
      <c r="CD35" s="210">
        <v>592.45993099999998</v>
      </c>
      <c r="CE35" s="210">
        <v>33.933334000000002</v>
      </c>
      <c r="CF35" s="209">
        <v>41</v>
      </c>
      <c r="CG35" s="209">
        <v>26</v>
      </c>
      <c r="CH35" s="209">
        <v>1</v>
      </c>
      <c r="CI35" s="209">
        <v>221.566667</v>
      </c>
      <c r="CJ35" s="209">
        <v>84.6</v>
      </c>
      <c r="CK35" s="209">
        <v>2.8666670000000001</v>
      </c>
      <c r="CL35" s="209">
        <v>0</v>
      </c>
      <c r="CM35" s="209">
        <v>0</v>
      </c>
      <c r="CN35" s="209">
        <v>0</v>
      </c>
      <c r="CO35" s="209">
        <v>60</v>
      </c>
      <c r="CP35" s="209">
        <v>34</v>
      </c>
      <c r="CQ35" s="209">
        <v>1</v>
      </c>
      <c r="CR35" s="209">
        <v>0</v>
      </c>
      <c r="CS35" s="209">
        <v>0</v>
      </c>
      <c r="CT35" s="209">
        <v>204.819999</v>
      </c>
      <c r="CU35" s="209">
        <v>83.266665000000003</v>
      </c>
      <c r="CV35" s="209">
        <v>5.7333340000000002</v>
      </c>
      <c r="CW35" s="209">
        <v>82.316666999999995</v>
      </c>
      <c r="CX35" s="209">
        <v>36.183332999999998</v>
      </c>
      <c r="CY35" s="209">
        <v>0</v>
      </c>
      <c r="CZ35" s="209">
        <v>812.87799800000005</v>
      </c>
      <c r="DA35" s="209">
        <v>368.904</v>
      </c>
      <c r="DB35" s="209">
        <v>4.9333330000000002</v>
      </c>
      <c r="DC35" s="209">
        <v>0</v>
      </c>
      <c r="DD35" s="209">
        <v>0</v>
      </c>
      <c r="DE35" s="209">
        <v>0</v>
      </c>
      <c r="DF35" s="209">
        <v>231.276667</v>
      </c>
      <c r="DG35" s="209">
        <v>131.816667</v>
      </c>
      <c r="DH35" s="209">
        <v>1.4</v>
      </c>
      <c r="DI35" s="211">
        <v>1279.237337</v>
      </c>
      <c r="DJ35" s="211">
        <v>415.966003</v>
      </c>
      <c r="DK35" s="211">
        <v>15.633333</v>
      </c>
      <c r="DL35" s="212">
        <f t="shared" si="2"/>
        <v>183</v>
      </c>
      <c r="DM35" s="212">
        <f t="shared" si="3"/>
        <v>203</v>
      </c>
      <c r="DN35" s="212">
        <f t="shared" si="4"/>
        <v>114.5</v>
      </c>
      <c r="DO35" s="212">
        <f t="shared" si="5"/>
        <v>173</v>
      </c>
      <c r="DP35" s="208">
        <v>169</v>
      </c>
      <c r="DR35" s="206">
        <v>209</v>
      </c>
      <c r="DS35" s="206" t="s">
        <v>137</v>
      </c>
      <c r="DT35" s="206">
        <v>2097180</v>
      </c>
      <c r="DU35" s="206">
        <v>100765</v>
      </c>
      <c r="DV35" s="206" t="s">
        <v>328</v>
      </c>
      <c r="DW35" s="206" t="s">
        <v>295</v>
      </c>
      <c r="DX35" s="206" t="str">
        <f t="shared" si="0"/>
        <v>Maintained</v>
      </c>
      <c r="DY35" s="246">
        <v>0</v>
      </c>
      <c r="DZ35" s="246">
        <v>171</v>
      </c>
      <c r="EA35" s="213">
        <f t="shared" si="6"/>
        <v>3</v>
      </c>
      <c r="EB35" s="207" t="str">
        <f t="shared" si="1"/>
        <v>2093</v>
      </c>
    </row>
    <row r="36" spans="1:132" ht="15" hidden="1" x14ac:dyDescent="0.25">
      <c r="A36" s="243">
        <v>841</v>
      </c>
      <c r="B36" s="244" t="s">
        <v>141</v>
      </c>
      <c r="C36" s="208">
        <v>8594.5</v>
      </c>
      <c r="D36" s="208">
        <v>6118.5</v>
      </c>
      <c r="E36" s="209">
        <v>54</v>
      </c>
      <c r="F36" s="209">
        <v>97.4</v>
      </c>
      <c r="G36" s="209">
        <v>32</v>
      </c>
      <c r="H36" s="209">
        <v>1</v>
      </c>
      <c r="I36" s="209">
        <v>9</v>
      </c>
      <c r="J36" s="209">
        <v>51</v>
      </c>
      <c r="K36" s="209">
        <v>18</v>
      </c>
      <c r="L36" s="209">
        <v>0</v>
      </c>
      <c r="M36" s="209">
        <v>0</v>
      </c>
      <c r="N36" s="209">
        <v>0</v>
      </c>
      <c r="O36" s="209">
        <v>0</v>
      </c>
      <c r="P36" s="209">
        <v>0</v>
      </c>
      <c r="Q36" s="209">
        <v>43.4</v>
      </c>
      <c r="R36" s="209">
        <v>336.2</v>
      </c>
      <c r="S36" s="209">
        <v>148</v>
      </c>
      <c r="T36" s="209">
        <v>2</v>
      </c>
      <c r="U36" s="209">
        <v>0</v>
      </c>
      <c r="V36" s="209">
        <v>0</v>
      </c>
      <c r="W36" s="209">
        <v>0</v>
      </c>
      <c r="X36" s="210">
        <v>233.23333299999999</v>
      </c>
      <c r="Y36" s="210">
        <v>604.03333399999997</v>
      </c>
      <c r="Z36" s="210">
        <v>200.466667</v>
      </c>
      <c r="AA36" s="210">
        <v>7</v>
      </c>
      <c r="AB36" s="209">
        <v>19</v>
      </c>
      <c r="AC36" s="209">
        <v>13</v>
      </c>
      <c r="AD36" s="209">
        <v>0</v>
      </c>
      <c r="AE36" s="209">
        <v>28</v>
      </c>
      <c r="AF36" s="209">
        <v>11</v>
      </c>
      <c r="AG36" s="209">
        <v>0</v>
      </c>
      <c r="AH36" s="209">
        <v>0</v>
      </c>
      <c r="AI36" s="209">
        <v>0</v>
      </c>
      <c r="AJ36" s="209">
        <v>0</v>
      </c>
      <c r="AK36" s="209">
        <v>66</v>
      </c>
      <c r="AL36" s="209">
        <v>38</v>
      </c>
      <c r="AM36" s="209">
        <v>0</v>
      </c>
      <c r="AN36" s="209">
        <v>0</v>
      </c>
      <c r="AO36" s="209">
        <v>0</v>
      </c>
      <c r="AP36" s="209">
        <v>73</v>
      </c>
      <c r="AQ36" s="209">
        <v>28</v>
      </c>
      <c r="AR36" s="209">
        <v>1</v>
      </c>
      <c r="AS36" s="211">
        <v>39</v>
      </c>
      <c r="AT36" s="209">
        <v>43</v>
      </c>
      <c r="AU36" s="209">
        <v>11</v>
      </c>
      <c r="AV36" s="209">
        <v>0</v>
      </c>
      <c r="AW36" s="209">
        <v>19</v>
      </c>
      <c r="AX36" s="209">
        <v>11</v>
      </c>
      <c r="AY36" s="209">
        <v>0</v>
      </c>
      <c r="AZ36" s="209">
        <v>0</v>
      </c>
      <c r="BA36" s="209">
        <v>0</v>
      </c>
      <c r="BB36" s="209">
        <v>0</v>
      </c>
      <c r="BC36" s="209">
        <v>97.6</v>
      </c>
      <c r="BD36" s="209">
        <v>43</v>
      </c>
      <c r="BE36" s="209">
        <v>2</v>
      </c>
      <c r="BF36" s="211">
        <v>365.16665499999999</v>
      </c>
      <c r="BG36" s="211">
        <v>130.54999599999999</v>
      </c>
      <c r="BH36" s="211">
        <v>4</v>
      </c>
      <c r="BI36" s="209">
        <v>59</v>
      </c>
      <c r="BJ36" s="209">
        <v>93.6</v>
      </c>
      <c r="BK36" s="209">
        <v>36</v>
      </c>
      <c r="BL36" s="209">
        <v>2</v>
      </c>
      <c r="BM36" s="209">
        <v>12</v>
      </c>
      <c r="BN36" s="209">
        <v>37</v>
      </c>
      <c r="BO36" s="209">
        <v>17</v>
      </c>
      <c r="BP36" s="209">
        <v>0</v>
      </c>
      <c r="BQ36" s="209">
        <v>0</v>
      </c>
      <c r="BR36" s="209">
        <v>0</v>
      </c>
      <c r="BS36" s="209">
        <v>0</v>
      </c>
      <c r="BT36" s="209">
        <v>0</v>
      </c>
      <c r="BU36" s="209">
        <v>48</v>
      </c>
      <c r="BV36" s="209">
        <v>305.8</v>
      </c>
      <c r="BW36" s="209">
        <v>121</v>
      </c>
      <c r="BX36" s="209">
        <v>4</v>
      </c>
      <c r="BY36" s="209">
        <v>0</v>
      </c>
      <c r="BZ36" s="209">
        <v>0</v>
      </c>
      <c r="CA36" s="209">
        <v>0</v>
      </c>
      <c r="CB36" s="210">
        <v>197</v>
      </c>
      <c r="CC36" s="210">
        <v>539.41666699999996</v>
      </c>
      <c r="CD36" s="210">
        <v>188.36666700000001</v>
      </c>
      <c r="CE36" s="210">
        <v>3</v>
      </c>
      <c r="CF36" s="209">
        <v>37</v>
      </c>
      <c r="CG36" s="209">
        <v>9</v>
      </c>
      <c r="CH36" s="209">
        <v>0</v>
      </c>
      <c r="CI36" s="209">
        <v>17</v>
      </c>
      <c r="CJ36" s="209">
        <v>8</v>
      </c>
      <c r="CK36" s="209">
        <v>0</v>
      </c>
      <c r="CL36" s="209">
        <v>0</v>
      </c>
      <c r="CM36" s="209">
        <v>0</v>
      </c>
      <c r="CN36" s="209">
        <v>0</v>
      </c>
      <c r="CO36" s="209">
        <v>60</v>
      </c>
      <c r="CP36" s="209">
        <v>18</v>
      </c>
      <c r="CQ36" s="209">
        <v>0</v>
      </c>
      <c r="CR36" s="209">
        <v>0</v>
      </c>
      <c r="CS36" s="209">
        <v>0</v>
      </c>
      <c r="CT36" s="209">
        <v>91.9</v>
      </c>
      <c r="CU36" s="209">
        <v>20</v>
      </c>
      <c r="CV36" s="209">
        <v>1</v>
      </c>
      <c r="CW36" s="209">
        <v>34</v>
      </c>
      <c r="CX36" s="209">
        <v>14</v>
      </c>
      <c r="CY36" s="209">
        <v>1</v>
      </c>
      <c r="CZ36" s="209">
        <v>11</v>
      </c>
      <c r="DA36" s="209">
        <v>7</v>
      </c>
      <c r="DB36" s="209">
        <v>0</v>
      </c>
      <c r="DC36" s="209">
        <v>0</v>
      </c>
      <c r="DD36" s="209">
        <v>0</v>
      </c>
      <c r="DE36" s="209">
        <v>0</v>
      </c>
      <c r="DF36" s="209">
        <v>111</v>
      </c>
      <c r="DG36" s="209">
        <v>51.4</v>
      </c>
      <c r="DH36" s="209">
        <v>3</v>
      </c>
      <c r="DI36" s="211">
        <v>331.46665999999999</v>
      </c>
      <c r="DJ36" s="211">
        <v>133.36666299999999</v>
      </c>
      <c r="DK36" s="211">
        <v>1.233333</v>
      </c>
      <c r="DL36" s="212">
        <f t="shared" si="2"/>
        <v>0</v>
      </c>
      <c r="DM36" s="212">
        <f t="shared" si="3"/>
        <v>0</v>
      </c>
      <c r="DN36" s="212">
        <f t="shared" si="4"/>
        <v>139</v>
      </c>
      <c r="DO36" s="212">
        <f t="shared" si="5"/>
        <v>180</v>
      </c>
      <c r="DP36" s="208">
        <v>50</v>
      </c>
      <c r="DR36" s="206">
        <v>209</v>
      </c>
      <c r="DS36" s="206" t="s">
        <v>137</v>
      </c>
      <c r="DT36" s="206">
        <v>2097182</v>
      </c>
      <c r="DU36" s="206">
        <v>100766</v>
      </c>
      <c r="DV36" s="206" t="s">
        <v>329</v>
      </c>
      <c r="DW36" s="206" t="s">
        <v>320</v>
      </c>
      <c r="DX36" s="206" t="str">
        <f t="shared" si="0"/>
        <v>Maintained</v>
      </c>
      <c r="DY36" s="246">
        <v>145</v>
      </c>
      <c r="DZ36" s="246">
        <v>0</v>
      </c>
      <c r="EA36" s="213">
        <f t="shared" si="6"/>
        <v>4</v>
      </c>
      <c r="EB36" s="207" t="str">
        <f t="shared" si="1"/>
        <v>2094</v>
      </c>
    </row>
    <row r="37" spans="1:132" ht="15" hidden="1" x14ac:dyDescent="0.25">
      <c r="A37" s="243">
        <v>831</v>
      </c>
      <c r="B37" s="244" t="s">
        <v>142</v>
      </c>
      <c r="C37" s="208">
        <v>23246</v>
      </c>
      <c r="D37" s="208">
        <v>16483</v>
      </c>
      <c r="E37" s="209">
        <v>93</v>
      </c>
      <c r="F37" s="209">
        <v>308.09999900000003</v>
      </c>
      <c r="G37" s="209">
        <v>111.13333299999999</v>
      </c>
      <c r="H37" s="209">
        <v>1</v>
      </c>
      <c r="I37" s="209">
        <v>10</v>
      </c>
      <c r="J37" s="209">
        <v>368</v>
      </c>
      <c r="K37" s="209">
        <v>130.4</v>
      </c>
      <c r="L37" s="209">
        <v>4</v>
      </c>
      <c r="M37" s="209">
        <v>0</v>
      </c>
      <c r="N37" s="209">
        <v>9</v>
      </c>
      <c r="O37" s="209">
        <v>3</v>
      </c>
      <c r="P37" s="209">
        <v>0</v>
      </c>
      <c r="Q37" s="209">
        <v>55</v>
      </c>
      <c r="R37" s="209">
        <v>678.83333400000004</v>
      </c>
      <c r="S37" s="209">
        <v>286.39999999999998</v>
      </c>
      <c r="T37" s="209">
        <v>1</v>
      </c>
      <c r="U37" s="209">
        <v>0</v>
      </c>
      <c r="V37" s="209">
        <v>0</v>
      </c>
      <c r="W37" s="209">
        <v>0</v>
      </c>
      <c r="X37" s="210">
        <v>686.80418499999996</v>
      </c>
      <c r="Y37" s="210">
        <v>1525.9013580000001</v>
      </c>
      <c r="Z37" s="210">
        <v>498.60100899999998</v>
      </c>
      <c r="AA37" s="210">
        <v>28.8</v>
      </c>
      <c r="AB37" s="209">
        <v>64.8</v>
      </c>
      <c r="AC37" s="209">
        <v>30.933333000000001</v>
      </c>
      <c r="AD37" s="209">
        <v>1</v>
      </c>
      <c r="AE37" s="209">
        <v>91</v>
      </c>
      <c r="AF37" s="209">
        <v>37</v>
      </c>
      <c r="AG37" s="209">
        <v>1</v>
      </c>
      <c r="AH37" s="209">
        <v>1</v>
      </c>
      <c r="AI37" s="209">
        <v>0</v>
      </c>
      <c r="AJ37" s="209">
        <v>0</v>
      </c>
      <c r="AK37" s="209">
        <v>209.6</v>
      </c>
      <c r="AL37" s="209">
        <v>106</v>
      </c>
      <c r="AM37" s="209">
        <v>0</v>
      </c>
      <c r="AN37" s="209">
        <v>0</v>
      </c>
      <c r="AO37" s="209">
        <v>0</v>
      </c>
      <c r="AP37" s="209">
        <v>257.81679100000002</v>
      </c>
      <c r="AQ37" s="209">
        <v>104.382738</v>
      </c>
      <c r="AR37" s="209">
        <v>7</v>
      </c>
      <c r="AS37" s="211">
        <v>128</v>
      </c>
      <c r="AT37" s="209">
        <v>54.116667</v>
      </c>
      <c r="AU37" s="209">
        <v>23.266666000000001</v>
      </c>
      <c r="AV37" s="209">
        <v>0</v>
      </c>
      <c r="AW37" s="209">
        <v>101.2</v>
      </c>
      <c r="AX37" s="209">
        <v>45.1</v>
      </c>
      <c r="AY37" s="209">
        <v>0</v>
      </c>
      <c r="AZ37" s="209">
        <v>4</v>
      </c>
      <c r="BA37" s="209">
        <v>0</v>
      </c>
      <c r="BB37" s="209">
        <v>0</v>
      </c>
      <c r="BC37" s="209">
        <v>175.966667</v>
      </c>
      <c r="BD37" s="209">
        <v>68.183333000000005</v>
      </c>
      <c r="BE37" s="209">
        <v>0</v>
      </c>
      <c r="BF37" s="211">
        <v>743.31801099999996</v>
      </c>
      <c r="BG37" s="211">
        <v>265.54733800000002</v>
      </c>
      <c r="BH37" s="211">
        <v>4.5999999999999996</v>
      </c>
      <c r="BI37" s="209">
        <v>87.8</v>
      </c>
      <c r="BJ37" s="209">
        <v>311.86666600000001</v>
      </c>
      <c r="BK37" s="209">
        <v>115.733333</v>
      </c>
      <c r="BL37" s="209">
        <v>2</v>
      </c>
      <c r="BM37" s="209">
        <v>15</v>
      </c>
      <c r="BN37" s="209">
        <v>340</v>
      </c>
      <c r="BO37" s="209">
        <v>154</v>
      </c>
      <c r="BP37" s="209">
        <v>4</v>
      </c>
      <c r="BQ37" s="209">
        <v>0</v>
      </c>
      <c r="BR37" s="209">
        <v>4</v>
      </c>
      <c r="BS37" s="209">
        <v>4</v>
      </c>
      <c r="BT37" s="209">
        <v>0</v>
      </c>
      <c r="BU37" s="209">
        <v>60.6</v>
      </c>
      <c r="BV37" s="209">
        <v>702.33333300000004</v>
      </c>
      <c r="BW37" s="209">
        <v>315.60000000000002</v>
      </c>
      <c r="BX37" s="209">
        <v>5</v>
      </c>
      <c r="BY37" s="209">
        <v>0</v>
      </c>
      <c r="BZ37" s="209">
        <v>0</v>
      </c>
      <c r="CA37" s="209">
        <v>0</v>
      </c>
      <c r="CB37" s="210">
        <v>600.55435499999999</v>
      </c>
      <c r="CC37" s="210">
        <v>1438.1624959999999</v>
      </c>
      <c r="CD37" s="210">
        <v>479.07778000000002</v>
      </c>
      <c r="CE37" s="210">
        <v>31.4</v>
      </c>
      <c r="CF37" s="209">
        <v>74.8</v>
      </c>
      <c r="CG37" s="209">
        <v>31</v>
      </c>
      <c r="CH37" s="209">
        <v>0</v>
      </c>
      <c r="CI37" s="209">
        <v>72</v>
      </c>
      <c r="CJ37" s="209">
        <v>44</v>
      </c>
      <c r="CK37" s="209">
        <v>3</v>
      </c>
      <c r="CL37" s="209">
        <v>1</v>
      </c>
      <c r="CM37" s="209">
        <v>2</v>
      </c>
      <c r="CN37" s="209">
        <v>0</v>
      </c>
      <c r="CO37" s="209">
        <v>185.6</v>
      </c>
      <c r="CP37" s="209">
        <v>82.5</v>
      </c>
      <c r="CQ37" s="209">
        <v>1</v>
      </c>
      <c r="CR37" s="209">
        <v>0</v>
      </c>
      <c r="CS37" s="209">
        <v>0</v>
      </c>
      <c r="CT37" s="209">
        <v>283.66779200000002</v>
      </c>
      <c r="CU37" s="209">
        <v>93.666667000000004</v>
      </c>
      <c r="CV37" s="209">
        <v>1.6</v>
      </c>
      <c r="CW37" s="209">
        <v>76.133334000000005</v>
      </c>
      <c r="CX37" s="209">
        <v>32.466667000000001</v>
      </c>
      <c r="CY37" s="209">
        <v>1.8666670000000001</v>
      </c>
      <c r="CZ37" s="209">
        <v>106.1</v>
      </c>
      <c r="DA37" s="209">
        <v>48.3</v>
      </c>
      <c r="DB37" s="209">
        <v>1</v>
      </c>
      <c r="DC37" s="209">
        <v>2</v>
      </c>
      <c r="DD37" s="209">
        <v>0</v>
      </c>
      <c r="DE37" s="209">
        <v>0</v>
      </c>
      <c r="DF37" s="209">
        <v>166.64999800000001</v>
      </c>
      <c r="DG37" s="209">
        <v>98.163332999999994</v>
      </c>
      <c r="DH37" s="209">
        <v>1</v>
      </c>
      <c r="DI37" s="211">
        <v>699.83667500000001</v>
      </c>
      <c r="DJ37" s="211">
        <v>258.95866999999998</v>
      </c>
      <c r="DK37" s="211">
        <v>5.2</v>
      </c>
      <c r="DL37" s="212">
        <f t="shared" si="2"/>
        <v>0</v>
      </c>
      <c r="DM37" s="212">
        <f t="shared" si="3"/>
        <v>86</v>
      </c>
      <c r="DN37" s="212">
        <f t="shared" si="4"/>
        <v>181</v>
      </c>
      <c r="DO37" s="212">
        <f t="shared" si="5"/>
        <v>541</v>
      </c>
      <c r="DP37" s="208">
        <v>78</v>
      </c>
      <c r="DR37" s="206">
        <v>209</v>
      </c>
      <c r="DS37" s="206" t="s">
        <v>137</v>
      </c>
      <c r="DT37" s="206">
        <v>2097183</v>
      </c>
      <c r="DU37" s="206">
        <v>136423</v>
      </c>
      <c r="DV37" s="206" t="s">
        <v>330</v>
      </c>
      <c r="DW37" s="206" t="s">
        <v>295</v>
      </c>
      <c r="DX37" s="206" t="str">
        <f t="shared" si="0"/>
        <v>Maintained</v>
      </c>
      <c r="DY37" s="246">
        <v>117</v>
      </c>
      <c r="DZ37" s="246">
        <v>105</v>
      </c>
      <c r="EA37" s="213">
        <f t="shared" si="6"/>
        <v>5</v>
      </c>
      <c r="EB37" s="207" t="str">
        <f t="shared" si="1"/>
        <v>2095</v>
      </c>
    </row>
    <row r="38" spans="1:132" ht="15" hidden="1" x14ac:dyDescent="0.25">
      <c r="A38" s="243">
        <v>830</v>
      </c>
      <c r="B38" s="244" t="s">
        <v>144</v>
      </c>
      <c r="C38" s="208">
        <v>58294</v>
      </c>
      <c r="D38" s="208">
        <v>40449</v>
      </c>
      <c r="E38" s="209">
        <v>29.333333</v>
      </c>
      <c r="F38" s="209">
        <v>401.266662</v>
      </c>
      <c r="G38" s="209">
        <v>136.79999799999999</v>
      </c>
      <c r="H38" s="209">
        <v>4.9333330000000002</v>
      </c>
      <c r="I38" s="209">
        <v>89</v>
      </c>
      <c r="J38" s="209">
        <v>1492.099999</v>
      </c>
      <c r="K38" s="209">
        <v>625.6</v>
      </c>
      <c r="L38" s="209">
        <v>7</v>
      </c>
      <c r="M38" s="209">
        <v>0</v>
      </c>
      <c r="N38" s="209">
        <v>0</v>
      </c>
      <c r="O38" s="209">
        <v>0</v>
      </c>
      <c r="P38" s="209">
        <v>0</v>
      </c>
      <c r="Q38" s="209">
        <v>55.2</v>
      </c>
      <c r="R38" s="209">
        <v>725.22666700000002</v>
      </c>
      <c r="S38" s="209">
        <v>307.8</v>
      </c>
      <c r="T38" s="209">
        <v>9</v>
      </c>
      <c r="U38" s="209">
        <v>0</v>
      </c>
      <c r="V38" s="209">
        <v>0</v>
      </c>
      <c r="W38" s="209">
        <v>0</v>
      </c>
      <c r="X38" s="210">
        <v>1275.499693</v>
      </c>
      <c r="Y38" s="210">
        <v>4214.530882</v>
      </c>
      <c r="Z38" s="210">
        <v>1363.974825</v>
      </c>
      <c r="AA38" s="210">
        <v>111.482175</v>
      </c>
      <c r="AB38" s="209">
        <v>85.066665</v>
      </c>
      <c r="AC38" s="209">
        <v>36.799999999999997</v>
      </c>
      <c r="AD38" s="209">
        <v>2</v>
      </c>
      <c r="AE38" s="209">
        <v>370</v>
      </c>
      <c r="AF38" s="209">
        <v>178</v>
      </c>
      <c r="AG38" s="209">
        <v>2</v>
      </c>
      <c r="AH38" s="209">
        <v>0</v>
      </c>
      <c r="AI38" s="209">
        <v>0</v>
      </c>
      <c r="AJ38" s="209">
        <v>0</v>
      </c>
      <c r="AK38" s="209">
        <v>165.33333299999998</v>
      </c>
      <c r="AL38" s="209">
        <v>93.35</v>
      </c>
      <c r="AM38" s="209">
        <v>5</v>
      </c>
      <c r="AN38" s="209">
        <v>0</v>
      </c>
      <c r="AO38" s="209">
        <v>0</v>
      </c>
      <c r="AP38" s="209">
        <v>337.975077</v>
      </c>
      <c r="AQ38" s="209">
        <v>132.01958300000001</v>
      </c>
      <c r="AR38" s="209">
        <v>9</v>
      </c>
      <c r="AS38" s="211">
        <v>260</v>
      </c>
      <c r="AT38" s="209">
        <v>135.266673</v>
      </c>
      <c r="AU38" s="209">
        <v>54.800004999999999</v>
      </c>
      <c r="AV38" s="209">
        <v>2</v>
      </c>
      <c r="AW38" s="209">
        <v>390.316667</v>
      </c>
      <c r="AX38" s="209">
        <v>200.366668</v>
      </c>
      <c r="AY38" s="209">
        <v>2.6</v>
      </c>
      <c r="AZ38" s="209">
        <v>0</v>
      </c>
      <c r="BA38" s="209">
        <v>0</v>
      </c>
      <c r="BB38" s="209">
        <v>0</v>
      </c>
      <c r="BC38" s="209">
        <v>187.40200100000001</v>
      </c>
      <c r="BD38" s="209">
        <v>93.016666000000001</v>
      </c>
      <c r="BE38" s="209">
        <v>0</v>
      </c>
      <c r="BF38" s="211">
        <v>2471.3193160000001</v>
      </c>
      <c r="BG38" s="211">
        <v>847.63133100000005</v>
      </c>
      <c r="BH38" s="211">
        <v>20.823333000000002</v>
      </c>
      <c r="BI38" s="209">
        <v>36.366666000000002</v>
      </c>
      <c r="BJ38" s="209">
        <v>356.14999699999998</v>
      </c>
      <c r="BK38" s="209">
        <v>156.26666499999999</v>
      </c>
      <c r="BL38" s="209">
        <v>1</v>
      </c>
      <c r="BM38" s="209">
        <v>74.400000000000006</v>
      </c>
      <c r="BN38" s="209">
        <v>1428.1666660000001</v>
      </c>
      <c r="BO38" s="209">
        <v>568.26666699999998</v>
      </c>
      <c r="BP38" s="209">
        <v>13.266667</v>
      </c>
      <c r="BQ38" s="209">
        <v>0</v>
      </c>
      <c r="BR38" s="209">
        <v>0</v>
      </c>
      <c r="BS38" s="209">
        <v>0</v>
      </c>
      <c r="BT38" s="209">
        <v>0</v>
      </c>
      <c r="BU38" s="209">
        <v>46.4</v>
      </c>
      <c r="BV38" s="209">
        <v>731.80000099999995</v>
      </c>
      <c r="BW38" s="209">
        <v>280.24333300000001</v>
      </c>
      <c r="BX38" s="209">
        <v>3</v>
      </c>
      <c r="BY38" s="209">
        <v>0</v>
      </c>
      <c r="BZ38" s="209">
        <v>0</v>
      </c>
      <c r="CA38" s="209">
        <v>0</v>
      </c>
      <c r="CB38" s="210">
        <v>1141.8145340000001</v>
      </c>
      <c r="CC38" s="210">
        <v>4394.9042280000003</v>
      </c>
      <c r="CD38" s="210">
        <v>1432.222309</v>
      </c>
      <c r="CE38" s="210">
        <v>81.737157999999994</v>
      </c>
      <c r="CF38" s="209">
        <v>82.666666000000006</v>
      </c>
      <c r="CG38" s="209">
        <v>34.466665999999996</v>
      </c>
      <c r="CH38" s="209">
        <v>0</v>
      </c>
      <c r="CI38" s="209">
        <v>350.4</v>
      </c>
      <c r="CJ38" s="209">
        <v>162.4</v>
      </c>
      <c r="CK38" s="209">
        <v>2.6666669999999999</v>
      </c>
      <c r="CL38" s="209">
        <v>0</v>
      </c>
      <c r="CM38" s="209">
        <v>0</v>
      </c>
      <c r="CN38" s="209">
        <v>0</v>
      </c>
      <c r="CO38" s="209">
        <v>195.5</v>
      </c>
      <c r="CP38" s="209">
        <v>86.70999900000001</v>
      </c>
      <c r="CQ38" s="209">
        <v>1</v>
      </c>
      <c r="CR38" s="209">
        <v>0</v>
      </c>
      <c r="CS38" s="209">
        <v>0</v>
      </c>
      <c r="CT38" s="209">
        <v>365.62247400000001</v>
      </c>
      <c r="CU38" s="209">
        <v>163.883914</v>
      </c>
      <c r="CV38" s="209">
        <v>8.6</v>
      </c>
      <c r="CW38" s="209">
        <v>128.10000500000001</v>
      </c>
      <c r="CX38" s="209">
        <v>76.316669000000005</v>
      </c>
      <c r="CY38" s="209">
        <v>0</v>
      </c>
      <c r="CZ38" s="209">
        <v>443.08333499999998</v>
      </c>
      <c r="DA38" s="209">
        <v>206.14999900000001</v>
      </c>
      <c r="DB38" s="209">
        <v>5</v>
      </c>
      <c r="DC38" s="209">
        <v>0</v>
      </c>
      <c r="DD38" s="209">
        <v>0</v>
      </c>
      <c r="DE38" s="209">
        <v>0</v>
      </c>
      <c r="DF38" s="209">
        <v>222.23</v>
      </c>
      <c r="DG38" s="209">
        <v>93.2</v>
      </c>
      <c r="DH38" s="209">
        <v>0.4</v>
      </c>
      <c r="DI38" s="211">
        <v>2644.505971</v>
      </c>
      <c r="DJ38" s="211">
        <v>913.11066400000004</v>
      </c>
      <c r="DK38" s="211">
        <v>18.172001000000002</v>
      </c>
      <c r="DL38" s="212">
        <f t="shared" si="2"/>
        <v>149</v>
      </c>
      <c r="DM38" s="212">
        <f t="shared" si="3"/>
        <v>227</v>
      </c>
      <c r="DN38" s="212">
        <f t="shared" si="4"/>
        <v>303</v>
      </c>
      <c r="DO38" s="212">
        <f t="shared" si="5"/>
        <v>421</v>
      </c>
      <c r="DP38" s="208">
        <v>146</v>
      </c>
      <c r="DR38" s="206">
        <v>210</v>
      </c>
      <c r="DS38" s="206" t="s">
        <v>143</v>
      </c>
      <c r="DT38" s="206">
        <v>2107000</v>
      </c>
      <c r="DU38" s="206">
        <v>143745</v>
      </c>
      <c r="DV38" s="206" t="s">
        <v>331</v>
      </c>
      <c r="DW38" s="206" t="s">
        <v>311</v>
      </c>
      <c r="DX38" s="206" t="str">
        <f t="shared" si="0"/>
        <v>Academy</v>
      </c>
      <c r="DY38" s="246">
        <v>38</v>
      </c>
      <c r="DZ38" s="246">
        <v>24</v>
      </c>
      <c r="EA38" s="213">
        <f t="shared" si="6"/>
        <v>1</v>
      </c>
      <c r="EB38" s="207" t="str">
        <f t="shared" si="1"/>
        <v>2101</v>
      </c>
    </row>
    <row r="39" spans="1:132" ht="15" hidden="1" x14ac:dyDescent="0.25">
      <c r="A39" s="243">
        <v>878</v>
      </c>
      <c r="B39" s="244" t="s">
        <v>145</v>
      </c>
      <c r="C39" s="208">
        <v>55326.5</v>
      </c>
      <c r="D39" s="208">
        <v>36484.5</v>
      </c>
      <c r="E39" s="209">
        <v>33.799999999999997</v>
      </c>
      <c r="F39" s="209">
        <v>71.8</v>
      </c>
      <c r="G39" s="209">
        <v>27</v>
      </c>
      <c r="H39" s="209">
        <v>2</v>
      </c>
      <c r="I39" s="209">
        <v>62.066668999999997</v>
      </c>
      <c r="J39" s="209">
        <v>848.98867600000005</v>
      </c>
      <c r="K39" s="209">
        <v>353.76666899999998</v>
      </c>
      <c r="L39" s="209">
        <v>14</v>
      </c>
      <c r="M39" s="209">
        <v>0</v>
      </c>
      <c r="N39" s="209">
        <v>0</v>
      </c>
      <c r="O39" s="209">
        <v>0</v>
      </c>
      <c r="P39" s="209">
        <v>0</v>
      </c>
      <c r="Q39" s="209">
        <v>157.57</v>
      </c>
      <c r="R39" s="209">
        <v>1154.0460049999999</v>
      </c>
      <c r="S39" s="209">
        <v>507.48066999999998</v>
      </c>
      <c r="T39" s="209">
        <v>13.3</v>
      </c>
      <c r="U39" s="209">
        <v>0</v>
      </c>
      <c r="V39" s="209">
        <v>0</v>
      </c>
      <c r="W39" s="209">
        <v>0</v>
      </c>
      <c r="X39" s="210">
        <v>1100.1500169999999</v>
      </c>
      <c r="Y39" s="210">
        <v>4869.1271459999998</v>
      </c>
      <c r="Z39" s="210">
        <v>1603.828945</v>
      </c>
      <c r="AA39" s="210">
        <v>186.88333299999999</v>
      </c>
      <c r="AB39" s="209">
        <v>19.8</v>
      </c>
      <c r="AC39" s="209">
        <v>7</v>
      </c>
      <c r="AD39" s="209">
        <v>1</v>
      </c>
      <c r="AE39" s="209">
        <v>131.20000200000001</v>
      </c>
      <c r="AF39" s="209">
        <v>61.5</v>
      </c>
      <c r="AG39" s="209">
        <v>4</v>
      </c>
      <c r="AH39" s="209">
        <v>0</v>
      </c>
      <c r="AI39" s="209">
        <v>0</v>
      </c>
      <c r="AJ39" s="209">
        <v>0</v>
      </c>
      <c r="AK39" s="209">
        <v>175.47000199999999</v>
      </c>
      <c r="AL39" s="209">
        <v>76.433333000000005</v>
      </c>
      <c r="AM39" s="209">
        <v>1.8666670000000001</v>
      </c>
      <c r="AN39" s="209">
        <v>0</v>
      </c>
      <c r="AO39" s="209">
        <v>0</v>
      </c>
      <c r="AP39" s="209">
        <v>657.76228500000002</v>
      </c>
      <c r="AQ39" s="209">
        <v>210.82105100000001</v>
      </c>
      <c r="AR39" s="209">
        <v>11.833333</v>
      </c>
      <c r="AS39" s="211">
        <v>276</v>
      </c>
      <c r="AT39" s="209">
        <v>35.811999999999998</v>
      </c>
      <c r="AU39" s="209">
        <v>13</v>
      </c>
      <c r="AV39" s="209">
        <v>0</v>
      </c>
      <c r="AW39" s="209">
        <v>213.11666099999999</v>
      </c>
      <c r="AX39" s="209">
        <v>117.250665</v>
      </c>
      <c r="AY39" s="209">
        <v>3.3333330000000001</v>
      </c>
      <c r="AZ39" s="209">
        <v>0</v>
      </c>
      <c r="BA39" s="209">
        <v>0</v>
      </c>
      <c r="BB39" s="209">
        <v>0</v>
      </c>
      <c r="BC39" s="209">
        <v>309.59999299999998</v>
      </c>
      <c r="BD39" s="209">
        <v>176.16066499999999</v>
      </c>
      <c r="BE39" s="209">
        <v>6.7553330000000003</v>
      </c>
      <c r="BF39" s="211">
        <v>2371.8199770000001</v>
      </c>
      <c r="BG39" s="211">
        <v>819.08065299999998</v>
      </c>
      <c r="BH39" s="211">
        <v>55.814666000000003</v>
      </c>
      <c r="BI39" s="209">
        <v>31.733332999999998</v>
      </c>
      <c r="BJ39" s="209">
        <v>108.999994</v>
      </c>
      <c r="BK39" s="209">
        <v>23.999998000000001</v>
      </c>
      <c r="BL39" s="209">
        <v>2</v>
      </c>
      <c r="BM39" s="209">
        <v>51.083334999999998</v>
      </c>
      <c r="BN39" s="209">
        <v>794.51667199999997</v>
      </c>
      <c r="BO39" s="209">
        <v>355.85000200000002</v>
      </c>
      <c r="BP39" s="209">
        <v>4</v>
      </c>
      <c r="BQ39" s="209">
        <v>0</v>
      </c>
      <c r="BR39" s="209">
        <v>0</v>
      </c>
      <c r="BS39" s="209">
        <v>0</v>
      </c>
      <c r="BT39" s="209">
        <v>0</v>
      </c>
      <c r="BU39" s="209">
        <v>134.53867</v>
      </c>
      <c r="BV39" s="209">
        <v>1146.9586770000001</v>
      </c>
      <c r="BW39" s="209">
        <v>486.566667</v>
      </c>
      <c r="BX39" s="209">
        <v>14.733333999999999</v>
      </c>
      <c r="BY39" s="209">
        <v>0</v>
      </c>
      <c r="BZ39" s="209">
        <v>0</v>
      </c>
      <c r="CA39" s="209">
        <v>0</v>
      </c>
      <c r="CB39" s="210">
        <v>921.21492899999998</v>
      </c>
      <c r="CC39" s="210">
        <v>4662.9403700000003</v>
      </c>
      <c r="CD39" s="210">
        <v>1597.9456170000001</v>
      </c>
      <c r="CE39" s="210">
        <v>172.887719</v>
      </c>
      <c r="CF39" s="209">
        <v>24.066666999999999</v>
      </c>
      <c r="CG39" s="209">
        <v>1</v>
      </c>
      <c r="CH39" s="209">
        <v>0</v>
      </c>
      <c r="CI39" s="209">
        <v>129.466668</v>
      </c>
      <c r="CJ39" s="209">
        <v>63.800001000000002</v>
      </c>
      <c r="CK39" s="209">
        <v>0</v>
      </c>
      <c r="CL39" s="209">
        <v>0</v>
      </c>
      <c r="CM39" s="209">
        <v>0</v>
      </c>
      <c r="CN39" s="209">
        <v>0</v>
      </c>
      <c r="CO39" s="209">
        <v>169.95333600000001</v>
      </c>
      <c r="CP39" s="209">
        <v>85.4</v>
      </c>
      <c r="CQ39" s="209">
        <v>0</v>
      </c>
      <c r="CR39" s="209">
        <v>0</v>
      </c>
      <c r="CS39" s="209">
        <v>0</v>
      </c>
      <c r="CT39" s="209">
        <v>682.80965600000002</v>
      </c>
      <c r="CU39" s="209">
        <v>245.239474</v>
      </c>
      <c r="CV39" s="209">
        <v>17.899999999999999</v>
      </c>
      <c r="CW39" s="209">
        <v>46.999994999999998</v>
      </c>
      <c r="CX39" s="209">
        <v>16.399998</v>
      </c>
      <c r="CY39" s="209">
        <v>1</v>
      </c>
      <c r="CZ39" s="209">
        <v>226.24666199999999</v>
      </c>
      <c r="DA39" s="209">
        <v>123.699996</v>
      </c>
      <c r="DB39" s="209">
        <v>1.1666669999999999</v>
      </c>
      <c r="DC39" s="209">
        <v>0</v>
      </c>
      <c r="DD39" s="209">
        <v>0</v>
      </c>
      <c r="DE39" s="209">
        <v>0</v>
      </c>
      <c r="DF39" s="209">
        <v>325.72999600000003</v>
      </c>
      <c r="DG39" s="209">
        <v>155.852</v>
      </c>
      <c r="DH39" s="209">
        <v>4.2666659999999998</v>
      </c>
      <c r="DI39" s="211">
        <v>2502.511982</v>
      </c>
      <c r="DJ39" s="211">
        <v>901.198666</v>
      </c>
      <c r="DK39" s="211">
        <v>40.506664999999998</v>
      </c>
      <c r="DL39" s="212">
        <f t="shared" si="2"/>
        <v>415</v>
      </c>
      <c r="DM39" s="212">
        <f t="shared" si="3"/>
        <v>750</v>
      </c>
      <c r="DN39" s="212">
        <f t="shared" si="4"/>
        <v>78</v>
      </c>
      <c r="DO39" s="212">
        <f t="shared" si="5"/>
        <v>268</v>
      </c>
      <c r="DP39" s="208">
        <v>612</v>
      </c>
      <c r="DR39" s="206">
        <v>210</v>
      </c>
      <c r="DS39" s="206" t="s">
        <v>143</v>
      </c>
      <c r="DT39" s="206">
        <v>2107007</v>
      </c>
      <c r="DU39" s="206">
        <v>100872</v>
      </c>
      <c r="DV39" s="206" t="s">
        <v>332</v>
      </c>
      <c r="DW39" s="206" t="s">
        <v>295</v>
      </c>
      <c r="DX39" s="206" t="str">
        <f t="shared" si="0"/>
        <v>Maintained</v>
      </c>
      <c r="DY39" s="246">
        <v>0</v>
      </c>
      <c r="DZ39" s="246">
        <v>148</v>
      </c>
      <c r="EA39" s="213">
        <f t="shared" si="6"/>
        <v>2</v>
      </c>
      <c r="EB39" s="207" t="str">
        <f t="shared" si="1"/>
        <v>2102</v>
      </c>
    </row>
    <row r="40" spans="1:132" ht="15" hidden="1" x14ac:dyDescent="0.25">
      <c r="A40" s="243">
        <v>371</v>
      </c>
      <c r="B40" s="244" t="s">
        <v>146</v>
      </c>
      <c r="C40" s="208">
        <v>25505.5</v>
      </c>
      <c r="D40" s="208">
        <v>17056.5</v>
      </c>
      <c r="E40" s="209">
        <v>0</v>
      </c>
      <c r="F40" s="209">
        <v>0</v>
      </c>
      <c r="G40" s="209">
        <v>0</v>
      </c>
      <c r="H40" s="209">
        <v>0</v>
      </c>
      <c r="I40" s="209">
        <v>14</v>
      </c>
      <c r="J40" s="209">
        <v>614.4</v>
      </c>
      <c r="K40" s="209">
        <v>252.6</v>
      </c>
      <c r="L40" s="209">
        <v>0</v>
      </c>
      <c r="M40" s="209">
        <v>0</v>
      </c>
      <c r="N40" s="209">
        <v>0</v>
      </c>
      <c r="O40" s="209">
        <v>0</v>
      </c>
      <c r="P40" s="209">
        <v>0</v>
      </c>
      <c r="Q40" s="209">
        <v>45.2</v>
      </c>
      <c r="R40" s="209">
        <v>1208.383333</v>
      </c>
      <c r="S40" s="209">
        <v>568.70000000000005</v>
      </c>
      <c r="T40" s="209">
        <v>13</v>
      </c>
      <c r="U40" s="209">
        <v>0</v>
      </c>
      <c r="V40" s="209">
        <v>0</v>
      </c>
      <c r="W40" s="209">
        <v>0</v>
      </c>
      <c r="X40" s="210">
        <v>1092.958668</v>
      </c>
      <c r="Y40" s="210">
        <v>1376.1386669999999</v>
      </c>
      <c r="Z40" s="210">
        <v>357.72066699999999</v>
      </c>
      <c r="AA40" s="210">
        <v>33.6</v>
      </c>
      <c r="AB40" s="209">
        <v>0</v>
      </c>
      <c r="AC40" s="209">
        <v>0</v>
      </c>
      <c r="AD40" s="209">
        <v>0</v>
      </c>
      <c r="AE40" s="209">
        <v>144.80000000000001</v>
      </c>
      <c r="AF40" s="209">
        <v>67.8</v>
      </c>
      <c r="AG40" s="209">
        <v>0</v>
      </c>
      <c r="AH40" s="209">
        <v>0</v>
      </c>
      <c r="AI40" s="209">
        <v>0</v>
      </c>
      <c r="AJ40" s="209">
        <v>0</v>
      </c>
      <c r="AK40" s="209">
        <v>278.85000000000002</v>
      </c>
      <c r="AL40" s="209">
        <v>167.8</v>
      </c>
      <c r="AM40" s="209">
        <v>1</v>
      </c>
      <c r="AN40" s="209">
        <v>0</v>
      </c>
      <c r="AO40" s="209">
        <v>0</v>
      </c>
      <c r="AP40" s="209">
        <v>169.6</v>
      </c>
      <c r="AQ40" s="209">
        <v>60</v>
      </c>
      <c r="AR40" s="209">
        <v>5</v>
      </c>
      <c r="AS40" s="211">
        <v>137</v>
      </c>
      <c r="AT40" s="209">
        <v>0</v>
      </c>
      <c r="AU40" s="209">
        <v>0</v>
      </c>
      <c r="AV40" s="209">
        <v>0</v>
      </c>
      <c r="AW40" s="209">
        <v>141.36666600000001</v>
      </c>
      <c r="AX40" s="209">
        <v>58</v>
      </c>
      <c r="AY40" s="209">
        <v>0</v>
      </c>
      <c r="AZ40" s="209">
        <v>0</v>
      </c>
      <c r="BA40" s="209">
        <v>0</v>
      </c>
      <c r="BB40" s="209">
        <v>0</v>
      </c>
      <c r="BC40" s="209">
        <v>284.74466999999999</v>
      </c>
      <c r="BD40" s="209">
        <v>143.900001</v>
      </c>
      <c r="BE40" s="209">
        <v>4</v>
      </c>
      <c r="BF40" s="211">
        <v>856.83667300000002</v>
      </c>
      <c r="BG40" s="211">
        <v>284.64600300000001</v>
      </c>
      <c r="BH40" s="211">
        <v>11</v>
      </c>
      <c r="BI40" s="209">
        <v>0</v>
      </c>
      <c r="BJ40" s="209">
        <v>0</v>
      </c>
      <c r="BK40" s="209">
        <v>0</v>
      </c>
      <c r="BL40" s="209">
        <v>0</v>
      </c>
      <c r="BM40" s="209">
        <v>12</v>
      </c>
      <c r="BN40" s="209">
        <v>615.1</v>
      </c>
      <c r="BO40" s="209">
        <v>240</v>
      </c>
      <c r="BP40" s="209">
        <v>1</v>
      </c>
      <c r="BQ40" s="209">
        <v>0</v>
      </c>
      <c r="BR40" s="209">
        <v>0</v>
      </c>
      <c r="BS40" s="209">
        <v>0</v>
      </c>
      <c r="BT40" s="209">
        <v>0</v>
      </c>
      <c r="BU40" s="209">
        <v>54.866667999999997</v>
      </c>
      <c r="BV40" s="209">
        <v>1235.05</v>
      </c>
      <c r="BW40" s="209">
        <v>553.36666600000001</v>
      </c>
      <c r="BX40" s="209">
        <v>5</v>
      </c>
      <c r="BY40" s="209">
        <v>0</v>
      </c>
      <c r="BZ40" s="209">
        <v>0</v>
      </c>
      <c r="CA40" s="209">
        <v>0</v>
      </c>
      <c r="CB40" s="210">
        <v>899.39066800000001</v>
      </c>
      <c r="CC40" s="210">
        <v>1469.423335</v>
      </c>
      <c r="CD40" s="210">
        <v>345.46666599999998</v>
      </c>
      <c r="CE40" s="210">
        <v>32</v>
      </c>
      <c r="CF40" s="209">
        <v>0</v>
      </c>
      <c r="CG40" s="209">
        <v>0</v>
      </c>
      <c r="CH40" s="209">
        <v>0</v>
      </c>
      <c r="CI40" s="209">
        <v>128.1</v>
      </c>
      <c r="CJ40" s="209">
        <v>63</v>
      </c>
      <c r="CK40" s="209">
        <v>0</v>
      </c>
      <c r="CL40" s="209">
        <v>0</v>
      </c>
      <c r="CM40" s="209">
        <v>0</v>
      </c>
      <c r="CN40" s="209">
        <v>0</v>
      </c>
      <c r="CO40" s="209">
        <v>271.86666700000001</v>
      </c>
      <c r="CP40" s="209">
        <v>145.5</v>
      </c>
      <c r="CQ40" s="209">
        <v>0</v>
      </c>
      <c r="CR40" s="209">
        <v>0</v>
      </c>
      <c r="CS40" s="209">
        <v>0</v>
      </c>
      <c r="CT40" s="209">
        <v>163.533333</v>
      </c>
      <c r="CU40" s="209">
        <v>49.933332999999998</v>
      </c>
      <c r="CV40" s="209">
        <v>5</v>
      </c>
      <c r="CW40" s="209">
        <v>0</v>
      </c>
      <c r="CX40" s="209">
        <v>0</v>
      </c>
      <c r="CY40" s="209">
        <v>0</v>
      </c>
      <c r="CZ40" s="209">
        <v>135.9</v>
      </c>
      <c r="DA40" s="209">
        <v>86</v>
      </c>
      <c r="DB40" s="209">
        <v>0</v>
      </c>
      <c r="DC40" s="209">
        <v>0</v>
      </c>
      <c r="DD40" s="209">
        <v>0</v>
      </c>
      <c r="DE40" s="209">
        <v>0</v>
      </c>
      <c r="DF40" s="209">
        <v>312.63933300000002</v>
      </c>
      <c r="DG40" s="209">
        <v>168.261335</v>
      </c>
      <c r="DH40" s="209">
        <v>1</v>
      </c>
      <c r="DI40" s="211">
        <v>960.54533800000002</v>
      </c>
      <c r="DJ40" s="211">
        <v>271.17733500000003</v>
      </c>
      <c r="DK40" s="211">
        <v>11</v>
      </c>
      <c r="DL40" s="212">
        <f t="shared" si="2"/>
        <v>35</v>
      </c>
      <c r="DM40" s="212">
        <f t="shared" si="3"/>
        <v>90</v>
      </c>
      <c r="DN40" s="212">
        <f t="shared" si="4"/>
        <v>205</v>
      </c>
      <c r="DO40" s="212">
        <f t="shared" si="5"/>
        <v>337</v>
      </c>
      <c r="DP40" s="208">
        <v>57</v>
      </c>
      <c r="DR40" s="206">
        <v>210</v>
      </c>
      <c r="DS40" s="206" t="s">
        <v>143</v>
      </c>
      <c r="DT40" s="206">
        <v>2107048</v>
      </c>
      <c r="DU40" s="206">
        <v>146190</v>
      </c>
      <c r="DV40" s="206" t="s">
        <v>333</v>
      </c>
      <c r="DW40" s="206" t="s">
        <v>300</v>
      </c>
      <c r="DX40" s="206" t="str">
        <f t="shared" si="0"/>
        <v>Academy</v>
      </c>
      <c r="DY40" s="246">
        <v>0</v>
      </c>
      <c r="DZ40" s="246">
        <v>106</v>
      </c>
      <c r="EA40" s="213">
        <f t="shared" si="6"/>
        <v>3</v>
      </c>
      <c r="EB40" s="207" t="str">
        <f t="shared" si="1"/>
        <v>2103</v>
      </c>
    </row>
    <row r="41" spans="1:132" ht="15" hidden="1" x14ac:dyDescent="0.25">
      <c r="A41" s="243">
        <v>838</v>
      </c>
      <c r="B41" s="244" t="s">
        <v>147</v>
      </c>
      <c r="C41" s="208">
        <v>24219</v>
      </c>
      <c r="D41" s="208">
        <v>18998.5</v>
      </c>
      <c r="E41" s="209">
        <v>0</v>
      </c>
      <c r="F41" s="209">
        <v>0</v>
      </c>
      <c r="G41" s="209">
        <v>0</v>
      </c>
      <c r="H41" s="209">
        <v>0</v>
      </c>
      <c r="I41" s="209">
        <v>23</v>
      </c>
      <c r="J41" s="209">
        <v>156.783331</v>
      </c>
      <c r="K41" s="209">
        <v>57.666668000000001</v>
      </c>
      <c r="L41" s="209">
        <v>2.6</v>
      </c>
      <c r="M41" s="209">
        <v>0</v>
      </c>
      <c r="N41" s="209">
        <v>0</v>
      </c>
      <c r="O41" s="209">
        <v>0</v>
      </c>
      <c r="P41" s="209">
        <v>0</v>
      </c>
      <c r="Q41" s="209">
        <v>26.016666000000001</v>
      </c>
      <c r="R41" s="209">
        <v>216.18333200000001</v>
      </c>
      <c r="S41" s="209">
        <v>102.299999</v>
      </c>
      <c r="T41" s="209">
        <v>3</v>
      </c>
      <c r="U41" s="209">
        <v>0</v>
      </c>
      <c r="V41" s="209">
        <v>0</v>
      </c>
      <c r="W41" s="209">
        <v>0</v>
      </c>
      <c r="X41" s="210">
        <v>487.73420700000003</v>
      </c>
      <c r="Y41" s="210">
        <v>2466.3109770000001</v>
      </c>
      <c r="Z41" s="210">
        <v>837.63596600000005</v>
      </c>
      <c r="AA41" s="210">
        <v>64.197368999999995</v>
      </c>
      <c r="AB41" s="209">
        <v>0</v>
      </c>
      <c r="AC41" s="209">
        <v>0</v>
      </c>
      <c r="AD41" s="209">
        <v>0</v>
      </c>
      <c r="AE41" s="209">
        <v>20.399999999999999</v>
      </c>
      <c r="AF41" s="209">
        <v>10</v>
      </c>
      <c r="AG41" s="209">
        <v>1.6</v>
      </c>
      <c r="AH41" s="209">
        <v>0</v>
      </c>
      <c r="AI41" s="209">
        <v>0</v>
      </c>
      <c r="AJ41" s="209">
        <v>0</v>
      </c>
      <c r="AK41" s="209">
        <v>19.766667000000002</v>
      </c>
      <c r="AL41" s="209">
        <v>18.016666000000001</v>
      </c>
      <c r="AM41" s="209">
        <v>0</v>
      </c>
      <c r="AN41" s="209">
        <v>0</v>
      </c>
      <c r="AO41" s="209">
        <v>0</v>
      </c>
      <c r="AP41" s="209">
        <v>248.03683899999999</v>
      </c>
      <c r="AQ41" s="209">
        <v>94.659649999999999</v>
      </c>
      <c r="AR41" s="209">
        <v>3.9</v>
      </c>
      <c r="AS41" s="211">
        <v>101</v>
      </c>
      <c r="AT41" s="209">
        <v>0</v>
      </c>
      <c r="AU41" s="209">
        <v>0</v>
      </c>
      <c r="AV41" s="209">
        <v>0</v>
      </c>
      <c r="AW41" s="209">
        <v>41.766666999999998</v>
      </c>
      <c r="AX41" s="209">
        <v>16.033334</v>
      </c>
      <c r="AY41" s="209">
        <v>0</v>
      </c>
      <c r="AZ41" s="209">
        <v>0</v>
      </c>
      <c r="BA41" s="209">
        <v>0</v>
      </c>
      <c r="BB41" s="209">
        <v>0</v>
      </c>
      <c r="BC41" s="209">
        <v>51.816665</v>
      </c>
      <c r="BD41" s="209">
        <v>39.583334999999998</v>
      </c>
      <c r="BE41" s="209">
        <v>2</v>
      </c>
      <c r="BF41" s="211">
        <v>919.02261999999996</v>
      </c>
      <c r="BG41" s="211">
        <v>338.94864799999999</v>
      </c>
      <c r="BH41" s="211">
        <v>6.9133329999999997</v>
      </c>
      <c r="BI41" s="209">
        <v>0</v>
      </c>
      <c r="BJ41" s="209">
        <v>0</v>
      </c>
      <c r="BK41" s="209">
        <v>0</v>
      </c>
      <c r="BL41" s="209">
        <v>0</v>
      </c>
      <c r="BM41" s="209">
        <v>15</v>
      </c>
      <c r="BN41" s="209">
        <v>111.83333399999999</v>
      </c>
      <c r="BO41" s="209">
        <v>40.65</v>
      </c>
      <c r="BP41" s="209">
        <v>1</v>
      </c>
      <c r="BQ41" s="209">
        <v>0</v>
      </c>
      <c r="BR41" s="209">
        <v>0</v>
      </c>
      <c r="BS41" s="209">
        <v>0</v>
      </c>
      <c r="BT41" s="209">
        <v>0</v>
      </c>
      <c r="BU41" s="209">
        <v>31.2</v>
      </c>
      <c r="BV41" s="209">
        <v>267.53333300000003</v>
      </c>
      <c r="BW41" s="209">
        <v>106.35</v>
      </c>
      <c r="BX41" s="209">
        <v>1</v>
      </c>
      <c r="BY41" s="209">
        <v>0</v>
      </c>
      <c r="BZ41" s="209">
        <v>0</v>
      </c>
      <c r="CA41" s="209">
        <v>0</v>
      </c>
      <c r="CB41" s="210">
        <v>435.03376800000001</v>
      </c>
      <c r="CC41" s="210">
        <v>2383.7280700000001</v>
      </c>
      <c r="CD41" s="210">
        <v>871.32017499999995</v>
      </c>
      <c r="CE41" s="210">
        <v>62.386842000000001</v>
      </c>
      <c r="CF41" s="209">
        <v>0</v>
      </c>
      <c r="CG41" s="209">
        <v>0</v>
      </c>
      <c r="CH41" s="209">
        <v>0</v>
      </c>
      <c r="CI41" s="209">
        <v>11.6</v>
      </c>
      <c r="CJ41" s="209">
        <v>6.4</v>
      </c>
      <c r="CK41" s="209">
        <v>0</v>
      </c>
      <c r="CL41" s="209">
        <v>0</v>
      </c>
      <c r="CM41" s="209">
        <v>0</v>
      </c>
      <c r="CN41" s="209">
        <v>0</v>
      </c>
      <c r="CO41" s="209">
        <v>29.4</v>
      </c>
      <c r="CP41" s="209">
        <v>16.266667000000002</v>
      </c>
      <c r="CQ41" s="209">
        <v>0</v>
      </c>
      <c r="CR41" s="209">
        <v>0</v>
      </c>
      <c r="CS41" s="209">
        <v>0</v>
      </c>
      <c r="CT41" s="209">
        <v>220.45000099999999</v>
      </c>
      <c r="CU41" s="209">
        <v>100.678946</v>
      </c>
      <c r="CV41" s="209">
        <v>3.9868420000000002</v>
      </c>
      <c r="CW41" s="209">
        <v>0</v>
      </c>
      <c r="CX41" s="209">
        <v>0</v>
      </c>
      <c r="CY41" s="209">
        <v>0</v>
      </c>
      <c r="CZ41" s="209">
        <v>27.399999000000001</v>
      </c>
      <c r="DA41" s="209">
        <v>15.266667</v>
      </c>
      <c r="DB41" s="209">
        <v>0</v>
      </c>
      <c r="DC41" s="209">
        <v>0</v>
      </c>
      <c r="DD41" s="209">
        <v>0</v>
      </c>
      <c r="DE41" s="209">
        <v>0</v>
      </c>
      <c r="DF41" s="209">
        <v>89.766666999999998</v>
      </c>
      <c r="DG41" s="209">
        <v>32.800001000000002</v>
      </c>
      <c r="DH41" s="209">
        <v>0</v>
      </c>
      <c r="DI41" s="211">
        <v>973.90930900000001</v>
      </c>
      <c r="DJ41" s="211">
        <v>381.83865600000001</v>
      </c>
      <c r="DK41" s="211">
        <v>8.1440009999999994</v>
      </c>
      <c r="DL41" s="212">
        <f t="shared" si="2"/>
        <v>232</v>
      </c>
      <c r="DM41" s="212">
        <f t="shared" si="3"/>
        <v>415</v>
      </c>
      <c r="DN41" s="212">
        <f t="shared" si="4"/>
        <v>53</v>
      </c>
      <c r="DO41" s="212">
        <f t="shared" si="5"/>
        <v>64</v>
      </c>
      <c r="DP41" s="208">
        <v>146</v>
      </c>
      <c r="DR41" s="206">
        <v>210</v>
      </c>
      <c r="DS41" s="206" t="s">
        <v>143</v>
      </c>
      <c r="DT41" s="206">
        <v>2107064</v>
      </c>
      <c r="DU41" s="206">
        <v>140138</v>
      </c>
      <c r="DV41" s="206" t="s">
        <v>334</v>
      </c>
      <c r="DW41" s="206" t="s">
        <v>300</v>
      </c>
      <c r="DX41" s="206" t="str">
        <f t="shared" si="0"/>
        <v>Academy</v>
      </c>
      <c r="DY41" s="246">
        <v>0</v>
      </c>
      <c r="DZ41" s="246">
        <v>70</v>
      </c>
      <c r="EA41" s="213">
        <f t="shared" si="6"/>
        <v>4</v>
      </c>
      <c r="EB41" s="207" t="str">
        <f t="shared" si="1"/>
        <v>2104</v>
      </c>
    </row>
    <row r="42" spans="1:132" ht="15" hidden="1" x14ac:dyDescent="0.25">
      <c r="A42" s="243">
        <v>332</v>
      </c>
      <c r="B42" s="244" t="s">
        <v>148</v>
      </c>
      <c r="C42" s="208">
        <v>26741.5</v>
      </c>
      <c r="D42" s="208">
        <v>17527.5</v>
      </c>
      <c r="E42" s="209">
        <v>28</v>
      </c>
      <c r="F42" s="209">
        <v>61</v>
      </c>
      <c r="G42" s="209">
        <v>30.8</v>
      </c>
      <c r="H42" s="209">
        <v>2</v>
      </c>
      <c r="I42" s="209">
        <v>85.4</v>
      </c>
      <c r="J42" s="209">
        <v>720.08333700000003</v>
      </c>
      <c r="K42" s="209">
        <v>314.53333600000002</v>
      </c>
      <c r="L42" s="209">
        <v>3.6666669999999999</v>
      </c>
      <c r="M42" s="209">
        <v>0</v>
      </c>
      <c r="N42" s="209">
        <v>0</v>
      </c>
      <c r="O42" s="209">
        <v>0</v>
      </c>
      <c r="P42" s="209">
        <v>0</v>
      </c>
      <c r="Q42" s="209">
        <v>0</v>
      </c>
      <c r="R42" s="209">
        <v>525</v>
      </c>
      <c r="S42" s="209">
        <v>192.4</v>
      </c>
      <c r="T42" s="209">
        <v>2</v>
      </c>
      <c r="U42" s="209">
        <v>0</v>
      </c>
      <c r="V42" s="209">
        <v>0</v>
      </c>
      <c r="W42" s="209">
        <v>0</v>
      </c>
      <c r="X42" s="210">
        <v>781.06867399999999</v>
      </c>
      <c r="Y42" s="210">
        <v>1891.04602</v>
      </c>
      <c r="Z42" s="210">
        <v>645.53800200000001</v>
      </c>
      <c r="AA42" s="210">
        <v>23</v>
      </c>
      <c r="AB42" s="209">
        <v>19</v>
      </c>
      <c r="AC42" s="209">
        <v>9</v>
      </c>
      <c r="AD42" s="209">
        <v>2</v>
      </c>
      <c r="AE42" s="209">
        <v>133.533334</v>
      </c>
      <c r="AF42" s="209">
        <v>77.466667999999999</v>
      </c>
      <c r="AG42" s="209">
        <v>0</v>
      </c>
      <c r="AH42" s="209">
        <v>0</v>
      </c>
      <c r="AI42" s="209">
        <v>0</v>
      </c>
      <c r="AJ42" s="209">
        <v>0</v>
      </c>
      <c r="AK42" s="209">
        <v>123</v>
      </c>
      <c r="AL42" s="209">
        <v>45</v>
      </c>
      <c r="AM42" s="209">
        <v>1</v>
      </c>
      <c r="AN42" s="209">
        <v>0</v>
      </c>
      <c r="AO42" s="209">
        <v>0</v>
      </c>
      <c r="AP42" s="209">
        <v>284.885334</v>
      </c>
      <c r="AQ42" s="209">
        <v>112.892667</v>
      </c>
      <c r="AR42" s="209">
        <v>3</v>
      </c>
      <c r="AS42" s="211">
        <v>144</v>
      </c>
      <c r="AT42" s="209">
        <v>12</v>
      </c>
      <c r="AU42" s="209">
        <v>7</v>
      </c>
      <c r="AV42" s="209">
        <v>0</v>
      </c>
      <c r="AW42" s="209">
        <v>96.955332999999996</v>
      </c>
      <c r="AX42" s="209">
        <v>50.3</v>
      </c>
      <c r="AY42" s="209">
        <v>0</v>
      </c>
      <c r="AZ42" s="209">
        <v>0</v>
      </c>
      <c r="BA42" s="209">
        <v>0</v>
      </c>
      <c r="BB42" s="209">
        <v>0</v>
      </c>
      <c r="BC42" s="209">
        <v>102.380667</v>
      </c>
      <c r="BD42" s="209">
        <v>44</v>
      </c>
      <c r="BE42" s="209">
        <v>0</v>
      </c>
      <c r="BF42" s="211">
        <v>990.43733199999997</v>
      </c>
      <c r="BG42" s="211">
        <v>338.55266599999999</v>
      </c>
      <c r="BH42" s="211">
        <v>5</v>
      </c>
      <c r="BI42" s="209">
        <v>28</v>
      </c>
      <c r="BJ42" s="209">
        <v>72.777332999999999</v>
      </c>
      <c r="BK42" s="209">
        <v>29.4</v>
      </c>
      <c r="BL42" s="209">
        <v>1.6</v>
      </c>
      <c r="BM42" s="209">
        <v>94</v>
      </c>
      <c r="BN42" s="209">
        <v>675.90666699999997</v>
      </c>
      <c r="BO42" s="209">
        <v>272.8</v>
      </c>
      <c r="BP42" s="209">
        <v>3.8</v>
      </c>
      <c r="BQ42" s="209">
        <v>0</v>
      </c>
      <c r="BR42" s="209">
        <v>0</v>
      </c>
      <c r="BS42" s="209">
        <v>0</v>
      </c>
      <c r="BT42" s="209">
        <v>0</v>
      </c>
      <c r="BU42" s="209">
        <v>0</v>
      </c>
      <c r="BV42" s="209">
        <v>570</v>
      </c>
      <c r="BW42" s="209">
        <v>211</v>
      </c>
      <c r="BX42" s="209">
        <v>1</v>
      </c>
      <c r="BY42" s="209">
        <v>0</v>
      </c>
      <c r="BZ42" s="209">
        <v>0</v>
      </c>
      <c r="CA42" s="209">
        <v>0</v>
      </c>
      <c r="CB42" s="210">
        <v>682.96658300000001</v>
      </c>
      <c r="CC42" s="210">
        <v>1868.203653</v>
      </c>
      <c r="CD42" s="210">
        <v>597.54560600000002</v>
      </c>
      <c r="CE42" s="210">
        <v>23.440211000000001</v>
      </c>
      <c r="CF42" s="209">
        <v>30.2</v>
      </c>
      <c r="CG42" s="209">
        <v>9.1999999999999993</v>
      </c>
      <c r="CH42" s="209">
        <v>0.8</v>
      </c>
      <c r="CI42" s="209">
        <v>133.9</v>
      </c>
      <c r="CJ42" s="209">
        <v>60.8</v>
      </c>
      <c r="CK42" s="209">
        <v>0</v>
      </c>
      <c r="CL42" s="209">
        <v>0</v>
      </c>
      <c r="CM42" s="209">
        <v>0</v>
      </c>
      <c r="CN42" s="209">
        <v>0</v>
      </c>
      <c r="CO42" s="209">
        <v>62</v>
      </c>
      <c r="CP42" s="209">
        <v>44</v>
      </c>
      <c r="CQ42" s="209">
        <v>0</v>
      </c>
      <c r="CR42" s="209">
        <v>0</v>
      </c>
      <c r="CS42" s="209">
        <v>0</v>
      </c>
      <c r="CT42" s="209">
        <v>100.440001</v>
      </c>
      <c r="CU42" s="209">
        <v>76.666667000000004</v>
      </c>
      <c r="CV42" s="209">
        <v>0</v>
      </c>
      <c r="CW42" s="209">
        <v>13.777333</v>
      </c>
      <c r="CX42" s="209">
        <v>6</v>
      </c>
      <c r="CY42" s="209">
        <v>0</v>
      </c>
      <c r="CZ42" s="209">
        <v>114.97333399999999</v>
      </c>
      <c r="DA42" s="209">
        <v>57.1</v>
      </c>
      <c r="DB42" s="209">
        <v>1</v>
      </c>
      <c r="DC42" s="209">
        <v>0</v>
      </c>
      <c r="DD42" s="209">
        <v>0</v>
      </c>
      <c r="DE42" s="209">
        <v>0</v>
      </c>
      <c r="DF42" s="209">
        <v>103.3</v>
      </c>
      <c r="DG42" s="209">
        <v>50.333333000000003</v>
      </c>
      <c r="DH42" s="209">
        <v>0</v>
      </c>
      <c r="DI42" s="211">
        <v>985.93066799999997</v>
      </c>
      <c r="DJ42" s="211">
        <v>312.59466800000001</v>
      </c>
      <c r="DK42" s="211">
        <v>9</v>
      </c>
      <c r="DL42" s="212">
        <f t="shared" si="2"/>
        <v>423</v>
      </c>
      <c r="DM42" s="212">
        <f t="shared" si="3"/>
        <v>486</v>
      </c>
      <c r="DN42" s="212">
        <f t="shared" si="4"/>
        <v>0</v>
      </c>
      <c r="DO42" s="212">
        <f t="shared" si="5"/>
        <v>0</v>
      </c>
      <c r="DP42" s="208">
        <v>171.5</v>
      </c>
      <c r="DR42" s="206">
        <v>210</v>
      </c>
      <c r="DS42" s="206" t="s">
        <v>143</v>
      </c>
      <c r="DT42" s="206">
        <v>2107126</v>
      </c>
      <c r="DU42" s="206">
        <v>100878</v>
      </c>
      <c r="DV42" s="206" t="s">
        <v>335</v>
      </c>
      <c r="DW42" s="206" t="s">
        <v>295</v>
      </c>
      <c r="DX42" s="206" t="str">
        <f t="shared" si="0"/>
        <v>Maintained</v>
      </c>
      <c r="DY42" s="246">
        <v>65</v>
      </c>
      <c r="DZ42" s="246">
        <v>0</v>
      </c>
      <c r="EA42" s="213">
        <f t="shared" si="6"/>
        <v>5</v>
      </c>
      <c r="EB42" s="207" t="str">
        <f t="shared" si="1"/>
        <v>2105</v>
      </c>
    </row>
    <row r="43" spans="1:132" ht="15" hidden="1" x14ac:dyDescent="0.25">
      <c r="A43" s="243">
        <v>307</v>
      </c>
      <c r="B43" s="244" t="s">
        <v>149</v>
      </c>
      <c r="C43" s="208">
        <v>28598.5</v>
      </c>
      <c r="D43" s="208">
        <v>17430.5</v>
      </c>
      <c r="E43" s="209">
        <v>120</v>
      </c>
      <c r="F43" s="209">
        <v>229</v>
      </c>
      <c r="G43" s="209">
        <v>82</v>
      </c>
      <c r="H43" s="209">
        <v>6</v>
      </c>
      <c r="I43" s="209">
        <v>8</v>
      </c>
      <c r="J43" s="209">
        <v>1594</v>
      </c>
      <c r="K43" s="209">
        <v>806</v>
      </c>
      <c r="L43" s="209">
        <v>23</v>
      </c>
      <c r="M43" s="209">
        <v>0</v>
      </c>
      <c r="N43" s="209">
        <v>0</v>
      </c>
      <c r="O43" s="209">
        <v>0</v>
      </c>
      <c r="P43" s="209">
        <v>0</v>
      </c>
      <c r="Q43" s="209">
        <v>0</v>
      </c>
      <c r="R43" s="209">
        <v>153</v>
      </c>
      <c r="S43" s="209">
        <v>82</v>
      </c>
      <c r="T43" s="209">
        <v>0</v>
      </c>
      <c r="U43" s="209">
        <v>0</v>
      </c>
      <c r="V43" s="209">
        <v>0</v>
      </c>
      <c r="W43" s="209">
        <v>0</v>
      </c>
      <c r="X43" s="210">
        <v>795.03333499999997</v>
      </c>
      <c r="Y43" s="210">
        <v>1893.433342</v>
      </c>
      <c r="Z43" s="210">
        <v>542.26666699999998</v>
      </c>
      <c r="AA43" s="210">
        <v>89.666667000000004</v>
      </c>
      <c r="AB43" s="209">
        <v>22</v>
      </c>
      <c r="AC43" s="209">
        <v>9</v>
      </c>
      <c r="AD43" s="209">
        <v>0</v>
      </c>
      <c r="AE43" s="209">
        <v>145</v>
      </c>
      <c r="AF43" s="209">
        <v>79</v>
      </c>
      <c r="AG43" s="209">
        <v>4</v>
      </c>
      <c r="AH43" s="209">
        <v>0</v>
      </c>
      <c r="AI43" s="209">
        <v>0</v>
      </c>
      <c r="AJ43" s="209">
        <v>0</v>
      </c>
      <c r="AK43" s="209">
        <v>16</v>
      </c>
      <c r="AL43" s="209">
        <v>11</v>
      </c>
      <c r="AM43" s="209">
        <v>0</v>
      </c>
      <c r="AN43" s="209">
        <v>0</v>
      </c>
      <c r="AO43" s="209">
        <v>0</v>
      </c>
      <c r="AP43" s="209">
        <v>121.5</v>
      </c>
      <c r="AQ43" s="209">
        <v>36</v>
      </c>
      <c r="AR43" s="209">
        <v>2</v>
      </c>
      <c r="AS43" s="211">
        <v>129</v>
      </c>
      <c r="AT43" s="209">
        <v>38</v>
      </c>
      <c r="AU43" s="209">
        <v>17</v>
      </c>
      <c r="AV43" s="209">
        <v>2</v>
      </c>
      <c r="AW43" s="209">
        <v>254.466669</v>
      </c>
      <c r="AX43" s="209">
        <v>129.13333399999999</v>
      </c>
      <c r="AY43" s="209">
        <v>5</v>
      </c>
      <c r="AZ43" s="209">
        <v>0</v>
      </c>
      <c r="BA43" s="209">
        <v>0</v>
      </c>
      <c r="BB43" s="209">
        <v>0</v>
      </c>
      <c r="BC43" s="209">
        <v>24</v>
      </c>
      <c r="BD43" s="209">
        <v>12</v>
      </c>
      <c r="BE43" s="209">
        <v>0</v>
      </c>
      <c r="BF43" s="211">
        <v>652.10000400000001</v>
      </c>
      <c r="BG43" s="211">
        <v>194.80000100000001</v>
      </c>
      <c r="BH43" s="211">
        <v>18</v>
      </c>
      <c r="BI43" s="209">
        <v>97.666667000000004</v>
      </c>
      <c r="BJ43" s="209">
        <v>252.6</v>
      </c>
      <c r="BK43" s="209">
        <v>84</v>
      </c>
      <c r="BL43" s="209">
        <v>16</v>
      </c>
      <c r="BM43" s="209">
        <v>13.066667000000001</v>
      </c>
      <c r="BN43" s="209">
        <v>1610.7333329999999</v>
      </c>
      <c r="BO43" s="209">
        <v>730</v>
      </c>
      <c r="BP43" s="209">
        <v>27</v>
      </c>
      <c r="BQ43" s="209">
        <v>0</v>
      </c>
      <c r="BR43" s="209">
        <v>0</v>
      </c>
      <c r="BS43" s="209">
        <v>0</v>
      </c>
      <c r="BT43" s="209">
        <v>0</v>
      </c>
      <c r="BU43" s="209">
        <v>0</v>
      </c>
      <c r="BV43" s="209">
        <v>149</v>
      </c>
      <c r="BW43" s="209">
        <v>75</v>
      </c>
      <c r="BX43" s="209">
        <v>1</v>
      </c>
      <c r="BY43" s="209">
        <v>0</v>
      </c>
      <c r="BZ43" s="209">
        <v>0</v>
      </c>
      <c r="CA43" s="209">
        <v>0</v>
      </c>
      <c r="CB43" s="210">
        <v>695.54999199999997</v>
      </c>
      <c r="CC43" s="210">
        <v>1951.318661</v>
      </c>
      <c r="CD43" s="210">
        <v>554.29666899999995</v>
      </c>
      <c r="CE43" s="210">
        <v>136.65</v>
      </c>
      <c r="CF43" s="209">
        <v>15</v>
      </c>
      <c r="CG43" s="209">
        <v>4</v>
      </c>
      <c r="CH43" s="209">
        <v>4</v>
      </c>
      <c r="CI43" s="209">
        <v>206</v>
      </c>
      <c r="CJ43" s="209">
        <v>95</v>
      </c>
      <c r="CK43" s="209">
        <v>3</v>
      </c>
      <c r="CL43" s="209">
        <v>0</v>
      </c>
      <c r="CM43" s="209">
        <v>0</v>
      </c>
      <c r="CN43" s="209">
        <v>0</v>
      </c>
      <c r="CO43" s="209">
        <v>23</v>
      </c>
      <c r="CP43" s="209">
        <v>17</v>
      </c>
      <c r="CQ43" s="209">
        <v>0</v>
      </c>
      <c r="CR43" s="209">
        <v>0</v>
      </c>
      <c r="CS43" s="209">
        <v>0</v>
      </c>
      <c r="CT43" s="209">
        <v>106.516666</v>
      </c>
      <c r="CU43" s="209">
        <v>27.9</v>
      </c>
      <c r="CV43" s="209">
        <v>8.983333</v>
      </c>
      <c r="CW43" s="209">
        <v>61</v>
      </c>
      <c r="CX43" s="209">
        <v>25</v>
      </c>
      <c r="CY43" s="209">
        <v>0</v>
      </c>
      <c r="CZ43" s="209">
        <v>248.73333299999999</v>
      </c>
      <c r="DA43" s="209">
        <v>146</v>
      </c>
      <c r="DB43" s="209">
        <v>6.6666670000000003</v>
      </c>
      <c r="DC43" s="209">
        <v>0</v>
      </c>
      <c r="DD43" s="209">
        <v>0</v>
      </c>
      <c r="DE43" s="209">
        <v>0</v>
      </c>
      <c r="DF43" s="209">
        <v>28</v>
      </c>
      <c r="DG43" s="209">
        <v>15</v>
      </c>
      <c r="DH43" s="209">
        <v>0</v>
      </c>
      <c r="DI43" s="211">
        <v>667.35466599999995</v>
      </c>
      <c r="DJ43" s="211">
        <v>233.930001</v>
      </c>
      <c r="DK43" s="211">
        <v>11</v>
      </c>
      <c r="DL43" s="212">
        <f t="shared" si="2"/>
        <v>431</v>
      </c>
      <c r="DM43" s="212">
        <f t="shared" si="3"/>
        <v>489</v>
      </c>
      <c r="DN43" s="212">
        <f t="shared" si="4"/>
        <v>0</v>
      </c>
      <c r="DO43" s="212">
        <f t="shared" si="5"/>
        <v>0</v>
      </c>
      <c r="DP43" s="208">
        <v>155</v>
      </c>
      <c r="DR43" s="206">
        <v>210</v>
      </c>
      <c r="DS43" s="206" t="s">
        <v>143</v>
      </c>
      <c r="DT43" s="206">
        <v>2107167</v>
      </c>
      <c r="DU43" s="206">
        <v>100879</v>
      </c>
      <c r="DV43" s="206" t="s">
        <v>336</v>
      </c>
      <c r="DW43" s="206" t="s">
        <v>295</v>
      </c>
      <c r="DX43" s="206" t="str">
        <f t="shared" si="0"/>
        <v>Maintained</v>
      </c>
      <c r="DY43" s="246">
        <v>29</v>
      </c>
      <c r="DZ43" s="246">
        <v>0</v>
      </c>
      <c r="EA43" s="213">
        <f t="shared" si="6"/>
        <v>6</v>
      </c>
      <c r="EB43" s="207" t="str">
        <f t="shared" si="1"/>
        <v>2106</v>
      </c>
    </row>
    <row r="44" spans="1:132" ht="15" hidden="1" x14ac:dyDescent="0.25">
      <c r="A44" s="243">
        <v>811</v>
      </c>
      <c r="B44" s="244" t="s">
        <v>151</v>
      </c>
      <c r="C44" s="208">
        <v>24446</v>
      </c>
      <c r="D44" s="208">
        <v>17305.5</v>
      </c>
      <c r="E44" s="209">
        <v>37</v>
      </c>
      <c r="F44" s="209">
        <v>186.6</v>
      </c>
      <c r="G44" s="209">
        <v>73</v>
      </c>
      <c r="H44" s="209">
        <v>3</v>
      </c>
      <c r="I44" s="209">
        <v>12</v>
      </c>
      <c r="J44" s="209">
        <v>597.83333500000003</v>
      </c>
      <c r="K44" s="209">
        <v>278.36666700000001</v>
      </c>
      <c r="L44" s="209">
        <v>0</v>
      </c>
      <c r="M44" s="209">
        <v>0</v>
      </c>
      <c r="N44" s="209">
        <v>0</v>
      </c>
      <c r="O44" s="209">
        <v>0</v>
      </c>
      <c r="P44" s="209">
        <v>0</v>
      </c>
      <c r="Q44" s="209">
        <v>0</v>
      </c>
      <c r="R44" s="209">
        <v>185.000001</v>
      </c>
      <c r="S44" s="209">
        <v>84.6</v>
      </c>
      <c r="T44" s="209">
        <v>0</v>
      </c>
      <c r="U44" s="209">
        <v>0</v>
      </c>
      <c r="V44" s="209">
        <v>0</v>
      </c>
      <c r="W44" s="209">
        <v>0</v>
      </c>
      <c r="X44" s="210">
        <v>558.9</v>
      </c>
      <c r="Y44" s="210">
        <v>2022.633998</v>
      </c>
      <c r="Z44" s="210">
        <v>694.86666600000001</v>
      </c>
      <c r="AA44" s="210">
        <v>51.9</v>
      </c>
      <c r="AB44" s="209">
        <v>43</v>
      </c>
      <c r="AC44" s="209">
        <v>23</v>
      </c>
      <c r="AD44" s="209">
        <v>0</v>
      </c>
      <c r="AE44" s="209">
        <v>81.166667000000004</v>
      </c>
      <c r="AF44" s="209">
        <v>40.833333000000003</v>
      </c>
      <c r="AG44" s="209">
        <v>0</v>
      </c>
      <c r="AH44" s="209">
        <v>0</v>
      </c>
      <c r="AI44" s="209">
        <v>0</v>
      </c>
      <c r="AJ44" s="209">
        <v>0</v>
      </c>
      <c r="AK44" s="209">
        <v>14</v>
      </c>
      <c r="AL44" s="209">
        <v>5.8666669999999996</v>
      </c>
      <c r="AM44" s="209">
        <v>0</v>
      </c>
      <c r="AN44" s="209">
        <v>0</v>
      </c>
      <c r="AO44" s="209">
        <v>0</v>
      </c>
      <c r="AP44" s="209">
        <v>96.733333000000002</v>
      </c>
      <c r="AQ44" s="209">
        <v>70.199999000000005</v>
      </c>
      <c r="AR44" s="209">
        <v>5</v>
      </c>
      <c r="AS44" s="211">
        <v>104</v>
      </c>
      <c r="AT44" s="209">
        <v>97.949999000000005</v>
      </c>
      <c r="AU44" s="209">
        <v>35</v>
      </c>
      <c r="AV44" s="209">
        <v>1</v>
      </c>
      <c r="AW44" s="209">
        <v>155.73333400000001</v>
      </c>
      <c r="AX44" s="209">
        <v>85.85</v>
      </c>
      <c r="AY44" s="209">
        <v>0</v>
      </c>
      <c r="AZ44" s="209">
        <v>0</v>
      </c>
      <c r="BA44" s="209">
        <v>0</v>
      </c>
      <c r="BB44" s="209">
        <v>0</v>
      </c>
      <c r="BC44" s="209">
        <v>47.966667000000001</v>
      </c>
      <c r="BD44" s="209">
        <v>28.266666000000001</v>
      </c>
      <c r="BE44" s="209">
        <v>0</v>
      </c>
      <c r="BF44" s="211">
        <v>1305.870009</v>
      </c>
      <c r="BG44" s="211">
        <v>465.20200599999998</v>
      </c>
      <c r="BH44" s="211">
        <v>9.0666670000000007</v>
      </c>
      <c r="BI44" s="209">
        <v>44</v>
      </c>
      <c r="BJ44" s="209">
        <v>180.8</v>
      </c>
      <c r="BK44" s="209">
        <v>69</v>
      </c>
      <c r="BL44" s="209">
        <v>5</v>
      </c>
      <c r="BM44" s="209">
        <v>14.833333</v>
      </c>
      <c r="BN44" s="209">
        <v>555.11000100000001</v>
      </c>
      <c r="BO44" s="209">
        <v>255.783333</v>
      </c>
      <c r="BP44" s="209">
        <v>2</v>
      </c>
      <c r="BQ44" s="209">
        <v>0</v>
      </c>
      <c r="BR44" s="209">
        <v>0</v>
      </c>
      <c r="BS44" s="209">
        <v>0</v>
      </c>
      <c r="BT44" s="209">
        <v>0</v>
      </c>
      <c r="BU44" s="209">
        <v>0</v>
      </c>
      <c r="BV44" s="209">
        <v>218.33333300000001</v>
      </c>
      <c r="BW44" s="209">
        <v>93.033332000000001</v>
      </c>
      <c r="BX44" s="209">
        <v>0</v>
      </c>
      <c r="BY44" s="209">
        <v>0</v>
      </c>
      <c r="BZ44" s="209">
        <v>0</v>
      </c>
      <c r="CA44" s="209">
        <v>0</v>
      </c>
      <c r="CB44" s="210">
        <v>441.66666400000003</v>
      </c>
      <c r="CC44" s="210">
        <v>2031.194665</v>
      </c>
      <c r="CD44" s="210">
        <v>666.48866699999996</v>
      </c>
      <c r="CE44" s="210">
        <v>37</v>
      </c>
      <c r="CF44" s="209">
        <v>44</v>
      </c>
      <c r="CG44" s="209">
        <v>18</v>
      </c>
      <c r="CH44" s="209">
        <v>1</v>
      </c>
      <c r="CI44" s="209">
        <v>71.633334000000005</v>
      </c>
      <c r="CJ44" s="209">
        <v>44.566667000000002</v>
      </c>
      <c r="CK44" s="209">
        <v>0</v>
      </c>
      <c r="CL44" s="209">
        <v>0</v>
      </c>
      <c r="CM44" s="209">
        <v>0</v>
      </c>
      <c r="CN44" s="209">
        <v>0</v>
      </c>
      <c r="CO44" s="209">
        <v>27.666667</v>
      </c>
      <c r="CP44" s="209">
        <v>11.833333</v>
      </c>
      <c r="CQ44" s="209">
        <v>0</v>
      </c>
      <c r="CR44" s="209">
        <v>0</v>
      </c>
      <c r="CS44" s="209">
        <v>0</v>
      </c>
      <c r="CT44" s="209">
        <v>136.199997</v>
      </c>
      <c r="CU44" s="209">
        <v>79.633331999999996</v>
      </c>
      <c r="CV44" s="209">
        <v>2</v>
      </c>
      <c r="CW44" s="209">
        <v>90.916667000000004</v>
      </c>
      <c r="CX44" s="209">
        <v>38.75</v>
      </c>
      <c r="CY44" s="209">
        <v>3</v>
      </c>
      <c r="CZ44" s="209">
        <v>166.099999</v>
      </c>
      <c r="DA44" s="209">
        <v>97.083330000000004</v>
      </c>
      <c r="DB44" s="209">
        <v>0.2</v>
      </c>
      <c r="DC44" s="209">
        <v>0</v>
      </c>
      <c r="DD44" s="209">
        <v>0</v>
      </c>
      <c r="DE44" s="209">
        <v>0</v>
      </c>
      <c r="DF44" s="209">
        <v>76.933333000000005</v>
      </c>
      <c r="DG44" s="209">
        <v>45.399999000000001</v>
      </c>
      <c r="DH44" s="209">
        <v>0</v>
      </c>
      <c r="DI44" s="211">
        <v>1364.273993</v>
      </c>
      <c r="DJ44" s="211">
        <v>439.32600200000002</v>
      </c>
      <c r="DK44" s="211">
        <v>6</v>
      </c>
      <c r="DL44" s="212">
        <f t="shared" si="2"/>
        <v>163</v>
      </c>
      <c r="DM44" s="212">
        <f t="shared" si="3"/>
        <v>265</v>
      </c>
      <c r="DN44" s="212">
        <f t="shared" si="4"/>
        <v>0</v>
      </c>
      <c r="DO44" s="212">
        <f t="shared" si="5"/>
        <v>0</v>
      </c>
      <c r="DP44" s="208">
        <v>80.5</v>
      </c>
      <c r="DR44" s="206">
        <v>210</v>
      </c>
      <c r="DS44" s="206" t="s">
        <v>143</v>
      </c>
      <c r="DT44" s="206">
        <v>2107174</v>
      </c>
      <c r="DU44" s="206">
        <v>100880</v>
      </c>
      <c r="DV44" s="206" t="s">
        <v>337</v>
      </c>
      <c r="DW44" s="206" t="s">
        <v>295</v>
      </c>
      <c r="DX44" s="206" t="str">
        <f t="shared" si="0"/>
        <v>Maintained</v>
      </c>
      <c r="DY44" s="246">
        <v>0</v>
      </c>
      <c r="DZ44" s="246">
        <v>87</v>
      </c>
      <c r="EA44" s="213">
        <f t="shared" si="6"/>
        <v>7</v>
      </c>
      <c r="EB44" s="207" t="str">
        <f t="shared" si="1"/>
        <v>2107</v>
      </c>
    </row>
    <row r="45" spans="1:132" ht="15" hidden="1" x14ac:dyDescent="0.25">
      <c r="A45" s="243">
        <v>845</v>
      </c>
      <c r="B45" s="244" t="s">
        <v>152</v>
      </c>
      <c r="C45" s="208">
        <v>37580</v>
      </c>
      <c r="D45" s="208">
        <v>25837</v>
      </c>
      <c r="E45" s="209">
        <v>0</v>
      </c>
      <c r="F45" s="209">
        <v>0</v>
      </c>
      <c r="G45" s="209">
        <v>0</v>
      </c>
      <c r="H45" s="209">
        <v>0</v>
      </c>
      <c r="I45" s="209">
        <v>74.333332999999996</v>
      </c>
      <c r="J45" s="209">
        <v>454.050003</v>
      </c>
      <c r="K45" s="209">
        <v>173.70000099999999</v>
      </c>
      <c r="L45" s="209">
        <v>5.6</v>
      </c>
      <c r="M45" s="209">
        <v>0</v>
      </c>
      <c r="N45" s="209">
        <v>0</v>
      </c>
      <c r="O45" s="209">
        <v>0</v>
      </c>
      <c r="P45" s="209">
        <v>0</v>
      </c>
      <c r="Q45" s="209">
        <v>105.066667</v>
      </c>
      <c r="R45" s="209">
        <v>354.53333300000003</v>
      </c>
      <c r="S45" s="209">
        <v>120.900001</v>
      </c>
      <c r="T45" s="209">
        <v>0</v>
      </c>
      <c r="U45" s="209">
        <v>0</v>
      </c>
      <c r="V45" s="209">
        <v>0</v>
      </c>
      <c r="W45" s="209">
        <v>0</v>
      </c>
      <c r="X45" s="210">
        <v>926.41666699999996</v>
      </c>
      <c r="Y45" s="210">
        <v>3891.4000030000002</v>
      </c>
      <c r="Z45" s="210">
        <v>1340.850001</v>
      </c>
      <c r="AA45" s="210">
        <v>109.333333</v>
      </c>
      <c r="AB45" s="209">
        <v>0</v>
      </c>
      <c r="AC45" s="209">
        <v>0</v>
      </c>
      <c r="AD45" s="209">
        <v>0</v>
      </c>
      <c r="AE45" s="209">
        <v>94.4</v>
      </c>
      <c r="AF45" s="209">
        <v>30.666667</v>
      </c>
      <c r="AG45" s="209">
        <v>0</v>
      </c>
      <c r="AH45" s="209">
        <v>0</v>
      </c>
      <c r="AI45" s="209">
        <v>0</v>
      </c>
      <c r="AJ45" s="209">
        <v>0</v>
      </c>
      <c r="AK45" s="209">
        <v>57.4</v>
      </c>
      <c r="AL45" s="209">
        <v>32.466667000000001</v>
      </c>
      <c r="AM45" s="209">
        <v>0</v>
      </c>
      <c r="AN45" s="209">
        <v>0</v>
      </c>
      <c r="AO45" s="209">
        <v>0</v>
      </c>
      <c r="AP45" s="209">
        <v>454.09999900000003</v>
      </c>
      <c r="AQ45" s="209">
        <v>180.183334</v>
      </c>
      <c r="AR45" s="209">
        <v>10</v>
      </c>
      <c r="AS45" s="211">
        <v>190</v>
      </c>
      <c r="AT45" s="209">
        <v>0</v>
      </c>
      <c r="AU45" s="209">
        <v>0</v>
      </c>
      <c r="AV45" s="209">
        <v>0</v>
      </c>
      <c r="AW45" s="209">
        <v>102.266667</v>
      </c>
      <c r="AX45" s="209">
        <v>54.149997999999997</v>
      </c>
      <c r="AY45" s="209">
        <v>3.4</v>
      </c>
      <c r="AZ45" s="209">
        <v>0</v>
      </c>
      <c r="BA45" s="209">
        <v>0</v>
      </c>
      <c r="BB45" s="209">
        <v>0</v>
      </c>
      <c r="BC45" s="209">
        <v>82.799999</v>
      </c>
      <c r="BD45" s="209">
        <v>26.966667000000001</v>
      </c>
      <c r="BE45" s="209">
        <v>0.9</v>
      </c>
      <c r="BF45" s="211">
        <v>1485.179335</v>
      </c>
      <c r="BG45" s="211">
        <v>516.243336</v>
      </c>
      <c r="BH45" s="211">
        <v>35.049999999999997</v>
      </c>
      <c r="BI45" s="209">
        <v>0</v>
      </c>
      <c r="BJ45" s="209">
        <v>0</v>
      </c>
      <c r="BK45" s="209">
        <v>0</v>
      </c>
      <c r="BL45" s="209">
        <v>0</v>
      </c>
      <c r="BM45" s="209">
        <v>70.716667999999999</v>
      </c>
      <c r="BN45" s="209">
        <v>422.33333299999998</v>
      </c>
      <c r="BO45" s="209">
        <v>171.61667</v>
      </c>
      <c r="BP45" s="209">
        <v>5</v>
      </c>
      <c r="BQ45" s="209">
        <v>0</v>
      </c>
      <c r="BR45" s="209">
        <v>0</v>
      </c>
      <c r="BS45" s="209">
        <v>0</v>
      </c>
      <c r="BT45" s="209">
        <v>0</v>
      </c>
      <c r="BU45" s="209">
        <v>81.796666999999999</v>
      </c>
      <c r="BV45" s="209">
        <v>437.91666600000002</v>
      </c>
      <c r="BW45" s="209">
        <v>163.44999999999999</v>
      </c>
      <c r="BX45" s="209">
        <v>1</v>
      </c>
      <c r="BY45" s="209">
        <v>0</v>
      </c>
      <c r="BZ45" s="209">
        <v>0</v>
      </c>
      <c r="CA45" s="209">
        <v>0</v>
      </c>
      <c r="CB45" s="210">
        <v>834.24333300000001</v>
      </c>
      <c r="CC45" s="210">
        <v>3684.9633330000001</v>
      </c>
      <c r="CD45" s="210">
        <v>1332.883333</v>
      </c>
      <c r="CE45" s="210">
        <v>116.433335</v>
      </c>
      <c r="CF45" s="209">
        <v>0</v>
      </c>
      <c r="CG45" s="209">
        <v>0</v>
      </c>
      <c r="CH45" s="209">
        <v>0</v>
      </c>
      <c r="CI45" s="209">
        <v>85.366667000000007</v>
      </c>
      <c r="CJ45" s="209">
        <v>31.4</v>
      </c>
      <c r="CK45" s="209">
        <v>0</v>
      </c>
      <c r="CL45" s="209">
        <v>0</v>
      </c>
      <c r="CM45" s="209">
        <v>0</v>
      </c>
      <c r="CN45" s="209">
        <v>0</v>
      </c>
      <c r="CO45" s="209">
        <v>92.333333999999994</v>
      </c>
      <c r="CP45" s="209">
        <v>39.75</v>
      </c>
      <c r="CQ45" s="209">
        <v>1</v>
      </c>
      <c r="CR45" s="209">
        <v>0</v>
      </c>
      <c r="CS45" s="209">
        <v>0</v>
      </c>
      <c r="CT45" s="209">
        <v>490.26666299999999</v>
      </c>
      <c r="CU45" s="209">
        <v>174.01666599999999</v>
      </c>
      <c r="CV45" s="209">
        <v>5.4</v>
      </c>
      <c r="CW45" s="209">
        <v>0</v>
      </c>
      <c r="CX45" s="209">
        <v>0</v>
      </c>
      <c r="CY45" s="209">
        <v>0</v>
      </c>
      <c r="CZ45" s="209">
        <v>98.133330999999998</v>
      </c>
      <c r="DA45" s="209">
        <v>53.616667</v>
      </c>
      <c r="DB45" s="209">
        <v>1</v>
      </c>
      <c r="DC45" s="209">
        <v>0</v>
      </c>
      <c r="DD45" s="209">
        <v>0</v>
      </c>
      <c r="DE45" s="209">
        <v>0</v>
      </c>
      <c r="DF45" s="209">
        <v>95.566665</v>
      </c>
      <c r="DG45" s="209">
        <v>52.116667</v>
      </c>
      <c r="DH45" s="209">
        <v>0</v>
      </c>
      <c r="DI45" s="211">
        <v>1446.565325</v>
      </c>
      <c r="DJ45" s="211">
        <v>590.78666599999997</v>
      </c>
      <c r="DK45" s="211">
        <v>33.800001000000002</v>
      </c>
      <c r="DL45" s="212">
        <f t="shared" si="2"/>
        <v>49</v>
      </c>
      <c r="DM45" s="212">
        <f t="shared" si="3"/>
        <v>82</v>
      </c>
      <c r="DN45" s="212">
        <f t="shared" si="4"/>
        <v>404</v>
      </c>
      <c r="DO45" s="212">
        <f t="shared" si="5"/>
        <v>652.5</v>
      </c>
      <c r="DP45" s="208">
        <v>160</v>
      </c>
      <c r="DR45" s="206">
        <v>210</v>
      </c>
      <c r="DS45" s="206" t="s">
        <v>143</v>
      </c>
      <c r="DT45" s="206">
        <v>2107186</v>
      </c>
      <c r="DU45" s="206">
        <v>100881</v>
      </c>
      <c r="DV45" s="206" t="s">
        <v>338</v>
      </c>
      <c r="DW45" s="206" t="s">
        <v>295</v>
      </c>
      <c r="DX45" s="206" t="str">
        <f t="shared" si="0"/>
        <v>Maintained</v>
      </c>
      <c r="DY45" s="246">
        <v>85</v>
      </c>
      <c r="DZ45" s="246">
        <v>0</v>
      </c>
      <c r="EA45" s="213">
        <f t="shared" si="6"/>
        <v>8</v>
      </c>
      <c r="EB45" s="207" t="str">
        <f t="shared" si="1"/>
        <v>2108</v>
      </c>
    </row>
    <row r="46" spans="1:132" ht="15" hidden="1" x14ac:dyDescent="0.25">
      <c r="A46" s="243">
        <v>308</v>
      </c>
      <c r="B46" s="244" t="s">
        <v>153</v>
      </c>
      <c r="C46" s="208">
        <v>29665</v>
      </c>
      <c r="D46" s="208">
        <v>19453</v>
      </c>
      <c r="E46" s="209">
        <v>0</v>
      </c>
      <c r="F46" s="209">
        <v>0</v>
      </c>
      <c r="G46" s="209">
        <v>0</v>
      </c>
      <c r="H46" s="209">
        <v>0</v>
      </c>
      <c r="I46" s="209">
        <v>26</v>
      </c>
      <c r="J46" s="209">
        <v>689.66666599999996</v>
      </c>
      <c r="K46" s="209">
        <v>300.66666600000002</v>
      </c>
      <c r="L46" s="209">
        <v>7</v>
      </c>
      <c r="M46" s="209">
        <v>0</v>
      </c>
      <c r="N46" s="209">
        <v>0</v>
      </c>
      <c r="O46" s="209">
        <v>0</v>
      </c>
      <c r="P46" s="209">
        <v>0</v>
      </c>
      <c r="Q46" s="209">
        <v>188</v>
      </c>
      <c r="R46" s="209">
        <v>844</v>
      </c>
      <c r="S46" s="209">
        <v>361.6</v>
      </c>
      <c r="T46" s="209">
        <v>1</v>
      </c>
      <c r="U46" s="209">
        <v>0</v>
      </c>
      <c r="V46" s="209">
        <v>0</v>
      </c>
      <c r="W46" s="209">
        <v>0</v>
      </c>
      <c r="X46" s="210">
        <v>846.842668</v>
      </c>
      <c r="Y46" s="210">
        <v>2032.274658</v>
      </c>
      <c r="Z46" s="210">
        <v>648.37199999999996</v>
      </c>
      <c r="AA46" s="210">
        <v>96</v>
      </c>
      <c r="AB46" s="209">
        <v>0</v>
      </c>
      <c r="AC46" s="209">
        <v>0</v>
      </c>
      <c r="AD46" s="209">
        <v>0</v>
      </c>
      <c r="AE46" s="209">
        <v>148</v>
      </c>
      <c r="AF46" s="209">
        <v>55</v>
      </c>
      <c r="AG46" s="209">
        <v>1</v>
      </c>
      <c r="AH46" s="209">
        <v>0</v>
      </c>
      <c r="AI46" s="209">
        <v>0</v>
      </c>
      <c r="AJ46" s="209">
        <v>0</v>
      </c>
      <c r="AK46" s="209">
        <v>196.66666599999999</v>
      </c>
      <c r="AL46" s="209">
        <v>89.43333299999999</v>
      </c>
      <c r="AM46" s="209">
        <v>0</v>
      </c>
      <c r="AN46" s="209">
        <v>0</v>
      </c>
      <c r="AO46" s="209">
        <v>0</v>
      </c>
      <c r="AP46" s="209">
        <v>162.88666699999999</v>
      </c>
      <c r="AQ46" s="209">
        <v>56.876666</v>
      </c>
      <c r="AR46" s="209">
        <v>3</v>
      </c>
      <c r="AS46" s="211">
        <v>148</v>
      </c>
      <c r="AT46" s="209">
        <v>0</v>
      </c>
      <c r="AU46" s="209">
        <v>0</v>
      </c>
      <c r="AV46" s="209">
        <v>0</v>
      </c>
      <c r="AW46" s="209">
        <v>103</v>
      </c>
      <c r="AX46" s="209">
        <v>65</v>
      </c>
      <c r="AY46" s="209">
        <v>3</v>
      </c>
      <c r="AZ46" s="209">
        <v>0</v>
      </c>
      <c r="BA46" s="209">
        <v>0</v>
      </c>
      <c r="BB46" s="209">
        <v>0</v>
      </c>
      <c r="BC46" s="209">
        <v>94</v>
      </c>
      <c r="BD46" s="209">
        <v>30</v>
      </c>
      <c r="BE46" s="209">
        <v>0</v>
      </c>
      <c r="BF46" s="211">
        <v>764.66533300000003</v>
      </c>
      <c r="BG46" s="211">
        <v>273.31933099999998</v>
      </c>
      <c r="BH46" s="211">
        <v>13</v>
      </c>
      <c r="BI46" s="209">
        <v>0</v>
      </c>
      <c r="BJ46" s="209">
        <v>0</v>
      </c>
      <c r="BK46" s="209">
        <v>0</v>
      </c>
      <c r="BL46" s="209">
        <v>0</v>
      </c>
      <c r="BM46" s="209">
        <v>42</v>
      </c>
      <c r="BN46" s="209">
        <v>574</v>
      </c>
      <c r="BO46" s="209">
        <v>277.60000000000002</v>
      </c>
      <c r="BP46" s="209">
        <v>7</v>
      </c>
      <c r="BQ46" s="209">
        <v>0</v>
      </c>
      <c r="BR46" s="209">
        <v>0</v>
      </c>
      <c r="BS46" s="209">
        <v>0</v>
      </c>
      <c r="BT46" s="209">
        <v>0</v>
      </c>
      <c r="BU46" s="209">
        <v>180</v>
      </c>
      <c r="BV46" s="209">
        <v>747</v>
      </c>
      <c r="BW46" s="209">
        <v>344</v>
      </c>
      <c r="BX46" s="209">
        <v>5</v>
      </c>
      <c r="BY46" s="209">
        <v>0</v>
      </c>
      <c r="BZ46" s="209">
        <v>0</v>
      </c>
      <c r="CA46" s="209">
        <v>0</v>
      </c>
      <c r="CB46" s="210">
        <v>771.94133699999998</v>
      </c>
      <c r="CC46" s="210">
        <v>2102.211346</v>
      </c>
      <c r="CD46" s="210">
        <v>625.887339</v>
      </c>
      <c r="CE46" s="210">
        <v>99.266666999999998</v>
      </c>
      <c r="CF46" s="209">
        <v>0</v>
      </c>
      <c r="CG46" s="209">
        <v>0</v>
      </c>
      <c r="CH46" s="209">
        <v>0</v>
      </c>
      <c r="CI46" s="209">
        <v>107</v>
      </c>
      <c r="CJ46" s="209">
        <v>64</v>
      </c>
      <c r="CK46" s="209">
        <v>1</v>
      </c>
      <c r="CL46" s="209">
        <v>0</v>
      </c>
      <c r="CM46" s="209">
        <v>0</v>
      </c>
      <c r="CN46" s="209">
        <v>0</v>
      </c>
      <c r="CO46" s="209">
        <v>162.26666599999999</v>
      </c>
      <c r="CP46" s="209">
        <v>84</v>
      </c>
      <c r="CQ46" s="209">
        <v>1</v>
      </c>
      <c r="CR46" s="209">
        <v>0</v>
      </c>
      <c r="CS46" s="209">
        <v>0</v>
      </c>
      <c r="CT46" s="209">
        <v>81.809334000000007</v>
      </c>
      <c r="CU46" s="209">
        <v>63.922666999999997</v>
      </c>
      <c r="CV46" s="209">
        <v>3</v>
      </c>
      <c r="CW46" s="209">
        <v>0</v>
      </c>
      <c r="CX46" s="209">
        <v>0</v>
      </c>
      <c r="CY46" s="209">
        <v>0</v>
      </c>
      <c r="CZ46" s="209">
        <v>112</v>
      </c>
      <c r="DA46" s="209">
        <v>60</v>
      </c>
      <c r="DB46" s="209">
        <v>0</v>
      </c>
      <c r="DC46" s="209">
        <v>0</v>
      </c>
      <c r="DD46" s="209">
        <v>0</v>
      </c>
      <c r="DE46" s="209">
        <v>0</v>
      </c>
      <c r="DF46" s="209">
        <v>130</v>
      </c>
      <c r="DG46" s="209">
        <v>89</v>
      </c>
      <c r="DH46" s="209">
        <v>3</v>
      </c>
      <c r="DI46" s="211">
        <v>828.70466499999998</v>
      </c>
      <c r="DJ46" s="211">
        <v>283.06200000000001</v>
      </c>
      <c r="DK46" s="211">
        <v>28</v>
      </c>
      <c r="DL46" s="212">
        <f t="shared" si="2"/>
        <v>356</v>
      </c>
      <c r="DM46" s="212">
        <f t="shared" si="3"/>
        <v>626</v>
      </c>
      <c r="DN46" s="212">
        <f t="shared" si="4"/>
        <v>16</v>
      </c>
      <c r="DO46" s="212">
        <f t="shared" si="5"/>
        <v>39</v>
      </c>
      <c r="DP46" s="208">
        <v>143.5</v>
      </c>
      <c r="DR46" s="206">
        <v>211</v>
      </c>
      <c r="DS46" s="206" t="s">
        <v>150</v>
      </c>
      <c r="DT46" s="206">
        <v>2117084</v>
      </c>
      <c r="DU46" s="206">
        <v>100986</v>
      </c>
      <c r="DV46" s="206" t="s">
        <v>339</v>
      </c>
      <c r="DW46" s="206" t="s">
        <v>295</v>
      </c>
      <c r="DX46" s="206" t="str">
        <f t="shared" si="0"/>
        <v>Maintained</v>
      </c>
      <c r="DY46" s="246">
        <v>2</v>
      </c>
      <c r="DZ46" s="246">
        <v>37</v>
      </c>
      <c r="EA46" s="213">
        <f t="shared" si="6"/>
        <v>1</v>
      </c>
      <c r="EB46" s="207" t="str">
        <f t="shared" si="1"/>
        <v>2111</v>
      </c>
    </row>
    <row r="47" spans="1:132" ht="15" hidden="1" x14ac:dyDescent="0.25">
      <c r="A47" s="243">
        <v>881</v>
      </c>
      <c r="B47" s="244" t="s">
        <v>154</v>
      </c>
      <c r="C47" s="208">
        <v>118151.5</v>
      </c>
      <c r="D47" s="208">
        <v>81218.5</v>
      </c>
      <c r="E47" s="209">
        <v>42.6</v>
      </c>
      <c r="F47" s="209">
        <v>158.4</v>
      </c>
      <c r="G47" s="209">
        <v>61.066665999999998</v>
      </c>
      <c r="H47" s="209">
        <v>3</v>
      </c>
      <c r="I47" s="209">
        <v>15.716666</v>
      </c>
      <c r="J47" s="209">
        <v>691.48332500000004</v>
      </c>
      <c r="K47" s="209">
        <v>305.36666400000001</v>
      </c>
      <c r="L47" s="209">
        <v>4.9333330000000002</v>
      </c>
      <c r="M47" s="209">
        <v>0</v>
      </c>
      <c r="N47" s="209">
        <v>0</v>
      </c>
      <c r="O47" s="209">
        <v>0</v>
      </c>
      <c r="P47" s="209">
        <v>0</v>
      </c>
      <c r="Q47" s="209">
        <v>115.2</v>
      </c>
      <c r="R47" s="209">
        <v>1605.0273199999999</v>
      </c>
      <c r="S47" s="209">
        <v>694.46665900000005</v>
      </c>
      <c r="T47" s="209">
        <v>13</v>
      </c>
      <c r="U47" s="209">
        <v>0</v>
      </c>
      <c r="V47" s="209">
        <v>0</v>
      </c>
      <c r="W47" s="209">
        <v>0</v>
      </c>
      <c r="X47" s="210">
        <v>2824.3113309999999</v>
      </c>
      <c r="Y47" s="210">
        <v>13353.965984</v>
      </c>
      <c r="Z47" s="210">
        <v>4667.6199909999996</v>
      </c>
      <c r="AA47" s="210">
        <v>361.433333</v>
      </c>
      <c r="AB47" s="209">
        <v>24.6</v>
      </c>
      <c r="AC47" s="209">
        <v>9</v>
      </c>
      <c r="AD47" s="209">
        <v>0</v>
      </c>
      <c r="AE47" s="209">
        <v>76.2</v>
      </c>
      <c r="AF47" s="209">
        <v>51.4</v>
      </c>
      <c r="AG47" s="209">
        <v>2</v>
      </c>
      <c r="AH47" s="209">
        <v>0</v>
      </c>
      <c r="AI47" s="209">
        <v>0</v>
      </c>
      <c r="AJ47" s="209">
        <v>0</v>
      </c>
      <c r="AK47" s="209">
        <v>207.46666400000001</v>
      </c>
      <c r="AL47" s="209">
        <v>101.533332</v>
      </c>
      <c r="AM47" s="209">
        <v>4</v>
      </c>
      <c r="AN47" s="209">
        <v>0</v>
      </c>
      <c r="AO47" s="209">
        <v>0</v>
      </c>
      <c r="AP47" s="209">
        <v>689.83933400000001</v>
      </c>
      <c r="AQ47" s="209">
        <v>420.58333199999998</v>
      </c>
      <c r="AR47" s="209">
        <v>24.933333000000001</v>
      </c>
      <c r="AS47" s="211">
        <v>659</v>
      </c>
      <c r="AT47" s="209">
        <v>16</v>
      </c>
      <c r="AU47" s="209">
        <v>6.800001</v>
      </c>
      <c r="AV47" s="209">
        <v>0</v>
      </c>
      <c r="AW47" s="209">
        <v>172.783333</v>
      </c>
      <c r="AX47" s="209">
        <v>81.799999</v>
      </c>
      <c r="AY47" s="209">
        <v>0.6</v>
      </c>
      <c r="AZ47" s="209">
        <v>0</v>
      </c>
      <c r="BA47" s="209">
        <v>0</v>
      </c>
      <c r="BB47" s="209">
        <v>0</v>
      </c>
      <c r="BC47" s="209">
        <v>379.48200100000003</v>
      </c>
      <c r="BD47" s="209">
        <v>206.23333400000001</v>
      </c>
      <c r="BE47" s="209">
        <v>2</v>
      </c>
      <c r="BF47" s="211">
        <v>5063.5693179999998</v>
      </c>
      <c r="BG47" s="211">
        <v>1907.2513389999999</v>
      </c>
      <c r="BH47" s="211">
        <v>37.332667000000001</v>
      </c>
      <c r="BI47" s="209">
        <v>40.999997999999998</v>
      </c>
      <c r="BJ47" s="209">
        <v>108.13333299999999</v>
      </c>
      <c r="BK47" s="209">
        <v>60.266666999999998</v>
      </c>
      <c r="BL47" s="209">
        <v>8.9333329999999993</v>
      </c>
      <c r="BM47" s="209">
        <v>16.7</v>
      </c>
      <c r="BN47" s="209">
        <v>667.71666400000004</v>
      </c>
      <c r="BO47" s="209">
        <v>310.33332899999999</v>
      </c>
      <c r="BP47" s="209">
        <v>2.4666670000000002</v>
      </c>
      <c r="BQ47" s="209">
        <v>0</v>
      </c>
      <c r="BR47" s="209">
        <v>0</v>
      </c>
      <c r="BS47" s="209">
        <v>0</v>
      </c>
      <c r="BT47" s="209">
        <v>0</v>
      </c>
      <c r="BU47" s="209">
        <v>88.060665999999998</v>
      </c>
      <c r="BV47" s="209">
        <v>1542.3986649999999</v>
      </c>
      <c r="BW47" s="209">
        <v>626.373332</v>
      </c>
      <c r="BX47" s="209">
        <v>13.666667</v>
      </c>
      <c r="BY47" s="209">
        <v>0</v>
      </c>
      <c r="BZ47" s="209">
        <v>0</v>
      </c>
      <c r="CA47" s="209">
        <v>0</v>
      </c>
      <c r="CB47" s="210">
        <v>2573.022669</v>
      </c>
      <c r="CC47" s="210">
        <v>14699.376634</v>
      </c>
      <c r="CD47" s="210">
        <v>5070.8233200000004</v>
      </c>
      <c r="CE47" s="210">
        <v>306.26666699999998</v>
      </c>
      <c r="CF47" s="209">
        <v>20.933333000000001</v>
      </c>
      <c r="CG47" s="209">
        <v>12.866666</v>
      </c>
      <c r="CH47" s="209">
        <v>2.9333330000000002</v>
      </c>
      <c r="CI47" s="209">
        <v>77.266665000000003</v>
      </c>
      <c r="CJ47" s="209">
        <v>54.333331999999999</v>
      </c>
      <c r="CK47" s="209">
        <v>1.4666669999999999</v>
      </c>
      <c r="CL47" s="209">
        <v>0</v>
      </c>
      <c r="CM47" s="209">
        <v>0</v>
      </c>
      <c r="CN47" s="209">
        <v>0</v>
      </c>
      <c r="CO47" s="209">
        <v>173.216668</v>
      </c>
      <c r="CP47" s="209">
        <v>90.383332999999993</v>
      </c>
      <c r="CQ47" s="209">
        <v>2.6666669999999999</v>
      </c>
      <c r="CR47" s="209">
        <v>0</v>
      </c>
      <c r="CS47" s="209">
        <v>0</v>
      </c>
      <c r="CT47" s="209">
        <v>1031.284666</v>
      </c>
      <c r="CU47" s="209">
        <v>644.18333299999995</v>
      </c>
      <c r="CV47" s="209">
        <v>27.4</v>
      </c>
      <c r="CW47" s="209">
        <v>8.3333340000000007</v>
      </c>
      <c r="CX47" s="209">
        <v>6.0666679999999999</v>
      </c>
      <c r="CY47" s="209">
        <v>1.8666670000000001</v>
      </c>
      <c r="CZ47" s="209">
        <v>168.52266800000001</v>
      </c>
      <c r="DA47" s="209">
        <v>100.326668</v>
      </c>
      <c r="DB47" s="209">
        <v>0</v>
      </c>
      <c r="DC47" s="209">
        <v>0</v>
      </c>
      <c r="DD47" s="209">
        <v>0</v>
      </c>
      <c r="DE47" s="209">
        <v>0</v>
      </c>
      <c r="DF47" s="209">
        <v>473.30000100000001</v>
      </c>
      <c r="DG47" s="209">
        <v>213.47666699999999</v>
      </c>
      <c r="DH47" s="209">
        <v>2</v>
      </c>
      <c r="DI47" s="211">
        <v>5922.7113140000001</v>
      </c>
      <c r="DJ47" s="211">
        <v>2145.1926709999998</v>
      </c>
      <c r="DK47" s="211">
        <v>43.252000000000002</v>
      </c>
      <c r="DL47" s="212">
        <f t="shared" si="2"/>
        <v>618</v>
      </c>
      <c r="DM47" s="212">
        <f t="shared" si="3"/>
        <v>610.5</v>
      </c>
      <c r="DN47" s="212">
        <f t="shared" si="4"/>
        <v>601</v>
      </c>
      <c r="DO47" s="212">
        <f t="shared" si="5"/>
        <v>1506</v>
      </c>
      <c r="DP47" s="208">
        <v>0</v>
      </c>
      <c r="DR47" s="206">
        <v>211</v>
      </c>
      <c r="DS47" s="206" t="s">
        <v>150</v>
      </c>
      <c r="DT47" s="206">
        <v>2117095</v>
      </c>
      <c r="DU47" s="206">
        <v>100987</v>
      </c>
      <c r="DV47" s="206" t="s">
        <v>340</v>
      </c>
      <c r="DW47" s="206" t="s">
        <v>295</v>
      </c>
      <c r="DX47" s="206" t="str">
        <f t="shared" si="0"/>
        <v>Maintained</v>
      </c>
      <c r="DY47" s="246">
        <v>227</v>
      </c>
      <c r="DZ47" s="246">
        <v>239</v>
      </c>
      <c r="EA47" s="213">
        <f t="shared" si="6"/>
        <v>2</v>
      </c>
      <c r="EB47" s="207" t="str">
        <f t="shared" si="1"/>
        <v>2112</v>
      </c>
    </row>
    <row r="48" spans="1:132" ht="15" hidden="1" x14ac:dyDescent="0.25">
      <c r="A48" s="243">
        <v>390</v>
      </c>
      <c r="B48" s="244" t="s">
        <v>155</v>
      </c>
      <c r="C48" s="208">
        <v>14587</v>
      </c>
      <c r="D48" s="208">
        <v>9306</v>
      </c>
      <c r="E48" s="209">
        <v>0</v>
      </c>
      <c r="F48" s="209">
        <v>35.799999999999997</v>
      </c>
      <c r="G48" s="209">
        <v>15</v>
      </c>
      <c r="H48" s="209">
        <v>0</v>
      </c>
      <c r="I48" s="209">
        <v>32.4</v>
      </c>
      <c r="J48" s="209">
        <v>835.4</v>
      </c>
      <c r="K48" s="209">
        <v>342.8</v>
      </c>
      <c r="L48" s="209">
        <v>11</v>
      </c>
      <c r="M48" s="209">
        <v>0</v>
      </c>
      <c r="N48" s="209">
        <v>0</v>
      </c>
      <c r="O48" s="209">
        <v>0</v>
      </c>
      <c r="P48" s="209">
        <v>0</v>
      </c>
      <c r="Q48" s="209">
        <v>0</v>
      </c>
      <c r="R48" s="209">
        <v>105</v>
      </c>
      <c r="S48" s="209">
        <v>50</v>
      </c>
      <c r="T48" s="209">
        <v>1</v>
      </c>
      <c r="U48" s="209">
        <v>0</v>
      </c>
      <c r="V48" s="209">
        <v>0</v>
      </c>
      <c r="W48" s="209">
        <v>0</v>
      </c>
      <c r="X48" s="210">
        <v>595.36069999999995</v>
      </c>
      <c r="Y48" s="210">
        <v>875.74724500000002</v>
      </c>
      <c r="Z48" s="210">
        <v>323.18132600000001</v>
      </c>
      <c r="AA48" s="210">
        <v>90</v>
      </c>
      <c r="AB48" s="209">
        <v>7</v>
      </c>
      <c r="AC48" s="209">
        <v>2</v>
      </c>
      <c r="AD48" s="209">
        <v>0</v>
      </c>
      <c r="AE48" s="209">
        <v>207</v>
      </c>
      <c r="AF48" s="209">
        <v>109</v>
      </c>
      <c r="AG48" s="209">
        <v>5</v>
      </c>
      <c r="AH48" s="209">
        <v>0</v>
      </c>
      <c r="AI48" s="209">
        <v>0</v>
      </c>
      <c r="AJ48" s="209">
        <v>0</v>
      </c>
      <c r="AK48" s="209">
        <v>29</v>
      </c>
      <c r="AL48" s="209">
        <v>13</v>
      </c>
      <c r="AM48" s="209">
        <v>1</v>
      </c>
      <c r="AN48" s="209">
        <v>0</v>
      </c>
      <c r="AO48" s="209">
        <v>0</v>
      </c>
      <c r="AP48" s="209">
        <v>79.184209999999993</v>
      </c>
      <c r="AQ48" s="209">
        <v>58.4</v>
      </c>
      <c r="AR48" s="209">
        <v>6</v>
      </c>
      <c r="AS48" s="211">
        <v>110</v>
      </c>
      <c r="AT48" s="209">
        <v>0</v>
      </c>
      <c r="AU48" s="209">
        <v>0</v>
      </c>
      <c r="AV48" s="209">
        <v>0</v>
      </c>
      <c r="AW48" s="209">
        <v>272.066666</v>
      </c>
      <c r="AX48" s="209">
        <v>121.393333</v>
      </c>
      <c r="AY48" s="209">
        <v>3</v>
      </c>
      <c r="AZ48" s="209">
        <v>0</v>
      </c>
      <c r="BA48" s="209">
        <v>0</v>
      </c>
      <c r="BB48" s="209">
        <v>0</v>
      </c>
      <c r="BC48" s="209">
        <v>25</v>
      </c>
      <c r="BD48" s="209">
        <v>22</v>
      </c>
      <c r="BE48" s="209">
        <v>0</v>
      </c>
      <c r="BF48" s="211">
        <v>611.50066800000002</v>
      </c>
      <c r="BG48" s="211">
        <v>230.26</v>
      </c>
      <c r="BH48" s="211">
        <v>72.133334000000005</v>
      </c>
      <c r="BI48" s="209">
        <v>0</v>
      </c>
      <c r="BJ48" s="209">
        <v>50</v>
      </c>
      <c r="BK48" s="209">
        <v>8</v>
      </c>
      <c r="BL48" s="209">
        <v>1</v>
      </c>
      <c r="BM48" s="209">
        <v>31.6</v>
      </c>
      <c r="BN48" s="209">
        <v>783.86666700000001</v>
      </c>
      <c r="BO48" s="209">
        <v>310.8</v>
      </c>
      <c r="BP48" s="209">
        <v>9</v>
      </c>
      <c r="BQ48" s="209">
        <v>0</v>
      </c>
      <c r="BR48" s="209">
        <v>0</v>
      </c>
      <c r="BS48" s="209">
        <v>0</v>
      </c>
      <c r="BT48" s="209">
        <v>0</v>
      </c>
      <c r="BU48" s="209">
        <v>0</v>
      </c>
      <c r="BV48" s="209">
        <v>132.81733299999999</v>
      </c>
      <c r="BW48" s="209">
        <v>53.3</v>
      </c>
      <c r="BX48" s="209">
        <v>1</v>
      </c>
      <c r="BY48" s="209">
        <v>0</v>
      </c>
      <c r="BZ48" s="209">
        <v>0</v>
      </c>
      <c r="CA48" s="209">
        <v>0</v>
      </c>
      <c r="CB48" s="210">
        <v>514.16666799999996</v>
      </c>
      <c r="CC48" s="210">
        <v>965.05666900000006</v>
      </c>
      <c r="CD48" s="210">
        <v>288.806667</v>
      </c>
      <c r="CE48" s="210">
        <v>89.8</v>
      </c>
      <c r="CF48" s="209">
        <v>7</v>
      </c>
      <c r="CG48" s="209">
        <v>1</v>
      </c>
      <c r="CH48" s="209">
        <v>1</v>
      </c>
      <c r="CI48" s="209">
        <v>210.8</v>
      </c>
      <c r="CJ48" s="209">
        <v>90</v>
      </c>
      <c r="CK48" s="209">
        <v>5</v>
      </c>
      <c r="CL48" s="209">
        <v>0</v>
      </c>
      <c r="CM48" s="209">
        <v>0</v>
      </c>
      <c r="CN48" s="209">
        <v>0</v>
      </c>
      <c r="CO48" s="209">
        <v>23</v>
      </c>
      <c r="CP48" s="209">
        <v>15.8</v>
      </c>
      <c r="CQ48" s="209">
        <v>0</v>
      </c>
      <c r="CR48" s="209">
        <v>0</v>
      </c>
      <c r="CS48" s="209">
        <v>0</v>
      </c>
      <c r="CT48" s="209">
        <v>84.266666999999998</v>
      </c>
      <c r="CU48" s="209">
        <v>33.200000000000003</v>
      </c>
      <c r="CV48" s="209">
        <v>9</v>
      </c>
      <c r="CW48" s="209">
        <v>0</v>
      </c>
      <c r="CX48" s="209">
        <v>0</v>
      </c>
      <c r="CY48" s="209">
        <v>0</v>
      </c>
      <c r="CZ48" s="209">
        <v>262.566667</v>
      </c>
      <c r="DA48" s="209">
        <v>113.143333</v>
      </c>
      <c r="DB48" s="209">
        <v>3</v>
      </c>
      <c r="DC48" s="209">
        <v>0</v>
      </c>
      <c r="DD48" s="209">
        <v>0</v>
      </c>
      <c r="DE48" s="209">
        <v>0</v>
      </c>
      <c r="DF48" s="209">
        <v>40</v>
      </c>
      <c r="DG48" s="209">
        <v>22.5</v>
      </c>
      <c r="DH48" s="209">
        <v>1</v>
      </c>
      <c r="DI48" s="211">
        <v>634.86332400000003</v>
      </c>
      <c r="DJ48" s="211">
        <v>196.59466399999999</v>
      </c>
      <c r="DK48" s="211">
        <v>54.066667000000002</v>
      </c>
      <c r="DL48" s="212">
        <f t="shared" si="2"/>
        <v>226</v>
      </c>
      <c r="DM48" s="212">
        <f t="shared" si="3"/>
        <v>261</v>
      </c>
      <c r="DN48" s="212">
        <f t="shared" si="4"/>
        <v>84</v>
      </c>
      <c r="DO48" s="212">
        <f t="shared" si="5"/>
        <v>136</v>
      </c>
      <c r="DP48" s="208">
        <v>44</v>
      </c>
      <c r="DR48" s="206">
        <v>211</v>
      </c>
      <c r="DS48" s="206" t="s">
        <v>150</v>
      </c>
      <c r="DT48" s="206">
        <v>2117168</v>
      </c>
      <c r="DU48" s="206">
        <v>100989</v>
      </c>
      <c r="DV48" s="206" t="s">
        <v>341</v>
      </c>
      <c r="DW48" s="206" t="s">
        <v>295</v>
      </c>
      <c r="DX48" s="206" t="str">
        <f t="shared" si="0"/>
        <v>Maintained</v>
      </c>
      <c r="DY48" s="246">
        <v>0</v>
      </c>
      <c r="DZ48" s="246">
        <v>110</v>
      </c>
      <c r="EA48" s="213">
        <f t="shared" si="6"/>
        <v>3</v>
      </c>
      <c r="EB48" s="207" t="str">
        <f t="shared" si="1"/>
        <v>2113</v>
      </c>
    </row>
    <row r="49" spans="1:132" ht="15" hidden="1" x14ac:dyDescent="0.25">
      <c r="A49" s="243">
        <v>916</v>
      </c>
      <c r="B49" s="244" t="s">
        <v>156</v>
      </c>
      <c r="C49" s="208">
        <v>47186</v>
      </c>
      <c r="D49" s="208">
        <v>34948</v>
      </c>
      <c r="E49" s="209">
        <v>0</v>
      </c>
      <c r="F49" s="209">
        <v>0</v>
      </c>
      <c r="G49" s="209">
        <v>0</v>
      </c>
      <c r="H49" s="209">
        <v>0</v>
      </c>
      <c r="I49" s="209">
        <v>0</v>
      </c>
      <c r="J49" s="209">
        <v>11.4</v>
      </c>
      <c r="K49" s="209">
        <v>4</v>
      </c>
      <c r="L49" s="209">
        <v>0</v>
      </c>
      <c r="M49" s="209">
        <v>0</v>
      </c>
      <c r="N49" s="209">
        <v>0</v>
      </c>
      <c r="O49" s="209">
        <v>0</v>
      </c>
      <c r="P49" s="209">
        <v>0</v>
      </c>
      <c r="Q49" s="209">
        <v>37.166666999999997</v>
      </c>
      <c r="R49" s="209">
        <v>280.54000000000002</v>
      </c>
      <c r="S49" s="209">
        <v>110.1</v>
      </c>
      <c r="T49" s="209">
        <v>1</v>
      </c>
      <c r="U49" s="209">
        <v>0</v>
      </c>
      <c r="V49" s="209">
        <v>0</v>
      </c>
      <c r="W49" s="209">
        <v>0</v>
      </c>
      <c r="X49" s="210">
        <v>922.83665599999995</v>
      </c>
      <c r="Y49" s="210">
        <v>5904.4726600000004</v>
      </c>
      <c r="Z49" s="210">
        <v>2078.7593280000001</v>
      </c>
      <c r="AA49" s="210">
        <v>216.11066700000001</v>
      </c>
      <c r="AB49" s="209">
        <v>0</v>
      </c>
      <c r="AC49" s="209">
        <v>0</v>
      </c>
      <c r="AD49" s="209">
        <v>0</v>
      </c>
      <c r="AE49" s="209">
        <v>0</v>
      </c>
      <c r="AF49" s="209">
        <v>0</v>
      </c>
      <c r="AG49" s="209">
        <v>0</v>
      </c>
      <c r="AH49" s="209">
        <v>0</v>
      </c>
      <c r="AI49" s="209">
        <v>0</v>
      </c>
      <c r="AJ49" s="209">
        <v>0</v>
      </c>
      <c r="AK49" s="209">
        <v>47.75</v>
      </c>
      <c r="AL49" s="209">
        <v>27.1</v>
      </c>
      <c r="AM49" s="209">
        <v>0</v>
      </c>
      <c r="AN49" s="209">
        <v>0</v>
      </c>
      <c r="AO49" s="209">
        <v>0</v>
      </c>
      <c r="AP49" s="209">
        <v>549.84666400000003</v>
      </c>
      <c r="AQ49" s="209">
        <v>333.78133200000002</v>
      </c>
      <c r="AR49" s="209">
        <v>13.666667</v>
      </c>
      <c r="AS49" s="211">
        <v>167</v>
      </c>
      <c r="AT49" s="209">
        <v>0</v>
      </c>
      <c r="AU49" s="209">
        <v>0</v>
      </c>
      <c r="AV49" s="209">
        <v>0</v>
      </c>
      <c r="AW49" s="209">
        <v>0</v>
      </c>
      <c r="AX49" s="209">
        <v>0</v>
      </c>
      <c r="AY49" s="209">
        <v>0</v>
      </c>
      <c r="AZ49" s="209">
        <v>0</v>
      </c>
      <c r="BA49" s="209">
        <v>0</v>
      </c>
      <c r="BB49" s="209">
        <v>0</v>
      </c>
      <c r="BC49" s="209">
        <v>52.997999</v>
      </c>
      <c r="BD49" s="209">
        <v>26.986667000000001</v>
      </c>
      <c r="BE49" s="209">
        <v>0.6</v>
      </c>
      <c r="BF49" s="211">
        <v>2559.0733730000002</v>
      </c>
      <c r="BG49" s="211">
        <v>1000.014685</v>
      </c>
      <c r="BH49" s="211">
        <v>54.116667</v>
      </c>
      <c r="BI49" s="209">
        <v>0</v>
      </c>
      <c r="BJ49" s="209">
        <v>0</v>
      </c>
      <c r="BK49" s="209">
        <v>0</v>
      </c>
      <c r="BL49" s="209">
        <v>0</v>
      </c>
      <c r="BM49" s="209">
        <v>0</v>
      </c>
      <c r="BN49" s="209">
        <v>0</v>
      </c>
      <c r="BO49" s="209">
        <v>0</v>
      </c>
      <c r="BP49" s="209">
        <v>0</v>
      </c>
      <c r="BQ49" s="209">
        <v>0</v>
      </c>
      <c r="BR49" s="209">
        <v>0</v>
      </c>
      <c r="BS49" s="209">
        <v>0</v>
      </c>
      <c r="BT49" s="209">
        <v>0</v>
      </c>
      <c r="BU49" s="209">
        <v>40</v>
      </c>
      <c r="BV49" s="209">
        <v>274.85533299999997</v>
      </c>
      <c r="BW49" s="209">
        <v>137.88666699999999</v>
      </c>
      <c r="BX49" s="209">
        <v>1.6666669999999999</v>
      </c>
      <c r="BY49" s="209">
        <v>0</v>
      </c>
      <c r="BZ49" s="209">
        <v>0</v>
      </c>
      <c r="CA49" s="209">
        <v>0</v>
      </c>
      <c r="CB49" s="210">
        <v>831.060652</v>
      </c>
      <c r="CC49" s="210">
        <v>5723.963315</v>
      </c>
      <c r="CD49" s="210">
        <v>2092.1566659999999</v>
      </c>
      <c r="CE49" s="210">
        <v>231.83333300000001</v>
      </c>
      <c r="CF49" s="209">
        <v>0</v>
      </c>
      <c r="CG49" s="209">
        <v>0</v>
      </c>
      <c r="CH49" s="209">
        <v>0</v>
      </c>
      <c r="CI49" s="209">
        <v>0</v>
      </c>
      <c r="CJ49" s="209">
        <v>0</v>
      </c>
      <c r="CK49" s="209">
        <v>0</v>
      </c>
      <c r="CL49" s="209">
        <v>0</v>
      </c>
      <c r="CM49" s="209">
        <v>0</v>
      </c>
      <c r="CN49" s="209">
        <v>0</v>
      </c>
      <c r="CO49" s="209">
        <v>13.4</v>
      </c>
      <c r="CP49" s="209">
        <v>12</v>
      </c>
      <c r="CQ49" s="209">
        <v>0</v>
      </c>
      <c r="CR49" s="209">
        <v>0</v>
      </c>
      <c r="CS49" s="209">
        <v>0</v>
      </c>
      <c r="CT49" s="209">
        <v>460.668002</v>
      </c>
      <c r="CU49" s="209">
        <v>297.79133400000001</v>
      </c>
      <c r="CV49" s="209">
        <v>22.933333000000001</v>
      </c>
      <c r="CW49" s="209">
        <v>0</v>
      </c>
      <c r="CX49" s="209">
        <v>0</v>
      </c>
      <c r="CY49" s="209">
        <v>0</v>
      </c>
      <c r="CZ49" s="209">
        <v>0</v>
      </c>
      <c r="DA49" s="209">
        <v>0</v>
      </c>
      <c r="DB49" s="209">
        <v>0</v>
      </c>
      <c r="DC49" s="209">
        <v>0</v>
      </c>
      <c r="DD49" s="209">
        <v>0</v>
      </c>
      <c r="DE49" s="209">
        <v>0</v>
      </c>
      <c r="DF49" s="209">
        <v>47.820666000000003</v>
      </c>
      <c r="DG49" s="209">
        <v>34.316665</v>
      </c>
      <c r="DH49" s="209">
        <v>0.2</v>
      </c>
      <c r="DI49" s="211">
        <v>2744.284024</v>
      </c>
      <c r="DJ49" s="211">
        <v>1075.6246799999999</v>
      </c>
      <c r="DK49" s="211">
        <v>64.984667000000002</v>
      </c>
      <c r="DL49" s="212">
        <f t="shared" si="2"/>
        <v>214</v>
      </c>
      <c r="DM49" s="212">
        <f t="shared" si="3"/>
        <v>392</v>
      </c>
      <c r="DN49" s="212">
        <f t="shared" si="4"/>
        <v>375</v>
      </c>
      <c r="DO49" s="212">
        <f t="shared" si="5"/>
        <v>384</v>
      </c>
      <c r="DP49" s="208">
        <v>244.933333333333</v>
      </c>
      <c r="DR49" s="206">
        <v>211</v>
      </c>
      <c r="DS49" s="206" t="s">
        <v>150</v>
      </c>
      <c r="DT49" s="206">
        <v>2117169</v>
      </c>
      <c r="DU49" s="206">
        <v>131023</v>
      </c>
      <c r="DV49" s="206" t="s">
        <v>342</v>
      </c>
      <c r="DW49" s="206" t="s">
        <v>295</v>
      </c>
      <c r="DX49" s="206" t="str">
        <f t="shared" si="0"/>
        <v>Maintained</v>
      </c>
      <c r="DY49" s="246">
        <v>89</v>
      </c>
      <c r="DZ49" s="246">
        <v>0</v>
      </c>
      <c r="EA49" s="213">
        <f t="shared" si="6"/>
        <v>4</v>
      </c>
      <c r="EB49" s="207" t="str">
        <f t="shared" si="1"/>
        <v>2114</v>
      </c>
    </row>
    <row r="50" spans="1:132" ht="15" hidden="1" x14ac:dyDescent="0.25">
      <c r="A50" s="243">
        <v>203</v>
      </c>
      <c r="B50" s="244" t="s">
        <v>109</v>
      </c>
      <c r="C50" s="208">
        <v>24110</v>
      </c>
      <c r="D50" s="208">
        <v>14745.17</v>
      </c>
      <c r="E50" s="209">
        <v>180</v>
      </c>
      <c r="F50" s="209">
        <v>318.5</v>
      </c>
      <c r="G50" s="209">
        <v>118</v>
      </c>
      <c r="H50" s="209">
        <v>3</v>
      </c>
      <c r="I50" s="209">
        <v>19</v>
      </c>
      <c r="J50" s="209">
        <v>1034.5999999999999</v>
      </c>
      <c r="K50" s="209">
        <v>398</v>
      </c>
      <c r="L50" s="209">
        <v>7</v>
      </c>
      <c r="M50" s="209">
        <v>0</v>
      </c>
      <c r="N50" s="209">
        <v>27</v>
      </c>
      <c r="O50" s="209">
        <v>16</v>
      </c>
      <c r="P50" s="209">
        <v>0</v>
      </c>
      <c r="Q50" s="209">
        <v>12</v>
      </c>
      <c r="R50" s="209">
        <v>420</v>
      </c>
      <c r="S50" s="209">
        <v>167</v>
      </c>
      <c r="T50" s="209">
        <v>3</v>
      </c>
      <c r="U50" s="209">
        <v>0</v>
      </c>
      <c r="V50" s="209">
        <v>0</v>
      </c>
      <c r="W50" s="209">
        <v>0</v>
      </c>
      <c r="X50" s="210">
        <v>597.49533899999994</v>
      </c>
      <c r="Y50" s="210">
        <v>1540.722004</v>
      </c>
      <c r="Z50" s="210">
        <v>511.36599999999999</v>
      </c>
      <c r="AA50" s="210">
        <v>60</v>
      </c>
      <c r="AB50" s="209">
        <v>77</v>
      </c>
      <c r="AC50" s="209">
        <v>39</v>
      </c>
      <c r="AD50" s="209">
        <v>0</v>
      </c>
      <c r="AE50" s="209">
        <v>109</v>
      </c>
      <c r="AF50" s="209">
        <v>57</v>
      </c>
      <c r="AG50" s="209">
        <v>1</v>
      </c>
      <c r="AH50" s="209">
        <v>2</v>
      </c>
      <c r="AI50" s="209">
        <v>4</v>
      </c>
      <c r="AJ50" s="209">
        <v>0</v>
      </c>
      <c r="AK50" s="209">
        <v>71</v>
      </c>
      <c r="AL50" s="209">
        <v>37</v>
      </c>
      <c r="AM50" s="209">
        <v>0</v>
      </c>
      <c r="AN50" s="209">
        <v>0</v>
      </c>
      <c r="AO50" s="209">
        <v>0</v>
      </c>
      <c r="AP50" s="209">
        <v>323.75666899999999</v>
      </c>
      <c r="AQ50" s="209">
        <v>113.862667</v>
      </c>
      <c r="AR50" s="209">
        <v>3</v>
      </c>
      <c r="AS50" s="211">
        <v>145</v>
      </c>
      <c r="AT50" s="209">
        <v>119</v>
      </c>
      <c r="AU50" s="209">
        <v>54</v>
      </c>
      <c r="AV50" s="209">
        <v>1</v>
      </c>
      <c r="AW50" s="209">
        <v>192</v>
      </c>
      <c r="AX50" s="209">
        <v>92</v>
      </c>
      <c r="AY50" s="209">
        <v>2</v>
      </c>
      <c r="AZ50" s="209">
        <v>0</v>
      </c>
      <c r="BA50" s="209">
        <v>0</v>
      </c>
      <c r="BB50" s="209">
        <v>0</v>
      </c>
      <c r="BC50" s="209">
        <v>83</v>
      </c>
      <c r="BD50" s="209">
        <v>43</v>
      </c>
      <c r="BE50" s="209">
        <v>1</v>
      </c>
      <c r="BF50" s="211">
        <v>682.11199699999997</v>
      </c>
      <c r="BG50" s="211">
        <v>235.77466899999999</v>
      </c>
      <c r="BH50" s="211">
        <v>6.7966670000000002</v>
      </c>
      <c r="BI50" s="209">
        <v>135</v>
      </c>
      <c r="BJ50" s="209">
        <v>315.8</v>
      </c>
      <c r="BK50" s="209">
        <v>98</v>
      </c>
      <c r="BL50" s="209">
        <v>4</v>
      </c>
      <c r="BM50" s="209">
        <v>7</v>
      </c>
      <c r="BN50" s="209">
        <v>932.16666599999996</v>
      </c>
      <c r="BO50" s="209">
        <v>378</v>
      </c>
      <c r="BP50" s="209">
        <v>4</v>
      </c>
      <c r="BQ50" s="209">
        <v>0</v>
      </c>
      <c r="BR50" s="209">
        <v>18</v>
      </c>
      <c r="BS50" s="209">
        <v>6</v>
      </c>
      <c r="BT50" s="209">
        <v>0</v>
      </c>
      <c r="BU50" s="209">
        <v>14</v>
      </c>
      <c r="BV50" s="209">
        <v>400</v>
      </c>
      <c r="BW50" s="209">
        <v>166.5</v>
      </c>
      <c r="BX50" s="209">
        <v>1</v>
      </c>
      <c r="BY50" s="209">
        <v>0</v>
      </c>
      <c r="BZ50" s="209">
        <v>0</v>
      </c>
      <c r="CA50" s="209">
        <v>0</v>
      </c>
      <c r="CB50" s="210">
        <v>525.14933499999995</v>
      </c>
      <c r="CC50" s="210">
        <v>1731.5926669999999</v>
      </c>
      <c r="CD50" s="210">
        <v>488.97800100000001</v>
      </c>
      <c r="CE50" s="210">
        <v>75</v>
      </c>
      <c r="CF50" s="209">
        <v>65</v>
      </c>
      <c r="CG50" s="209">
        <v>21</v>
      </c>
      <c r="CH50" s="209">
        <v>1</v>
      </c>
      <c r="CI50" s="209">
        <v>94.5</v>
      </c>
      <c r="CJ50" s="209">
        <v>59</v>
      </c>
      <c r="CK50" s="209">
        <v>0</v>
      </c>
      <c r="CL50" s="209">
        <v>0</v>
      </c>
      <c r="CM50" s="209">
        <v>0</v>
      </c>
      <c r="CN50" s="209">
        <v>0</v>
      </c>
      <c r="CO50" s="209">
        <v>61</v>
      </c>
      <c r="CP50" s="209">
        <v>35</v>
      </c>
      <c r="CQ50" s="209">
        <v>0</v>
      </c>
      <c r="CR50" s="209">
        <v>0</v>
      </c>
      <c r="CS50" s="209">
        <v>0</v>
      </c>
      <c r="CT50" s="209">
        <v>377.19600000000003</v>
      </c>
      <c r="CU50" s="209">
        <v>123.478667</v>
      </c>
      <c r="CV50" s="209">
        <v>6</v>
      </c>
      <c r="CW50" s="209">
        <v>99</v>
      </c>
      <c r="CX50" s="209">
        <v>39</v>
      </c>
      <c r="CY50" s="209">
        <v>1</v>
      </c>
      <c r="CZ50" s="209">
        <v>209.8</v>
      </c>
      <c r="DA50" s="209">
        <v>93</v>
      </c>
      <c r="DB50" s="209">
        <v>1</v>
      </c>
      <c r="DC50" s="209">
        <v>0</v>
      </c>
      <c r="DD50" s="209">
        <v>0</v>
      </c>
      <c r="DE50" s="209">
        <v>0</v>
      </c>
      <c r="DF50" s="209">
        <v>89</v>
      </c>
      <c r="DG50" s="209">
        <v>47</v>
      </c>
      <c r="DH50" s="209">
        <v>0</v>
      </c>
      <c r="DI50" s="211">
        <v>827.99200399999995</v>
      </c>
      <c r="DJ50" s="211">
        <v>250.424668</v>
      </c>
      <c r="DK50" s="211">
        <v>4</v>
      </c>
      <c r="DL50" s="212">
        <f t="shared" si="2"/>
        <v>23</v>
      </c>
      <c r="DM50" s="212">
        <f t="shared" si="3"/>
        <v>38</v>
      </c>
      <c r="DN50" s="212">
        <f t="shared" si="4"/>
        <v>216.5</v>
      </c>
      <c r="DO50" s="212">
        <f t="shared" si="5"/>
        <v>288</v>
      </c>
      <c r="DP50" s="208">
        <v>101</v>
      </c>
      <c r="DR50" s="206">
        <v>211</v>
      </c>
      <c r="DS50" s="206" t="s">
        <v>150</v>
      </c>
      <c r="DT50" s="206">
        <v>2117171</v>
      </c>
      <c r="DU50" s="206">
        <v>143630</v>
      </c>
      <c r="DV50" s="206" t="s">
        <v>343</v>
      </c>
      <c r="DW50" s="206" t="s">
        <v>300</v>
      </c>
      <c r="DX50" s="206" t="str">
        <f t="shared" si="0"/>
        <v>Academy</v>
      </c>
      <c r="DY50" s="246">
        <v>0</v>
      </c>
      <c r="DZ50" s="246">
        <v>42</v>
      </c>
      <c r="EA50" s="213">
        <f t="shared" si="6"/>
        <v>5</v>
      </c>
      <c r="EB50" s="207" t="str">
        <f t="shared" si="1"/>
        <v>2115</v>
      </c>
    </row>
    <row r="51" spans="1:132" ht="15" hidden="1" x14ac:dyDescent="0.25">
      <c r="A51" s="243">
        <v>204</v>
      </c>
      <c r="B51" s="244" t="s">
        <v>114</v>
      </c>
      <c r="C51" s="208">
        <v>17325</v>
      </c>
      <c r="D51" s="208">
        <v>12337</v>
      </c>
      <c r="E51" s="209">
        <v>58</v>
      </c>
      <c r="F51" s="209">
        <v>95</v>
      </c>
      <c r="G51" s="209">
        <v>51</v>
      </c>
      <c r="H51" s="209">
        <v>4</v>
      </c>
      <c r="I51" s="209">
        <v>98</v>
      </c>
      <c r="J51" s="209">
        <v>1047.8</v>
      </c>
      <c r="K51" s="209">
        <v>395</v>
      </c>
      <c r="L51" s="209">
        <v>9</v>
      </c>
      <c r="M51" s="209">
        <v>0</v>
      </c>
      <c r="N51" s="209">
        <v>0</v>
      </c>
      <c r="O51" s="209">
        <v>0</v>
      </c>
      <c r="P51" s="209">
        <v>0</v>
      </c>
      <c r="Q51" s="209">
        <v>8</v>
      </c>
      <c r="R51" s="209">
        <v>54</v>
      </c>
      <c r="S51" s="209">
        <v>31</v>
      </c>
      <c r="T51" s="209">
        <v>1</v>
      </c>
      <c r="U51" s="209">
        <v>0</v>
      </c>
      <c r="V51" s="209">
        <v>0</v>
      </c>
      <c r="W51" s="209">
        <v>0</v>
      </c>
      <c r="X51" s="210">
        <v>994.11400100000003</v>
      </c>
      <c r="Y51" s="210">
        <v>2009.431335</v>
      </c>
      <c r="Z51" s="210">
        <v>619.89466700000003</v>
      </c>
      <c r="AA51" s="210">
        <v>691</v>
      </c>
      <c r="AB51" s="209">
        <v>31</v>
      </c>
      <c r="AC51" s="209">
        <v>14</v>
      </c>
      <c r="AD51" s="209">
        <v>1</v>
      </c>
      <c r="AE51" s="209">
        <v>266</v>
      </c>
      <c r="AF51" s="209">
        <v>139</v>
      </c>
      <c r="AG51" s="209">
        <v>4</v>
      </c>
      <c r="AH51" s="209">
        <v>0</v>
      </c>
      <c r="AI51" s="209">
        <v>0</v>
      </c>
      <c r="AJ51" s="209">
        <v>0</v>
      </c>
      <c r="AK51" s="209">
        <v>13</v>
      </c>
      <c r="AL51" s="209">
        <v>7</v>
      </c>
      <c r="AM51" s="209">
        <v>1</v>
      </c>
      <c r="AN51" s="209">
        <v>0</v>
      </c>
      <c r="AO51" s="209">
        <v>0</v>
      </c>
      <c r="AP51" s="209">
        <v>118.933333</v>
      </c>
      <c r="AQ51" s="209">
        <v>52</v>
      </c>
      <c r="AR51" s="209">
        <v>12</v>
      </c>
      <c r="AS51" s="211">
        <v>149</v>
      </c>
      <c r="AT51" s="209">
        <v>28.8</v>
      </c>
      <c r="AU51" s="209">
        <v>21.2</v>
      </c>
      <c r="AV51" s="209">
        <v>1</v>
      </c>
      <c r="AW51" s="209">
        <v>303.60000000000002</v>
      </c>
      <c r="AX51" s="209">
        <v>121</v>
      </c>
      <c r="AY51" s="209">
        <v>2</v>
      </c>
      <c r="AZ51" s="209">
        <v>0</v>
      </c>
      <c r="BA51" s="209">
        <v>0</v>
      </c>
      <c r="BB51" s="209">
        <v>0</v>
      </c>
      <c r="BC51" s="209">
        <v>15</v>
      </c>
      <c r="BD51" s="209">
        <v>8</v>
      </c>
      <c r="BE51" s="209">
        <v>0</v>
      </c>
      <c r="BF51" s="211">
        <v>872.79333299999996</v>
      </c>
      <c r="BG51" s="211">
        <v>276.96466700000002</v>
      </c>
      <c r="BH51" s="211">
        <v>387</v>
      </c>
      <c r="BI51" s="209">
        <v>49</v>
      </c>
      <c r="BJ51" s="209">
        <v>118</v>
      </c>
      <c r="BK51" s="209">
        <v>42</v>
      </c>
      <c r="BL51" s="209">
        <v>1</v>
      </c>
      <c r="BM51" s="209">
        <v>84</v>
      </c>
      <c r="BN51" s="209">
        <v>922</v>
      </c>
      <c r="BO51" s="209">
        <v>438</v>
      </c>
      <c r="BP51" s="209">
        <v>7</v>
      </c>
      <c r="BQ51" s="209">
        <v>0</v>
      </c>
      <c r="BR51" s="209">
        <v>0</v>
      </c>
      <c r="BS51" s="209">
        <v>0</v>
      </c>
      <c r="BT51" s="209">
        <v>0</v>
      </c>
      <c r="BU51" s="209">
        <v>11</v>
      </c>
      <c r="BV51" s="209">
        <v>57</v>
      </c>
      <c r="BW51" s="209">
        <v>26</v>
      </c>
      <c r="BX51" s="209">
        <v>0</v>
      </c>
      <c r="BY51" s="209">
        <v>0</v>
      </c>
      <c r="BZ51" s="209">
        <v>0</v>
      </c>
      <c r="CA51" s="209">
        <v>0</v>
      </c>
      <c r="CB51" s="210">
        <v>965.80000099999995</v>
      </c>
      <c r="CC51" s="210">
        <v>1944.200002</v>
      </c>
      <c r="CD51" s="210">
        <v>590.56666700000005</v>
      </c>
      <c r="CE51" s="210">
        <v>635</v>
      </c>
      <c r="CF51" s="209">
        <v>31</v>
      </c>
      <c r="CG51" s="209">
        <v>16</v>
      </c>
      <c r="CH51" s="209">
        <v>0</v>
      </c>
      <c r="CI51" s="209">
        <v>170</v>
      </c>
      <c r="CJ51" s="209">
        <v>117</v>
      </c>
      <c r="CK51" s="209">
        <v>1</v>
      </c>
      <c r="CL51" s="209">
        <v>0</v>
      </c>
      <c r="CM51" s="209">
        <v>0</v>
      </c>
      <c r="CN51" s="209">
        <v>0</v>
      </c>
      <c r="CO51" s="209">
        <v>12</v>
      </c>
      <c r="CP51" s="209">
        <v>5</v>
      </c>
      <c r="CQ51" s="209">
        <v>0</v>
      </c>
      <c r="CR51" s="209">
        <v>0</v>
      </c>
      <c r="CS51" s="209">
        <v>0</v>
      </c>
      <c r="CT51" s="209">
        <v>116.5</v>
      </c>
      <c r="CU51" s="209">
        <v>40.9</v>
      </c>
      <c r="CV51" s="209">
        <v>11</v>
      </c>
      <c r="CW51" s="209">
        <v>45.6</v>
      </c>
      <c r="CX51" s="209">
        <v>19.399999999999999</v>
      </c>
      <c r="CY51" s="209">
        <v>1</v>
      </c>
      <c r="CZ51" s="209">
        <v>314.39999999999998</v>
      </c>
      <c r="DA51" s="209">
        <v>161.6</v>
      </c>
      <c r="DB51" s="209">
        <v>1</v>
      </c>
      <c r="DC51" s="209">
        <v>0</v>
      </c>
      <c r="DD51" s="209">
        <v>0</v>
      </c>
      <c r="DE51" s="209">
        <v>0</v>
      </c>
      <c r="DF51" s="209">
        <v>14</v>
      </c>
      <c r="DG51" s="209">
        <v>7</v>
      </c>
      <c r="DH51" s="209">
        <v>0</v>
      </c>
      <c r="DI51" s="211">
        <v>856.13333299999999</v>
      </c>
      <c r="DJ51" s="211">
        <v>308.66000000000003</v>
      </c>
      <c r="DK51" s="211">
        <v>366</v>
      </c>
      <c r="DL51" s="212">
        <f t="shared" si="2"/>
        <v>150</v>
      </c>
      <c r="DM51" s="212">
        <f t="shared" si="3"/>
        <v>300</v>
      </c>
      <c r="DN51" s="212">
        <f t="shared" si="4"/>
        <v>0</v>
      </c>
      <c r="DO51" s="212">
        <f t="shared" si="5"/>
        <v>0</v>
      </c>
      <c r="DP51" s="208">
        <v>323</v>
      </c>
      <c r="DR51" s="206">
        <v>212</v>
      </c>
      <c r="DS51" s="206" t="s">
        <v>157</v>
      </c>
      <c r="DT51" s="206">
        <v>2127000</v>
      </c>
      <c r="DU51" s="206">
        <v>143175</v>
      </c>
      <c r="DV51" s="206" t="s">
        <v>344</v>
      </c>
      <c r="DW51" s="206" t="s">
        <v>345</v>
      </c>
      <c r="DX51" s="206" t="str">
        <f t="shared" si="0"/>
        <v>Academy</v>
      </c>
      <c r="DY51" s="246">
        <v>23</v>
      </c>
      <c r="DZ51" s="246">
        <v>83.5</v>
      </c>
      <c r="EA51" s="213">
        <f t="shared" si="6"/>
        <v>1</v>
      </c>
      <c r="EB51" s="207" t="str">
        <f t="shared" si="1"/>
        <v>2121</v>
      </c>
    </row>
    <row r="52" spans="1:132" ht="15" hidden="1" x14ac:dyDescent="0.25">
      <c r="A52" s="243">
        <v>876</v>
      </c>
      <c r="B52" s="244" t="s">
        <v>158</v>
      </c>
      <c r="C52" s="208">
        <v>10528</v>
      </c>
      <c r="D52" s="208">
        <v>7707.5</v>
      </c>
      <c r="E52" s="209">
        <v>1</v>
      </c>
      <c r="F52" s="209">
        <v>128</v>
      </c>
      <c r="G52" s="209">
        <v>69</v>
      </c>
      <c r="H52" s="209">
        <v>3</v>
      </c>
      <c r="I52" s="209">
        <v>8</v>
      </c>
      <c r="J52" s="209">
        <v>78</v>
      </c>
      <c r="K52" s="209">
        <v>32</v>
      </c>
      <c r="L52" s="209">
        <v>0</v>
      </c>
      <c r="M52" s="209">
        <v>0</v>
      </c>
      <c r="N52" s="209">
        <v>0</v>
      </c>
      <c r="O52" s="209">
        <v>0</v>
      </c>
      <c r="P52" s="209">
        <v>0</v>
      </c>
      <c r="Q52" s="209">
        <v>1</v>
      </c>
      <c r="R52" s="209">
        <v>85</v>
      </c>
      <c r="S52" s="209">
        <v>24</v>
      </c>
      <c r="T52" s="209">
        <v>0</v>
      </c>
      <c r="U52" s="209">
        <v>0</v>
      </c>
      <c r="V52" s="209">
        <v>0</v>
      </c>
      <c r="W52" s="209">
        <v>0</v>
      </c>
      <c r="X52" s="210">
        <v>467.94200000000001</v>
      </c>
      <c r="Y52" s="210">
        <v>955.01666699999998</v>
      </c>
      <c r="Z52" s="210">
        <v>331.433333</v>
      </c>
      <c r="AA52" s="210">
        <v>9</v>
      </c>
      <c r="AB52" s="209">
        <v>24</v>
      </c>
      <c r="AC52" s="209">
        <v>12</v>
      </c>
      <c r="AD52" s="209">
        <v>2</v>
      </c>
      <c r="AE52" s="209">
        <v>26</v>
      </c>
      <c r="AF52" s="209">
        <v>15</v>
      </c>
      <c r="AG52" s="209">
        <v>0</v>
      </c>
      <c r="AH52" s="209">
        <v>0</v>
      </c>
      <c r="AI52" s="209">
        <v>0</v>
      </c>
      <c r="AJ52" s="209">
        <v>0</v>
      </c>
      <c r="AK52" s="209">
        <v>22</v>
      </c>
      <c r="AL52" s="209">
        <v>11</v>
      </c>
      <c r="AM52" s="209">
        <v>0</v>
      </c>
      <c r="AN52" s="209">
        <v>0</v>
      </c>
      <c r="AO52" s="209">
        <v>0</v>
      </c>
      <c r="AP52" s="209">
        <v>242.933333</v>
      </c>
      <c r="AQ52" s="209">
        <v>104.166667</v>
      </c>
      <c r="AR52" s="209">
        <v>5</v>
      </c>
      <c r="AS52" s="211">
        <v>68</v>
      </c>
      <c r="AT52" s="209">
        <v>60</v>
      </c>
      <c r="AU52" s="209">
        <v>40</v>
      </c>
      <c r="AV52" s="209">
        <v>1</v>
      </c>
      <c r="AW52" s="209">
        <v>6.2</v>
      </c>
      <c r="AX52" s="209">
        <v>4.4000000000000004</v>
      </c>
      <c r="AY52" s="209">
        <v>0</v>
      </c>
      <c r="AZ52" s="209">
        <v>0</v>
      </c>
      <c r="BA52" s="209">
        <v>0</v>
      </c>
      <c r="BB52" s="209">
        <v>0</v>
      </c>
      <c r="BC52" s="209">
        <v>17</v>
      </c>
      <c r="BD52" s="209">
        <v>6.6</v>
      </c>
      <c r="BE52" s="209">
        <v>0</v>
      </c>
      <c r="BF52" s="211">
        <v>500.705333</v>
      </c>
      <c r="BG52" s="211">
        <v>197.15333200000001</v>
      </c>
      <c r="BH52" s="211">
        <v>3</v>
      </c>
      <c r="BI52" s="209">
        <v>16</v>
      </c>
      <c r="BJ52" s="209">
        <v>132</v>
      </c>
      <c r="BK52" s="209">
        <v>43</v>
      </c>
      <c r="BL52" s="209">
        <v>4</v>
      </c>
      <c r="BM52" s="209">
        <v>0</v>
      </c>
      <c r="BN52" s="209">
        <v>79</v>
      </c>
      <c r="BO52" s="209">
        <v>25</v>
      </c>
      <c r="BP52" s="209">
        <v>0</v>
      </c>
      <c r="BQ52" s="209">
        <v>0</v>
      </c>
      <c r="BR52" s="209">
        <v>0</v>
      </c>
      <c r="BS52" s="209">
        <v>0</v>
      </c>
      <c r="BT52" s="209">
        <v>0</v>
      </c>
      <c r="BU52" s="209">
        <v>1</v>
      </c>
      <c r="BV52" s="209">
        <v>65.599999999999994</v>
      </c>
      <c r="BW52" s="209">
        <v>24</v>
      </c>
      <c r="BX52" s="209">
        <v>0</v>
      </c>
      <c r="BY52" s="209">
        <v>0</v>
      </c>
      <c r="BZ52" s="209">
        <v>0</v>
      </c>
      <c r="CA52" s="209">
        <v>0</v>
      </c>
      <c r="CB52" s="210">
        <v>406.34400199999999</v>
      </c>
      <c r="CC52" s="210">
        <v>997.39599999999996</v>
      </c>
      <c r="CD52" s="210">
        <v>326.73333300000002</v>
      </c>
      <c r="CE52" s="210">
        <v>4</v>
      </c>
      <c r="CF52" s="209">
        <v>25</v>
      </c>
      <c r="CG52" s="209">
        <v>9</v>
      </c>
      <c r="CH52" s="209">
        <v>2</v>
      </c>
      <c r="CI52" s="209">
        <v>29</v>
      </c>
      <c r="CJ52" s="209">
        <v>11</v>
      </c>
      <c r="CK52" s="209">
        <v>0</v>
      </c>
      <c r="CL52" s="209">
        <v>0</v>
      </c>
      <c r="CM52" s="209">
        <v>0</v>
      </c>
      <c r="CN52" s="209">
        <v>0</v>
      </c>
      <c r="CO52" s="209">
        <v>24</v>
      </c>
      <c r="CP52" s="209">
        <v>11</v>
      </c>
      <c r="CQ52" s="209">
        <v>0</v>
      </c>
      <c r="CR52" s="209">
        <v>0</v>
      </c>
      <c r="CS52" s="209">
        <v>0</v>
      </c>
      <c r="CT52" s="209">
        <v>247.13333399999999</v>
      </c>
      <c r="CU52" s="209">
        <v>102.4</v>
      </c>
      <c r="CV52" s="209">
        <v>2</v>
      </c>
      <c r="CW52" s="209">
        <v>64</v>
      </c>
      <c r="CX52" s="209">
        <v>28</v>
      </c>
      <c r="CY52" s="209">
        <v>2</v>
      </c>
      <c r="CZ52" s="209">
        <v>17</v>
      </c>
      <c r="DA52" s="209">
        <v>3</v>
      </c>
      <c r="DB52" s="209">
        <v>0</v>
      </c>
      <c r="DC52" s="209">
        <v>0</v>
      </c>
      <c r="DD52" s="209">
        <v>0</v>
      </c>
      <c r="DE52" s="209">
        <v>0</v>
      </c>
      <c r="DF52" s="209">
        <v>19</v>
      </c>
      <c r="DG52" s="209">
        <v>6</v>
      </c>
      <c r="DH52" s="209">
        <v>0</v>
      </c>
      <c r="DI52" s="211">
        <v>555.97600599999998</v>
      </c>
      <c r="DJ52" s="211">
        <v>188.52933300000001</v>
      </c>
      <c r="DK52" s="211">
        <v>0</v>
      </c>
      <c r="DL52" s="212">
        <f t="shared" si="2"/>
        <v>44</v>
      </c>
      <c r="DM52" s="212">
        <f t="shared" si="3"/>
        <v>155</v>
      </c>
      <c r="DN52" s="212">
        <f t="shared" si="4"/>
        <v>112</v>
      </c>
      <c r="DO52" s="212">
        <f t="shared" si="5"/>
        <v>105</v>
      </c>
      <c r="DP52" s="208">
        <v>54</v>
      </c>
      <c r="DR52" s="206">
        <v>212</v>
      </c>
      <c r="DS52" s="206" t="s">
        <v>157</v>
      </c>
      <c r="DT52" s="206">
        <v>2127067</v>
      </c>
      <c r="DU52" s="206">
        <v>145709</v>
      </c>
      <c r="DV52" s="206" t="s">
        <v>346</v>
      </c>
      <c r="DW52" s="206" t="s">
        <v>300</v>
      </c>
      <c r="DX52" s="206" t="str">
        <f t="shared" si="0"/>
        <v>Academy</v>
      </c>
      <c r="DY52" s="246">
        <v>42</v>
      </c>
      <c r="DZ52" s="246">
        <v>94.5</v>
      </c>
      <c r="EA52" s="213">
        <f t="shared" si="6"/>
        <v>2</v>
      </c>
      <c r="EB52" s="207" t="str">
        <f t="shared" si="1"/>
        <v>2122</v>
      </c>
    </row>
    <row r="53" spans="1:132" ht="15" hidden="1" x14ac:dyDescent="0.25">
      <c r="A53" s="243">
        <v>205</v>
      </c>
      <c r="B53" s="244" t="s">
        <v>118</v>
      </c>
      <c r="C53" s="208">
        <v>9096</v>
      </c>
      <c r="D53" s="208">
        <v>7348</v>
      </c>
      <c r="E53" s="209">
        <v>69</v>
      </c>
      <c r="F53" s="209">
        <v>165</v>
      </c>
      <c r="G53" s="209">
        <v>60</v>
      </c>
      <c r="H53" s="209">
        <v>1</v>
      </c>
      <c r="I53" s="209">
        <v>16</v>
      </c>
      <c r="J53" s="209">
        <v>391.5</v>
      </c>
      <c r="K53" s="209">
        <v>167</v>
      </c>
      <c r="L53" s="209">
        <v>13</v>
      </c>
      <c r="M53" s="209">
        <v>0</v>
      </c>
      <c r="N53" s="209">
        <v>0</v>
      </c>
      <c r="O53" s="209">
        <v>0</v>
      </c>
      <c r="P53" s="209">
        <v>0</v>
      </c>
      <c r="Q53" s="209">
        <v>0</v>
      </c>
      <c r="R53" s="209">
        <v>148</v>
      </c>
      <c r="S53" s="209">
        <v>83</v>
      </c>
      <c r="T53" s="209">
        <v>0</v>
      </c>
      <c r="U53" s="209">
        <v>0</v>
      </c>
      <c r="V53" s="209">
        <v>0</v>
      </c>
      <c r="W53" s="209">
        <v>0</v>
      </c>
      <c r="X53" s="210">
        <v>182.6</v>
      </c>
      <c r="Y53" s="210">
        <v>823.16666199999997</v>
      </c>
      <c r="Z53" s="210">
        <v>256.89399800000001</v>
      </c>
      <c r="AA53" s="210">
        <v>204.433333</v>
      </c>
      <c r="AB53" s="209">
        <v>36</v>
      </c>
      <c r="AC53" s="209">
        <v>21</v>
      </c>
      <c r="AD53" s="209">
        <v>0</v>
      </c>
      <c r="AE53" s="209">
        <v>106</v>
      </c>
      <c r="AF53" s="209">
        <v>38</v>
      </c>
      <c r="AG53" s="209">
        <v>3</v>
      </c>
      <c r="AH53" s="209">
        <v>0</v>
      </c>
      <c r="AI53" s="209">
        <v>0</v>
      </c>
      <c r="AJ53" s="209">
        <v>0</v>
      </c>
      <c r="AK53" s="209">
        <v>44</v>
      </c>
      <c r="AL53" s="209">
        <v>17</v>
      </c>
      <c r="AM53" s="209">
        <v>0</v>
      </c>
      <c r="AN53" s="209">
        <v>0</v>
      </c>
      <c r="AO53" s="209">
        <v>0</v>
      </c>
      <c r="AP53" s="209">
        <v>1</v>
      </c>
      <c r="AQ53" s="209">
        <v>0</v>
      </c>
      <c r="AR53" s="209">
        <v>0.63333300000000003</v>
      </c>
      <c r="AS53" s="211">
        <v>64</v>
      </c>
      <c r="AT53" s="209">
        <v>52.933332999999998</v>
      </c>
      <c r="AU53" s="209">
        <v>26</v>
      </c>
      <c r="AV53" s="209">
        <v>1</v>
      </c>
      <c r="AW53" s="209">
        <v>95.166667000000004</v>
      </c>
      <c r="AX53" s="209">
        <v>43.166666999999997</v>
      </c>
      <c r="AY53" s="209">
        <v>2</v>
      </c>
      <c r="AZ53" s="209">
        <v>0</v>
      </c>
      <c r="BA53" s="209">
        <v>0</v>
      </c>
      <c r="BB53" s="209">
        <v>0</v>
      </c>
      <c r="BC53" s="209">
        <v>29</v>
      </c>
      <c r="BD53" s="209">
        <v>21</v>
      </c>
      <c r="BE53" s="209">
        <v>0</v>
      </c>
      <c r="BF53" s="211">
        <v>139.301333</v>
      </c>
      <c r="BG53" s="211">
        <v>52.724001000000001</v>
      </c>
      <c r="BH53" s="211">
        <v>7.9166670000000003</v>
      </c>
      <c r="BI53" s="209">
        <v>79</v>
      </c>
      <c r="BJ53" s="209">
        <v>181</v>
      </c>
      <c r="BK53" s="209">
        <v>50</v>
      </c>
      <c r="BL53" s="209">
        <v>5</v>
      </c>
      <c r="BM53" s="209">
        <v>15</v>
      </c>
      <c r="BN53" s="209">
        <v>325.93333200000001</v>
      </c>
      <c r="BO53" s="209">
        <v>150</v>
      </c>
      <c r="BP53" s="209">
        <v>4</v>
      </c>
      <c r="BQ53" s="209">
        <v>0</v>
      </c>
      <c r="BR53" s="209">
        <v>0</v>
      </c>
      <c r="BS53" s="209">
        <v>0</v>
      </c>
      <c r="BT53" s="209">
        <v>0</v>
      </c>
      <c r="BU53" s="209">
        <v>3</v>
      </c>
      <c r="BV53" s="209">
        <v>158</v>
      </c>
      <c r="BW53" s="209">
        <v>60</v>
      </c>
      <c r="BX53" s="209">
        <v>5</v>
      </c>
      <c r="BY53" s="209">
        <v>0</v>
      </c>
      <c r="BZ53" s="209">
        <v>0</v>
      </c>
      <c r="CA53" s="209">
        <v>0</v>
      </c>
      <c r="CB53" s="210">
        <v>129.80000000000001</v>
      </c>
      <c r="CC53" s="210">
        <v>764.75</v>
      </c>
      <c r="CD53" s="210">
        <v>226.066666</v>
      </c>
      <c r="CE53" s="210">
        <v>204.33333300000001</v>
      </c>
      <c r="CF53" s="209">
        <v>46</v>
      </c>
      <c r="CG53" s="209">
        <v>17</v>
      </c>
      <c r="CH53" s="209">
        <v>3</v>
      </c>
      <c r="CI53" s="209">
        <v>69</v>
      </c>
      <c r="CJ53" s="209">
        <v>41</v>
      </c>
      <c r="CK53" s="209">
        <v>2</v>
      </c>
      <c r="CL53" s="209">
        <v>0</v>
      </c>
      <c r="CM53" s="209">
        <v>0</v>
      </c>
      <c r="CN53" s="209">
        <v>0</v>
      </c>
      <c r="CO53" s="209">
        <v>33</v>
      </c>
      <c r="CP53" s="209">
        <v>15</v>
      </c>
      <c r="CQ53" s="209">
        <v>2</v>
      </c>
      <c r="CR53" s="209">
        <v>0</v>
      </c>
      <c r="CS53" s="209">
        <v>0</v>
      </c>
      <c r="CT53" s="209">
        <v>0</v>
      </c>
      <c r="CU53" s="209">
        <v>1</v>
      </c>
      <c r="CV53" s="209">
        <v>0</v>
      </c>
      <c r="CW53" s="209">
        <v>49</v>
      </c>
      <c r="CX53" s="209">
        <v>18</v>
      </c>
      <c r="CY53" s="209">
        <v>0</v>
      </c>
      <c r="CZ53" s="209">
        <v>95.4</v>
      </c>
      <c r="DA53" s="209">
        <v>49.2</v>
      </c>
      <c r="DB53" s="209">
        <v>1</v>
      </c>
      <c r="DC53" s="209">
        <v>0</v>
      </c>
      <c r="DD53" s="209">
        <v>0</v>
      </c>
      <c r="DE53" s="209">
        <v>0</v>
      </c>
      <c r="DF53" s="209">
        <v>25</v>
      </c>
      <c r="DG53" s="209">
        <v>13</v>
      </c>
      <c r="DH53" s="209">
        <v>0</v>
      </c>
      <c r="DI53" s="211">
        <v>139.533333</v>
      </c>
      <c r="DJ53" s="211">
        <v>42.194001</v>
      </c>
      <c r="DK53" s="211">
        <v>11.916667</v>
      </c>
      <c r="DL53" s="212">
        <f t="shared" si="2"/>
        <v>35</v>
      </c>
      <c r="DM53" s="212">
        <f t="shared" si="3"/>
        <v>269</v>
      </c>
      <c r="DN53" s="212">
        <f t="shared" si="4"/>
        <v>114</v>
      </c>
      <c r="DO53" s="212">
        <f t="shared" si="5"/>
        <v>137.5</v>
      </c>
      <c r="DP53" s="208">
        <v>37</v>
      </c>
      <c r="DR53" s="206">
        <v>212</v>
      </c>
      <c r="DS53" s="206" t="s">
        <v>157</v>
      </c>
      <c r="DT53" s="206">
        <v>2127068</v>
      </c>
      <c r="DU53" s="206">
        <v>101094</v>
      </c>
      <c r="DV53" s="206" t="s">
        <v>347</v>
      </c>
      <c r="DW53" s="206" t="s">
        <v>295</v>
      </c>
      <c r="DX53" s="206" t="str">
        <f t="shared" si="0"/>
        <v>Maintained</v>
      </c>
      <c r="DY53" s="246">
        <v>0</v>
      </c>
      <c r="DZ53" s="246">
        <v>81</v>
      </c>
      <c r="EA53" s="213">
        <f t="shared" si="6"/>
        <v>3</v>
      </c>
      <c r="EB53" s="207" t="str">
        <f t="shared" si="1"/>
        <v>2123</v>
      </c>
    </row>
    <row r="54" spans="1:132" ht="15" hidden="1" x14ac:dyDescent="0.25">
      <c r="A54" s="243">
        <v>850</v>
      </c>
      <c r="B54" s="244" t="s">
        <v>159</v>
      </c>
      <c r="C54" s="208">
        <v>106325</v>
      </c>
      <c r="D54" s="208">
        <v>69880.5</v>
      </c>
      <c r="E54" s="209">
        <v>12.533333000000001</v>
      </c>
      <c r="F54" s="209">
        <v>193.93333000000001</v>
      </c>
      <c r="G54" s="209">
        <v>80.799999</v>
      </c>
      <c r="H54" s="209">
        <v>8</v>
      </c>
      <c r="I54" s="209">
        <v>46.966667000000001</v>
      </c>
      <c r="J54" s="209">
        <v>409.93800299999998</v>
      </c>
      <c r="K54" s="209">
        <v>181.36599899999999</v>
      </c>
      <c r="L54" s="209">
        <v>6.3499990000000004</v>
      </c>
      <c r="M54" s="209">
        <v>0</v>
      </c>
      <c r="N54" s="209">
        <v>0</v>
      </c>
      <c r="O54" s="209">
        <v>0</v>
      </c>
      <c r="P54" s="209">
        <v>0</v>
      </c>
      <c r="Q54" s="209">
        <v>16</v>
      </c>
      <c r="R54" s="209">
        <v>80.400000000000006</v>
      </c>
      <c r="S54" s="209">
        <v>37.200000000000003</v>
      </c>
      <c r="T54" s="209">
        <v>2</v>
      </c>
      <c r="U54" s="209">
        <v>0</v>
      </c>
      <c r="V54" s="209">
        <v>0</v>
      </c>
      <c r="W54" s="209">
        <v>0</v>
      </c>
      <c r="X54" s="210">
        <v>1791.6396629999999</v>
      </c>
      <c r="Y54" s="210">
        <v>12716.744191</v>
      </c>
      <c r="Z54" s="210">
        <v>4585.5877490000003</v>
      </c>
      <c r="AA54" s="210">
        <v>348.08036900000002</v>
      </c>
      <c r="AB54" s="209">
        <v>10</v>
      </c>
      <c r="AC54" s="209">
        <v>5.8666660000000004</v>
      </c>
      <c r="AD54" s="209">
        <v>0</v>
      </c>
      <c r="AE54" s="209">
        <v>69.499335000000002</v>
      </c>
      <c r="AF54" s="209">
        <v>34.421999999999997</v>
      </c>
      <c r="AG54" s="209">
        <v>1</v>
      </c>
      <c r="AH54" s="209">
        <v>0</v>
      </c>
      <c r="AI54" s="209">
        <v>0</v>
      </c>
      <c r="AJ54" s="209">
        <v>0</v>
      </c>
      <c r="AK54" s="209">
        <v>26</v>
      </c>
      <c r="AL54" s="209">
        <v>16.399999999999999</v>
      </c>
      <c r="AM54" s="209">
        <v>0</v>
      </c>
      <c r="AN54" s="209">
        <v>0</v>
      </c>
      <c r="AO54" s="209">
        <v>0</v>
      </c>
      <c r="AP54" s="209">
        <v>1326.12096</v>
      </c>
      <c r="AQ54" s="209">
        <v>558.34930999999995</v>
      </c>
      <c r="AR54" s="209">
        <v>29.989808</v>
      </c>
      <c r="AS54" s="211">
        <v>492</v>
      </c>
      <c r="AT54" s="209">
        <v>66.600003000000001</v>
      </c>
      <c r="AU54" s="209">
        <v>30.366668000000001</v>
      </c>
      <c r="AV54" s="209">
        <v>4</v>
      </c>
      <c r="AW54" s="209">
        <v>102.349999</v>
      </c>
      <c r="AX54" s="209">
        <v>66.366664999999998</v>
      </c>
      <c r="AY54" s="209">
        <v>2.65</v>
      </c>
      <c r="AZ54" s="209">
        <v>0</v>
      </c>
      <c r="BA54" s="209">
        <v>0</v>
      </c>
      <c r="BB54" s="209">
        <v>0</v>
      </c>
      <c r="BC54" s="209">
        <v>9.6</v>
      </c>
      <c r="BD54" s="209">
        <v>17.533332999999999</v>
      </c>
      <c r="BE54" s="209">
        <v>0</v>
      </c>
      <c r="BF54" s="211">
        <v>6017.8046649999997</v>
      </c>
      <c r="BG54" s="211">
        <v>2260.5339840000001</v>
      </c>
      <c r="BH54" s="211">
        <v>78.698667</v>
      </c>
      <c r="BI54" s="209">
        <v>34.266666000000001</v>
      </c>
      <c r="BJ54" s="209">
        <v>176.699997</v>
      </c>
      <c r="BK54" s="209">
        <v>65.599999999999994</v>
      </c>
      <c r="BL54" s="209">
        <v>1</v>
      </c>
      <c r="BM54" s="209">
        <v>44.366667</v>
      </c>
      <c r="BN54" s="209">
        <v>463.39866799999999</v>
      </c>
      <c r="BO54" s="209">
        <v>205.01</v>
      </c>
      <c r="BP54" s="209">
        <v>9</v>
      </c>
      <c r="BQ54" s="209">
        <v>0</v>
      </c>
      <c r="BR54" s="209">
        <v>0</v>
      </c>
      <c r="BS54" s="209">
        <v>0</v>
      </c>
      <c r="BT54" s="209">
        <v>0</v>
      </c>
      <c r="BU54" s="209">
        <v>15.866667</v>
      </c>
      <c r="BV54" s="209">
        <v>87.6</v>
      </c>
      <c r="BW54" s="209">
        <v>31.4</v>
      </c>
      <c r="BX54" s="209">
        <v>1.6</v>
      </c>
      <c r="BY54" s="209">
        <v>0</v>
      </c>
      <c r="BZ54" s="209">
        <v>0</v>
      </c>
      <c r="CA54" s="209">
        <v>0</v>
      </c>
      <c r="CB54" s="210">
        <v>1804.7180949999999</v>
      </c>
      <c r="CC54" s="210">
        <v>12153.853685</v>
      </c>
      <c r="CD54" s="210">
        <v>4424.3512140000003</v>
      </c>
      <c r="CE54" s="210">
        <v>359.19503200000003</v>
      </c>
      <c r="CF54" s="209">
        <v>20.799999</v>
      </c>
      <c r="CG54" s="209">
        <v>11</v>
      </c>
      <c r="CH54" s="209">
        <v>0</v>
      </c>
      <c r="CI54" s="209">
        <v>56.316665999999998</v>
      </c>
      <c r="CJ54" s="209">
        <v>31.655334</v>
      </c>
      <c r="CK54" s="209">
        <v>0</v>
      </c>
      <c r="CL54" s="209">
        <v>0</v>
      </c>
      <c r="CM54" s="209">
        <v>0</v>
      </c>
      <c r="CN54" s="209">
        <v>0</v>
      </c>
      <c r="CO54" s="209">
        <v>21.6</v>
      </c>
      <c r="CP54" s="209">
        <v>7</v>
      </c>
      <c r="CQ54" s="209">
        <v>1</v>
      </c>
      <c r="CR54" s="209">
        <v>0</v>
      </c>
      <c r="CS54" s="209">
        <v>0</v>
      </c>
      <c r="CT54" s="209">
        <v>1123.966138</v>
      </c>
      <c r="CU54" s="209">
        <v>590.109735</v>
      </c>
      <c r="CV54" s="209">
        <v>16.439474000000001</v>
      </c>
      <c r="CW54" s="209">
        <v>77.149998999999994</v>
      </c>
      <c r="CX54" s="209">
        <v>28.072001</v>
      </c>
      <c r="CY54" s="209">
        <v>1</v>
      </c>
      <c r="CZ54" s="209">
        <v>158.41667100000001</v>
      </c>
      <c r="DA54" s="209">
        <v>81.939999</v>
      </c>
      <c r="DB54" s="209">
        <v>5.6666670000000003</v>
      </c>
      <c r="DC54" s="209">
        <v>0</v>
      </c>
      <c r="DD54" s="209">
        <v>0</v>
      </c>
      <c r="DE54" s="209">
        <v>0</v>
      </c>
      <c r="DF54" s="209">
        <v>18.8</v>
      </c>
      <c r="DG54" s="209">
        <v>6.6</v>
      </c>
      <c r="DH54" s="209">
        <v>0</v>
      </c>
      <c r="DI54" s="211">
        <v>6194.8947449999996</v>
      </c>
      <c r="DJ54" s="211">
        <v>2307.4806789999998</v>
      </c>
      <c r="DK54" s="211">
        <v>71.134001999999995</v>
      </c>
      <c r="DL54" s="212">
        <f t="shared" si="2"/>
        <v>1232</v>
      </c>
      <c r="DM54" s="212">
        <f t="shared" si="3"/>
        <v>1489.5</v>
      </c>
      <c r="DN54" s="212">
        <f t="shared" si="4"/>
        <v>31</v>
      </c>
      <c r="DO54" s="212">
        <f t="shared" si="5"/>
        <v>404.5</v>
      </c>
      <c r="DP54" s="208">
        <v>500</v>
      </c>
      <c r="DR54" s="206">
        <v>212</v>
      </c>
      <c r="DS54" s="206" t="s">
        <v>157</v>
      </c>
      <c r="DT54" s="206">
        <v>2127077</v>
      </c>
      <c r="DU54" s="206">
        <v>101095</v>
      </c>
      <c r="DV54" s="206" t="s">
        <v>348</v>
      </c>
      <c r="DW54" s="206" t="s">
        <v>295</v>
      </c>
      <c r="DX54" s="206" t="str">
        <f t="shared" si="0"/>
        <v>Maintained</v>
      </c>
      <c r="DY54" s="246">
        <v>8</v>
      </c>
      <c r="DZ54" s="246">
        <v>53</v>
      </c>
      <c r="EA54" s="213">
        <f t="shared" si="6"/>
        <v>4</v>
      </c>
      <c r="EB54" s="207" t="str">
        <f t="shared" si="1"/>
        <v>2124</v>
      </c>
    </row>
    <row r="55" spans="1:132" ht="15" hidden="1" x14ac:dyDescent="0.25">
      <c r="A55" s="243">
        <v>309</v>
      </c>
      <c r="B55" s="244" t="s">
        <v>160</v>
      </c>
      <c r="C55" s="208">
        <v>19583</v>
      </c>
      <c r="D55" s="208">
        <v>13312.5</v>
      </c>
      <c r="E55" s="209">
        <v>108</v>
      </c>
      <c r="F55" s="209">
        <v>224</v>
      </c>
      <c r="G55" s="209">
        <v>75</v>
      </c>
      <c r="H55" s="209">
        <v>5</v>
      </c>
      <c r="I55" s="209">
        <v>70</v>
      </c>
      <c r="J55" s="209">
        <v>978</v>
      </c>
      <c r="K55" s="209">
        <v>415</v>
      </c>
      <c r="L55" s="209">
        <v>24</v>
      </c>
      <c r="M55" s="209">
        <v>0</v>
      </c>
      <c r="N55" s="209">
        <v>0</v>
      </c>
      <c r="O55" s="209">
        <v>0</v>
      </c>
      <c r="P55" s="209">
        <v>0</v>
      </c>
      <c r="Q55" s="209">
        <v>0</v>
      </c>
      <c r="R55" s="209">
        <v>167</v>
      </c>
      <c r="S55" s="209">
        <v>60</v>
      </c>
      <c r="T55" s="209">
        <v>5</v>
      </c>
      <c r="U55" s="209">
        <v>0</v>
      </c>
      <c r="V55" s="209">
        <v>0</v>
      </c>
      <c r="W55" s="209">
        <v>0</v>
      </c>
      <c r="X55" s="210">
        <v>512.86666700000001</v>
      </c>
      <c r="Y55" s="210">
        <v>1171.3046690000001</v>
      </c>
      <c r="Z55" s="210">
        <v>366.85</v>
      </c>
      <c r="AA55" s="210">
        <v>88.466665000000006</v>
      </c>
      <c r="AB55" s="209">
        <v>28</v>
      </c>
      <c r="AC55" s="209">
        <v>7</v>
      </c>
      <c r="AD55" s="209">
        <v>0</v>
      </c>
      <c r="AE55" s="209">
        <v>134</v>
      </c>
      <c r="AF55" s="209">
        <v>63</v>
      </c>
      <c r="AG55" s="209">
        <v>2</v>
      </c>
      <c r="AH55" s="209">
        <v>0</v>
      </c>
      <c r="AI55" s="209">
        <v>0</v>
      </c>
      <c r="AJ55" s="209">
        <v>0</v>
      </c>
      <c r="AK55" s="209">
        <v>28</v>
      </c>
      <c r="AL55" s="209">
        <v>20</v>
      </c>
      <c r="AM55" s="209">
        <v>1</v>
      </c>
      <c r="AN55" s="209">
        <v>0</v>
      </c>
      <c r="AO55" s="209">
        <v>0</v>
      </c>
      <c r="AP55" s="209">
        <v>91</v>
      </c>
      <c r="AQ55" s="209">
        <v>36</v>
      </c>
      <c r="AR55" s="209">
        <v>2</v>
      </c>
      <c r="AS55" s="211">
        <v>103</v>
      </c>
      <c r="AT55" s="209">
        <v>52</v>
      </c>
      <c r="AU55" s="209">
        <v>25</v>
      </c>
      <c r="AV55" s="209">
        <v>1</v>
      </c>
      <c r="AW55" s="209">
        <v>276.39999999999998</v>
      </c>
      <c r="AX55" s="209">
        <v>139</v>
      </c>
      <c r="AY55" s="209">
        <v>5.0666659999999997</v>
      </c>
      <c r="AZ55" s="209">
        <v>0</v>
      </c>
      <c r="BA55" s="209">
        <v>0</v>
      </c>
      <c r="BB55" s="209">
        <v>0</v>
      </c>
      <c r="BC55" s="209">
        <v>55</v>
      </c>
      <c r="BD55" s="209">
        <v>19</v>
      </c>
      <c r="BE55" s="209">
        <v>3</v>
      </c>
      <c r="BF55" s="211">
        <v>457.813335</v>
      </c>
      <c r="BG55" s="211">
        <v>130.409334</v>
      </c>
      <c r="BH55" s="211">
        <v>22.433333000000001</v>
      </c>
      <c r="BI55" s="209">
        <v>94</v>
      </c>
      <c r="BJ55" s="209">
        <v>212</v>
      </c>
      <c r="BK55" s="209">
        <v>65</v>
      </c>
      <c r="BL55" s="209">
        <v>7</v>
      </c>
      <c r="BM55" s="209">
        <v>80</v>
      </c>
      <c r="BN55" s="209">
        <v>928.8</v>
      </c>
      <c r="BO55" s="209">
        <v>413</v>
      </c>
      <c r="BP55" s="209">
        <v>33.6</v>
      </c>
      <c r="BQ55" s="209">
        <v>0</v>
      </c>
      <c r="BR55" s="209">
        <v>0</v>
      </c>
      <c r="BS55" s="209">
        <v>0</v>
      </c>
      <c r="BT55" s="209">
        <v>0</v>
      </c>
      <c r="BU55" s="209">
        <v>2</v>
      </c>
      <c r="BV55" s="209">
        <v>157</v>
      </c>
      <c r="BW55" s="209">
        <v>77</v>
      </c>
      <c r="BX55" s="209">
        <v>2</v>
      </c>
      <c r="BY55" s="209">
        <v>0</v>
      </c>
      <c r="BZ55" s="209">
        <v>0</v>
      </c>
      <c r="CA55" s="209">
        <v>0</v>
      </c>
      <c r="CB55" s="210">
        <v>491.13333399999999</v>
      </c>
      <c r="CC55" s="210">
        <v>1218.9546660000001</v>
      </c>
      <c r="CD55" s="210">
        <v>385.683333</v>
      </c>
      <c r="CE55" s="210">
        <v>73.033330000000007</v>
      </c>
      <c r="CF55" s="209">
        <v>92</v>
      </c>
      <c r="CG55" s="209">
        <v>23</v>
      </c>
      <c r="CH55" s="209">
        <v>4</v>
      </c>
      <c r="CI55" s="209">
        <v>272</v>
      </c>
      <c r="CJ55" s="209">
        <v>101</v>
      </c>
      <c r="CK55" s="209">
        <v>6</v>
      </c>
      <c r="CL55" s="209">
        <v>0</v>
      </c>
      <c r="CM55" s="209">
        <v>0</v>
      </c>
      <c r="CN55" s="209">
        <v>0</v>
      </c>
      <c r="CO55" s="209">
        <v>30</v>
      </c>
      <c r="CP55" s="209">
        <v>16</v>
      </c>
      <c r="CQ55" s="209">
        <v>1</v>
      </c>
      <c r="CR55" s="209">
        <v>0</v>
      </c>
      <c r="CS55" s="209">
        <v>0</v>
      </c>
      <c r="CT55" s="209">
        <v>85</v>
      </c>
      <c r="CU55" s="209">
        <v>24</v>
      </c>
      <c r="CV55" s="209">
        <v>3</v>
      </c>
      <c r="CW55" s="209">
        <v>62</v>
      </c>
      <c r="CX55" s="209">
        <v>29</v>
      </c>
      <c r="CY55" s="209">
        <v>2</v>
      </c>
      <c r="CZ55" s="209">
        <v>251.2</v>
      </c>
      <c r="DA55" s="209">
        <v>130.80000000000001</v>
      </c>
      <c r="DB55" s="209">
        <v>4</v>
      </c>
      <c r="DC55" s="209">
        <v>0</v>
      </c>
      <c r="DD55" s="209">
        <v>0</v>
      </c>
      <c r="DE55" s="209">
        <v>0</v>
      </c>
      <c r="DF55" s="209">
        <v>49</v>
      </c>
      <c r="DG55" s="209">
        <v>31</v>
      </c>
      <c r="DH55" s="209">
        <v>1</v>
      </c>
      <c r="DI55" s="211">
        <v>525.73066700000004</v>
      </c>
      <c r="DJ55" s="211">
        <v>168.4</v>
      </c>
      <c r="DK55" s="211">
        <v>14.333333</v>
      </c>
      <c r="DL55" s="212">
        <f t="shared" si="2"/>
        <v>210</v>
      </c>
      <c r="DM55" s="212">
        <f t="shared" si="3"/>
        <v>230</v>
      </c>
      <c r="DN55" s="212">
        <f t="shared" si="4"/>
        <v>44</v>
      </c>
      <c r="DO55" s="212">
        <f t="shared" si="5"/>
        <v>65</v>
      </c>
      <c r="DP55" s="208">
        <v>150</v>
      </c>
      <c r="DR55" s="206">
        <v>212</v>
      </c>
      <c r="DS55" s="206" t="s">
        <v>157</v>
      </c>
      <c r="DT55" s="206">
        <v>2127123</v>
      </c>
      <c r="DU55" s="206">
        <v>101099</v>
      </c>
      <c r="DV55" s="206" t="s">
        <v>349</v>
      </c>
      <c r="DW55" s="206" t="s">
        <v>295</v>
      </c>
      <c r="DX55" s="206" t="str">
        <f t="shared" si="0"/>
        <v>Maintained</v>
      </c>
      <c r="DY55" s="246">
        <v>65</v>
      </c>
      <c r="DZ55" s="246">
        <v>0</v>
      </c>
      <c r="EA55" s="213">
        <f t="shared" si="6"/>
        <v>5</v>
      </c>
      <c r="EB55" s="207" t="str">
        <f t="shared" si="1"/>
        <v>2125</v>
      </c>
    </row>
    <row r="56" spans="1:132" ht="15" hidden="1" x14ac:dyDescent="0.25">
      <c r="A56" s="243">
        <v>310</v>
      </c>
      <c r="B56" s="244" t="s">
        <v>161</v>
      </c>
      <c r="C56" s="208">
        <v>21222.5</v>
      </c>
      <c r="D56" s="208">
        <v>13029</v>
      </c>
      <c r="E56" s="209">
        <v>10</v>
      </c>
      <c r="F56" s="209">
        <v>51</v>
      </c>
      <c r="G56" s="209">
        <v>18</v>
      </c>
      <c r="H56" s="209">
        <v>0</v>
      </c>
      <c r="I56" s="209">
        <v>2</v>
      </c>
      <c r="J56" s="209">
        <v>574</v>
      </c>
      <c r="K56" s="209">
        <v>262</v>
      </c>
      <c r="L56" s="209">
        <v>4</v>
      </c>
      <c r="M56" s="209">
        <v>0</v>
      </c>
      <c r="N56" s="209">
        <v>0</v>
      </c>
      <c r="O56" s="209">
        <v>0</v>
      </c>
      <c r="P56" s="209">
        <v>0</v>
      </c>
      <c r="Q56" s="209">
        <v>0</v>
      </c>
      <c r="R56" s="209">
        <v>203</v>
      </c>
      <c r="S56" s="209">
        <v>92</v>
      </c>
      <c r="T56" s="209">
        <v>1</v>
      </c>
      <c r="U56" s="209">
        <v>0</v>
      </c>
      <c r="V56" s="209">
        <v>0</v>
      </c>
      <c r="W56" s="209">
        <v>0</v>
      </c>
      <c r="X56" s="210">
        <v>516.71466499999997</v>
      </c>
      <c r="Y56" s="210">
        <v>1967.8900020000001</v>
      </c>
      <c r="Z56" s="210">
        <v>627.14666699999998</v>
      </c>
      <c r="AA56" s="210">
        <v>127</v>
      </c>
      <c r="AB56" s="209">
        <v>9</v>
      </c>
      <c r="AC56" s="209">
        <v>2</v>
      </c>
      <c r="AD56" s="209">
        <v>0</v>
      </c>
      <c r="AE56" s="209">
        <v>44</v>
      </c>
      <c r="AF56" s="209">
        <v>12</v>
      </c>
      <c r="AG56" s="209">
        <v>0</v>
      </c>
      <c r="AH56" s="209">
        <v>0</v>
      </c>
      <c r="AI56" s="209">
        <v>0</v>
      </c>
      <c r="AJ56" s="209">
        <v>0</v>
      </c>
      <c r="AK56" s="209">
        <v>24</v>
      </c>
      <c r="AL56" s="209">
        <v>9</v>
      </c>
      <c r="AM56" s="209">
        <v>0</v>
      </c>
      <c r="AN56" s="209">
        <v>0</v>
      </c>
      <c r="AO56" s="209">
        <v>0</v>
      </c>
      <c r="AP56" s="209">
        <v>169.8</v>
      </c>
      <c r="AQ56" s="209">
        <v>71</v>
      </c>
      <c r="AR56" s="209">
        <v>6</v>
      </c>
      <c r="AS56" s="211">
        <v>78</v>
      </c>
      <c r="AT56" s="209">
        <v>7</v>
      </c>
      <c r="AU56" s="209">
        <v>3</v>
      </c>
      <c r="AV56" s="209">
        <v>0</v>
      </c>
      <c r="AW56" s="209">
        <v>46</v>
      </c>
      <c r="AX56" s="209">
        <v>24</v>
      </c>
      <c r="AY56" s="209">
        <v>0</v>
      </c>
      <c r="AZ56" s="209">
        <v>0</v>
      </c>
      <c r="BA56" s="209">
        <v>0</v>
      </c>
      <c r="BB56" s="209">
        <v>0</v>
      </c>
      <c r="BC56" s="209">
        <v>21</v>
      </c>
      <c r="BD56" s="209">
        <v>17</v>
      </c>
      <c r="BE56" s="209">
        <v>0</v>
      </c>
      <c r="BF56" s="211">
        <v>773.64533800000004</v>
      </c>
      <c r="BG56" s="211">
        <v>276.813333</v>
      </c>
      <c r="BH56" s="211">
        <v>5</v>
      </c>
      <c r="BI56" s="209">
        <v>13</v>
      </c>
      <c r="BJ56" s="209">
        <v>50</v>
      </c>
      <c r="BK56" s="209">
        <v>20</v>
      </c>
      <c r="BL56" s="209">
        <v>0</v>
      </c>
      <c r="BM56" s="209">
        <v>6</v>
      </c>
      <c r="BN56" s="209">
        <v>527</v>
      </c>
      <c r="BO56" s="209">
        <v>241</v>
      </c>
      <c r="BP56" s="209">
        <v>7</v>
      </c>
      <c r="BQ56" s="209">
        <v>0</v>
      </c>
      <c r="BR56" s="209">
        <v>0</v>
      </c>
      <c r="BS56" s="209">
        <v>0</v>
      </c>
      <c r="BT56" s="209">
        <v>0</v>
      </c>
      <c r="BU56" s="209">
        <v>0</v>
      </c>
      <c r="BV56" s="209">
        <v>204</v>
      </c>
      <c r="BW56" s="209">
        <v>81</v>
      </c>
      <c r="BX56" s="209">
        <v>3</v>
      </c>
      <c r="BY56" s="209">
        <v>0</v>
      </c>
      <c r="BZ56" s="209">
        <v>0</v>
      </c>
      <c r="CA56" s="209">
        <v>0</v>
      </c>
      <c r="CB56" s="210">
        <v>381.16666700000002</v>
      </c>
      <c r="CC56" s="210">
        <v>1974.57</v>
      </c>
      <c r="CD56" s="210">
        <v>632.61333400000001</v>
      </c>
      <c r="CE56" s="210">
        <v>132.68</v>
      </c>
      <c r="CF56" s="209">
        <v>4</v>
      </c>
      <c r="CG56" s="209">
        <v>4</v>
      </c>
      <c r="CH56" s="209">
        <v>0</v>
      </c>
      <c r="CI56" s="209">
        <v>33</v>
      </c>
      <c r="CJ56" s="209">
        <v>14</v>
      </c>
      <c r="CK56" s="209">
        <v>1</v>
      </c>
      <c r="CL56" s="209">
        <v>0</v>
      </c>
      <c r="CM56" s="209">
        <v>0</v>
      </c>
      <c r="CN56" s="209">
        <v>0</v>
      </c>
      <c r="CO56" s="209">
        <v>25</v>
      </c>
      <c r="CP56" s="209">
        <v>5</v>
      </c>
      <c r="CQ56" s="209">
        <v>1</v>
      </c>
      <c r="CR56" s="209">
        <v>0</v>
      </c>
      <c r="CS56" s="209">
        <v>0</v>
      </c>
      <c r="CT56" s="209">
        <v>87.233333000000002</v>
      </c>
      <c r="CU56" s="209">
        <v>39</v>
      </c>
      <c r="CV56" s="209">
        <v>3.8</v>
      </c>
      <c r="CW56" s="209">
        <v>8</v>
      </c>
      <c r="CX56" s="209">
        <v>3</v>
      </c>
      <c r="CY56" s="209">
        <v>0</v>
      </c>
      <c r="CZ56" s="209">
        <v>44</v>
      </c>
      <c r="DA56" s="209">
        <v>33</v>
      </c>
      <c r="DB56" s="209">
        <v>0</v>
      </c>
      <c r="DC56" s="209">
        <v>0</v>
      </c>
      <c r="DD56" s="209">
        <v>0</v>
      </c>
      <c r="DE56" s="209">
        <v>0</v>
      </c>
      <c r="DF56" s="209">
        <v>31</v>
      </c>
      <c r="DG56" s="209">
        <v>21</v>
      </c>
      <c r="DH56" s="209">
        <v>0</v>
      </c>
      <c r="DI56" s="211">
        <v>719.46200099999999</v>
      </c>
      <c r="DJ56" s="211">
        <v>316.41666900000001</v>
      </c>
      <c r="DK56" s="211">
        <v>9.0666670000000007</v>
      </c>
      <c r="DL56" s="212">
        <f t="shared" si="2"/>
        <v>137</v>
      </c>
      <c r="DM56" s="212">
        <f t="shared" si="3"/>
        <v>279</v>
      </c>
      <c r="DN56" s="212">
        <f t="shared" si="4"/>
        <v>79</v>
      </c>
      <c r="DO56" s="212">
        <f t="shared" si="5"/>
        <v>0</v>
      </c>
      <c r="DP56" s="208">
        <v>139</v>
      </c>
      <c r="DR56" s="206">
        <v>212</v>
      </c>
      <c r="DS56" s="206" t="s">
        <v>157</v>
      </c>
      <c r="DT56" s="206">
        <v>2127183</v>
      </c>
      <c r="DU56" s="206">
        <v>101102</v>
      </c>
      <c r="DV56" s="206" t="s">
        <v>350</v>
      </c>
      <c r="DW56" s="206" t="s">
        <v>295</v>
      </c>
      <c r="DX56" s="206" t="str">
        <f t="shared" si="0"/>
        <v>Maintained</v>
      </c>
      <c r="DY56" s="246">
        <v>118</v>
      </c>
      <c r="DZ56" s="246">
        <v>98</v>
      </c>
      <c r="EA56" s="213">
        <f t="shared" si="6"/>
        <v>6</v>
      </c>
      <c r="EB56" s="207" t="str">
        <f t="shared" si="1"/>
        <v>2126</v>
      </c>
    </row>
    <row r="57" spans="1:132" ht="15" hidden="1" x14ac:dyDescent="0.25">
      <c r="A57" s="243">
        <v>805</v>
      </c>
      <c r="B57" s="244" t="s">
        <v>163</v>
      </c>
      <c r="C57" s="208">
        <v>7654</v>
      </c>
      <c r="D57" s="208">
        <v>5604</v>
      </c>
      <c r="E57" s="209">
        <v>0</v>
      </c>
      <c r="F57" s="209">
        <v>0</v>
      </c>
      <c r="G57" s="209">
        <v>0</v>
      </c>
      <c r="H57" s="209">
        <v>0</v>
      </c>
      <c r="I57" s="209">
        <v>108</v>
      </c>
      <c r="J57" s="209">
        <v>375</v>
      </c>
      <c r="K57" s="209">
        <v>107</v>
      </c>
      <c r="L57" s="209">
        <v>4</v>
      </c>
      <c r="M57" s="209">
        <v>0</v>
      </c>
      <c r="N57" s="209">
        <v>0</v>
      </c>
      <c r="O57" s="209">
        <v>0</v>
      </c>
      <c r="P57" s="209">
        <v>0</v>
      </c>
      <c r="Q57" s="209">
        <v>120</v>
      </c>
      <c r="R57" s="209">
        <v>486</v>
      </c>
      <c r="S57" s="209">
        <v>204</v>
      </c>
      <c r="T57" s="209">
        <v>0</v>
      </c>
      <c r="U57" s="209">
        <v>0</v>
      </c>
      <c r="V57" s="209">
        <v>0</v>
      </c>
      <c r="W57" s="209">
        <v>0</v>
      </c>
      <c r="X57" s="210">
        <v>211.5</v>
      </c>
      <c r="Y57" s="210">
        <v>163.69999899999999</v>
      </c>
      <c r="Z57" s="210">
        <v>31.740351</v>
      </c>
      <c r="AA57" s="210">
        <v>0</v>
      </c>
      <c r="AB57" s="209">
        <v>0</v>
      </c>
      <c r="AC57" s="209">
        <v>0</v>
      </c>
      <c r="AD57" s="209">
        <v>0</v>
      </c>
      <c r="AE57" s="209">
        <v>162</v>
      </c>
      <c r="AF57" s="209">
        <v>56</v>
      </c>
      <c r="AG57" s="209">
        <v>2</v>
      </c>
      <c r="AH57" s="209">
        <v>0</v>
      </c>
      <c r="AI57" s="209">
        <v>0</v>
      </c>
      <c r="AJ57" s="209">
        <v>0</v>
      </c>
      <c r="AK57" s="209">
        <v>163</v>
      </c>
      <c r="AL57" s="209">
        <v>76</v>
      </c>
      <c r="AM57" s="209">
        <v>0</v>
      </c>
      <c r="AN57" s="209">
        <v>0</v>
      </c>
      <c r="AO57" s="209">
        <v>0</v>
      </c>
      <c r="AP57" s="209">
        <v>35.949998999999998</v>
      </c>
      <c r="AQ57" s="209">
        <v>9.766667</v>
      </c>
      <c r="AR57" s="209">
        <v>0</v>
      </c>
      <c r="AS57" s="211">
        <v>53</v>
      </c>
      <c r="AT57" s="209">
        <v>0</v>
      </c>
      <c r="AU57" s="209">
        <v>0</v>
      </c>
      <c r="AV57" s="209">
        <v>0</v>
      </c>
      <c r="AW57" s="209">
        <v>35.983333000000002</v>
      </c>
      <c r="AX57" s="209">
        <v>20.399999999999999</v>
      </c>
      <c r="AY57" s="209">
        <v>0</v>
      </c>
      <c r="AZ57" s="209">
        <v>0</v>
      </c>
      <c r="BA57" s="209">
        <v>0</v>
      </c>
      <c r="BB57" s="209">
        <v>0</v>
      </c>
      <c r="BC57" s="209">
        <v>101.666667</v>
      </c>
      <c r="BD57" s="209">
        <v>64</v>
      </c>
      <c r="BE57" s="209">
        <v>0</v>
      </c>
      <c r="BF57" s="211">
        <v>180.771332</v>
      </c>
      <c r="BG57" s="211">
        <v>41.521334000000003</v>
      </c>
      <c r="BH57" s="211">
        <v>0</v>
      </c>
      <c r="BI57" s="209">
        <v>0</v>
      </c>
      <c r="BJ57" s="209">
        <v>0</v>
      </c>
      <c r="BK57" s="209">
        <v>0</v>
      </c>
      <c r="BL57" s="209">
        <v>0</v>
      </c>
      <c r="BM57" s="209">
        <v>78</v>
      </c>
      <c r="BN57" s="209">
        <v>276</v>
      </c>
      <c r="BO57" s="209">
        <v>105</v>
      </c>
      <c r="BP57" s="209">
        <v>1</v>
      </c>
      <c r="BQ57" s="209">
        <v>0</v>
      </c>
      <c r="BR57" s="209">
        <v>0</v>
      </c>
      <c r="BS57" s="209">
        <v>0</v>
      </c>
      <c r="BT57" s="209">
        <v>0</v>
      </c>
      <c r="BU57" s="209">
        <v>141</v>
      </c>
      <c r="BV57" s="209">
        <v>503</v>
      </c>
      <c r="BW57" s="209">
        <v>230</v>
      </c>
      <c r="BX57" s="209">
        <v>1</v>
      </c>
      <c r="BY57" s="209">
        <v>0</v>
      </c>
      <c r="BZ57" s="209">
        <v>0</v>
      </c>
      <c r="CA57" s="209">
        <v>0</v>
      </c>
      <c r="CB57" s="210">
        <v>164.33158</v>
      </c>
      <c r="CC57" s="210">
        <v>156.22982500000001</v>
      </c>
      <c r="CD57" s="210">
        <v>36.966667000000001</v>
      </c>
      <c r="CE57" s="210">
        <v>1</v>
      </c>
      <c r="CF57" s="209">
        <v>0</v>
      </c>
      <c r="CG57" s="209">
        <v>0</v>
      </c>
      <c r="CH57" s="209">
        <v>0</v>
      </c>
      <c r="CI57" s="209">
        <v>104</v>
      </c>
      <c r="CJ57" s="209">
        <v>49</v>
      </c>
      <c r="CK57" s="209">
        <v>0</v>
      </c>
      <c r="CL57" s="209">
        <v>0</v>
      </c>
      <c r="CM57" s="209">
        <v>0</v>
      </c>
      <c r="CN57" s="209">
        <v>0</v>
      </c>
      <c r="CO57" s="209">
        <v>183</v>
      </c>
      <c r="CP57" s="209">
        <v>95</v>
      </c>
      <c r="CQ57" s="209">
        <v>0</v>
      </c>
      <c r="CR57" s="209">
        <v>0</v>
      </c>
      <c r="CS57" s="209">
        <v>0</v>
      </c>
      <c r="CT57" s="209">
        <v>51.766666999999998</v>
      </c>
      <c r="CU57" s="209">
        <v>18</v>
      </c>
      <c r="CV57" s="209">
        <v>0</v>
      </c>
      <c r="CW57" s="209">
        <v>0</v>
      </c>
      <c r="CX57" s="209">
        <v>0</v>
      </c>
      <c r="CY57" s="209">
        <v>0</v>
      </c>
      <c r="CZ57" s="209">
        <v>15.833334000000001</v>
      </c>
      <c r="DA57" s="209">
        <v>13.35</v>
      </c>
      <c r="DB57" s="209">
        <v>0</v>
      </c>
      <c r="DC57" s="209">
        <v>0</v>
      </c>
      <c r="DD57" s="209">
        <v>0</v>
      </c>
      <c r="DE57" s="209">
        <v>0</v>
      </c>
      <c r="DF57" s="209">
        <v>128</v>
      </c>
      <c r="DG57" s="209">
        <v>70</v>
      </c>
      <c r="DH57" s="209">
        <v>0</v>
      </c>
      <c r="DI57" s="211">
        <v>140.44199800000001</v>
      </c>
      <c r="DJ57" s="211">
        <v>44.462001000000001</v>
      </c>
      <c r="DK57" s="211">
        <v>0</v>
      </c>
      <c r="DL57" s="212">
        <f t="shared" si="2"/>
        <v>89</v>
      </c>
      <c r="DM57" s="212">
        <f t="shared" si="3"/>
        <v>0</v>
      </c>
      <c r="DN57" s="212">
        <f t="shared" si="4"/>
        <v>0</v>
      </c>
      <c r="DO57" s="212">
        <f t="shared" si="5"/>
        <v>195</v>
      </c>
      <c r="DP57" s="208">
        <v>44.8333333333333</v>
      </c>
      <c r="DR57" s="206">
        <v>212</v>
      </c>
      <c r="DS57" s="206" t="s">
        <v>157</v>
      </c>
      <c r="DT57" s="206">
        <v>2127207</v>
      </c>
      <c r="DU57" s="206">
        <v>101103</v>
      </c>
      <c r="DV57" s="206" t="s">
        <v>351</v>
      </c>
      <c r="DW57" s="206" t="s">
        <v>295</v>
      </c>
      <c r="DX57" s="206" t="str">
        <f t="shared" si="0"/>
        <v>Maintained</v>
      </c>
      <c r="DY57" s="246">
        <v>0</v>
      </c>
      <c r="DZ57" s="246">
        <v>206</v>
      </c>
      <c r="EA57" s="213">
        <f t="shared" si="6"/>
        <v>7</v>
      </c>
      <c r="EB57" s="207" t="str">
        <f t="shared" si="1"/>
        <v>2127</v>
      </c>
    </row>
    <row r="58" spans="1:132" ht="15" hidden="1" x14ac:dyDescent="0.25">
      <c r="A58" s="243">
        <v>311</v>
      </c>
      <c r="B58" s="244" t="s">
        <v>164</v>
      </c>
      <c r="C58" s="208">
        <v>23137</v>
      </c>
      <c r="D58" s="208">
        <v>14924.5</v>
      </c>
      <c r="E58" s="209">
        <v>0</v>
      </c>
      <c r="F58" s="209">
        <v>0</v>
      </c>
      <c r="G58" s="209">
        <v>0</v>
      </c>
      <c r="H58" s="209">
        <v>0</v>
      </c>
      <c r="I58" s="209">
        <v>22</v>
      </c>
      <c r="J58" s="209">
        <v>642.08799999999997</v>
      </c>
      <c r="K58" s="209">
        <v>266</v>
      </c>
      <c r="L58" s="209">
        <v>2</v>
      </c>
      <c r="M58" s="209">
        <v>0</v>
      </c>
      <c r="N58" s="209">
        <v>0</v>
      </c>
      <c r="O58" s="209">
        <v>0</v>
      </c>
      <c r="P58" s="209">
        <v>0</v>
      </c>
      <c r="Q58" s="209">
        <v>0.93333299999999997</v>
      </c>
      <c r="R58" s="209">
        <v>162.80000000000001</v>
      </c>
      <c r="S58" s="209">
        <v>62.4</v>
      </c>
      <c r="T58" s="209">
        <v>0</v>
      </c>
      <c r="U58" s="209">
        <v>0</v>
      </c>
      <c r="V58" s="209">
        <v>0</v>
      </c>
      <c r="W58" s="209">
        <v>0</v>
      </c>
      <c r="X58" s="210">
        <v>510.41</v>
      </c>
      <c r="Y58" s="210">
        <v>2245.6753370000001</v>
      </c>
      <c r="Z58" s="210">
        <v>772.05000199999995</v>
      </c>
      <c r="AA58" s="210">
        <v>54</v>
      </c>
      <c r="AB58" s="209">
        <v>0</v>
      </c>
      <c r="AC58" s="209">
        <v>0</v>
      </c>
      <c r="AD58" s="209">
        <v>0</v>
      </c>
      <c r="AE58" s="209">
        <v>49.8</v>
      </c>
      <c r="AF58" s="209">
        <v>36.799999999999997</v>
      </c>
      <c r="AG58" s="209">
        <v>0</v>
      </c>
      <c r="AH58" s="209">
        <v>0</v>
      </c>
      <c r="AI58" s="209">
        <v>0</v>
      </c>
      <c r="AJ58" s="209">
        <v>0</v>
      </c>
      <c r="AK58" s="209">
        <v>23</v>
      </c>
      <c r="AL58" s="209">
        <v>14</v>
      </c>
      <c r="AM58" s="209">
        <v>0</v>
      </c>
      <c r="AN58" s="209">
        <v>0</v>
      </c>
      <c r="AO58" s="209">
        <v>0</v>
      </c>
      <c r="AP58" s="209">
        <v>140.58933400000001</v>
      </c>
      <c r="AQ58" s="209">
        <v>76.400000000000006</v>
      </c>
      <c r="AR58" s="209">
        <v>0</v>
      </c>
      <c r="AS58" s="211">
        <v>81</v>
      </c>
      <c r="AT58" s="209">
        <v>0</v>
      </c>
      <c r="AU58" s="209">
        <v>0</v>
      </c>
      <c r="AV58" s="209">
        <v>0</v>
      </c>
      <c r="AW58" s="209">
        <v>216.512</v>
      </c>
      <c r="AX58" s="209">
        <v>97.8</v>
      </c>
      <c r="AY58" s="209">
        <v>0</v>
      </c>
      <c r="AZ58" s="209">
        <v>0</v>
      </c>
      <c r="BA58" s="209">
        <v>0</v>
      </c>
      <c r="BB58" s="209">
        <v>0</v>
      </c>
      <c r="BC58" s="209">
        <v>62.6</v>
      </c>
      <c r="BD58" s="209">
        <v>23.8</v>
      </c>
      <c r="BE58" s="209">
        <v>0</v>
      </c>
      <c r="BF58" s="211">
        <v>1038.9740079999999</v>
      </c>
      <c r="BG58" s="211">
        <v>343.79200300000002</v>
      </c>
      <c r="BH58" s="211">
        <v>12.4</v>
      </c>
      <c r="BI58" s="209">
        <v>0</v>
      </c>
      <c r="BJ58" s="209">
        <v>0</v>
      </c>
      <c r="BK58" s="209">
        <v>0</v>
      </c>
      <c r="BL58" s="209">
        <v>0</v>
      </c>
      <c r="BM58" s="209">
        <v>23.2</v>
      </c>
      <c r="BN58" s="209">
        <v>638.86666700000001</v>
      </c>
      <c r="BO58" s="209">
        <v>263.39999999999998</v>
      </c>
      <c r="BP58" s="209">
        <v>2</v>
      </c>
      <c r="BQ58" s="209">
        <v>0</v>
      </c>
      <c r="BR58" s="209">
        <v>0</v>
      </c>
      <c r="BS58" s="209">
        <v>0</v>
      </c>
      <c r="BT58" s="209">
        <v>0</v>
      </c>
      <c r="BU58" s="209">
        <v>1</v>
      </c>
      <c r="BV58" s="209">
        <v>157</v>
      </c>
      <c r="BW58" s="209">
        <v>57</v>
      </c>
      <c r="BX58" s="209">
        <v>0</v>
      </c>
      <c r="BY58" s="209">
        <v>0</v>
      </c>
      <c r="BZ58" s="209">
        <v>0</v>
      </c>
      <c r="CA58" s="209">
        <v>0</v>
      </c>
      <c r="CB58" s="210">
        <v>480.93933199999998</v>
      </c>
      <c r="CC58" s="210">
        <v>2172.542003</v>
      </c>
      <c r="CD58" s="210">
        <v>739.61400100000003</v>
      </c>
      <c r="CE58" s="210">
        <v>66</v>
      </c>
      <c r="CF58" s="209">
        <v>0</v>
      </c>
      <c r="CG58" s="209">
        <v>0</v>
      </c>
      <c r="CH58" s="209">
        <v>0</v>
      </c>
      <c r="CI58" s="209">
        <v>35</v>
      </c>
      <c r="CJ58" s="209">
        <v>20</v>
      </c>
      <c r="CK58" s="209">
        <v>0</v>
      </c>
      <c r="CL58" s="209">
        <v>0</v>
      </c>
      <c r="CM58" s="209">
        <v>0</v>
      </c>
      <c r="CN58" s="209">
        <v>0</v>
      </c>
      <c r="CO58" s="209">
        <v>5</v>
      </c>
      <c r="CP58" s="209">
        <v>13</v>
      </c>
      <c r="CQ58" s="209">
        <v>0</v>
      </c>
      <c r="CR58" s="209">
        <v>0</v>
      </c>
      <c r="CS58" s="209">
        <v>0</v>
      </c>
      <c r="CT58" s="209">
        <v>182.394667</v>
      </c>
      <c r="CU58" s="209">
        <v>72.400000000000006</v>
      </c>
      <c r="CV58" s="209">
        <v>4</v>
      </c>
      <c r="CW58" s="209">
        <v>0</v>
      </c>
      <c r="CX58" s="209">
        <v>0</v>
      </c>
      <c r="CY58" s="209">
        <v>0</v>
      </c>
      <c r="CZ58" s="209">
        <v>226.683999</v>
      </c>
      <c r="DA58" s="209">
        <v>120</v>
      </c>
      <c r="DB58" s="209">
        <v>0</v>
      </c>
      <c r="DC58" s="209">
        <v>0</v>
      </c>
      <c r="DD58" s="209">
        <v>0</v>
      </c>
      <c r="DE58" s="209">
        <v>0</v>
      </c>
      <c r="DF58" s="209">
        <v>59.2</v>
      </c>
      <c r="DG58" s="209">
        <v>28.2</v>
      </c>
      <c r="DH58" s="209">
        <v>0</v>
      </c>
      <c r="DI58" s="211">
        <v>1001.002001</v>
      </c>
      <c r="DJ58" s="211">
        <v>388.07533100000001</v>
      </c>
      <c r="DK58" s="211">
        <v>9.6</v>
      </c>
      <c r="DL58" s="212">
        <f t="shared" si="2"/>
        <v>42</v>
      </c>
      <c r="DM58" s="212">
        <f t="shared" si="3"/>
        <v>107</v>
      </c>
      <c r="DN58" s="212">
        <f t="shared" si="4"/>
        <v>81</v>
      </c>
      <c r="DO58" s="212">
        <f t="shared" si="5"/>
        <v>151</v>
      </c>
      <c r="DP58" s="208">
        <v>47</v>
      </c>
      <c r="DR58" s="206">
        <v>213</v>
      </c>
      <c r="DS58" s="206" t="s">
        <v>162</v>
      </c>
      <c r="DT58" s="206">
        <v>2137000</v>
      </c>
      <c r="DU58" s="206">
        <v>139600</v>
      </c>
      <c r="DV58" s="206" t="s">
        <v>352</v>
      </c>
      <c r="DW58" s="206" t="s">
        <v>311</v>
      </c>
      <c r="DX58" s="206" t="str">
        <f t="shared" si="0"/>
        <v>Academy</v>
      </c>
      <c r="DY58" s="246">
        <v>0</v>
      </c>
      <c r="DZ58" s="246">
        <v>61</v>
      </c>
      <c r="EA58" s="213">
        <f t="shared" si="6"/>
        <v>1</v>
      </c>
      <c r="EB58" s="207" t="str">
        <f t="shared" si="1"/>
        <v>2131</v>
      </c>
    </row>
    <row r="59" spans="1:132" ht="15" hidden="1" x14ac:dyDescent="0.25">
      <c r="A59" s="243">
        <v>884</v>
      </c>
      <c r="B59" s="244" t="s">
        <v>280</v>
      </c>
      <c r="C59" s="208">
        <v>13203</v>
      </c>
      <c r="D59" s="208">
        <v>9037.5</v>
      </c>
      <c r="E59" s="209">
        <v>0</v>
      </c>
      <c r="F59" s="209">
        <v>0</v>
      </c>
      <c r="G59" s="209">
        <v>0</v>
      </c>
      <c r="H59" s="209">
        <v>0</v>
      </c>
      <c r="I59" s="209">
        <v>18.099999</v>
      </c>
      <c r="J59" s="209">
        <v>188.63333299999999</v>
      </c>
      <c r="K59" s="209">
        <v>73.033332999999999</v>
      </c>
      <c r="L59" s="209">
        <v>0</v>
      </c>
      <c r="M59" s="209">
        <v>0</v>
      </c>
      <c r="N59" s="209">
        <v>0</v>
      </c>
      <c r="O59" s="209">
        <v>0</v>
      </c>
      <c r="P59" s="209">
        <v>0</v>
      </c>
      <c r="Q59" s="209">
        <v>9.1333339999999996</v>
      </c>
      <c r="R59" s="209">
        <v>133.873335</v>
      </c>
      <c r="S59" s="209">
        <v>49.8</v>
      </c>
      <c r="T59" s="209">
        <v>0</v>
      </c>
      <c r="U59" s="209">
        <v>0</v>
      </c>
      <c r="V59" s="209">
        <v>0</v>
      </c>
      <c r="W59" s="209">
        <v>0</v>
      </c>
      <c r="X59" s="210">
        <v>314.75967300000002</v>
      </c>
      <c r="Y59" s="210">
        <v>1319.042099</v>
      </c>
      <c r="Z59" s="210">
        <v>490.61535600000002</v>
      </c>
      <c r="AA59" s="210">
        <v>27.334509000000001</v>
      </c>
      <c r="AB59" s="209">
        <v>0</v>
      </c>
      <c r="AC59" s="209">
        <v>0</v>
      </c>
      <c r="AD59" s="209">
        <v>0</v>
      </c>
      <c r="AE59" s="209">
        <v>51.3</v>
      </c>
      <c r="AF59" s="209">
        <v>26.8</v>
      </c>
      <c r="AG59" s="209">
        <v>0</v>
      </c>
      <c r="AH59" s="209">
        <v>0</v>
      </c>
      <c r="AI59" s="209">
        <v>0</v>
      </c>
      <c r="AJ59" s="209">
        <v>0</v>
      </c>
      <c r="AK59" s="209">
        <v>12.8</v>
      </c>
      <c r="AL59" s="209">
        <v>6</v>
      </c>
      <c r="AM59" s="209">
        <v>0</v>
      </c>
      <c r="AN59" s="209">
        <v>0</v>
      </c>
      <c r="AO59" s="209">
        <v>0</v>
      </c>
      <c r="AP59" s="209">
        <v>171.150656</v>
      </c>
      <c r="AQ59" s="209">
        <v>75.858123000000006</v>
      </c>
      <c r="AR59" s="209">
        <v>3</v>
      </c>
      <c r="AS59" s="211">
        <v>56</v>
      </c>
      <c r="AT59" s="209">
        <v>0</v>
      </c>
      <c r="AU59" s="209">
        <v>0</v>
      </c>
      <c r="AV59" s="209">
        <v>0</v>
      </c>
      <c r="AW59" s="209">
        <v>58.55</v>
      </c>
      <c r="AX59" s="209">
        <v>25.583334000000001</v>
      </c>
      <c r="AY59" s="209">
        <v>0</v>
      </c>
      <c r="AZ59" s="209">
        <v>0</v>
      </c>
      <c r="BA59" s="209">
        <v>0</v>
      </c>
      <c r="BB59" s="209">
        <v>0</v>
      </c>
      <c r="BC59" s="209">
        <v>43.233333000000002</v>
      </c>
      <c r="BD59" s="209">
        <v>25.799999</v>
      </c>
      <c r="BE59" s="209">
        <v>0</v>
      </c>
      <c r="BF59" s="211">
        <v>675.53065900000001</v>
      </c>
      <c r="BG59" s="211">
        <v>256.00066600000002</v>
      </c>
      <c r="BH59" s="211">
        <v>5.4333330000000002</v>
      </c>
      <c r="BI59" s="209">
        <v>0</v>
      </c>
      <c r="BJ59" s="209">
        <v>0</v>
      </c>
      <c r="BK59" s="209">
        <v>0</v>
      </c>
      <c r="BL59" s="209">
        <v>0</v>
      </c>
      <c r="BM59" s="209">
        <v>14</v>
      </c>
      <c r="BN59" s="209">
        <v>188.966667</v>
      </c>
      <c r="BO59" s="209">
        <v>65.633332999999993</v>
      </c>
      <c r="BP59" s="209">
        <v>1</v>
      </c>
      <c r="BQ59" s="209">
        <v>0</v>
      </c>
      <c r="BR59" s="209">
        <v>0</v>
      </c>
      <c r="BS59" s="209">
        <v>0</v>
      </c>
      <c r="BT59" s="209">
        <v>0</v>
      </c>
      <c r="BU59" s="209">
        <v>11.133333</v>
      </c>
      <c r="BV59" s="209">
        <v>136.66666699999999</v>
      </c>
      <c r="BW59" s="209">
        <v>72.940000999999995</v>
      </c>
      <c r="BX59" s="209">
        <v>0</v>
      </c>
      <c r="BY59" s="209">
        <v>0</v>
      </c>
      <c r="BZ59" s="209">
        <v>0</v>
      </c>
      <c r="CA59" s="209">
        <v>0</v>
      </c>
      <c r="CB59" s="210">
        <v>244.42371399999999</v>
      </c>
      <c r="CC59" s="210">
        <v>1301.278241</v>
      </c>
      <c r="CD59" s="210">
        <v>411.925118</v>
      </c>
      <c r="CE59" s="210">
        <v>26.450877999999999</v>
      </c>
      <c r="CF59" s="209">
        <v>0</v>
      </c>
      <c r="CG59" s="209">
        <v>0</v>
      </c>
      <c r="CH59" s="209">
        <v>0</v>
      </c>
      <c r="CI59" s="209">
        <v>56.466667000000001</v>
      </c>
      <c r="CJ59" s="209">
        <v>24.4</v>
      </c>
      <c r="CK59" s="209">
        <v>0</v>
      </c>
      <c r="CL59" s="209">
        <v>0</v>
      </c>
      <c r="CM59" s="209">
        <v>0</v>
      </c>
      <c r="CN59" s="209">
        <v>0</v>
      </c>
      <c r="CO59" s="209">
        <v>17.266667000000002</v>
      </c>
      <c r="CP59" s="209">
        <v>9.3000000000000007</v>
      </c>
      <c r="CQ59" s="209">
        <v>0</v>
      </c>
      <c r="CR59" s="209">
        <v>0</v>
      </c>
      <c r="CS59" s="209">
        <v>0</v>
      </c>
      <c r="CT59" s="209">
        <v>153.11172199999999</v>
      </c>
      <c r="CU59" s="209">
        <v>68.416984999999997</v>
      </c>
      <c r="CV59" s="209">
        <v>2</v>
      </c>
      <c r="CW59" s="209">
        <v>0</v>
      </c>
      <c r="CX59" s="209">
        <v>0</v>
      </c>
      <c r="CY59" s="209">
        <v>0</v>
      </c>
      <c r="CZ59" s="209">
        <v>60.766666000000001</v>
      </c>
      <c r="DA59" s="209">
        <v>24.166667</v>
      </c>
      <c r="DB59" s="209">
        <v>1</v>
      </c>
      <c r="DC59" s="209">
        <v>0</v>
      </c>
      <c r="DD59" s="209">
        <v>0</v>
      </c>
      <c r="DE59" s="209">
        <v>0</v>
      </c>
      <c r="DF59" s="209">
        <v>51.800001999999999</v>
      </c>
      <c r="DG59" s="209">
        <v>31.133334000000001</v>
      </c>
      <c r="DH59" s="209">
        <v>0</v>
      </c>
      <c r="DI59" s="211">
        <v>649.75866900000005</v>
      </c>
      <c r="DJ59" s="211">
        <v>226.66400100000001</v>
      </c>
      <c r="DK59" s="211">
        <v>7.580667</v>
      </c>
      <c r="DL59" s="212">
        <f t="shared" si="2"/>
        <v>121</v>
      </c>
      <c r="DM59" s="212">
        <f t="shared" si="3"/>
        <v>44</v>
      </c>
      <c r="DN59" s="212">
        <f t="shared" si="4"/>
        <v>30</v>
      </c>
      <c r="DO59" s="212">
        <f t="shared" si="5"/>
        <v>181</v>
      </c>
      <c r="DP59" s="208">
        <v>32.1666666666667</v>
      </c>
      <c r="DR59" s="206">
        <v>213</v>
      </c>
      <c r="DS59" s="206" t="s">
        <v>162</v>
      </c>
      <c r="DT59" s="206">
        <v>2137042</v>
      </c>
      <c r="DU59" s="206">
        <v>101182</v>
      </c>
      <c r="DV59" s="206" t="s">
        <v>353</v>
      </c>
      <c r="DW59" s="206" t="s">
        <v>295</v>
      </c>
      <c r="DX59" s="206" t="str">
        <f t="shared" si="0"/>
        <v>Maintained</v>
      </c>
      <c r="DY59" s="246">
        <v>44</v>
      </c>
      <c r="DZ59" s="246">
        <v>60</v>
      </c>
      <c r="EA59" s="213">
        <f t="shared" si="6"/>
        <v>2</v>
      </c>
      <c r="EB59" s="207" t="str">
        <f t="shared" si="1"/>
        <v>2132</v>
      </c>
    </row>
    <row r="60" spans="1:132" ht="15" hidden="1" x14ac:dyDescent="0.25">
      <c r="A60" s="243">
        <v>919</v>
      </c>
      <c r="B60" s="244" t="s">
        <v>165</v>
      </c>
      <c r="C60" s="208">
        <v>98565</v>
      </c>
      <c r="D60" s="208">
        <v>72813</v>
      </c>
      <c r="E60" s="209">
        <v>163.16666699999999</v>
      </c>
      <c r="F60" s="209">
        <v>937</v>
      </c>
      <c r="G60" s="209">
        <v>333.8</v>
      </c>
      <c r="H60" s="209">
        <v>53</v>
      </c>
      <c r="I60" s="209">
        <v>37.85</v>
      </c>
      <c r="J60" s="209">
        <v>3465.8999990000002</v>
      </c>
      <c r="K60" s="209">
        <v>1739.8666659999999</v>
      </c>
      <c r="L60" s="209">
        <v>104</v>
      </c>
      <c r="M60" s="209">
        <v>0</v>
      </c>
      <c r="N60" s="209">
        <v>0</v>
      </c>
      <c r="O60" s="209">
        <v>0</v>
      </c>
      <c r="P60" s="209">
        <v>0</v>
      </c>
      <c r="Q60" s="209">
        <v>21</v>
      </c>
      <c r="R60" s="209">
        <v>1017.133334</v>
      </c>
      <c r="S60" s="209">
        <v>535.6</v>
      </c>
      <c r="T60" s="209">
        <v>43</v>
      </c>
      <c r="U60" s="209">
        <v>0</v>
      </c>
      <c r="V60" s="209">
        <v>0</v>
      </c>
      <c r="W60" s="209">
        <v>0</v>
      </c>
      <c r="X60" s="210">
        <v>2068.7820019999999</v>
      </c>
      <c r="Y60" s="210">
        <v>7752.4070039999997</v>
      </c>
      <c r="Z60" s="210">
        <v>2111.3589400000001</v>
      </c>
      <c r="AA60" s="210">
        <v>183.317545</v>
      </c>
      <c r="AB60" s="209">
        <v>201</v>
      </c>
      <c r="AC60" s="209">
        <v>96</v>
      </c>
      <c r="AD60" s="209">
        <v>20</v>
      </c>
      <c r="AE60" s="209">
        <v>587.13333299999999</v>
      </c>
      <c r="AF60" s="209">
        <v>272.60000000000002</v>
      </c>
      <c r="AG60" s="209">
        <v>26</v>
      </c>
      <c r="AH60" s="209">
        <v>0</v>
      </c>
      <c r="AI60" s="209">
        <v>0</v>
      </c>
      <c r="AJ60" s="209">
        <v>0</v>
      </c>
      <c r="AK60" s="209">
        <v>133</v>
      </c>
      <c r="AL60" s="209">
        <v>92</v>
      </c>
      <c r="AM60" s="209">
        <v>9</v>
      </c>
      <c r="AN60" s="209">
        <v>0</v>
      </c>
      <c r="AO60" s="209">
        <v>0</v>
      </c>
      <c r="AP60" s="209">
        <v>1186.5288270000001</v>
      </c>
      <c r="AQ60" s="209">
        <v>315.60226399999999</v>
      </c>
      <c r="AR60" s="209">
        <v>42.877192999999998</v>
      </c>
      <c r="AS60" s="211">
        <v>379</v>
      </c>
      <c r="AT60" s="209">
        <v>362.06666799999999</v>
      </c>
      <c r="AU60" s="209">
        <v>146.066667</v>
      </c>
      <c r="AV60" s="209">
        <v>17.666667</v>
      </c>
      <c r="AW60" s="209">
        <v>950.54999499999997</v>
      </c>
      <c r="AX60" s="209">
        <v>514.56666499999994</v>
      </c>
      <c r="AY60" s="209">
        <v>26.066666000000001</v>
      </c>
      <c r="AZ60" s="209">
        <v>0</v>
      </c>
      <c r="BA60" s="209">
        <v>0</v>
      </c>
      <c r="BB60" s="209">
        <v>0</v>
      </c>
      <c r="BC60" s="209">
        <v>277.85000000000002</v>
      </c>
      <c r="BD60" s="209">
        <v>166.13333600000001</v>
      </c>
      <c r="BE60" s="209">
        <v>13.533333000000001</v>
      </c>
      <c r="BF60" s="211">
        <v>3873.1860160000001</v>
      </c>
      <c r="BG60" s="211">
        <v>1279.650005</v>
      </c>
      <c r="BH60" s="211">
        <v>61.929333</v>
      </c>
      <c r="BI60" s="209">
        <v>120</v>
      </c>
      <c r="BJ60" s="209">
        <v>833.53333399999997</v>
      </c>
      <c r="BK60" s="209">
        <v>364.8</v>
      </c>
      <c r="BL60" s="209">
        <v>58.8</v>
      </c>
      <c r="BM60" s="209">
        <v>15.85</v>
      </c>
      <c r="BN60" s="209">
        <v>3277.3286659999999</v>
      </c>
      <c r="BO60" s="209">
        <v>1680.3333319999999</v>
      </c>
      <c r="BP60" s="209">
        <v>97.733333000000002</v>
      </c>
      <c r="BQ60" s="209">
        <v>0</v>
      </c>
      <c r="BR60" s="209">
        <v>0</v>
      </c>
      <c r="BS60" s="209">
        <v>0</v>
      </c>
      <c r="BT60" s="209">
        <v>0</v>
      </c>
      <c r="BU60" s="209">
        <v>39.433332999999998</v>
      </c>
      <c r="BV60" s="209">
        <v>1121.8000010000001</v>
      </c>
      <c r="BW60" s="209">
        <v>507.13333299999999</v>
      </c>
      <c r="BX60" s="209">
        <v>31</v>
      </c>
      <c r="BY60" s="209">
        <v>0</v>
      </c>
      <c r="BZ60" s="209">
        <v>0</v>
      </c>
      <c r="CA60" s="209">
        <v>0</v>
      </c>
      <c r="CB60" s="210">
        <v>1917.9839030000001</v>
      </c>
      <c r="CC60" s="210">
        <v>7561.6545859999997</v>
      </c>
      <c r="CD60" s="210">
        <v>2105.0886300000002</v>
      </c>
      <c r="CE60" s="210">
        <v>151.10510400000001</v>
      </c>
      <c r="CF60" s="209">
        <v>190.966667</v>
      </c>
      <c r="CG60" s="209">
        <v>90</v>
      </c>
      <c r="CH60" s="209">
        <v>16</v>
      </c>
      <c r="CI60" s="209">
        <v>535.5</v>
      </c>
      <c r="CJ60" s="209">
        <v>271.60000000000002</v>
      </c>
      <c r="CK60" s="209">
        <v>25</v>
      </c>
      <c r="CL60" s="209">
        <v>0</v>
      </c>
      <c r="CM60" s="209">
        <v>0</v>
      </c>
      <c r="CN60" s="209">
        <v>0</v>
      </c>
      <c r="CO60" s="209">
        <v>177.33333400000001</v>
      </c>
      <c r="CP60" s="209">
        <v>79</v>
      </c>
      <c r="CQ60" s="209">
        <v>3</v>
      </c>
      <c r="CR60" s="209">
        <v>0</v>
      </c>
      <c r="CS60" s="209">
        <v>0</v>
      </c>
      <c r="CT60" s="209">
        <v>1132.473328</v>
      </c>
      <c r="CU60" s="209">
        <v>316.94355999999999</v>
      </c>
      <c r="CV60" s="209">
        <v>32.708930000000002</v>
      </c>
      <c r="CW60" s="209">
        <v>353.81666899999999</v>
      </c>
      <c r="CX60" s="209">
        <v>165.933335</v>
      </c>
      <c r="CY60" s="209">
        <v>22.933333000000001</v>
      </c>
      <c r="CZ60" s="209">
        <v>1100.8939949999999</v>
      </c>
      <c r="DA60" s="209">
        <v>603.76066800000001</v>
      </c>
      <c r="DB60" s="209">
        <v>23.6</v>
      </c>
      <c r="DC60" s="209">
        <v>0</v>
      </c>
      <c r="DD60" s="209">
        <v>0</v>
      </c>
      <c r="DE60" s="209">
        <v>0</v>
      </c>
      <c r="DF60" s="209">
        <v>329.55533500000001</v>
      </c>
      <c r="DG60" s="209">
        <v>155.06133199999999</v>
      </c>
      <c r="DH60" s="209">
        <v>3.8</v>
      </c>
      <c r="DI60" s="211">
        <v>3757.5506599999999</v>
      </c>
      <c r="DJ60" s="211">
        <v>1256.4559999999999</v>
      </c>
      <c r="DK60" s="211">
        <v>54.099335000000004</v>
      </c>
      <c r="DL60" s="212">
        <f t="shared" si="2"/>
        <v>918</v>
      </c>
      <c r="DM60" s="212">
        <f t="shared" si="3"/>
        <v>1196</v>
      </c>
      <c r="DN60" s="212">
        <f t="shared" si="4"/>
        <v>207</v>
      </c>
      <c r="DO60" s="212">
        <f t="shared" si="5"/>
        <v>390</v>
      </c>
      <c r="DP60" s="208">
        <v>212.5</v>
      </c>
      <c r="DR60" s="206">
        <v>213</v>
      </c>
      <c r="DS60" s="206" t="s">
        <v>162</v>
      </c>
      <c r="DT60" s="206">
        <v>2137184</v>
      </c>
      <c r="DU60" s="206">
        <v>101184</v>
      </c>
      <c r="DV60" s="206" t="s">
        <v>354</v>
      </c>
      <c r="DW60" s="206" t="s">
        <v>295</v>
      </c>
      <c r="DX60" s="206" t="str">
        <f t="shared" si="0"/>
        <v>Maintained</v>
      </c>
      <c r="DY60" s="246">
        <v>23</v>
      </c>
      <c r="DZ60" s="246">
        <v>51</v>
      </c>
      <c r="EA60" s="213">
        <f t="shared" si="6"/>
        <v>3</v>
      </c>
      <c r="EB60" s="207" t="str">
        <f t="shared" si="1"/>
        <v>2133</v>
      </c>
    </row>
    <row r="61" spans="1:132" ht="15" hidden="1" x14ac:dyDescent="0.25">
      <c r="A61" s="243">
        <v>312</v>
      </c>
      <c r="B61" s="244" t="s">
        <v>166</v>
      </c>
      <c r="C61" s="208">
        <v>26943.5</v>
      </c>
      <c r="D61" s="208">
        <v>17646.5</v>
      </c>
      <c r="E61" s="209">
        <v>23</v>
      </c>
      <c r="F61" s="209">
        <v>108</v>
      </c>
      <c r="G61" s="209">
        <v>35</v>
      </c>
      <c r="H61" s="209">
        <v>0</v>
      </c>
      <c r="I61" s="209">
        <v>1</v>
      </c>
      <c r="J61" s="209">
        <v>1179</v>
      </c>
      <c r="K61" s="209">
        <v>603</v>
      </c>
      <c r="L61" s="209">
        <v>16</v>
      </c>
      <c r="M61" s="209">
        <v>0</v>
      </c>
      <c r="N61" s="209">
        <v>0</v>
      </c>
      <c r="O61" s="209">
        <v>0</v>
      </c>
      <c r="P61" s="209">
        <v>0</v>
      </c>
      <c r="Q61" s="209">
        <v>9</v>
      </c>
      <c r="R61" s="209">
        <v>604</v>
      </c>
      <c r="S61" s="209">
        <v>328</v>
      </c>
      <c r="T61" s="209">
        <v>1</v>
      </c>
      <c r="U61" s="209">
        <v>0</v>
      </c>
      <c r="V61" s="209">
        <v>0</v>
      </c>
      <c r="W61" s="209">
        <v>0</v>
      </c>
      <c r="X61" s="210">
        <v>529.80070899999998</v>
      </c>
      <c r="Y61" s="210">
        <v>1572.806429</v>
      </c>
      <c r="Z61" s="210">
        <v>423.79500899999999</v>
      </c>
      <c r="AA61" s="210">
        <v>136.32666900000001</v>
      </c>
      <c r="AB61" s="209">
        <v>9</v>
      </c>
      <c r="AC61" s="209">
        <v>8</v>
      </c>
      <c r="AD61" s="209">
        <v>0</v>
      </c>
      <c r="AE61" s="209">
        <v>139</v>
      </c>
      <c r="AF61" s="209">
        <v>73</v>
      </c>
      <c r="AG61" s="209">
        <v>1</v>
      </c>
      <c r="AH61" s="209">
        <v>0</v>
      </c>
      <c r="AI61" s="209">
        <v>0</v>
      </c>
      <c r="AJ61" s="209">
        <v>0</v>
      </c>
      <c r="AK61" s="209">
        <v>77</v>
      </c>
      <c r="AL61" s="209">
        <v>51</v>
      </c>
      <c r="AM61" s="209">
        <v>1</v>
      </c>
      <c r="AN61" s="209">
        <v>0</v>
      </c>
      <c r="AO61" s="209">
        <v>0</v>
      </c>
      <c r="AP61" s="209">
        <v>126.716667</v>
      </c>
      <c r="AQ61" s="209">
        <v>34</v>
      </c>
      <c r="AR61" s="209">
        <v>5</v>
      </c>
      <c r="AS61" s="211">
        <v>156</v>
      </c>
      <c r="AT61" s="209">
        <v>42</v>
      </c>
      <c r="AU61" s="209">
        <v>10</v>
      </c>
      <c r="AV61" s="209">
        <v>0</v>
      </c>
      <c r="AW61" s="209">
        <v>291.05</v>
      </c>
      <c r="AX61" s="209">
        <v>168.283333</v>
      </c>
      <c r="AY61" s="209">
        <v>6</v>
      </c>
      <c r="AZ61" s="209">
        <v>0</v>
      </c>
      <c r="BA61" s="209">
        <v>0</v>
      </c>
      <c r="BB61" s="209">
        <v>0</v>
      </c>
      <c r="BC61" s="209">
        <v>88</v>
      </c>
      <c r="BD61" s="209">
        <v>51</v>
      </c>
      <c r="BE61" s="209">
        <v>0</v>
      </c>
      <c r="BF61" s="211">
        <v>754.75600699999995</v>
      </c>
      <c r="BG61" s="211">
        <v>221.73599999999999</v>
      </c>
      <c r="BH61" s="211">
        <v>4.9886670000000004</v>
      </c>
      <c r="BI61" s="209">
        <v>30</v>
      </c>
      <c r="BJ61" s="209">
        <v>80</v>
      </c>
      <c r="BK61" s="209">
        <v>36</v>
      </c>
      <c r="BL61" s="209">
        <v>1</v>
      </c>
      <c r="BM61" s="209">
        <v>1</v>
      </c>
      <c r="BN61" s="209">
        <v>1223.8</v>
      </c>
      <c r="BO61" s="209">
        <v>522</v>
      </c>
      <c r="BP61" s="209">
        <v>9</v>
      </c>
      <c r="BQ61" s="209">
        <v>0</v>
      </c>
      <c r="BR61" s="209">
        <v>0</v>
      </c>
      <c r="BS61" s="209">
        <v>0</v>
      </c>
      <c r="BT61" s="209">
        <v>0</v>
      </c>
      <c r="BU61" s="209">
        <v>11</v>
      </c>
      <c r="BV61" s="209">
        <v>576</v>
      </c>
      <c r="BW61" s="209">
        <v>260</v>
      </c>
      <c r="BX61" s="209">
        <v>2</v>
      </c>
      <c r="BY61" s="209">
        <v>0</v>
      </c>
      <c r="BZ61" s="209">
        <v>0</v>
      </c>
      <c r="CA61" s="209">
        <v>0</v>
      </c>
      <c r="CB61" s="210">
        <v>493.25134000000003</v>
      </c>
      <c r="CC61" s="210">
        <v>1593.2544909999999</v>
      </c>
      <c r="CD61" s="210">
        <v>454.84615000000002</v>
      </c>
      <c r="CE61" s="210">
        <v>137.04722899999999</v>
      </c>
      <c r="CF61" s="209">
        <v>12</v>
      </c>
      <c r="CG61" s="209">
        <v>5</v>
      </c>
      <c r="CH61" s="209">
        <v>0</v>
      </c>
      <c r="CI61" s="209">
        <v>120.8</v>
      </c>
      <c r="CJ61" s="209">
        <v>53</v>
      </c>
      <c r="CK61" s="209">
        <v>3</v>
      </c>
      <c r="CL61" s="209">
        <v>0</v>
      </c>
      <c r="CM61" s="209">
        <v>0</v>
      </c>
      <c r="CN61" s="209">
        <v>0</v>
      </c>
      <c r="CO61" s="209">
        <v>71</v>
      </c>
      <c r="CP61" s="209">
        <v>36</v>
      </c>
      <c r="CQ61" s="209">
        <v>0</v>
      </c>
      <c r="CR61" s="209">
        <v>0</v>
      </c>
      <c r="CS61" s="209">
        <v>0</v>
      </c>
      <c r="CT61" s="209">
        <v>92.867334999999997</v>
      </c>
      <c r="CU61" s="209">
        <v>35.056001000000002</v>
      </c>
      <c r="CV61" s="209">
        <v>2.766667</v>
      </c>
      <c r="CW61" s="209">
        <v>27</v>
      </c>
      <c r="CX61" s="209">
        <v>17</v>
      </c>
      <c r="CY61" s="209">
        <v>0</v>
      </c>
      <c r="CZ61" s="209">
        <v>313.2</v>
      </c>
      <c r="DA61" s="209">
        <v>161.1</v>
      </c>
      <c r="DB61" s="209">
        <v>2</v>
      </c>
      <c r="DC61" s="209">
        <v>0</v>
      </c>
      <c r="DD61" s="209">
        <v>0</v>
      </c>
      <c r="DE61" s="209">
        <v>0</v>
      </c>
      <c r="DF61" s="209">
        <v>95</v>
      </c>
      <c r="DG61" s="209">
        <v>43</v>
      </c>
      <c r="DH61" s="209">
        <v>0</v>
      </c>
      <c r="DI61" s="211">
        <v>683.78467999999998</v>
      </c>
      <c r="DJ61" s="211">
        <v>216.20467099999999</v>
      </c>
      <c r="DK61" s="211">
        <v>5.4139999999999997</v>
      </c>
      <c r="DL61" s="212">
        <f t="shared" si="2"/>
        <v>191</v>
      </c>
      <c r="DM61" s="212">
        <f t="shared" si="3"/>
        <v>255</v>
      </c>
      <c r="DN61" s="212">
        <f t="shared" si="4"/>
        <v>228</v>
      </c>
      <c r="DO61" s="212">
        <f t="shared" si="5"/>
        <v>281</v>
      </c>
      <c r="DP61" s="208">
        <v>107</v>
      </c>
      <c r="DR61" s="206">
        <v>301</v>
      </c>
      <c r="DS61" s="206" t="s">
        <v>106</v>
      </c>
      <c r="DT61" s="206">
        <v>3017001</v>
      </c>
      <c r="DU61" s="206">
        <v>142134</v>
      </c>
      <c r="DV61" s="206" t="s">
        <v>355</v>
      </c>
      <c r="DW61" s="206" t="s">
        <v>311</v>
      </c>
      <c r="DX61" s="206" t="str">
        <f t="shared" si="0"/>
        <v>Academy</v>
      </c>
      <c r="DY61" s="246">
        <v>63</v>
      </c>
      <c r="DZ61" s="246">
        <v>87</v>
      </c>
      <c r="EA61" s="213">
        <f t="shared" si="6"/>
        <v>1</v>
      </c>
      <c r="EB61" s="207" t="str">
        <f t="shared" si="1"/>
        <v>3011</v>
      </c>
    </row>
    <row r="62" spans="1:132" ht="15" hidden="1" x14ac:dyDescent="0.25">
      <c r="A62" s="243">
        <v>313</v>
      </c>
      <c r="B62" s="244" t="s">
        <v>167</v>
      </c>
      <c r="C62" s="208">
        <v>22770.5</v>
      </c>
      <c r="D62" s="208">
        <v>15570.5</v>
      </c>
      <c r="E62" s="209">
        <v>0</v>
      </c>
      <c r="F62" s="209">
        <v>0</v>
      </c>
      <c r="G62" s="209">
        <v>0</v>
      </c>
      <c r="H62" s="209">
        <v>0</v>
      </c>
      <c r="I62" s="209">
        <v>69.666666000000006</v>
      </c>
      <c r="J62" s="209">
        <v>1186.2</v>
      </c>
      <c r="K62" s="209">
        <v>583</v>
      </c>
      <c r="L62" s="209">
        <v>1</v>
      </c>
      <c r="M62" s="209">
        <v>0</v>
      </c>
      <c r="N62" s="209">
        <v>0</v>
      </c>
      <c r="O62" s="209">
        <v>0</v>
      </c>
      <c r="P62" s="209">
        <v>0</v>
      </c>
      <c r="Q62" s="209">
        <v>12</v>
      </c>
      <c r="R62" s="209">
        <v>148</v>
      </c>
      <c r="S62" s="209">
        <v>63</v>
      </c>
      <c r="T62" s="209">
        <v>0</v>
      </c>
      <c r="U62" s="209">
        <v>0</v>
      </c>
      <c r="V62" s="209">
        <v>0</v>
      </c>
      <c r="W62" s="209">
        <v>0</v>
      </c>
      <c r="X62" s="210">
        <v>656.85867800000005</v>
      </c>
      <c r="Y62" s="210">
        <v>1702.4723180000001</v>
      </c>
      <c r="Z62" s="210">
        <v>519.98018500000001</v>
      </c>
      <c r="AA62" s="210">
        <v>88.345333999999994</v>
      </c>
      <c r="AB62" s="209">
        <v>0</v>
      </c>
      <c r="AC62" s="209">
        <v>0</v>
      </c>
      <c r="AD62" s="209">
        <v>0</v>
      </c>
      <c r="AE62" s="209">
        <v>121</v>
      </c>
      <c r="AF62" s="209">
        <v>62</v>
      </c>
      <c r="AG62" s="209">
        <v>0</v>
      </c>
      <c r="AH62" s="209">
        <v>0</v>
      </c>
      <c r="AI62" s="209">
        <v>0</v>
      </c>
      <c r="AJ62" s="209">
        <v>0</v>
      </c>
      <c r="AK62" s="209">
        <v>29</v>
      </c>
      <c r="AL62" s="209">
        <v>8</v>
      </c>
      <c r="AM62" s="209">
        <v>0</v>
      </c>
      <c r="AN62" s="209">
        <v>0</v>
      </c>
      <c r="AO62" s="209">
        <v>0</v>
      </c>
      <c r="AP62" s="209">
        <v>121.634389</v>
      </c>
      <c r="AQ62" s="209">
        <v>42.599719999999998</v>
      </c>
      <c r="AR62" s="209">
        <v>3</v>
      </c>
      <c r="AS62" s="211">
        <v>126</v>
      </c>
      <c r="AT62" s="209">
        <v>0</v>
      </c>
      <c r="AU62" s="209">
        <v>0</v>
      </c>
      <c r="AV62" s="209">
        <v>0</v>
      </c>
      <c r="AW62" s="209">
        <v>157.4</v>
      </c>
      <c r="AX62" s="209">
        <v>71</v>
      </c>
      <c r="AY62" s="209">
        <v>0</v>
      </c>
      <c r="AZ62" s="209">
        <v>0</v>
      </c>
      <c r="BA62" s="209">
        <v>0</v>
      </c>
      <c r="BB62" s="209">
        <v>0</v>
      </c>
      <c r="BC62" s="209">
        <v>22</v>
      </c>
      <c r="BD62" s="209">
        <v>7</v>
      </c>
      <c r="BE62" s="209">
        <v>0</v>
      </c>
      <c r="BF62" s="211">
        <v>601.421334</v>
      </c>
      <c r="BG62" s="211">
        <v>217.147336</v>
      </c>
      <c r="BH62" s="211">
        <v>6.7846669999999998</v>
      </c>
      <c r="BI62" s="209">
        <v>0</v>
      </c>
      <c r="BJ62" s="209">
        <v>0</v>
      </c>
      <c r="BK62" s="209">
        <v>0</v>
      </c>
      <c r="BL62" s="209">
        <v>0</v>
      </c>
      <c r="BM62" s="209">
        <v>40.999999000000003</v>
      </c>
      <c r="BN62" s="209">
        <v>1091.3599999999999</v>
      </c>
      <c r="BO62" s="209">
        <v>555</v>
      </c>
      <c r="BP62" s="209">
        <v>4</v>
      </c>
      <c r="BQ62" s="209">
        <v>0</v>
      </c>
      <c r="BR62" s="209">
        <v>0</v>
      </c>
      <c r="BS62" s="209">
        <v>0</v>
      </c>
      <c r="BT62" s="209">
        <v>0</v>
      </c>
      <c r="BU62" s="209">
        <v>13</v>
      </c>
      <c r="BV62" s="209">
        <v>140.5</v>
      </c>
      <c r="BW62" s="209">
        <v>75</v>
      </c>
      <c r="BX62" s="209">
        <v>0</v>
      </c>
      <c r="BY62" s="209">
        <v>0</v>
      </c>
      <c r="BZ62" s="209">
        <v>0</v>
      </c>
      <c r="CA62" s="209">
        <v>0</v>
      </c>
      <c r="CB62" s="210">
        <v>537.15442700000006</v>
      </c>
      <c r="CC62" s="210">
        <v>1766.949179</v>
      </c>
      <c r="CD62" s="210">
        <v>492.70395200000002</v>
      </c>
      <c r="CE62" s="210">
        <v>105.690386</v>
      </c>
      <c r="CF62" s="209">
        <v>0</v>
      </c>
      <c r="CG62" s="209">
        <v>0</v>
      </c>
      <c r="CH62" s="209">
        <v>0</v>
      </c>
      <c r="CI62" s="209">
        <v>112</v>
      </c>
      <c r="CJ62" s="209">
        <v>71</v>
      </c>
      <c r="CK62" s="209">
        <v>1</v>
      </c>
      <c r="CL62" s="209">
        <v>0</v>
      </c>
      <c r="CM62" s="209">
        <v>0</v>
      </c>
      <c r="CN62" s="209">
        <v>0</v>
      </c>
      <c r="CO62" s="209">
        <v>22</v>
      </c>
      <c r="CP62" s="209">
        <v>12</v>
      </c>
      <c r="CQ62" s="209">
        <v>0</v>
      </c>
      <c r="CR62" s="209">
        <v>0</v>
      </c>
      <c r="CS62" s="209">
        <v>0</v>
      </c>
      <c r="CT62" s="209">
        <v>126.588494</v>
      </c>
      <c r="CU62" s="209">
        <v>31.863859999999999</v>
      </c>
      <c r="CV62" s="209">
        <v>4</v>
      </c>
      <c r="CW62" s="209">
        <v>0</v>
      </c>
      <c r="CX62" s="209">
        <v>0</v>
      </c>
      <c r="CY62" s="209">
        <v>0</v>
      </c>
      <c r="CZ62" s="209">
        <v>143.73333400000001</v>
      </c>
      <c r="DA62" s="209">
        <v>86.866667000000007</v>
      </c>
      <c r="DB62" s="209">
        <v>0</v>
      </c>
      <c r="DC62" s="209">
        <v>0</v>
      </c>
      <c r="DD62" s="209">
        <v>0</v>
      </c>
      <c r="DE62" s="209">
        <v>0</v>
      </c>
      <c r="DF62" s="209">
        <v>19</v>
      </c>
      <c r="DG62" s="209">
        <v>13</v>
      </c>
      <c r="DH62" s="209">
        <v>0</v>
      </c>
      <c r="DI62" s="211">
        <v>637.69933800000001</v>
      </c>
      <c r="DJ62" s="211">
        <v>224.156667</v>
      </c>
      <c r="DK62" s="211">
        <v>16.312000000000001</v>
      </c>
      <c r="DL62" s="212">
        <f t="shared" si="2"/>
        <v>471</v>
      </c>
      <c r="DM62" s="212">
        <f t="shared" si="3"/>
        <v>307</v>
      </c>
      <c r="DN62" s="212">
        <f t="shared" si="4"/>
        <v>13</v>
      </c>
      <c r="DO62" s="212">
        <f t="shared" si="5"/>
        <v>114</v>
      </c>
      <c r="DP62" s="208">
        <v>163.833333333333</v>
      </c>
      <c r="DR62" s="206">
        <v>301</v>
      </c>
      <c r="DS62" s="206" t="s">
        <v>106</v>
      </c>
      <c r="DT62" s="206">
        <v>3017005</v>
      </c>
      <c r="DU62" s="206">
        <v>131102</v>
      </c>
      <c r="DV62" s="206" t="s">
        <v>356</v>
      </c>
      <c r="DW62" s="206" t="s">
        <v>295</v>
      </c>
      <c r="DX62" s="206" t="str">
        <f t="shared" si="0"/>
        <v>Maintained</v>
      </c>
      <c r="DY62" s="246">
        <v>109</v>
      </c>
      <c r="DZ62" s="246">
        <v>189</v>
      </c>
      <c r="EA62" s="213">
        <f t="shared" si="6"/>
        <v>2</v>
      </c>
      <c r="EB62" s="207" t="str">
        <f t="shared" si="1"/>
        <v>3012</v>
      </c>
    </row>
    <row r="63" spans="1:132" ht="15" hidden="1" x14ac:dyDescent="0.25">
      <c r="A63" s="243">
        <v>921</v>
      </c>
      <c r="B63" s="244" t="s">
        <v>168</v>
      </c>
      <c r="C63" s="208">
        <v>9121</v>
      </c>
      <c r="D63" s="208">
        <v>6243.5</v>
      </c>
      <c r="E63" s="209">
        <v>0</v>
      </c>
      <c r="F63" s="209">
        <v>0</v>
      </c>
      <c r="G63" s="209">
        <v>0</v>
      </c>
      <c r="H63" s="209">
        <v>0</v>
      </c>
      <c r="I63" s="209">
        <v>2</v>
      </c>
      <c r="J63" s="209">
        <v>55.366666000000002</v>
      </c>
      <c r="K63" s="209">
        <v>17.433333000000001</v>
      </c>
      <c r="L63" s="209">
        <v>3.6833330000000002</v>
      </c>
      <c r="M63" s="209">
        <v>0</v>
      </c>
      <c r="N63" s="209">
        <v>0</v>
      </c>
      <c r="O63" s="209">
        <v>0</v>
      </c>
      <c r="P63" s="209">
        <v>0</v>
      </c>
      <c r="Q63" s="209">
        <v>0</v>
      </c>
      <c r="R63" s="209">
        <v>0</v>
      </c>
      <c r="S63" s="209">
        <v>0</v>
      </c>
      <c r="T63" s="209">
        <v>0</v>
      </c>
      <c r="U63" s="209">
        <v>0</v>
      </c>
      <c r="V63" s="209">
        <v>0</v>
      </c>
      <c r="W63" s="209">
        <v>0</v>
      </c>
      <c r="X63" s="210">
        <v>280.41492</v>
      </c>
      <c r="Y63" s="210">
        <v>965.80215799999996</v>
      </c>
      <c r="Z63" s="210">
        <v>378.08615700000001</v>
      </c>
      <c r="AA63" s="210">
        <v>24.767544000000001</v>
      </c>
      <c r="AB63" s="209">
        <v>0</v>
      </c>
      <c r="AC63" s="209">
        <v>0</v>
      </c>
      <c r="AD63" s="209">
        <v>0</v>
      </c>
      <c r="AE63" s="209">
        <v>5</v>
      </c>
      <c r="AF63" s="209">
        <v>5.9333330000000002</v>
      </c>
      <c r="AG63" s="209">
        <v>0.85</v>
      </c>
      <c r="AH63" s="209">
        <v>0</v>
      </c>
      <c r="AI63" s="209">
        <v>0</v>
      </c>
      <c r="AJ63" s="209">
        <v>0</v>
      </c>
      <c r="AK63" s="209">
        <v>0</v>
      </c>
      <c r="AL63" s="209">
        <v>0</v>
      </c>
      <c r="AM63" s="209">
        <v>0</v>
      </c>
      <c r="AN63" s="209">
        <v>0</v>
      </c>
      <c r="AO63" s="209">
        <v>0</v>
      </c>
      <c r="AP63" s="209">
        <v>158.35065399999999</v>
      </c>
      <c r="AQ63" s="209">
        <v>78.966667999999999</v>
      </c>
      <c r="AR63" s="209">
        <v>3.9842110000000002</v>
      </c>
      <c r="AS63" s="211">
        <v>56</v>
      </c>
      <c r="AT63" s="209">
        <v>0</v>
      </c>
      <c r="AU63" s="209">
        <v>0</v>
      </c>
      <c r="AV63" s="209">
        <v>0</v>
      </c>
      <c r="AW63" s="209">
        <v>24.8</v>
      </c>
      <c r="AX63" s="209">
        <v>8.1666659999999993</v>
      </c>
      <c r="AY63" s="209">
        <v>2</v>
      </c>
      <c r="AZ63" s="209">
        <v>0</v>
      </c>
      <c r="BA63" s="209">
        <v>0</v>
      </c>
      <c r="BB63" s="209">
        <v>0</v>
      </c>
      <c r="BC63" s="209">
        <v>0</v>
      </c>
      <c r="BD63" s="209">
        <v>0</v>
      </c>
      <c r="BE63" s="209">
        <v>0</v>
      </c>
      <c r="BF63" s="211">
        <v>407.61467299999998</v>
      </c>
      <c r="BG63" s="211">
        <v>182.12200000000001</v>
      </c>
      <c r="BH63" s="211">
        <v>11.45</v>
      </c>
      <c r="BI63" s="209">
        <v>0</v>
      </c>
      <c r="BJ63" s="209">
        <v>0</v>
      </c>
      <c r="BK63" s="209">
        <v>0</v>
      </c>
      <c r="BL63" s="209">
        <v>0</v>
      </c>
      <c r="BM63" s="209">
        <v>8.8000000000000007</v>
      </c>
      <c r="BN63" s="209">
        <v>49.333333000000003</v>
      </c>
      <c r="BO63" s="209">
        <v>24.666665999999999</v>
      </c>
      <c r="BP63" s="209">
        <v>1</v>
      </c>
      <c r="BQ63" s="209">
        <v>0</v>
      </c>
      <c r="BR63" s="209">
        <v>0</v>
      </c>
      <c r="BS63" s="209">
        <v>0</v>
      </c>
      <c r="BT63" s="209">
        <v>0</v>
      </c>
      <c r="BU63" s="209">
        <v>0</v>
      </c>
      <c r="BV63" s="209">
        <v>0</v>
      </c>
      <c r="BW63" s="209">
        <v>0</v>
      </c>
      <c r="BX63" s="209">
        <v>0</v>
      </c>
      <c r="BY63" s="209">
        <v>0</v>
      </c>
      <c r="BZ63" s="209">
        <v>0</v>
      </c>
      <c r="CA63" s="209">
        <v>0</v>
      </c>
      <c r="CB63" s="210">
        <v>257.61671000000001</v>
      </c>
      <c r="CC63" s="210">
        <v>932.61393999999996</v>
      </c>
      <c r="CD63" s="210">
        <v>341.44731400000001</v>
      </c>
      <c r="CE63" s="210">
        <v>22.984210999999998</v>
      </c>
      <c r="CF63" s="209">
        <v>0</v>
      </c>
      <c r="CG63" s="209">
        <v>0</v>
      </c>
      <c r="CH63" s="209">
        <v>0</v>
      </c>
      <c r="CI63" s="209">
        <v>9</v>
      </c>
      <c r="CJ63" s="209">
        <v>4</v>
      </c>
      <c r="CK63" s="209">
        <v>0</v>
      </c>
      <c r="CL63" s="209">
        <v>0</v>
      </c>
      <c r="CM63" s="209">
        <v>0</v>
      </c>
      <c r="CN63" s="209">
        <v>0</v>
      </c>
      <c r="CO63" s="209">
        <v>0</v>
      </c>
      <c r="CP63" s="209">
        <v>0</v>
      </c>
      <c r="CQ63" s="209">
        <v>0</v>
      </c>
      <c r="CR63" s="209">
        <v>0</v>
      </c>
      <c r="CS63" s="209">
        <v>0</v>
      </c>
      <c r="CT63" s="209">
        <v>164.894263</v>
      </c>
      <c r="CU63" s="209">
        <v>85.365054999999998</v>
      </c>
      <c r="CV63" s="209">
        <v>4.3333329999999997</v>
      </c>
      <c r="CW63" s="209">
        <v>0</v>
      </c>
      <c r="CX63" s="209">
        <v>0</v>
      </c>
      <c r="CY63" s="209">
        <v>0</v>
      </c>
      <c r="CZ63" s="209">
        <v>16.533332999999999</v>
      </c>
      <c r="DA63" s="209">
        <v>7.6666670000000003</v>
      </c>
      <c r="DB63" s="209">
        <v>1</v>
      </c>
      <c r="DC63" s="209">
        <v>0</v>
      </c>
      <c r="DD63" s="209">
        <v>0</v>
      </c>
      <c r="DE63" s="209">
        <v>0</v>
      </c>
      <c r="DF63" s="209">
        <v>0</v>
      </c>
      <c r="DG63" s="209">
        <v>0</v>
      </c>
      <c r="DH63" s="209">
        <v>0</v>
      </c>
      <c r="DI63" s="211">
        <v>421.96000900000001</v>
      </c>
      <c r="DJ63" s="211">
        <v>178.09733</v>
      </c>
      <c r="DK63" s="211">
        <v>7.9566670000000004</v>
      </c>
      <c r="DL63" s="212">
        <f t="shared" si="2"/>
        <v>99</v>
      </c>
      <c r="DM63" s="212">
        <f t="shared" si="3"/>
        <v>198</v>
      </c>
      <c r="DN63" s="212">
        <f t="shared" si="4"/>
        <v>0</v>
      </c>
      <c r="DO63" s="212">
        <f t="shared" si="5"/>
        <v>0</v>
      </c>
      <c r="DP63" s="208">
        <v>5</v>
      </c>
      <c r="DR63" s="206">
        <v>301</v>
      </c>
      <c r="DS63" s="206" t="s">
        <v>106</v>
      </c>
      <c r="DT63" s="206">
        <v>3017008</v>
      </c>
      <c r="DU63" s="206">
        <v>147189</v>
      </c>
      <c r="DV63" s="206" t="s">
        <v>357</v>
      </c>
      <c r="DW63" s="206" t="s">
        <v>311</v>
      </c>
      <c r="DX63" s="206" t="str">
        <f t="shared" si="0"/>
        <v>Academy</v>
      </c>
      <c r="DY63" s="246">
        <v>4</v>
      </c>
      <c r="DZ63" s="246">
        <v>32.5</v>
      </c>
      <c r="EA63" s="213">
        <f t="shared" si="6"/>
        <v>3</v>
      </c>
      <c r="EB63" s="207" t="str">
        <f t="shared" si="1"/>
        <v>3013</v>
      </c>
    </row>
    <row r="64" spans="1:132" ht="15" hidden="1" x14ac:dyDescent="0.25">
      <c r="A64" s="243">
        <v>206</v>
      </c>
      <c r="B64" s="244" t="s">
        <v>123</v>
      </c>
      <c r="C64" s="208">
        <v>12787</v>
      </c>
      <c r="D64" s="208">
        <v>7466</v>
      </c>
      <c r="E64" s="209">
        <v>71</v>
      </c>
      <c r="F64" s="209">
        <v>103</v>
      </c>
      <c r="G64" s="209">
        <v>42</v>
      </c>
      <c r="H64" s="209">
        <v>0</v>
      </c>
      <c r="I64" s="209">
        <v>224</v>
      </c>
      <c r="J64" s="209">
        <v>835.8</v>
      </c>
      <c r="K64" s="209">
        <v>348</v>
      </c>
      <c r="L64" s="209">
        <v>8</v>
      </c>
      <c r="M64" s="209">
        <v>0</v>
      </c>
      <c r="N64" s="209">
        <v>0</v>
      </c>
      <c r="O64" s="209">
        <v>0</v>
      </c>
      <c r="P64" s="209">
        <v>0</v>
      </c>
      <c r="Q64" s="209">
        <v>0</v>
      </c>
      <c r="R64" s="209">
        <v>41</v>
      </c>
      <c r="S64" s="209">
        <v>21</v>
      </c>
      <c r="T64" s="209">
        <v>1</v>
      </c>
      <c r="U64" s="209">
        <v>0</v>
      </c>
      <c r="V64" s="209">
        <v>0</v>
      </c>
      <c r="W64" s="209">
        <v>0</v>
      </c>
      <c r="X64" s="210">
        <v>295.26666699999998</v>
      </c>
      <c r="Y64" s="210">
        <v>962.84399900000005</v>
      </c>
      <c r="Z64" s="210">
        <v>264.73333400000001</v>
      </c>
      <c r="AA64" s="210">
        <v>69</v>
      </c>
      <c r="AB64" s="209">
        <v>45</v>
      </c>
      <c r="AC64" s="209">
        <v>17</v>
      </c>
      <c r="AD64" s="209">
        <v>0</v>
      </c>
      <c r="AE64" s="209">
        <v>257</v>
      </c>
      <c r="AF64" s="209">
        <v>128</v>
      </c>
      <c r="AG64" s="209">
        <v>2</v>
      </c>
      <c r="AH64" s="209">
        <v>0</v>
      </c>
      <c r="AI64" s="209">
        <v>0</v>
      </c>
      <c r="AJ64" s="209">
        <v>0</v>
      </c>
      <c r="AK64" s="209">
        <v>6</v>
      </c>
      <c r="AL64" s="209">
        <v>4</v>
      </c>
      <c r="AM64" s="209">
        <v>0</v>
      </c>
      <c r="AN64" s="209">
        <v>0</v>
      </c>
      <c r="AO64" s="209">
        <v>0</v>
      </c>
      <c r="AP64" s="209">
        <v>64.599999999999994</v>
      </c>
      <c r="AQ64" s="209">
        <v>39</v>
      </c>
      <c r="AR64" s="209">
        <v>2</v>
      </c>
      <c r="AS64" s="211">
        <v>118</v>
      </c>
      <c r="AT64" s="209">
        <v>41</v>
      </c>
      <c r="AU64" s="209">
        <v>18</v>
      </c>
      <c r="AV64" s="209">
        <v>0</v>
      </c>
      <c r="AW64" s="209">
        <v>262.2</v>
      </c>
      <c r="AX64" s="209">
        <v>114</v>
      </c>
      <c r="AY64" s="209">
        <v>0</v>
      </c>
      <c r="AZ64" s="209">
        <v>0</v>
      </c>
      <c r="BA64" s="209">
        <v>0</v>
      </c>
      <c r="BB64" s="209">
        <v>0</v>
      </c>
      <c r="BC64" s="209">
        <v>13</v>
      </c>
      <c r="BD64" s="209">
        <v>6</v>
      </c>
      <c r="BE64" s="209">
        <v>0</v>
      </c>
      <c r="BF64" s="211">
        <v>218.79666599999999</v>
      </c>
      <c r="BG64" s="211">
        <v>63.333333000000003</v>
      </c>
      <c r="BH64" s="211">
        <v>2</v>
      </c>
      <c r="BI64" s="209">
        <v>66</v>
      </c>
      <c r="BJ64" s="209">
        <v>129</v>
      </c>
      <c r="BK64" s="209">
        <v>29</v>
      </c>
      <c r="BL64" s="209">
        <v>1</v>
      </c>
      <c r="BM64" s="209">
        <v>208</v>
      </c>
      <c r="BN64" s="209">
        <v>814.92200000000003</v>
      </c>
      <c r="BO64" s="209">
        <v>286.8</v>
      </c>
      <c r="BP64" s="209">
        <v>11</v>
      </c>
      <c r="BQ64" s="209">
        <v>0</v>
      </c>
      <c r="BR64" s="209">
        <v>0</v>
      </c>
      <c r="BS64" s="209">
        <v>0</v>
      </c>
      <c r="BT64" s="209">
        <v>0</v>
      </c>
      <c r="BU64" s="209">
        <v>0</v>
      </c>
      <c r="BV64" s="209">
        <v>48</v>
      </c>
      <c r="BW64" s="209">
        <v>18</v>
      </c>
      <c r="BX64" s="209">
        <v>0</v>
      </c>
      <c r="BY64" s="209">
        <v>0</v>
      </c>
      <c r="BZ64" s="209">
        <v>0</v>
      </c>
      <c r="CA64" s="209">
        <v>0</v>
      </c>
      <c r="CB64" s="210">
        <v>300.94799899999998</v>
      </c>
      <c r="CC64" s="210">
        <v>877.95133099999998</v>
      </c>
      <c r="CD64" s="210">
        <v>279.66133100000002</v>
      </c>
      <c r="CE64" s="210">
        <v>79.557333</v>
      </c>
      <c r="CF64" s="209">
        <v>43</v>
      </c>
      <c r="CG64" s="209">
        <v>14</v>
      </c>
      <c r="CH64" s="209">
        <v>1</v>
      </c>
      <c r="CI64" s="209">
        <v>214</v>
      </c>
      <c r="CJ64" s="209">
        <v>81</v>
      </c>
      <c r="CK64" s="209">
        <v>4</v>
      </c>
      <c r="CL64" s="209">
        <v>0</v>
      </c>
      <c r="CM64" s="209">
        <v>0</v>
      </c>
      <c r="CN64" s="209">
        <v>0</v>
      </c>
      <c r="CO64" s="209">
        <v>8</v>
      </c>
      <c r="CP64" s="209">
        <v>3</v>
      </c>
      <c r="CQ64" s="209">
        <v>0</v>
      </c>
      <c r="CR64" s="209">
        <v>0</v>
      </c>
      <c r="CS64" s="209">
        <v>0</v>
      </c>
      <c r="CT64" s="209">
        <v>53.5</v>
      </c>
      <c r="CU64" s="209">
        <v>32</v>
      </c>
      <c r="CV64" s="209">
        <v>3</v>
      </c>
      <c r="CW64" s="209">
        <v>52</v>
      </c>
      <c r="CX64" s="209">
        <v>12</v>
      </c>
      <c r="CY64" s="209">
        <v>0</v>
      </c>
      <c r="CZ64" s="209">
        <v>232.33333300000001</v>
      </c>
      <c r="DA64" s="209">
        <v>86</v>
      </c>
      <c r="DB64" s="209">
        <v>1.4</v>
      </c>
      <c r="DC64" s="209">
        <v>0</v>
      </c>
      <c r="DD64" s="209">
        <v>0</v>
      </c>
      <c r="DE64" s="209">
        <v>0</v>
      </c>
      <c r="DF64" s="209">
        <v>14</v>
      </c>
      <c r="DG64" s="209">
        <v>8</v>
      </c>
      <c r="DH64" s="209">
        <v>0</v>
      </c>
      <c r="DI64" s="211">
        <v>224.01</v>
      </c>
      <c r="DJ64" s="211">
        <v>64.826666000000003</v>
      </c>
      <c r="DK64" s="211">
        <v>2</v>
      </c>
      <c r="DL64" s="212">
        <f t="shared" si="2"/>
        <v>58</v>
      </c>
      <c r="DM64" s="212">
        <f t="shared" si="3"/>
        <v>155</v>
      </c>
      <c r="DN64" s="212">
        <f t="shared" si="4"/>
        <v>133.5</v>
      </c>
      <c r="DO64" s="212">
        <f t="shared" si="5"/>
        <v>190</v>
      </c>
      <c r="DP64" s="208">
        <v>42</v>
      </c>
      <c r="DR64" s="206">
        <v>302</v>
      </c>
      <c r="DS64" s="206" t="s">
        <v>107</v>
      </c>
      <c r="DT64" s="206">
        <v>3025950</v>
      </c>
      <c r="DU64" s="206">
        <v>144784</v>
      </c>
      <c r="DV64" s="206" t="s">
        <v>358</v>
      </c>
      <c r="DW64" s="206" t="s">
        <v>300</v>
      </c>
      <c r="DX64" s="206" t="str">
        <f t="shared" si="0"/>
        <v>Academy</v>
      </c>
      <c r="DY64" s="246">
        <v>0</v>
      </c>
      <c r="DZ64" s="246">
        <v>43</v>
      </c>
      <c r="EA64" s="213">
        <f t="shared" si="6"/>
        <v>1</v>
      </c>
      <c r="EB64" s="207" t="str">
        <f t="shared" si="1"/>
        <v>3021</v>
      </c>
    </row>
    <row r="65" spans="1:132" ht="15" hidden="1" x14ac:dyDescent="0.25">
      <c r="A65" s="243">
        <v>207</v>
      </c>
      <c r="B65" s="244" t="s">
        <v>130</v>
      </c>
      <c r="C65" s="208">
        <v>6547.5</v>
      </c>
      <c r="D65" s="208">
        <v>5088</v>
      </c>
      <c r="E65" s="209">
        <v>20</v>
      </c>
      <c r="F65" s="209">
        <v>135</v>
      </c>
      <c r="G65" s="209">
        <v>54</v>
      </c>
      <c r="H65" s="209">
        <v>9</v>
      </c>
      <c r="I65" s="209">
        <v>11</v>
      </c>
      <c r="J65" s="209">
        <v>276</v>
      </c>
      <c r="K65" s="209">
        <v>109</v>
      </c>
      <c r="L65" s="209">
        <v>0</v>
      </c>
      <c r="M65" s="209">
        <v>0</v>
      </c>
      <c r="N65" s="209">
        <v>0</v>
      </c>
      <c r="O65" s="209">
        <v>0</v>
      </c>
      <c r="P65" s="209">
        <v>0</v>
      </c>
      <c r="Q65" s="209">
        <v>0</v>
      </c>
      <c r="R65" s="209">
        <v>55</v>
      </c>
      <c r="S65" s="209">
        <v>27</v>
      </c>
      <c r="T65" s="209">
        <v>0</v>
      </c>
      <c r="U65" s="209">
        <v>0</v>
      </c>
      <c r="V65" s="209">
        <v>0</v>
      </c>
      <c r="W65" s="209">
        <v>0</v>
      </c>
      <c r="X65" s="210">
        <v>143</v>
      </c>
      <c r="Y65" s="210">
        <v>897.76666399999999</v>
      </c>
      <c r="Z65" s="210">
        <v>307.74999800000001</v>
      </c>
      <c r="AA65" s="210">
        <v>206</v>
      </c>
      <c r="AB65" s="209">
        <v>40.5</v>
      </c>
      <c r="AC65" s="209">
        <v>17</v>
      </c>
      <c r="AD65" s="209">
        <v>4</v>
      </c>
      <c r="AE65" s="209">
        <v>100</v>
      </c>
      <c r="AF65" s="209">
        <v>42</v>
      </c>
      <c r="AG65" s="209">
        <v>0</v>
      </c>
      <c r="AH65" s="209">
        <v>0</v>
      </c>
      <c r="AI65" s="209">
        <v>0</v>
      </c>
      <c r="AJ65" s="209">
        <v>0</v>
      </c>
      <c r="AK65" s="209">
        <v>12</v>
      </c>
      <c r="AL65" s="209">
        <v>10</v>
      </c>
      <c r="AM65" s="209">
        <v>0</v>
      </c>
      <c r="AN65" s="209">
        <v>0</v>
      </c>
      <c r="AO65" s="209">
        <v>0</v>
      </c>
      <c r="AP65" s="209">
        <v>7</v>
      </c>
      <c r="AQ65" s="209">
        <v>1</v>
      </c>
      <c r="AR65" s="209">
        <v>1</v>
      </c>
      <c r="AS65" s="211">
        <v>34</v>
      </c>
      <c r="AT65" s="209">
        <v>49.8</v>
      </c>
      <c r="AU65" s="209">
        <v>17</v>
      </c>
      <c r="AV65" s="209">
        <v>2</v>
      </c>
      <c r="AW65" s="209">
        <v>94</v>
      </c>
      <c r="AX65" s="209">
        <v>34</v>
      </c>
      <c r="AY65" s="209">
        <v>0</v>
      </c>
      <c r="AZ65" s="209">
        <v>0</v>
      </c>
      <c r="BA65" s="209">
        <v>0</v>
      </c>
      <c r="BB65" s="209">
        <v>0</v>
      </c>
      <c r="BC65" s="209">
        <v>9</v>
      </c>
      <c r="BD65" s="209">
        <v>4</v>
      </c>
      <c r="BE65" s="209">
        <v>0</v>
      </c>
      <c r="BF65" s="211">
        <v>54.266666999999998</v>
      </c>
      <c r="BG65" s="211">
        <v>16.333333</v>
      </c>
      <c r="BH65" s="211">
        <v>15</v>
      </c>
      <c r="BI65" s="209">
        <v>26</v>
      </c>
      <c r="BJ65" s="209">
        <v>115</v>
      </c>
      <c r="BK65" s="209">
        <v>42</v>
      </c>
      <c r="BL65" s="209">
        <v>8</v>
      </c>
      <c r="BM65" s="209">
        <v>6</v>
      </c>
      <c r="BN65" s="209">
        <v>250</v>
      </c>
      <c r="BO65" s="209">
        <v>129</v>
      </c>
      <c r="BP65" s="209">
        <v>5</v>
      </c>
      <c r="BQ65" s="209">
        <v>0</v>
      </c>
      <c r="BR65" s="209">
        <v>0</v>
      </c>
      <c r="BS65" s="209">
        <v>0</v>
      </c>
      <c r="BT65" s="209">
        <v>0</v>
      </c>
      <c r="BU65" s="209">
        <v>0</v>
      </c>
      <c r="BV65" s="209">
        <v>60</v>
      </c>
      <c r="BW65" s="209">
        <v>21</v>
      </c>
      <c r="BX65" s="209">
        <v>0</v>
      </c>
      <c r="BY65" s="209">
        <v>0</v>
      </c>
      <c r="BZ65" s="209">
        <v>0</v>
      </c>
      <c r="CA65" s="209">
        <v>0</v>
      </c>
      <c r="CB65" s="210">
        <v>133.4</v>
      </c>
      <c r="CC65" s="210">
        <v>882.31666299999995</v>
      </c>
      <c r="CD65" s="210">
        <v>315.85000000000002</v>
      </c>
      <c r="CE65" s="210">
        <v>217.73333299999999</v>
      </c>
      <c r="CF65" s="209">
        <v>33</v>
      </c>
      <c r="CG65" s="209">
        <v>14</v>
      </c>
      <c r="CH65" s="209">
        <v>6</v>
      </c>
      <c r="CI65" s="209">
        <v>79</v>
      </c>
      <c r="CJ65" s="209">
        <v>34</v>
      </c>
      <c r="CK65" s="209">
        <v>2</v>
      </c>
      <c r="CL65" s="209">
        <v>0</v>
      </c>
      <c r="CM65" s="209">
        <v>0</v>
      </c>
      <c r="CN65" s="209">
        <v>0</v>
      </c>
      <c r="CO65" s="209">
        <v>17</v>
      </c>
      <c r="CP65" s="209">
        <v>7</v>
      </c>
      <c r="CQ65" s="209">
        <v>0</v>
      </c>
      <c r="CR65" s="209">
        <v>0</v>
      </c>
      <c r="CS65" s="209">
        <v>0</v>
      </c>
      <c r="CT65" s="209">
        <v>4</v>
      </c>
      <c r="CU65" s="209">
        <v>3</v>
      </c>
      <c r="CV65" s="209">
        <v>2</v>
      </c>
      <c r="CW65" s="209">
        <v>38.200000000000003</v>
      </c>
      <c r="CX65" s="209">
        <v>18</v>
      </c>
      <c r="CY65" s="209">
        <v>2</v>
      </c>
      <c r="CZ65" s="209">
        <v>78</v>
      </c>
      <c r="DA65" s="209">
        <v>46</v>
      </c>
      <c r="DB65" s="209">
        <v>2</v>
      </c>
      <c r="DC65" s="209">
        <v>0</v>
      </c>
      <c r="DD65" s="209">
        <v>0</v>
      </c>
      <c r="DE65" s="209">
        <v>0</v>
      </c>
      <c r="DF65" s="209">
        <v>20</v>
      </c>
      <c r="DG65" s="209">
        <v>2</v>
      </c>
      <c r="DH65" s="209">
        <v>0</v>
      </c>
      <c r="DI65" s="211">
        <v>57.313999000000003</v>
      </c>
      <c r="DJ65" s="211">
        <v>13.6</v>
      </c>
      <c r="DK65" s="211">
        <v>8.266667</v>
      </c>
      <c r="DL65" s="212">
        <f t="shared" si="2"/>
        <v>0</v>
      </c>
      <c r="DM65" s="212">
        <f t="shared" si="3"/>
        <v>0</v>
      </c>
      <c r="DN65" s="212">
        <f t="shared" si="4"/>
        <v>41</v>
      </c>
      <c r="DO65" s="212">
        <f t="shared" si="5"/>
        <v>128</v>
      </c>
      <c r="DP65" s="208">
        <v>46.3333333333333</v>
      </c>
      <c r="DR65" s="206">
        <v>302</v>
      </c>
      <c r="DS65" s="206" t="s">
        <v>107</v>
      </c>
      <c r="DT65" s="206">
        <v>3026085</v>
      </c>
      <c r="DU65" s="206">
        <v>144752</v>
      </c>
      <c r="DV65" s="206" t="s">
        <v>359</v>
      </c>
      <c r="DW65" s="206" t="s">
        <v>311</v>
      </c>
      <c r="DX65" s="206" t="str">
        <f t="shared" si="0"/>
        <v>Academy</v>
      </c>
      <c r="DY65" s="246">
        <v>22</v>
      </c>
      <c r="DZ65" s="246">
        <v>39</v>
      </c>
      <c r="EA65" s="213">
        <f t="shared" si="6"/>
        <v>2</v>
      </c>
      <c r="EB65" s="207" t="str">
        <f t="shared" si="1"/>
        <v>3022</v>
      </c>
    </row>
    <row r="66" spans="1:132" ht="15" hidden="1" x14ac:dyDescent="0.25">
      <c r="A66" s="243">
        <v>886</v>
      </c>
      <c r="B66" s="244" t="s">
        <v>169</v>
      </c>
      <c r="C66" s="208">
        <v>126753.5</v>
      </c>
      <c r="D66" s="208">
        <v>90249</v>
      </c>
      <c r="E66" s="209">
        <v>3</v>
      </c>
      <c r="F66" s="209">
        <v>59</v>
      </c>
      <c r="G66" s="209">
        <v>27</v>
      </c>
      <c r="H66" s="209">
        <v>0</v>
      </c>
      <c r="I66" s="209">
        <v>33.300001000000002</v>
      </c>
      <c r="J66" s="209">
        <v>647.26666699999998</v>
      </c>
      <c r="K66" s="209">
        <v>272.39999999999998</v>
      </c>
      <c r="L66" s="209">
        <v>1</v>
      </c>
      <c r="M66" s="209">
        <v>0</v>
      </c>
      <c r="N66" s="209">
        <v>0</v>
      </c>
      <c r="O66" s="209">
        <v>0</v>
      </c>
      <c r="P66" s="209">
        <v>0</v>
      </c>
      <c r="Q66" s="209">
        <v>73.333332999999996</v>
      </c>
      <c r="R66" s="209">
        <v>1393.3833340000001</v>
      </c>
      <c r="S66" s="209">
        <v>615.05000099999995</v>
      </c>
      <c r="T66" s="209">
        <v>5</v>
      </c>
      <c r="U66" s="209">
        <v>0</v>
      </c>
      <c r="V66" s="209">
        <v>1</v>
      </c>
      <c r="W66" s="209">
        <v>0</v>
      </c>
      <c r="X66" s="210">
        <v>2578.5722540000002</v>
      </c>
      <c r="Y66" s="210">
        <v>14004.425649000001</v>
      </c>
      <c r="Z66" s="210">
        <v>5053.548906</v>
      </c>
      <c r="AA66" s="210">
        <v>416.086139</v>
      </c>
      <c r="AB66" s="209">
        <v>6</v>
      </c>
      <c r="AC66" s="209">
        <v>4</v>
      </c>
      <c r="AD66" s="209">
        <v>0</v>
      </c>
      <c r="AE66" s="209">
        <v>135.533333</v>
      </c>
      <c r="AF66" s="209">
        <v>63.233333000000002</v>
      </c>
      <c r="AG66" s="209">
        <v>0</v>
      </c>
      <c r="AH66" s="209">
        <v>0</v>
      </c>
      <c r="AI66" s="209">
        <v>0</v>
      </c>
      <c r="AJ66" s="209">
        <v>0</v>
      </c>
      <c r="AK66" s="209">
        <v>214.283333</v>
      </c>
      <c r="AL66" s="209">
        <v>125.3</v>
      </c>
      <c r="AM66" s="209">
        <v>2</v>
      </c>
      <c r="AN66" s="209">
        <v>0</v>
      </c>
      <c r="AO66" s="209">
        <v>0</v>
      </c>
      <c r="AP66" s="209">
        <v>1273.4242710000001</v>
      </c>
      <c r="AQ66" s="209">
        <v>547.00582199999997</v>
      </c>
      <c r="AR66" s="209">
        <v>9.4666669999999993</v>
      </c>
      <c r="AS66" s="211">
        <v>753</v>
      </c>
      <c r="AT66" s="209">
        <v>15</v>
      </c>
      <c r="AU66" s="209">
        <v>11</v>
      </c>
      <c r="AV66" s="209">
        <v>0</v>
      </c>
      <c r="AW66" s="209">
        <v>101.7</v>
      </c>
      <c r="AX66" s="209">
        <v>55.4</v>
      </c>
      <c r="AY66" s="209">
        <v>0</v>
      </c>
      <c r="AZ66" s="209">
        <v>0</v>
      </c>
      <c r="BA66" s="209">
        <v>0</v>
      </c>
      <c r="BB66" s="209">
        <v>0</v>
      </c>
      <c r="BC66" s="209">
        <v>338.000001</v>
      </c>
      <c r="BD66" s="209">
        <v>186.55000100000001</v>
      </c>
      <c r="BE66" s="209">
        <v>2</v>
      </c>
      <c r="BF66" s="211">
        <v>5035.616677</v>
      </c>
      <c r="BG66" s="211">
        <v>1904.9286709999999</v>
      </c>
      <c r="BH66" s="211">
        <v>37.119332999999997</v>
      </c>
      <c r="BI66" s="209">
        <v>1</v>
      </c>
      <c r="BJ66" s="209">
        <v>69</v>
      </c>
      <c r="BK66" s="209">
        <v>18</v>
      </c>
      <c r="BL66" s="209">
        <v>1</v>
      </c>
      <c r="BM66" s="209">
        <v>44.533334000000004</v>
      </c>
      <c r="BN66" s="209">
        <v>670.366669</v>
      </c>
      <c r="BO66" s="209">
        <v>256.63333499999999</v>
      </c>
      <c r="BP66" s="209">
        <v>3</v>
      </c>
      <c r="BQ66" s="209">
        <v>0</v>
      </c>
      <c r="BR66" s="209">
        <v>0</v>
      </c>
      <c r="BS66" s="209">
        <v>0</v>
      </c>
      <c r="BT66" s="209">
        <v>0</v>
      </c>
      <c r="BU66" s="209">
        <v>78.8</v>
      </c>
      <c r="BV66" s="209">
        <v>1425.5666659999999</v>
      </c>
      <c r="BW66" s="209">
        <v>583.81666600000005</v>
      </c>
      <c r="BX66" s="209">
        <v>6</v>
      </c>
      <c r="BY66" s="209">
        <v>0</v>
      </c>
      <c r="BZ66" s="209">
        <v>0</v>
      </c>
      <c r="CA66" s="209">
        <v>0</v>
      </c>
      <c r="CB66" s="210">
        <v>2625.0076220000001</v>
      </c>
      <c r="CC66" s="210">
        <v>13841.298366000001</v>
      </c>
      <c r="CD66" s="210">
        <v>4966.3485300000002</v>
      </c>
      <c r="CE66" s="210">
        <v>377.42456099999998</v>
      </c>
      <c r="CF66" s="209">
        <v>5</v>
      </c>
      <c r="CG66" s="209">
        <v>5</v>
      </c>
      <c r="CH66" s="209">
        <v>0</v>
      </c>
      <c r="CI66" s="209">
        <v>103.466667</v>
      </c>
      <c r="CJ66" s="209">
        <v>47.466667000000001</v>
      </c>
      <c r="CK66" s="209">
        <v>1</v>
      </c>
      <c r="CL66" s="209">
        <v>0</v>
      </c>
      <c r="CM66" s="209">
        <v>0</v>
      </c>
      <c r="CN66" s="209">
        <v>0</v>
      </c>
      <c r="CO66" s="209">
        <v>173.8</v>
      </c>
      <c r="CP66" s="209">
        <v>81.599999999999994</v>
      </c>
      <c r="CQ66" s="209">
        <v>3</v>
      </c>
      <c r="CR66" s="209">
        <v>0</v>
      </c>
      <c r="CS66" s="209">
        <v>0</v>
      </c>
      <c r="CT66" s="209">
        <v>1370.7119990000001</v>
      </c>
      <c r="CU66" s="209">
        <v>510.64010300000001</v>
      </c>
      <c r="CV66" s="209">
        <v>5.6</v>
      </c>
      <c r="CW66" s="209">
        <v>19</v>
      </c>
      <c r="CX66" s="209">
        <v>9</v>
      </c>
      <c r="CY66" s="209">
        <v>0</v>
      </c>
      <c r="CZ66" s="209">
        <v>132.23333199999999</v>
      </c>
      <c r="DA66" s="209">
        <v>51.25</v>
      </c>
      <c r="DB66" s="209">
        <v>0.93333299999999997</v>
      </c>
      <c r="DC66" s="209">
        <v>0</v>
      </c>
      <c r="DD66" s="209">
        <v>0</v>
      </c>
      <c r="DE66" s="209">
        <v>0</v>
      </c>
      <c r="DF66" s="209">
        <v>408.65000099999997</v>
      </c>
      <c r="DG66" s="209">
        <v>173.65</v>
      </c>
      <c r="DH66" s="209">
        <v>1</v>
      </c>
      <c r="DI66" s="211">
        <v>5311.0786749999997</v>
      </c>
      <c r="DJ66" s="211">
        <v>2025.256666</v>
      </c>
      <c r="DK66" s="211">
        <v>42.66</v>
      </c>
      <c r="DL66" s="212">
        <f t="shared" si="2"/>
        <v>2051</v>
      </c>
      <c r="DM66" s="212">
        <f t="shared" si="3"/>
        <v>2985.5</v>
      </c>
      <c r="DN66" s="212">
        <f t="shared" si="4"/>
        <v>249</v>
      </c>
      <c r="DO66" s="212">
        <f t="shared" si="5"/>
        <v>284</v>
      </c>
      <c r="DP66" s="208">
        <v>1117</v>
      </c>
      <c r="DR66" s="206">
        <v>302</v>
      </c>
      <c r="DS66" s="206" t="s">
        <v>107</v>
      </c>
      <c r="DT66" s="206">
        <v>3027000</v>
      </c>
      <c r="DU66" s="206">
        <v>143865</v>
      </c>
      <c r="DV66" s="206" t="s">
        <v>347</v>
      </c>
      <c r="DW66" s="206" t="s">
        <v>300</v>
      </c>
      <c r="DX66" s="206" t="str">
        <f t="shared" si="0"/>
        <v>Academy</v>
      </c>
      <c r="DY66" s="246">
        <v>0</v>
      </c>
      <c r="DZ66" s="246">
        <v>203</v>
      </c>
      <c r="EA66" s="213">
        <f t="shared" si="6"/>
        <v>3</v>
      </c>
      <c r="EB66" s="207" t="str">
        <f t="shared" si="1"/>
        <v>3023</v>
      </c>
    </row>
    <row r="67" spans="1:132" ht="15" hidden="1" x14ac:dyDescent="0.25">
      <c r="A67" s="243">
        <v>810</v>
      </c>
      <c r="B67" s="244" t="s">
        <v>170</v>
      </c>
      <c r="C67" s="208">
        <v>23017.5</v>
      </c>
      <c r="D67" s="208">
        <v>14872.5</v>
      </c>
      <c r="E67" s="209">
        <v>37.799999999999997</v>
      </c>
      <c r="F67" s="209">
        <v>69.400000000000006</v>
      </c>
      <c r="G67" s="209">
        <v>22</v>
      </c>
      <c r="H67" s="209">
        <v>0</v>
      </c>
      <c r="I67" s="209">
        <v>0</v>
      </c>
      <c r="J67" s="209">
        <v>38</v>
      </c>
      <c r="K67" s="209">
        <v>21.4</v>
      </c>
      <c r="L67" s="209">
        <v>0</v>
      </c>
      <c r="M67" s="209">
        <v>0</v>
      </c>
      <c r="N67" s="209">
        <v>0</v>
      </c>
      <c r="O67" s="209">
        <v>0</v>
      </c>
      <c r="P67" s="209">
        <v>0</v>
      </c>
      <c r="Q67" s="209">
        <v>68.8</v>
      </c>
      <c r="R67" s="209">
        <v>1462.6</v>
      </c>
      <c r="S67" s="209">
        <v>613.4</v>
      </c>
      <c r="T67" s="209">
        <v>1.5</v>
      </c>
      <c r="U67" s="209">
        <v>0</v>
      </c>
      <c r="V67" s="209">
        <v>0</v>
      </c>
      <c r="W67" s="209">
        <v>0</v>
      </c>
      <c r="X67" s="210">
        <v>1026.206647</v>
      </c>
      <c r="Y67" s="210">
        <v>1266.5785089999999</v>
      </c>
      <c r="Z67" s="210">
        <v>398.438244</v>
      </c>
      <c r="AA67" s="210">
        <v>13.666665999999999</v>
      </c>
      <c r="AB67" s="209">
        <v>49.8</v>
      </c>
      <c r="AC67" s="209">
        <v>15</v>
      </c>
      <c r="AD67" s="209">
        <v>0</v>
      </c>
      <c r="AE67" s="209">
        <v>4</v>
      </c>
      <c r="AF67" s="209">
        <v>3</v>
      </c>
      <c r="AG67" s="209">
        <v>0</v>
      </c>
      <c r="AH67" s="209">
        <v>0</v>
      </c>
      <c r="AI67" s="209">
        <v>0</v>
      </c>
      <c r="AJ67" s="209">
        <v>0</v>
      </c>
      <c r="AK67" s="209">
        <v>564.79999999999995</v>
      </c>
      <c r="AL67" s="209">
        <v>246.8</v>
      </c>
      <c r="AM67" s="209">
        <v>1.5</v>
      </c>
      <c r="AN67" s="209">
        <v>0</v>
      </c>
      <c r="AO67" s="209">
        <v>0</v>
      </c>
      <c r="AP67" s="209">
        <v>434.79999299999997</v>
      </c>
      <c r="AQ67" s="209">
        <v>141.099998</v>
      </c>
      <c r="AR67" s="209">
        <v>7</v>
      </c>
      <c r="AS67" s="211">
        <v>134</v>
      </c>
      <c r="AT67" s="209">
        <v>6.8</v>
      </c>
      <c r="AU67" s="209">
        <v>5</v>
      </c>
      <c r="AV67" s="209">
        <v>0</v>
      </c>
      <c r="AW67" s="209">
        <v>0</v>
      </c>
      <c r="AX67" s="209">
        <v>0</v>
      </c>
      <c r="AY67" s="209">
        <v>0</v>
      </c>
      <c r="AZ67" s="209">
        <v>0</v>
      </c>
      <c r="BA67" s="209">
        <v>0</v>
      </c>
      <c r="BB67" s="209">
        <v>0</v>
      </c>
      <c r="BC67" s="209">
        <v>264.26666699999998</v>
      </c>
      <c r="BD67" s="209">
        <v>111.2</v>
      </c>
      <c r="BE67" s="209">
        <v>0.5</v>
      </c>
      <c r="BF67" s="211">
        <v>615.01666799999998</v>
      </c>
      <c r="BG67" s="211">
        <v>200.73066499999999</v>
      </c>
      <c r="BH67" s="211">
        <v>3.9333330000000002</v>
      </c>
      <c r="BI67" s="209">
        <v>43.4</v>
      </c>
      <c r="BJ67" s="209">
        <v>47</v>
      </c>
      <c r="BK67" s="209">
        <v>21.8</v>
      </c>
      <c r="BL67" s="209">
        <v>0</v>
      </c>
      <c r="BM67" s="209">
        <v>0</v>
      </c>
      <c r="BN67" s="209">
        <v>34.4</v>
      </c>
      <c r="BO67" s="209">
        <v>25.6</v>
      </c>
      <c r="BP67" s="209">
        <v>0</v>
      </c>
      <c r="BQ67" s="209">
        <v>0</v>
      </c>
      <c r="BR67" s="209">
        <v>0</v>
      </c>
      <c r="BS67" s="209">
        <v>0</v>
      </c>
      <c r="BT67" s="209">
        <v>0</v>
      </c>
      <c r="BU67" s="209">
        <v>60.6</v>
      </c>
      <c r="BV67" s="209">
        <v>1405.466666</v>
      </c>
      <c r="BW67" s="209">
        <v>627.79999999999995</v>
      </c>
      <c r="BX67" s="209">
        <v>1</v>
      </c>
      <c r="BY67" s="209">
        <v>0</v>
      </c>
      <c r="BZ67" s="209">
        <v>0</v>
      </c>
      <c r="CA67" s="209">
        <v>0</v>
      </c>
      <c r="CB67" s="210">
        <v>919.49997900000005</v>
      </c>
      <c r="CC67" s="210">
        <v>1280.3227879999999</v>
      </c>
      <c r="CD67" s="210">
        <v>339.78332999999998</v>
      </c>
      <c r="CE67" s="210">
        <v>20</v>
      </c>
      <c r="CF67" s="209">
        <v>25</v>
      </c>
      <c r="CG67" s="209">
        <v>15.8</v>
      </c>
      <c r="CH67" s="209">
        <v>0</v>
      </c>
      <c r="CI67" s="209">
        <v>8</v>
      </c>
      <c r="CJ67" s="209">
        <v>4</v>
      </c>
      <c r="CK67" s="209">
        <v>0</v>
      </c>
      <c r="CL67" s="209">
        <v>0</v>
      </c>
      <c r="CM67" s="209">
        <v>0</v>
      </c>
      <c r="CN67" s="209">
        <v>0</v>
      </c>
      <c r="CO67" s="209">
        <v>538.06666600000005</v>
      </c>
      <c r="CP67" s="209">
        <v>248.4</v>
      </c>
      <c r="CQ67" s="209">
        <v>0</v>
      </c>
      <c r="CR67" s="209">
        <v>0</v>
      </c>
      <c r="CS67" s="209">
        <v>0</v>
      </c>
      <c r="CT67" s="209">
        <v>398.566664</v>
      </c>
      <c r="CU67" s="209">
        <v>99.666664999999995</v>
      </c>
      <c r="CV67" s="209">
        <v>5</v>
      </c>
      <c r="CW67" s="209">
        <v>6</v>
      </c>
      <c r="CX67" s="209">
        <v>2</v>
      </c>
      <c r="CY67" s="209">
        <v>0</v>
      </c>
      <c r="CZ67" s="209">
        <v>0</v>
      </c>
      <c r="DA67" s="209">
        <v>0</v>
      </c>
      <c r="DB67" s="209">
        <v>0</v>
      </c>
      <c r="DC67" s="209">
        <v>0</v>
      </c>
      <c r="DD67" s="209">
        <v>0</v>
      </c>
      <c r="DE67" s="209">
        <v>0</v>
      </c>
      <c r="DF67" s="209">
        <v>276.86666700000001</v>
      </c>
      <c r="DG67" s="209">
        <v>144.80000000000001</v>
      </c>
      <c r="DH67" s="209">
        <v>0.6</v>
      </c>
      <c r="DI67" s="211">
        <v>627.23331399999995</v>
      </c>
      <c r="DJ67" s="211">
        <v>201.26666399999999</v>
      </c>
      <c r="DK67" s="211">
        <v>8</v>
      </c>
      <c r="DL67" s="212">
        <f t="shared" si="2"/>
        <v>12</v>
      </c>
      <c r="DM67" s="212">
        <f t="shared" si="3"/>
        <v>231.5</v>
      </c>
      <c r="DN67" s="212">
        <f t="shared" si="4"/>
        <v>248</v>
      </c>
      <c r="DO67" s="212">
        <f t="shared" si="5"/>
        <v>250</v>
      </c>
      <c r="DP67" s="208">
        <v>33</v>
      </c>
      <c r="DR67" s="206">
        <v>302</v>
      </c>
      <c r="DS67" s="206" t="s">
        <v>107</v>
      </c>
      <c r="DT67" s="206">
        <v>3027005</v>
      </c>
      <c r="DU67" s="206">
        <v>101395</v>
      </c>
      <c r="DV67" s="206" t="s">
        <v>360</v>
      </c>
      <c r="DW67" s="206" t="s">
        <v>295</v>
      </c>
      <c r="DX67" s="206" t="str">
        <f t="shared" si="0"/>
        <v>Maintained</v>
      </c>
      <c r="DY67" s="246">
        <v>124</v>
      </c>
      <c r="DZ67" s="246">
        <v>0</v>
      </c>
      <c r="EA67" s="213">
        <f t="shared" si="6"/>
        <v>4</v>
      </c>
      <c r="EB67" s="207" t="str">
        <f t="shared" si="1"/>
        <v>3024</v>
      </c>
    </row>
    <row r="68" spans="1:132" ht="15" hidden="1" x14ac:dyDescent="0.25">
      <c r="A68" s="243">
        <v>314</v>
      </c>
      <c r="B68" s="244" t="s">
        <v>171</v>
      </c>
      <c r="C68" s="208">
        <v>13114</v>
      </c>
      <c r="D68" s="208">
        <v>9651.5</v>
      </c>
      <c r="E68" s="209">
        <v>8</v>
      </c>
      <c r="F68" s="209">
        <v>77</v>
      </c>
      <c r="G68" s="209">
        <v>28</v>
      </c>
      <c r="H68" s="209">
        <v>7</v>
      </c>
      <c r="I68" s="209">
        <v>51</v>
      </c>
      <c r="J68" s="209">
        <v>468.8</v>
      </c>
      <c r="K68" s="209">
        <v>217</v>
      </c>
      <c r="L68" s="209">
        <v>2</v>
      </c>
      <c r="M68" s="209">
        <v>0</v>
      </c>
      <c r="N68" s="209">
        <v>0</v>
      </c>
      <c r="O68" s="209">
        <v>0</v>
      </c>
      <c r="P68" s="209">
        <v>0</v>
      </c>
      <c r="Q68" s="209">
        <v>13</v>
      </c>
      <c r="R68" s="209">
        <v>178</v>
      </c>
      <c r="S68" s="209">
        <v>85.6</v>
      </c>
      <c r="T68" s="209">
        <v>4</v>
      </c>
      <c r="U68" s="209">
        <v>0</v>
      </c>
      <c r="V68" s="209">
        <v>0</v>
      </c>
      <c r="W68" s="209">
        <v>0</v>
      </c>
      <c r="X68" s="210">
        <v>208.50000199999999</v>
      </c>
      <c r="Y68" s="210">
        <v>1069.9333360000001</v>
      </c>
      <c r="Z68" s="210">
        <v>313.15000099999997</v>
      </c>
      <c r="AA68" s="210">
        <v>63</v>
      </c>
      <c r="AB68" s="209">
        <v>4</v>
      </c>
      <c r="AC68" s="209">
        <v>4</v>
      </c>
      <c r="AD68" s="209">
        <v>4</v>
      </c>
      <c r="AE68" s="209">
        <v>54</v>
      </c>
      <c r="AF68" s="209">
        <v>18</v>
      </c>
      <c r="AG68" s="209">
        <v>0</v>
      </c>
      <c r="AH68" s="209">
        <v>0</v>
      </c>
      <c r="AI68" s="209">
        <v>0</v>
      </c>
      <c r="AJ68" s="209">
        <v>0</v>
      </c>
      <c r="AK68" s="209">
        <v>15</v>
      </c>
      <c r="AL68" s="209">
        <v>12</v>
      </c>
      <c r="AM68" s="209">
        <v>1</v>
      </c>
      <c r="AN68" s="209">
        <v>0</v>
      </c>
      <c r="AO68" s="209">
        <v>0</v>
      </c>
      <c r="AP68" s="209">
        <v>58</v>
      </c>
      <c r="AQ68" s="209">
        <v>19</v>
      </c>
      <c r="AR68" s="209">
        <v>2</v>
      </c>
      <c r="AS68" s="211">
        <v>55</v>
      </c>
      <c r="AT68" s="209">
        <v>27</v>
      </c>
      <c r="AU68" s="209">
        <v>6</v>
      </c>
      <c r="AV68" s="209">
        <v>0</v>
      </c>
      <c r="AW68" s="209">
        <v>100.86666700000001</v>
      </c>
      <c r="AX68" s="209">
        <v>65.2</v>
      </c>
      <c r="AY68" s="209">
        <v>0</v>
      </c>
      <c r="AZ68" s="209">
        <v>0</v>
      </c>
      <c r="BA68" s="209">
        <v>0</v>
      </c>
      <c r="BB68" s="209">
        <v>0</v>
      </c>
      <c r="BC68" s="209">
        <v>41.533332999999999</v>
      </c>
      <c r="BD68" s="209">
        <v>25.733332999999998</v>
      </c>
      <c r="BE68" s="209">
        <v>0</v>
      </c>
      <c r="BF68" s="211">
        <v>513.46666400000004</v>
      </c>
      <c r="BG68" s="211">
        <v>152.63333299999999</v>
      </c>
      <c r="BH68" s="211">
        <v>24</v>
      </c>
      <c r="BI68" s="209">
        <v>13.6</v>
      </c>
      <c r="BJ68" s="209">
        <v>72</v>
      </c>
      <c r="BK68" s="209">
        <v>30</v>
      </c>
      <c r="BL68" s="209">
        <v>4</v>
      </c>
      <c r="BM68" s="209">
        <v>42</v>
      </c>
      <c r="BN68" s="209">
        <v>428.6</v>
      </c>
      <c r="BO68" s="209">
        <v>200</v>
      </c>
      <c r="BP68" s="209">
        <v>7</v>
      </c>
      <c r="BQ68" s="209">
        <v>0</v>
      </c>
      <c r="BR68" s="209">
        <v>0</v>
      </c>
      <c r="BS68" s="209">
        <v>0</v>
      </c>
      <c r="BT68" s="209">
        <v>0</v>
      </c>
      <c r="BU68" s="209">
        <v>6</v>
      </c>
      <c r="BV68" s="209">
        <v>169.2</v>
      </c>
      <c r="BW68" s="209">
        <v>76</v>
      </c>
      <c r="BX68" s="209">
        <v>2</v>
      </c>
      <c r="BY68" s="209">
        <v>0</v>
      </c>
      <c r="BZ68" s="209">
        <v>0</v>
      </c>
      <c r="CA68" s="209">
        <v>0</v>
      </c>
      <c r="CB68" s="210">
        <v>183.599999</v>
      </c>
      <c r="CC68" s="210">
        <v>981.21667000000002</v>
      </c>
      <c r="CD68" s="210">
        <v>294.48333400000001</v>
      </c>
      <c r="CE68" s="210">
        <v>58.8</v>
      </c>
      <c r="CF68" s="209">
        <v>4</v>
      </c>
      <c r="CG68" s="209">
        <v>1</v>
      </c>
      <c r="CH68" s="209">
        <v>0</v>
      </c>
      <c r="CI68" s="209">
        <v>46</v>
      </c>
      <c r="CJ68" s="209">
        <v>27</v>
      </c>
      <c r="CK68" s="209">
        <v>2</v>
      </c>
      <c r="CL68" s="209">
        <v>0</v>
      </c>
      <c r="CM68" s="209">
        <v>0</v>
      </c>
      <c r="CN68" s="209">
        <v>0</v>
      </c>
      <c r="CO68" s="209">
        <v>12</v>
      </c>
      <c r="CP68" s="209">
        <v>3</v>
      </c>
      <c r="CQ68" s="209">
        <v>0</v>
      </c>
      <c r="CR68" s="209">
        <v>0</v>
      </c>
      <c r="CS68" s="209">
        <v>0</v>
      </c>
      <c r="CT68" s="209">
        <v>56.1</v>
      </c>
      <c r="CU68" s="209">
        <v>22</v>
      </c>
      <c r="CV68" s="209">
        <v>2</v>
      </c>
      <c r="CW68" s="209">
        <v>17.2</v>
      </c>
      <c r="CX68" s="209">
        <v>9</v>
      </c>
      <c r="CY68" s="209">
        <v>1</v>
      </c>
      <c r="CZ68" s="209">
        <v>122.93333199999999</v>
      </c>
      <c r="DA68" s="209">
        <v>69.599999999999994</v>
      </c>
      <c r="DB68" s="209">
        <v>1</v>
      </c>
      <c r="DC68" s="209">
        <v>0</v>
      </c>
      <c r="DD68" s="209">
        <v>0</v>
      </c>
      <c r="DE68" s="209">
        <v>0</v>
      </c>
      <c r="DF68" s="209">
        <v>44.2</v>
      </c>
      <c r="DG68" s="209">
        <v>23.933333000000001</v>
      </c>
      <c r="DH68" s="209">
        <v>0</v>
      </c>
      <c r="DI68" s="211">
        <v>476.90000099999997</v>
      </c>
      <c r="DJ68" s="211">
        <v>144.01666599999999</v>
      </c>
      <c r="DK68" s="211">
        <v>11.4</v>
      </c>
      <c r="DL68" s="212">
        <f t="shared" si="2"/>
        <v>0</v>
      </c>
      <c r="DM68" s="212">
        <f t="shared" si="3"/>
        <v>0</v>
      </c>
      <c r="DN68" s="212">
        <f t="shared" si="4"/>
        <v>171</v>
      </c>
      <c r="DO68" s="212">
        <f t="shared" si="5"/>
        <v>278</v>
      </c>
      <c r="DP68" s="208">
        <v>139</v>
      </c>
      <c r="DR68" s="206">
        <v>302</v>
      </c>
      <c r="DS68" s="206" t="s">
        <v>107</v>
      </c>
      <c r="DT68" s="206">
        <v>3027009</v>
      </c>
      <c r="DU68" s="206">
        <v>101396</v>
      </c>
      <c r="DV68" s="206" t="s">
        <v>361</v>
      </c>
      <c r="DW68" s="206" t="s">
        <v>295</v>
      </c>
      <c r="DX68" s="206" t="str">
        <f t="shared" si="0"/>
        <v>Maintained</v>
      </c>
      <c r="DY68" s="246">
        <v>156</v>
      </c>
      <c r="DZ68" s="246">
        <v>0</v>
      </c>
      <c r="EA68" s="213">
        <f t="shared" si="6"/>
        <v>5</v>
      </c>
      <c r="EB68" s="207" t="str">
        <f t="shared" si="1"/>
        <v>3025</v>
      </c>
    </row>
    <row r="69" spans="1:132" ht="15" hidden="1" x14ac:dyDescent="0.25">
      <c r="A69" s="243">
        <v>382</v>
      </c>
      <c r="B69" s="244" t="s">
        <v>172</v>
      </c>
      <c r="C69" s="208">
        <v>37116</v>
      </c>
      <c r="D69" s="208">
        <v>25670.5</v>
      </c>
      <c r="E69" s="209">
        <v>19</v>
      </c>
      <c r="F69" s="209">
        <v>39</v>
      </c>
      <c r="G69" s="209">
        <v>14</v>
      </c>
      <c r="H69" s="209">
        <v>2</v>
      </c>
      <c r="I69" s="209">
        <v>22.8</v>
      </c>
      <c r="J69" s="209">
        <v>957.91666599999996</v>
      </c>
      <c r="K69" s="209">
        <v>416.83333299999998</v>
      </c>
      <c r="L69" s="209">
        <v>6</v>
      </c>
      <c r="M69" s="209">
        <v>0</v>
      </c>
      <c r="N69" s="209">
        <v>0</v>
      </c>
      <c r="O69" s="209">
        <v>0</v>
      </c>
      <c r="P69" s="209">
        <v>0</v>
      </c>
      <c r="Q69" s="209">
        <v>36.9</v>
      </c>
      <c r="R69" s="209">
        <v>433.63333399999999</v>
      </c>
      <c r="S69" s="209">
        <v>175.66666699999999</v>
      </c>
      <c r="T69" s="209">
        <v>1</v>
      </c>
      <c r="U69" s="209">
        <v>0</v>
      </c>
      <c r="V69" s="209">
        <v>0</v>
      </c>
      <c r="W69" s="209">
        <v>0</v>
      </c>
      <c r="X69" s="210">
        <v>1231.4658039999999</v>
      </c>
      <c r="Y69" s="210">
        <v>3121.5386349999999</v>
      </c>
      <c r="Z69" s="210">
        <v>1069.368878</v>
      </c>
      <c r="AA69" s="210">
        <v>90.433333000000005</v>
      </c>
      <c r="AB69" s="209">
        <v>15</v>
      </c>
      <c r="AC69" s="209">
        <v>5</v>
      </c>
      <c r="AD69" s="209">
        <v>1</v>
      </c>
      <c r="AE69" s="209">
        <v>252.13333299999999</v>
      </c>
      <c r="AF69" s="209">
        <v>109</v>
      </c>
      <c r="AG69" s="209">
        <v>1</v>
      </c>
      <c r="AH69" s="209">
        <v>0</v>
      </c>
      <c r="AI69" s="209">
        <v>0</v>
      </c>
      <c r="AJ69" s="209">
        <v>0</v>
      </c>
      <c r="AK69" s="209">
        <v>149.933334</v>
      </c>
      <c r="AL69" s="209">
        <v>64.666667000000004</v>
      </c>
      <c r="AM69" s="209">
        <v>0</v>
      </c>
      <c r="AN69" s="209">
        <v>0</v>
      </c>
      <c r="AO69" s="209">
        <v>0</v>
      </c>
      <c r="AP69" s="209">
        <v>538.98245999999995</v>
      </c>
      <c r="AQ69" s="209">
        <v>216.22851199999999</v>
      </c>
      <c r="AR69" s="209">
        <v>9</v>
      </c>
      <c r="AS69" s="211">
        <v>178</v>
      </c>
      <c r="AT69" s="209">
        <v>9</v>
      </c>
      <c r="AU69" s="209">
        <v>6</v>
      </c>
      <c r="AV69" s="209">
        <v>0</v>
      </c>
      <c r="AW69" s="209">
        <v>202.216667</v>
      </c>
      <c r="AX69" s="209">
        <v>87.866668000000004</v>
      </c>
      <c r="AY69" s="209">
        <v>1</v>
      </c>
      <c r="AZ69" s="209">
        <v>0</v>
      </c>
      <c r="BA69" s="209">
        <v>0</v>
      </c>
      <c r="BB69" s="209">
        <v>0</v>
      </c>
      <c r="BC69" s="209">
        <v>45.033334000000004</v>
      </c>
      <c r="BD69" s="209">
        <v>20.75</v>
      </c>
      <c r="BE69" s="209">
        <v>0</v>
      </c>
      <c r="BF69" s="211">
        <v>1735.0326500000001</v>
      </c>
      <c r="BG69" s="211">
        <v>619.79733099999999</v>
      </c>
      <c r="BH69" s="211">
        <v>22.433333000000001</v>
      </c>
      <c r="BI69" s="209">
        <v>25.4</v>
      </c>
      <c r="BJ69" s="209">
        <v>47</v>
      </c>
      <c r="BK69" s="209">
        <v>11</v>
      </c>
      <c r="BL69" s="209">
        <v>0</v>
      </c>
      <c r="BM69" s="209">
        <v>12</v>
      </c>
      <c r="BN69" s="209">
        <v>827.6</v>
      </c>
      <c r="BO69" s="209">
        <v>341.8</v>
      </c>
      <c r="BP69" s="209">
        <v>1</v>
      </c>
      <c r="BQ69" s="209">
        <v>0</v>
      </c>
      <c r="BR69" s="209">
        <v>0</v>
      </c>
      <c r="BS69" s="209">
        <v>0</v>
      </c>
      <c r="BT69" s="209">
        <v>0</v>
      </c>
      <c r="BU69" s="209">
        <v>50.2</v>
      </c>
      <c r="BV69" s="209">
        <v>484</v>
      </c>
      <c r="BW69" s="209">
        <v>206.26666700000001</v>
      </c>
      <c r="BX69" s="209">
        <v>0</v>
      </c>
      <c r="BY69" s="209">
        <v>0</v>
      </c>
      <c r="BZ69" s="209">
        <v>0</v>
      </c>
      <c r="CA69" s="209">
        <v>0</v>
      </c>
      <c r="CB69" s="210">
        <v>1188.4622919999999</v>
      </c>
      <c r="CC69" s="210">
        <v>3245.5730210000002</v>
      </c>
      <c r="CD69" s="210">
        <v>1092.322817</v>
      </c>
      <c r="CE69" s="210">
        <v>99.916667000000004</v>
      </c>
      <c r="CF69" s="209">
        <v>19</v>
      </c>
      <c r="CG69" s="209">
        <v>1</v>
      </c>
      <c r="CH69" s="209">
        <v>0</v>
      </c>
      <c r="CI69" s="209">
        <v>224.33333400000001</v>
      </c>
      <c r="CJ69" s="209">
        <v>105</v>
      </c>
      <c r="CK69" s="209">
        <v>0</v>
      </c>
      <c r="CL69" s="209">
        <v>0</v>
      </c>
      <c r="CM69" s="209">
        <v>0</v>
      </c>
      <c r="CN69" s="209">
        <v>0</v>
      </c>
      <c r="CO69" s="209">
        <v>138</v>
      </c>
      <c r="CP69" s="209">
        <v>67.2</v>
      </c>
      <c r="CQ69" s="209">
        <v>0</v>
      </c>
      <c r="CR69" s="209">
        <v>0</v>
      </c>
      <c r="CS69" s="209">
        <v>0</v>
      </c>
      <c r="CT69" s="209">
        <v>599.67017799999996</v>
      </c>
      <c r="CU69" s="209">
        <v>215.297369</v>
      </c>
      <c r="CV69" s="209">
        <v>16</v>
      </c>
      <c r="CW69" s="209">
        <v>9</v>
      </c>
      <c r="CX69" s="209">
        <v>3</v>
      </c>
      <c r="CY69" s="209">
        <v>0</v>
      </c>
      <c r="CZ69" s="209">
        <v>163.80000000000001</v>
      </c>
      <c r="DA69" s="209">
        <v>91.833333999999994</v>
      </c>
      <c r="DB69" s="209">
        <v>1</v>
      </c>
      <c r="DC69" s="209">
        <v>0</v>
      </c>
      <c r="DD69" s="209">
        <v>0</v>
      </c>
      <c r="DE69" s="209">
        <v>0</v>
      </c>
      <c r="DF69" s="209">
        <v>72.163335000000004</v>
      </c>
      <c r="DG69" s="209">
        <v>34.266666999999998</v>
      </c>
      <c r="DH69" s="209">
        <v>0</v>
      </c>
      <c r="DI69" s="211">
        <v>1820.9446519999999</v>
      </c>
      <c r="DJ69" s="211">
        <v>664.98332800000003</v>
      </c>
      <c r="DK69" s="211">
        <v>25</v>
      </c>
      <c r="DL69" s="212">
        <f t="shared" si="2"/>
        <v>205</v>
      </c>
      <c r="DM69" s="212">
        <f t="shared" si="3"/>
        <v>413</v>
      </c>
      <c r="DN69" s="212">
        <f t="shared" si="4"/>
        <v>73</v>
      </c>
      <c r="DO69" s="212">
        <f t="shared" si="5"/>
        <v>116</v>
      </c>
      <c r="DP69" s="208">
        <v>98</v>
      </c>
      <c r="DR69" s="206">
        <v>302</v>
      </c>
      <c r="DS69" s="206" t="s">
        <v>107</v>
      </c>
      <c r="DT69" s="206">
        <v>3027010</v>
      </c>
      <c r="DU69" s="206">
        <v>101397</v>
      </c>
      <c r="DV69" s="206" t="s">
        <v>362</v>
      </c>
      <c r="DW69" s="206" t="s">
        <v>295</v>
      </c>
      <c r="DX69" s="206" t="str">
        <f t="shared" si="0"/>
        <v>Maintained</v>
      </c>
      <c r="DY69" s="246">
        <v>0</v>
      </c>
      <c r="DZ69" s="246">
        <v>105</v>
      </c>
      <c r="EA69" s="213">
        <f t="shared" si="6"/>
        <v>6</v>
      </c>
      <c r="EB69" s="207" t="str">
        <f t="shared" si="1"/>
        <v>3026</v>
      </c>
    </row>
    <row r="70" spans="1:132" ht="15" hidden="1" x14ac:dyDescent="0.25">
      <c r="A70" s="243">
        <v>340</v>
      </c>
      <c r="B70" s="244" t="s">
        <v>173</v>
      </c>
      <c r="C70" s="208">
        <v>13245.5</v>
      </c>
      <c r="D70" s="208">
        <v>5665.5</v>
      </c>
      <c r="E70" s="209">
        <v>0</v>
      </c>
      <c r="F70" s="209">
        <v>0</v>
      </c>
      <c r="G70" s="209">
        <v>0</v>
      </c>
      <c r="H70" s="209">
        <v>0</v>
      </c>
      <c r="I70" s="209">
        <v>54</v>
      </c>
      <c r="J70" s="209">
        <v>854.8</v>
      </c>
      <c r="K70" s="209">
        <v>359</v>
      </c>
      <c r="L70" s="209">
        <v>4</v>
      </c>
      <c r="M70" s="209">
        <v>0</v>
      </c>
      <c r="N70" s="209">
        <v>0</v>
      </c>
      <c r="O70" s="209">
        <v>0</v>
      </c>
      <c r="P70" s="209">
        <v>0</v>
      </c>
      <c r="Q70" s="209">
        <v>0</v>
      </c>
      <c r="R70" s="209">
        <v>194</v>
      </c>
      <c r="S70" s="209">
        <v>103</v>
      </c>
      <c r="T70" s="209">
        <v>2</v>
      </c>
      <c r="U70" s="209">
        <v>0</v>
      </c>
      <c r="V70" s="209">
        <v>0</v>
      </c>
      <c r="W70" s="209">
        <v>0</v>
      </c>
      <c r="X70" s="210">
        <v>524.79999999999995</v>
      </c>
      <c r="Y70" s="210">
        <v>796</v>
      </c>
      <c r="Z70" s="210">
        <v>253.6</v>
      </c>
      <c r="AA70" s="210">
        <v>9</v>
      </c>
      <c r="AB70" s="209">
        <v>0</v>
      </c>
      <c r="AC70" s="209">
        <v>0</v>
      </c>
      <c r="AD70" s="209">
        <v>0</v>
      </c>
      <c r="AE70" s="209">
        <v>153</v>
      </c>
      <c r="AF70" s="209">
        <v>65</v>
      </c>
      <c r="AG70" s="209">
        <v>2</v>
      </c>
      <c r="AH70" s="209">
        <v>0</v>
      </c>
      <c r="AI70" s="209">
        <v>0</v>
      </c>
      <c r="AJ70" s="209">
        <v>0</v>
      </c>
      <c r="AK70" s="209">
        <v>24</v>
      </c>
      <c r="AL70" s="209">
        <v>9</v>
      </c>
      <c r="AM70" s="209">
        <v>0</v>
      </c>
      <c r="AN70" s="209">
        <v>0</v>
      </c>
      <c r="AO70" s="209">
        <v>0</v>
      </c>
      <c r="AP70" s="209">
        <v>193</v>
      </c>
      <c r="AQ70" s="209">
        <v>50</v>
      </c>
      <c r="AR70" s="209">
        <v>3</v>
      </c>
      <c r="AS70" s="211">
        <v>92</v>
      </c>
      <c r="AT70" s="209">
        <v>0</v>
      </c>
      <c r="AU70" s="209">
        <v>0</v>
      </c>
      <c r="AV70" s="209">
        <v>0</v>
      </c>
      <c r="AW70" s="209">
        <v>218</v>
      </c>
      <c r="AX70" s="209">
        <v>103</v>
      </c>
      <c r="AY70" s="209">
        <v>0</v>
      </c>
      <c r="AZ70" s="209">
        <v>0</v>
      </c>
      <c r="BA70" s="209">
        <v>0</v>
      </c>
      <c r="BB70" s="209">
        <v>0</v>
      </c>
      <c r="BC70" s="209">
        <v>66.133335000000002</v>
      </c>
      <c r="BD70" s="209">
        <v>48.133335000000002</v>
      </c>
      <c r="BE70" s="209">
        <v>1</v>
      </c>
      <c r="BF70" s="211">
        <v>606.13333299999999</v>
      </c>
      <c r="BG70" s="211">
        <v>180.6</v>
      </c>
      <c r="BH70" s="211">
        <v>3</v>
      </c>
      <c r="BI70" s="209">
        <v>0</v>
      </c>
      <c r="BJ70" s="209">
        <v>0</v>
      </c>
      <c r="BK70" s="209">
        <v>0</v>
      </c>
      <c r="BL70" s="209">
        <v>0</v>
      </c>
      <c r="BM70" s="209">
        <v>50</v>
      </c>
      <c r="BN70" s="209">
        <v>812</v>
      </c>
      <c r="BO70" s="209">
        <v>353</v>
      </c>
      <c r="BP70" s="209">
        <v>8</v>
      </c>
      <c r="BQ70" s="209">
        <v>0</v>
      </c>
      <c r="BR70" s="209">
        <v>0</v>
      </c>
      <c r="BS70" s="209">
        <v>0</v>
      </c>
      <c r="BT70" s="209">
        <v>0</v>
      </c>
      <c r="BU70" s="209">
        <v>0</v>
      </c>
      <c r="BV70" s="209">
        <v>203</v>
      </c>
      <c r="BW70" s="209">
        <v>89</v>
      </c>
      <c r="BX70" s="209">
        <v>0</v>
      </c>
      <c r="BY70" s="209">
        <v>0</v>
      </c>
      <c r="BZ70" s="209">
        <v>0</v>
      </c>
      <c r="CA70" s="209">
        <v>0</v>
      </c>
      <c r="CB70" s="210">
        <v>455.4</v>
      </c>
      <c r="CC70" s="210">
        <v>796.96666700000003</v>
      </c>
      <c r="CD70" s="210">
        <v>232</v>
      </c>
      <c r="CE70" s="210">
        <v>10</v>
      </c>
      <c r="CF70" s="209">
        <v>0</v>
      </c>
      <c r="CG70" s="209">
        <v>0</v>
      </c>
      <c r="CH70" s="209">
        <v>0</v>
      </c>
      <c r="CI70" s="209">
        <v>180</v>
      </c>
      <c r="CJ70" s="209">
        <v>81</v>
      </c>
      <c r="CK70" s="209">
        <v>5</v>
      </c>
      <c r="CL70" s="209">
        <v>0</v>
      </c>
      <c r="CM70" s="209">
        <v>0</v>
      </c>
      <c r="CN70" s="209">
        <v>0</v>
      </c>
      <c r="CO70" s="209">
        <v>43</v>
      </c>
      <c r="CP70" s="209">
        <v>14</v>
      </c>
      <c r="CQ70" s="209">
        <v>0</v>
      </c>
      <c r="CR70" s="209">
        <v>0</v>
      </c>
      <c r="CS70" s="209">
        <v>0</v>
      </c>
      <c r="CT70" s="209">
        <v>112</v>
      </c>
      <c r="CU70" s="209">
        <v>47</v>
      </c>
      <c r="CV70" s="209">
        <v>3</v>
      </c>
      <c r="CW70" s="209">
        <v>0</v>
      </c>
      <c r="CX70" s="209">
        <v>0</v>
      </c>
      <c r="CY70" s="209">
        <v>0</v>
      </c>
      <c r="CZ70" s="209">
        <v>274</v>
      </c>
      <c r="DA70" s="209">
        <v>148</v>
      </c>
      <c r="DB70" s="209">
        <v>1</v>
      </c>
      <c r="DC70" s="209">
        <v>0</v>
      </c>
      <c r="DD70" s="209">
        <v>0</v>
      </c>
      <c r="DE70" s="209">
        <v>0</v>
      </c>
      <c r="DF70" s="209">
        <v>81.2</v>
      </c>
      <c r="DG70" s="209">
        <v>47</v>
      </c>
      <c r="DH70" s="209">
        <v>0</v>
      </c>
      <c r="DI70" s="211">
        <v>543.68333099999995</v>
      </c>
      <c r="DJ70" s="211">
        <v>194.16666599999999</v>
      </c>
      <c r="DK70" s="211">
        <v>5.3333329999999997</v>
      </c>
      <c r="DL70" s="212">
        <f t="shared" si="2"/>
        <v>183</v>
      </c>
      <c r="DM70" s="212">
        <f t="shared" si="3"/>
        <v>381</v>
      </c>
      <c r="DN70" s="212">
        <f t="shared" si="4"/>
        <v>0</v>
      </c>
      <c r="DO70" s="212">
        <f t="shared" si="5"/>
        <v>83</v>
      </c>
      <c r="DP70" s="208">
        <v>76</v>
      </c>
      <c r="DR70" s="206">
        <v>303</v>
      </c>
      <c r="DS70" s="206" t="s">
        <v>112</v>
      </c>
      <c r="DT70" s="206">
        <v>3037000</v>
      </c>
      <c r="DU70" s="206">
        <v>146885</v>
      </c>
      <c r="DV70" s="206" t="s">
        <v>363</v>
      </c>
      <c r="DW70" s="206" t="s">
        <v>300</v>
      </c>
      <c r="DX70" s="206" t="str">
        <f t="shared" ref="DX70:DX133" si="7">IF(OR(LEFT(DW70,7)="Academy",LEFT(DW70,11)="Free School"),"Academy","Maintained")</f>
        <v>Academy</v>
      </c>
      <c r="DY70" s="246">
        <v>73</v>
      </c>
      <c r="DZ70" s="246">
        <v>121</v>
      </c>
      <c r="EA70" s="213">
        <f t="shared" si="6"/>
        <v>1</v>
      </c>
      <c r="EB70" s="207" t="str">
        <f t="shared" ref="EB70:EB133" si="8">DR70&amp;EA70</f>
        <v>3031</v>
      </c>
    </row>
    <row r="71" spans="1:132" ht="15" hidden="1" x14ac:dyDescent="0.25">
      <c r="A71" s="243">
        <v>208</v>
      </c>
      <c r="B71" s="244" t="s">
        <v>132</v>
      </c>
      <c r="C71" s="208">
        <v>20034</v>
      </c>
      <c r="D71" s="208">
        <v>11792.5</v>
      </c>
      <c r="E71" s="209">
        <v>143</v>
      </c>
      <c r="F71" s="209">
        <v>226</v>
      </c>
      <c r="G71" s="209">
        <v>86</v>
      </c>
      <c r="H71" s="209">
        <v>3</v>
      </c>
      <c r="I71" s="209">
        <v>63</v>
      </c>
      <c r="J71" s="209">
        <v>924.1</v>
      </c>
      <c r="K71" s="209">
        <v>456</v>
      </c>
      <c r="L71" s="209">
        <v>7</v>
      </c>
      <c r="M71" s="209">
        <v>0</v>
      </c>
      <c r="N71" s="209">
        <v>38</v>
      </c>
      <c r="O71" s="209">
        <v>26</v>
      </c>
      <c r="P71" s="209">
        <v>1</v>
      </c>
      <c r="Q71" s="209">
        <v>0</v>
      </c>
      <c r="R71" s="209">
        <v>84</v>
      </c>
      <c r="S71" s="209">
        <v>42</v>
      </c>
      <c r="T71" s="209">
        <v>0</v>
      </c>
      <c r="U71" s="209">
        <v>0</v>
      </c>
      <c r="V71" s="209">
        <v>0</v>
      </c>
      <c r="W71" s="209">
        <v>0</v>
      </c>
      <c r="X71" s="210">
        <v>510.73200100000003</v>
      </c>
      <c r="Y71" s="210">
        <v>1527.148001</v>
      </c>
      <c r="Z71" s="210">
        <v>421.84199999999998</v>
      </c>
      <c r="AA71" s="210">
        <v>92</v>
      </c>
      <c r="AB71" s="209">
        <v>109</v>
      </c>
      <c r="AC71" s="209">
        <v>41</v>
      </c>
      <c r="AD71" s="209">
        <v>3</v>
      </c>
      <c r="AE71" s="209">
        <v>304</v>
      </c>
      <c r="AF71" s="209">
        <v>163</v>
      </c>
      <c r="AG71" s="209">
        <v>4</v>
      </c>
      <c r="AH71" s="209">
        <v>1</v>
      </c>
      <c r="AI71" s="209">
        <v>3</v>
      </c>
      <c r="AJ71" s="209">
        <v>0</v>
      </c>
      <c r="AK71" s="209">
        <v>11</v>
      </c>
      <c r="AL71" s="209">
        <v>6</v>
      </c>
      <c r="AM71" s="209">
        <v>0</v>
      </c>
      <c r="AN71" s="209">
        <v>0</v>
      </c>
      <c r="AO71" s="209">
        <v>0</v>
      </c>
      <c r="AP71" s="209">
        <v>66</v>
      </c>
      <c r="AQ71" s="209">
        <v>26</v>
      </c>
      <c r="AR71" s="209">
        <v>1</v>
      </c>
      <c r="AS71" s="211">
        <v>102</v>
      </c>
      <c r="AT71" s="209">
        <v>77.8</v>
      </c>
      <c r="AU71" s="209">
        <v>36</v>
      </c>
      <c r="AV71" s="209">
        <v>1</v>
      </c>
      <c r="AW71" s="209">
        <v>314</v>
      </c>
      <c r="AX71" s="209">
        <v>152.63333299999999</v>
      </c>
      <c r="AY71" s="209">
        <v>2</v>
      </c>
      <c r="AZ71" s="209">
        <v>16</v>
      </c>
      <c r="BA71" s="209">
        <v>11</v>
      </c>
      <c r="BB71" s="209">
        <v>0</v>
      </c>
      <c r="BC71" s="209">
        <v>34</v>
      </c>
      <c r="BD71" s="209">
        <v>19</v>
      </c>
      <c r="BE71" s="209">
        <v>0</v>
      </c>
      <c r="BF71" s="211">
        <v>618.41666799999996</v>
      </c>
      <c r="BG71" s="211">
        <v>182.41399899999999</v>
      </c>
      <c r="BH71" s="211">
        <v>11.933332999999999</v>
      </c>
      <c r="BI71" s="209">
        <v>137</v>
      </c>
      <c r="BJ71" s="209">
        <v>241</v>
      </c>
      <c r="BK71" s="209">
        <v>67</v>
      </c>
      <c r="BL71" s="209">
        <v>1</v>
      </c>
      <c r="BM71" s="209">
        <v>39</v>
      </c>
      <c r="BN71" s="209">
        <v>789.76666699999998</v>
      </c>
      <c r="BO71" s="209">
        <v>357</v>
      </c>
      <c r="BP71" s="209">
        <v>6</v>
      </c>
      <c r="BQ71" s="209">
        <v>0</v>
      </c>
      <c r="BR71" s="209">
        <v>41</v>
      </c>
      <c r="BS71" s="209">
        <v>13</v>
      </c>
      <c r="BT71" s="209">
        <v>0</v>
      </c>
      <c r="BU71" s="209">
        <v>0</v>
      </c>
      <c r="BV71" s="209">
        <v>91</v>
      </c>
      <c r="BW71" s="209">
        <v>46</v>
      </c>
      <c r="BX71" s="209">
        <v>1</v>
      </c>
      <c r="BY71" s="209">
        <v>0</v>
      </c>
      <c r="BZ71" s="209">
        <v>0</v>
      </c>
      <c r="CA71" s="209">
        <v>0</v>
      </c>
      <c r="CB71" s="210">
        <v>500.98933399999999</v>
      </c>
      <c r="CC71" s="210">
        <v>1422.9893340000001</v>
      </c>
      <c r="CD71" s="210">
        <v>411.44400000000002</v>
      </c>
      <c r="CE71" s="210">
        <v>80.894666999999998</v>
      </c>
      <c r="CF71" s="209">
        <v>102</v>
      </c>
      <c r="CG71" s="209">
        <v>34</v>
      </c>
      <c r="CH71" s="209">
        <v>1</v>
      </c>
      <c r="CI71" s="209">
        <v>250.5</v>
      </c>
      <c r="CJ71" s="209">
        <v>124</v>
      </c>
      <c r="CK71" s="209">
        <v>2</v>
      </c>
      <c r="CL71" s="209">
        <v>4</v>
      </c>
      <c r="CM71" s="209">
        <v>1</v>
      </c>
      <c r="CN71" s="209">
        <v>0</v>
      </c>
      <c r="CO71" s="209">
        <v>10</v>
      </c>
      <c r="CP71" s="209">
        <v>9</v>
      </c>
      <c r="CQ71" s="209">
        <v>0</v>
      </c>
      <c r="CR71" s="209">
        <v>0</v>
      </c>
      <c r="CS71" s="209">
        <v>0</v>
      </c>
      <c r="CT71" s="209">
        <v>40.894666999999998</v>
      </c>
      <c r="CU71" s="209">
        <v>24</v>
      </c>
      <c r="CV71" s="209">
        <v>1.8946670000000001</v>
      </c>
      <c r="CW71" s="209">
        <v>93.2</v>
      </c>
      <c r="CX71" s="209">
        <v>28</v>
      </c>
      <c r="CY71" s="209">
        <v>0</v>
      </c>
      <c r="CZ71" s="209">
        <v>244.68866700000001</v>
      </c>
      <c r="DA71" s="209">
        <v>119.86666700000001</v>
      </c>
      <c r="DB71" s="209">
        <v>2</v>
      </c>
      <c r="DC71" s="209">
        <v>21</v>
      </c>
      <c r="DD71" s="209">
        <v>6</v>
      </c>
      <c r="DE71" s="209">
        <v>0</v>
      </c>
      <c r="DF71" s="209">
        <v>43</v>
      </c>
      <c r="DG71" s="209">
        <v>15</v>
      </c>
      <c r="DH71" s="209">
        <v>0</v>
      </c>
      <c r="DI71" s="211">
        <v>597.11800200000005</v>
      </c>
      <c r="DJ71" s="211">
        <v>189.95533399999999</v>
      </c>
      <c r="DK71" s="211">
        <v>16.764666999999999</v>
      </c>
      <c r="DL71" s="212">
        <f t="shared" ref="DL71:DL134" si="9">SUMIFS($DY:$DY,$DR:$DR,$A71,$DX:$DX,"Maintained")</f>
        <v>171</v>
      </c>
      <c r="DM71" s="212">
        <f t="shared" ref="DM71:DM134" si="10">SUMIFS($DZ:$DZ,$DR:$DR,$A71,$DX:$DX,"Maintained")</f>
        <v>420</v>
      </c>
      <c r="DN71" s="212">
        <f t="shared" ref="DN71:DN134" si="11">SUMIFS($DY:$DY,$DR:$DR,$A71,$DX:$DX,"Academy")</f>
        <v>0</v>
      </c>
      <c r="DO71" s="212">
        <f t="shared" ref="DO71:DO134" si="12">SUMIFS($DZ:$DZ,$DR:$DR,$A71,$DX:$DX,"Academy")</f>
        <v>40</v>
      </c>
      <c r="DP71" s="208">
        <v>89</v>
      </c>
      <c r="DR71" s="206">
        <v>303</v>
      </c>
      <c r="DS71" s="206" t="s">
        <v>112</v>
      </c>
      <c r="DT71" s="206">
        <v>3037001</v>
      </c>
      <c r="DU71" s="206">
        <v>144041</v>
      </c>
      <c r="DV71" s="206" t="s">
        <v>364</v>
      </c>
      <c r="DW71" s="206" t="s">
        <v>300</v>
      </c>
      <c r="DX71" s="206" t="str">
        <f t="shared" si="7"/>
        <v>Academy</v>
      </c>
      <c r="DY71" s="246">
        <v>163</v>
      </c>
      <c r="DZ71" s="246">
        <v>0</v>
      </c>
      <c r="EA71" s="213">
        <f t="shared" ref="EA71:EA134" si="13">IF(DR71=DR70,EA70+1,1)</f>
        <v>2</v>
      </c>
      <c r="EB71" s="207" t="str">
        <f t="shared" si="8"/>
        <v>3032</v>
      </c>
    </row>
    <row r="72" spans="1:132" ht="15" hidden="1" x14ac:dyDescent="0.25">
      <c r="A72" s="243">
        <v>888</v>
      </c>
      <c r="B72" s="244" t="s">
        <v>174</v>
      </c>
      <c r="C72" s="208">
        <v>97699</v>
      </c>
      <c r="D72" s="208">
        <v>67921</v>
      </c>
      <c r="E72" s="209">
        <v>457.8</v>
      </c>
      <c r="F72" s="209">
        <v>1191.8333319999999</v>
      </c>
      <c r="G72" s="209">
        <v>399.4</v>
      </c>
      <c r="H72" s="209">
        <v>5</v>
      </c>
      <c r="I72" s="209">
        <v>179.533333</v>
      </c>
      <c r="J72" s="209">
        <v>1755.9906679999999</v>
      </c>
      <c r="K72" s="209">
        <v>768.91066599999999</v>
      </c>
      <c r="L72" s="209">
        <v>7.3</v>
      </c>
      <c r="M72" s="209">
        <v>0</v>
      </c>
      <c r="N72" s="209">
        <v>0</v>
      </c>
      <c r="O72" s="209">
        <v>0</v>
      </c>
      <c r="P72" s="209">
        <v>0</v>
      </c>
      <c r="Q72" s="209">
        <v>24</v>
      </c>
      <c r="R72" s="209">
        <v>128.6</v>
      </c>
      <c r="S72" s="209">
        <v>60</v>
      </c>
      <c r="T72" s="209">
        <v>1</v>
      </c>
      <c r="U72" s="209">
        <v>0</v>
      </c>
      <c r="V72" s="209">
        <v>0</v>
      </c>
      <c r="W72" s="209">
        <v>0</v>
      </c>
      <c r="X72" s="210">
        <v>2593.9346660000001</v>
      </c>
      <c r="Y72" s="210">
        <v>9217.2060000000001</v>
      </c>
      <c r="Z72" s="210">
        <v>3231.105998</v>
      </c>
      <c r="AA72" s="210">
        <v>141.933336</v>
      </c>
      <c r="AB72" s="209">
        <v>294.86666600000001</v>
      </c>
      <c r="AC72" s="209">
        <v>121</v>
      </c>
      <c r="AD72" s="209">
        <v>2</v>
      </c>
      <c r="AE72" s="209">
        <v>339.63333299999999</v>
      </c>
      <c r="AF72" s="209">
        <v>165.83333300000001</v>
      </c>
      <c r="AG72" s="209">
        <v>1</v>
      </c>
      <c r="AH72" s="209">
        <v>0</v>
      </c>
      <c r="AI72" s="209">
        <v>0</v>
      </c>
      <c r="AJ72" s="209">
        <v>0</v>
      </c>
      <c r="AK72" s="209">
        <v>43.333333000000003</v>
      </c>
      <c r="AL72" s="209">
        <v>22</v>
      </c>
      <c r="AM72" s="209">
        <v>2</v>
      </c>
      <c r="AN72" s="209">
        <v>0</v>
      </c>
      <c r="AO72" s="209">
        <v>0</v>
      </c>
      <c r="AP72" s="209">
        <v>1193.745332</v>
      </c>
      <c r="AQ72" s="209">
        <v>563.94999800000005</v>
      </c>
      <c r="AR72" s="209">
        <v>9</v>
      </c>
      <c r="AS72" s="211">
        <v>454</v>
      </c>
      <c r="AT72" s="209">
        <v>300.83333599999997</v>
      </c>
      <c r="AU72" s="209">
        <v>99.866667000000007</v>
      </c>
      <c r="AV72" s="209">
        <v>2</v>
      </c>
      <c r="AW72" s="209">
        <v>579.17533000000003</v>
      </c>
      <c r="AX72" s="209">
        <v>281.83066700000001</v>
      </c>
      <c r="AY72" s="209">
        <v>5.6666670000000003</v>
      </c>
      <c r="AZ72" s="209">
        <v>0</v>
      </c>
      <c r="BA72" s="209">
        <v>0</v>
      </c>
      <c r="BB72" s="209">
        <v>0</v>
      </c>
      <c r="BC72" s="209">
        <v>40.466667000000001</v>
      </c>
      <c r="BD72" s="209">
        <v>21.466667000000001</v>
      </c>
      <c r="BE72" s="209">
        <v>0</v>
      </c>
      <c r="BF72" s="211">
        <v>5593.6580009999998</v>
      </c>
      <c r="BG72" s="211">
        <v>2002.7893329999999</v>
      </c>
      <c r="BH72" s="211">
        <v>52.590665999999999</v>
      </c>
      <c r="BI72" s="209">
        <v>421</v>
      </c>
      <c r="BJ72" s="209">
        <v>1243.366667</v>
      </c>
      <c r="BK72" s="209">
        <v>463.26666699999998</v>
      </c>
      <c r="BL72" s="209">
        <v>5</v>
      </c>
      <c r="BM72" s="209">
        <v>186.86666700000001</v>
      </c>
      <c r="BN72" s="209">
        <v>1727.931335</v>
      </c>
      <c r="BO72" s="209">
        <v>702.17666699999995</v>
      </c>
      <c r="BP72" s="209">
        <v>1</v>
      </c>
      <c r="BQ72" s="209">
        <v>0</v>
      </c>
      <c r="BR72" s="209">
        <v>0</v>
      </c>
      <c r="BS72" s="209">
        <v>0</v>
      </c>
      <c r="BT72" s="209">
        <v>0</v>
      </c>
      <c r="BU72" s="209">
        <v>16</v>
      </c>
      <c r="BV72" s="209">
        <v>234.800003</v>
      </c>
      <c r="BW72" s="209">
        <v>91.333333999999994</v>
      </c>
      <c r="BX72" s="209">
        <v>0</v>
      </c>
      <c r="BY72" s="209">
        <v>0</v>
      </c>
      <c r="BZ72" s="209">
        <v>0</v>
      </c>
      <c r="CA72" s="209">
        <v>0</v>
      </c>
      <c r="CB72" s="210">
        <v>2382.0933380000001</v>
      </c>
      <c r="CC72" s="210">
        <v>9291.6473690000003</v>
      </c>
      <c r="CD72" s="210">
        <v>3135.2513450000001</v>
      </c>
      <c r="CE72" s="210">
        <v>140.25</v>
      </c>
      <c r="CF72" s="209">
        <v>362.4</v>
      </c>
      <c r="CG72" s="209">
        <v>138.80000000000001</v>
      </c>
      <c r="CH72" s="209">
        <v>3</v>
      </c>
      <c r="CI72" s="209">
        <v>347.08866699999999</v>
      </c>
      <c r="CJ72" s="209">
        <v>144.13333299999999</v>
      </c>
      <c r="CK72" s="209">
        <v>0</v>
      </c>
      <c r="CL72" s="209">
        <v>0</v>
      </c>
      <c r="CM72" s="209">
        <v>0</v>
      </c>
      <c r="CN72" s="209">
        <v>0</v>
      </c>
      <c r="CO72" s="209">
        <v>67.866667000000007</v>
      </c>
      <c r="CP72" s="209">
        <v>23.866667</v>
      </c>
      <c r="CQ72" s="209">
        <v>0</v>
      </c>
      <c r="CR72" s="209">
        <v>0</v>
      </c>
      <c r="CS72" s="209">
        <v>0</v>
      </c>
      <c r="CT72" s="209">
        <v>1286.7113340000001</v>
      </c>
      <c r="CU72" s="209">
        <v>547.36266899999998</v>
      </c>
      <c r="CV72" s="209">
        <v>9</v>
      </c>
      <c r="CW72" s="209">
        <v>310.06667099999999</v>
      </c>
      <c r="CX72" s="209">
        <v>124.06666800000001</v>
      </c>
      <c r="CY72" s="209">
        <v>2</v>
      </c>
      <c r="CZ72" s="209">
        <v>603.72532999999999</v>
      </c>
      <c r="DA72" s="209">
        <v>285.45266600000002</v>
      </c>
      <c r="DB72" s="209">
        <v>1</v>
      </c>
      <c r="DC72" s="209">
        <v>0</v>
      </c>
      <c r="DD72" s="209">
        <v>0</v>
      </c>
      <c r="DE72" s="209">
        <v>0</v>
      </c>
      <c r="DF72" s="209">
        <v>81.305332000000007</v>
      </c>
      <c r="DG72" s="209">
        <v>34.286667000000001</v>
      </c>
      <c r="DH72" s="209">
        <v>0</v>
      </c>
      <c r="DI72" s="211">
        <v>5803.1559850000003</v>
      </c>
      <c r="DJ72" s="211">
        <v>2002.1066659999999</v>
      </c>
      <c r="DK72" s="211">
        <v>49.263333000000003</v>
      </c>
      <c r="DL72" s="212">
        <f t="shared" si="9"/>
        <v>1273</v>
      </c>
      <c r="DM72" s="212">
        <f t="shared" si="10"/>
        <v>1805.5</v>
      </c>
      <c r="DN72" s="212">
        <f t="shared" si="11"/>
        <v>80</v>
      </c>
      <c r="DO72" s="212">
        <f t="shared" si="12"/>
        <v>139.5</v>
      </c>
      <c r="DP72" s="208">
        <v>3</v>
      </c>
      <c r="DR72" s="206">
        <v>303</v>
      </c>
      <c r="DS72" s="206" t="s">
        <v>112</v>
      </c>
      <c r="DT72" s="206">
        <v>3037002</v>
      </c>
      <c r="DU72" s="206">
        <v>101487</v>
      </c>
      <c r="DV72" s="206" t="s">
        <v>365</v>
      </c>
      <c r="DW72" s="206" t="s">
        <v>295</v>
      </c>
      <c r="DX72" s="206" t="str">
        <f t="shared" si="7"/>
        <v>Maintained</v>
      </c>
      <c r="DY72" s="246">
        <v>0</v>
      </c>
      <c r="DZ72" s="246">
        <v>85</v>
      </c>
      <c r="EA72" s="213">
        <f t="shared" si="13"/>
        <v>3</v>
      </c>
      <c r="EB72" s="207" t="str">
        <f t="shared" si="8"/>
        <v>3033</v>
      </c>
    </row>
    <row r="73" spans="1:132" ht="15" hidden="1" x14ac:dyDescent="0.25">
      <c r="A73" s="243">
        <v>383</v>
      </c>
      <c r="B73" s="244" t="s">
        <v>175</v>
      </c>
      <c r="C73" s="208">
        <v>69341</v>
      </c>
      <c r="D73" s="208">
        <v>45783</v>
      </c>
      <c r="E73" s="209">
        <v>0</v>
      </c>
      <c r="F73" s="209">
        <v>0</v>
      </c>
      <c r="G73" s="209">
        <v>0</v>
      </c>
      <c r="H73" s="209">
        <v>0</v>
      </c>
      <c r="I73" s="209">
        <v>190.8</v>
      </c>
      <c r="J73" s="209">
        <v>3024.1666690000002</v>
      </c>
      <c r="K73" s="209">
        <v>1200.2666670000001</v>
      </c>
      <c r="L73" s="209">
        <v>22</v>
      </c>
      <c r="M73" s="209">
        <v>0</v>
      </c>
      <c r="N73" s="209">
        <v>0</v>
      </c>
      <c r="O73" s="209">
        <v>0</v>
      </c>
      <c r="P73" s="209">
        <v>0</v>
      </c>
      <c r="Q73" s="209">
        <v>64</v>
      </c>
      <c r="R73" s="209">
        <v>1109.166667</v>
      </c>
      <c r="S73" s="209">
        <v>447.6</v>
      </c>
      <c r="T73" s="209">
        <v>6</v>
      </c>
      <c r="U73" s="209">
        <v>0</v>
      </c>
      <c r="V73" s="209">
        <v>0</v>
      </c>
      <c r="W73" s="209">
        <v>0</v>
      </c>
      <c r="X73" s="210">
        <v>2092.2160020000001</v>
      </c>
      <c r="Y73" s="210">
        <v>4932.3580110000003</v>
      </c>
      <c r="Z73" s="210">
        <v>1516.1700020000001</v>
      </c>
      <c r="AA73" s="210">
        <v>127.51733299999999</v>
      </c>
      <c r="AB73" s="209">
        <v>0</v>
      </c>
      <c r="AC73" s="209">
        <v>0</v>
      </c>
      <c r="AD73" s="209">
        <v>0</v>
      </c>
      <c r="AE73" s="209">
        <v>507.8</v>
      </c>
      <c r="AF73" s="209">
        <v>268.39999999999998</v>
      </c>
      <c r="AG73" s="209">
        <v>5</v>
      </c>
      <c r="AH73" s="209">
        <v>0</v>
      </c>
      <c r="AI73" s="209">
        <v>0</v>
      </c>
      <c r="AJ73" s="209">
        <v>0</v>
      </c>
      <c r="AK73" s="209">
        <v>158</v>
      </c>
      <c r="AL73" s="209">
        <v>99</v>
      </c>
      <c r="AM73" s="209">
        <v>2</v>
      </c>
      <c r="AN73" s="209">
        <v>0</v>
      </c>
      <c r="AO73" s="209">
        <v>0</v>
      </c>
      <c r="AP73" s="209">
        <v>618.69400099999996</v>
      </c>
      <c r="AQ73" s="209">
        <v>189.8</v>
      </c>
      <c r="AR73" s="209">
        <v>11.833333</v>
      </c>
      <c r="AS73" s="211">
        <v>317</v>
      </c>
      <c r="AT73" s="209">
        <v>0</v>
      </c>
      <c r="AU73" s="209">
        <v>0</v>
      </c>
      <c r="AV73" s="209">
        <v>0</v>
      </c>
      <c r="AW73" s="209">
        <v>729.79999899999996</v>
      </c>
      <c r="AX73" s="209">
        <v>351.40000099999997</v>
      </c>
      <c r="AY73" s="209">
        <v>9.9333329999999993</v>
      </c>
      <c r="AZ73" s="209">
        <v>0</v>
      </c>
      <c r="BA73" s="209">
        <v>0</v>
      </c>
      <c r="BB73" s="209">
        <v>0</v>
      </c>
      <c r="BC73" s="209">
        <v>234.53332800000001</v>
      </c>
      <c r="BD73" s="209">
        <v>119.733332</v>
      </c>
      <c r="BE73" s="209">
        <v>1.1333329999999999</v>
      </c>
      <c r="BF73" s="211">
        <v>2976.6533129999998</v>
      </c>
      <c r="BG73" s="211">
        <v>927.95265900000004</v>
      </c>
      <c r="BH73" s="211">
        <v>38.100000999999999</v>
      </c>
      <c r="BI73" s="209">
        <v>0</v>
      </c>
      <c r="BJ73" s="209">
        <v>0</v>
      </c>
      <c r="BK73" s="209">
        <v>0</v>
      </c>
      <c r="BL73" s="209">
        <v>0</v>
      </c>
      <c r="BM73" s="209">
        <v>199.2</v>
      </c>
      <c r="BN73" s="209">
        <v>2775.033336</v>
      </c>
      <c r="BO73" s="209">
        <v>1203.2666670000001</v>
      </c>
      <c r="BP73" s="209">
        <v>22</v>
      </c>
      <c r="BQ73" s="209">
        <v>0</v>
      </c>
      <c r="BR73" s="209">
        <v>0</v>
      </c>
      <c r="BS73" s="209">
        <v>0</v>
      </c>
      <c r="BT73" s="209">
        <v>0</v>
      </c>
      <c r="BU73" s="209">
        <v>50</v>
      </c>
      <c r="BV73" s="209">
        <v>1051.7999990000001</v>
      </c>
      <c r="BW73" s="209">
        <v>468.66666700000002</v>
      </c>
      <c r="BX73" s="209">
        <v>3</v>
      </c>
      <c r="BY73" s="209">
        <v>0</v>
      </c>
      <c r="BZ73" s="209">
        <v>0</v>
      </c>
      <c r="CA73" s="209">
        <v>0</v>
      </c>
      <c r="CB73" s="210">
        <v>1827.1973350000001</v>
      </c>
      <c r="CC73" s="210">
        <v>4936.1753470000003</v>
      </c>
      <c r="CD73" s="210">
        <v>1493.4473350000001</v>
      </c>
      <c r="CE73" s="210">
        <v>105.666668</v>
      </c>
      <c r="CF73" s="209">
        <v>0</v>
      </c>
      <c r="CG73" s="209">
        <v>0</v>
      </c>
      <c r="CH73" s="209">
        <v>0</v>
      </c>
      <c r="CI73" s="209">
        <v>439.9</v>
      </c>
      <c r="CJ73" s="209">
        <v>239.7</v>
      </c>
      <c r="CK73" s="209">
        <v>2</v>
      </c>
      <c r="CL73" s="209">
        <v>0</v>
      </c>
      <c r="CM73" s="209">
        <v>0</v>
      </c>
      <c r="CN73" s="209">
        <v>0</v>
      </c>
      <c r="CO73" s="209">
        <v>172</v>
      </c>
      <c r="CP73" s="209">
        <v>104</v>
      </c>
      <c r="CQ73" s="209">
        <v>0</v>
      </c>
      <c r="CR73" s="209">
        <v>0</v>
      </c>
      <c r="CS73" s="209">
        <v>0</v>
      </c>
      <c r="CT73" s="209">
        <v>567.70000100000004</v>
      </c>
      <c r="CU73" s="209">
        <v>239.066667</v>
      </c>
      <c r="CV73" s="209">
        <v>5</v>
      </c>
      <c r="CW73" s="209">
        <v>0</v>
      </c>
      <c r="CX73" s="209">
        <v>0</v>
      </c>
      <c r="CY73" s="209">
        <v>0</v>
      </c>
      <c r="CZ73" s="209">
        <v>765.65</v>
      </c>
      <c r="DA73" s="209">
        <v>407.28333400000002</v>
      </c>
      <c r="DB73" s="209">
        <v>11.533333000000001</v>
      </c>
      <c r="DC73" s="209">
        <v>0</v>
      </c>
      <c r="DD73" s="209">
        <v>0</v>
      </c>
      <c r="DE73" s="209">
        <v>0</v>
      </c>
      <c r="DF73" s="209">
        <v>245.599999</v>
      </c>
      <c r="DG73" s="209">
        <v>119</v>
      </c>
      <c r="DH73" s="209">
        <v>1</v>
      </c>
      <c r="DI73" s="211">
        <v>3048.8926729999998</v>
      </c>
      <c r="DJ73" s="211">
        <v>956.67733599999997</v>
      </c>
      <c r="DK73" s="211">
        <v>46.400001000000003</v>
      </c>
      <c r="DL73" s="212">
        <f t="shared" si="9"/>
        <v>386</v>
      </c>
      <c r="DM73" s="212">
        <f t="shared" si="10"/>
        <v>832</v>
      </c>
      <c r="DN73" s="212">
        <f t="shared" si="11"/>
        <v>171</v>
      </c>
      <c r="DO73" s="212">
        <f t="shared" si="12"/>
        <v>463</v>
      </c>
      <c r="DP73" s="208">
        <v>104</v>
      </c>
      <c r="DR73" s="206">
        <v>303</v>
      </c>
      <c r="DS73" s="206" t="s">
        <v>112</v>
      </c>
      <c r="DT73" s="206">
        <v>3037003</v>
      </c>
      <c r="DU73" s="206">
        <v>144406</v>
      </c>
      <c r="DV73" s="206" t="s">
        <v>366</v>
      </c>
      <c r="DW73" s="206" t="s">
        <v>300</v>
      </c>
      <c r="DX73" s="206" t="str">
        <f t="shared" si="7"/>
        <v>Academy</v>
      </c>
      <c r="DY73" s="246">
        <v>37</v>
      </c>
      <c r="DZ73" s="246">
        <v>0</v>
      </c>
      <c r="EA73" s="213">
        <f t="shared" si="13"/>
        <v>4</v>
      </c>
      <c r="EB73" s="207" t="str">
        <f t="shared" si="8"/>
        <v>3034</v>
      </c>
    </row>
    <row r="74" spans="1:132" ht="15" hidden="1" x14ac:dyDescent="0.25">
      <c r="A74" s="243">
        <v>856</v>
      </c>
      <c r="B74" s="244" t="s">
        <v>176</v>
      </c>
      <c r="C74" s="208">
        <v>32692</v>
      </c>
      <c r="D74" s="208">
        <v>21287</v>
      </c>
      <c r="E74" s="209">
        <v>0</v>
      </c>
      <c r="F74" s="209">
        <v>0</v>
      </c>
      <c r="G74" s="209">
        <v>0</v>
      </c>
      <c r="H74" s="209">
        <v>0</v>
      </c>
      <c r="I74" s="209">
        <v>1</v>
      </c>
      <c r="J74" s="209">
        <v>1020.8</v>
      </c>
      <c r="K74" s="209">
        <v>449</v>
      </c>
      <c r="L74" s="209">
        <v>1</v>
      </c>
      <c r="M74" s="209">
        <v>0</v>
      </c>
      <c r="N74" s="209">
        <v>0</v>
      </c>
      <c r="O74" s="209">
        <v>0</v>
      </c>
      <c r="P74" s="209">
        <v>0</v>
      </c>
      <c r="Q74" s="209">
        <v>9</v>
      </c>
      <c r="R74" s="209">
        <v>645.37800000000004</v>
      </c>
      <c r="S74" s="209">
        <v>316.53333300000003</v>
      </c>
      <c r="T74" s="209">
        <v>0</v>
      </c>
      <c r="U74" s="209">
        <v>0</v>
      </c>
      <c r="V74" s="209">
        <v>0</v>
      </c>
      <c r="W74" s="209">
        <v>0</v>
      </c>
      <c r="X74" s="210">
        <v>1175.7868229999999</v>
      </c>
      <c r="Y74" s="210">
        <v>2260.3112120000001</v>
      </c>
      <c r="Z74" s="210">
        <v>761.86112200000002</v>
      </c>
      <c r="AA74" s="210">
        <v>137.831334</v>
      </c>
      <c r="AB74" s="209">
        <v>0</v>
      </c>
      <c r="AC74" s="209">
        <v>0</v>
      </c>
      <c r="AD74" s="209">
        <v>0</v>
      </c>
      <c r="AE74" s="209">
        <v>226.8</v>
      </c>
      <c r="AF74" s="209">
        <v>108</v>
      </c>
      <c r="AG74" s="209">
        <v>0</v>
      </c>
      <c r="AH74" s="209">
        <v>0</v>
      </c>
      <c r="AI74" s="209">
        <v>0</v>
      </c>
      <c r="AJ74" s="209">
        <v>0</v>
      </c>
      <c r="AK74" s="209">
        <v>169</v>
      </c>
      <c r="AL74" s="209">
        <v>113</v>
      </c>
      <c r="AM74" s="209">
        <v>0</v>
      </c>
      <c r="AN74" s="209">
        <v>0</v>
      </c>
      <c r="AO74" s="209">
        <v>0</v>
      </c>
      <c r="AP74" s="209">
        <v>534.07424800000001</v>
      </c>
      <c r="AQ74" s="209">
        <v>181.14533299999999</v>
      </c>
      <c r="AR74" s="209">
        <v>29.621334000000001</v>
      </c>
      <c r="AS74" s="211">
        <v>126</v>
      </c>
      <c r="AT74" s="209">
        <v>0</v>
      </c>
      <c r="AU74" s="209">
        <v>0</v>
      </c>
      <c r="AV74" s="209">
        <v>0</v>
      </c>
      <c r="AW74" s="209">
        <v>162.19999999999999</v>
      </c>
      <c r="AX74" s="209">
        <v>69.599999999999994</v>
      </c>
      <c r="AY74" s="209">
        <v>0</v>
      </c>
      <c r="AZ74" s="209">
        <v>0</v>
      </c>
      <c r="BA74" s="209">
        <v>0</v>
      </c>
      <c r="BB74" s="209">
        <v>0</v>
      </c>
      <c r="BC74" s="209">
        <v>39.9</v>
      </c>
      <c r="BD74" s="209">
        <v>21</v>
      </c>
      <c r="BE74" s="209">
        <v>0</v>
      </c>
      <c r="BF74" s="211">
        <v>823.43066199999998</v>
      </c>
      <c r="BG74" s="211">
        <v>304.29866600000003</v>
      </c>
      <c r="BH74" s="211">
        <v>19.148667</v>
      </c>
      <c r="BI74" s="209">
        <v>0</v>
      </c>
      <c r="BJ74" s="209">
        <v>0</v>
      </c>
      <c r="BK74" s="209">
        <v>0</v>
      </c>
      <c r="BL74" s="209">
        <v>0</v>
      </c>
      <c r="BM74" s="209">
        <v>1</v>
      </c>
      <c r="BN74" s="209">
        <v>1014.2</v>
      </c>
      <c r="BO74" s="209">
        <v>439.6</v>
      </c>
      <c r="BP74" s="209">
        <v>1</v>
      </c>
      <c r="BQ74" s="209">
        <v>0</v>
      </c>
      <c r="BR74" s="209">
        <v>0</v>
      </c>
      <c r="BS74" s="209">
        <v>0</v>
      </c>
      <c r="BT74" s="209">
        <v>0</v>
      </c>
      <c r="BU74" s="209">
        <v>12</v>
      </c>
      <c r="BV74" s="209">
        <v>672</v>
      </c>
      <c r="BW74" s="209">
        <v>311</v>
      </c>
      <c r="BX74" s="209">
        <v>1</v>
      </c>
      <c r="BY74" s="209">
        <v>0</v>
      </c>
      <c r="BZ74" s="209">
        <v>0</v>
      </c>
      <c r="CA74" s="209">
        <v>0</v>
      </c>
      <c r="CB74" s="210">
        <v>1052.1447350000001</v>
      </c>
      <c r="CC74" s="210">
        <v>2438.8409280000001</v>
      </c>
      <c r="CD74" s="210">
        <v>684.13333299999999</v>
      </c>
      <c r="CE74" s="210">
        <v>128.6</v>
      </c>
      <c r="CF74" s="209">
        <v>0</v>
      </c>
      <c r="CG74" s="209">
        <v>0</v>
      </c>
      <c r="CH74" s="209">
        <v>0</v>
      </c>
      <c r="CI74" s="209">
        <v>238</v>
      </c>
      <c r="CJ74" s="209">
        <v>115</v>
      </c>
      <c r="CK74" s="209">
        <v>0</v>
      </c>
      <c r="CL74" s="209">
        <v>0</v>
      </c>
      <c r="CM74" s="209">
        <v>0</v>
      </c>
      <c r="CN74" s="209">
        <v>0</v>
      </c>
      <c r="CO74" s="209">
        <v>171</v>
      </c>
      <c r="CP74" s="209">
        <v>100</v>
      </c>
      <c r="CQ74" s="209">
        <v>1</v>
      </c>
      <c r="CR74" s="209">
        <v>0</v>
      </c>
      <c r="CS74" s="209">
        <v>0</v>
      </c>
      <c r="CT74" s="209">
        <v>624.10133399999995</v>
      </c>
      <c r="CU74" s="209">
        <v>174.2</v>
      </c>
      <c r="CV74" s="209">
        <v>26.6</v>
      </c>
      <c r="CW74" s="209">
        <v>0</v>
      </c>
      <c r="CX74" s="209">
        <v>0</v>
      </c>
      <c r="CY74" s="209">
        <v>0</v>
      </c>
      <c r="CZ74" s="209">
        <v>167</v>
      </c>
      <c r="DA74" s="209">
        <v>81.599999999999994</v>
      </c>
      <c r="DB74" s="209">
        <v>1</v>
      </c>
      <c r="DC74" s="209">
        <v>0</v>
      </c>
      <c r="DD74" s="209">
        <v>0</v>
      </c>
      <c r="DE74" s="209">
        <v>0</v>
      </c>
      <c r="DF74" s="209">
        <v>87</v>
      </c>
      <c r="DG74" s="209">
        <v>45</v>
      </c>
      <c r="DH74" s="209">
        <v>0</v>
      </c>
      <c r="DI74" s="211">
        <v>846.69066999999995</v>
      </c>
      <c r="DJ74" s="211">
        <v>286.83733599999999</v>
      </c>
      <c r="DK74" s="211">
        <v>19.366665999999999</v>
      </c>
      <c r="DL74" s="212">
        <f t="shared" si="9"/>
        <v>313</v>
      </c>
      <c r="DM74" s="212">
        <f t="shared" si="10"/>
        <v>458</v>
      </c>
      <c r="DN74" s="212">
        <f t="shared" si="11"/>
        <v>93</v>
      </c>
      <c r="DO74" s="212">
        <f t="shared" si="12"/>
        <v>297</v>
      </c>
      <c r="DP74" s="208">
        <v>100.333333333333</v>
      </c>
      <c r="DR74" s="206">
        <v>303</v>
      </c>
      <c r="DS74" s="206" t="s">
        <v>112</v>
      </c>
      <c r="DT74" s="206">
        <v>3037004</v>
      </c>
      <c r="DU74" s="206">
        <v>144405</v>
      </c>
      <c r="DV74" s="206" t="s">
        <v>367</v>
      </c>
      <c r="DW74" s="206" t="s">
        <v>300</v>
      </c>
      <c r="DX74" s="206" t="str">
        <f t="shared" si="7"/>
        <v>Academy</v>
      </c>
      <c r="DY74" s="246">
        <v>0</v>
      </c>
      <c r="DZ74" s="246">
        <v>73.5</v>
      </c>
      <c r="EA74" s="213">
        <f t="shared" si="13"/>
        <v>5</v>
      </c>
      <c r="EB74" s="207" t="str">
        <f t="shared" si="8"/>
        <v>3035</v>
      </c>
    </row>
    <row r="75" spans="1:132" ht="15" hidden="1" x14ac:dyDescent="0.25">
      <c r="A75" s="243">
        <v>855</v>
      </c>
      <c r="B75" s="244" t="s">
        <v>177</v>
      </c>
      <c r="C75" s="208">
        <v>54893</v>
      </c>
      <c r="D75" s="208">
        <v>38866</v>
      </c>
      <c r="E75" s="209">
        <v>10</v>
      </c>
      <c r="F75" s="209">
        <v>46</v>
      </c>
      <c r="G75" s="209">
        <v>17</v>
      </c>
      <c r="H75" s="209">
        <v>21</v>
      </c>
      <c r="I75" s="209">
        <v>0</v>
      </c>
      <c r="J75" s="209">
        <v>0</v>
      </c>
      <c r="K75" s="209">
        <v>0</v>
      </c>
      <c r="L75" s="209">
        <v>0</v>
      </c>
      <c r="M75" s="209">
        <v>0</v>
      </c>
      <c r="N75" s="209">
        <v>0</v>
      </c>
      <c r="O75" s="209">
        <v>0</v>
      </c>
      <c r="P75" s="209">
        <v>0</v>
      </c>
      <c r="Q75" s="209">
        <v>0</v>
      </c>
      <c r="R75" s="209">
        <v>0</v>
      </c>
      <c r="S75" s="209">
        <v>0</v>
      </c>
      <c r="T75" s="209">
        <v>0</v>
      </c>
      <c r="U75" s="209">
        <v>0</v>
      </c>
      <c r="V75" s="209">
        <v>0</v>
      </c>
      <c r="W75" s="209">
        <v>0</v>
      </c>
      <c r="X75" s="210">
        <v>994.65464799999995</v>
      </c>
      <c r="Y75" s="210">
        <v>6525.1886249999998</v>
      </c>
      <c r="Z75" s="210">
        <v>2403.4453210000001</v>
      </c>
      <c r="AA75" s="210">
        <v>143.87532200000001</v>
      </c>
      <c r="AB75" s="209">
        <v>7</v>
      </c>
      <c r="AC75" s="209">
        <v>5</v>
      </c>
      <c r="AD75" s="209">
        <v>3</v>
      </c>
      <c r="AE75" s="209">
        <v>0</v>
      </c>
      <c r="AF75" s="209">
        <v>0</v>
      </c>
      <c r="AG75" s="209">
        <v>0</v>
      </c>
      <c r="AH75" s="209">
        <v>0</v>
      </c>
      <c r="AI75" s="209">
        <v>0</v>
      </c>
      <c r="AJ75" s="209">
        <v>0</v>
      </c>
      <c r="AK75" s="209">
        <v>0</v>
      </c>
      <c r="AL75" s="209">
        <v>0</v>
      </c>
      <c r="AM75" s="209">
        <v>0</v>
      </c>
      <c r="AN75" s="209">
        <v>0</v>
      </c>
      <c r="AO75" s="209">
        <v>0</v>
      </c>
      <c r="AP75" s="209">
        <v>705.94131700000003</v>
      </c>
      <c r="AQ75" s="209">
        <v>318.615994</v>
      </c>
      <c r="AR75" s="209">
        <v>15.246665999999999</v>
      </c>
      <c r="AS75" s="211">
        <v>236</v>
      </c>
      <c r="AT75" s="209">
        <v>0</v>
      </c>
      <c r="AU75" s="209">
        <v>0</v>
      </c>
      <c r="AV75" s="209">
        <v>0</v>
      </c>
      <c r="AW75" s="209">
        <v>0</v>
      </c>
      <c r="AX75" s="209">
        <v>0</v>
      </c>
      <c r="AY75" s="209">
        <v>0</v>
      </c>
      <c r="AZ75" s="209">
        <v>0</v>
      </c>
      <c r="BA75" s="209">
        <v>0</v>
      </c>
      <c r="BB75" s="209">
        <v>0</v>
      </c>
      <c r="BC75" s="209">
        <v>0</v>
      </c>
      <c r="BD75" s="209">
        <v>0</v>
      </c>
      <c r="BE75" s="209">
        <v>0</v>
      </c>
      <c r="BF75" s="211">
        <v>2517.933278</v>
      </c>
      <c r="BG75" s="211">
        <v>1011.071327</v>
      </c>
      <c r="BH75" s="211">
        <v>20.917334</v>
      </c>
      <c r="BI75" s="209">
        <v>20</v>
      </c>
      <c r="BJ75" s="209">
        <v>57</v>
      </c>
      <c r="BK75" s="209">
        <v>22</v>
      </c>
      <c r="BL75" s="209">
        <v>6</v>
      </c>
      <c r="BM75" s="209">
        <v>0</v>
      </c>
      <c r="BN75" s="209">
        <v>0</v>
      </c>
      <c r="BO75" s="209">
        <v>0</v>
      </c>
      <c r="BP75" s="209">
        <v>0</v>
      </c>
      <c r="BQ75" s="209">
        <v>0</v>
      </c>
      <c r="BR75" s="209">
        <v>0</v>
      </c>
      <c r="BS75" s="209">
        <v>0</v>
      </c>
      <c r="BT75" s="209">
        <v>0</v>
      </c>
      <c r="BU75" s="209">
        <v>0</v>
      </c>
      <c r="BV75" s="209">
        <v>0</v>
      </c>
      <c r="BW75" s="209">
        <v>0</v>
      </c>
      <c r="BX75" s="209">
        <v>0</v>
      </c>
      <c r="BY75" s="209">
        <v>0</v>
      </c>
      <c r="BZ75" s="209">
        <v>0</v>
      </c>
      <c r="CA75" s="209">
        <v>0</v>
      </c>
      <c r="CB75" s="210">
        <v>1014.256662</v>
      </c>
      <c r="CC75" s="210">
        <v>6520.7786500000002</v>
      </c>
      <c r="CD75" s="210">
        <v>2411.2086559999998</v>
      </c>
      <c r="CE75" s="210">
        <v>124.333324</v>
      </c>
      <c r="CF75" s="209">
        <v>10</v>
      </c>
      <c r="CG75" s="209">
        <v>2</v>
      </c>
      <c r="CH75" s="209">
        <v>0</v>
      </c>
      <c r="CI75" s="209">
        <v>0</v>
      </c>
      <c r="CJ75" s="209">
        <v>0</v>
      </c>
      <c r="CK75" s="209">
        <v>0</v>
      </c>
      <c r="CL75" s="209">
        <v>0</v>
      </c>
      <c r="CM75" s="209">
        <v>0</v>
      </c>
      <c r="CN75" s="209">
        <v>0</v>
      </c>
      <c r="CO75" s="209">
        <v>0</v>
      </c>
      <c r="CP75" s="209">
        <v>0</v>
      </c>
      <c r="CQ75" s="209">
        <v>0</v>
      </c>
      <c r="CR75" s="209">
        <v>0</v>
      </c>
      <c r="CS75" s="209">
        <v>0</v>
      </c>
      <c r="CT75" s="209">
        <v>706.10866199999998</v>
      </c>
      <c r="CU75" s="209">
        <v>328.10933</v>
      </c>
      <c r="CV75" s="209">
        <v>10.4</v>
      </c>
      <c r="CW75" s="209">
        <v>0</v>
      </c>
      <c r="CX75" s="209">
        <v>0</v>
      </c>
      <c r="CY75" s="209">
        <v>0</v>
      </c>
      <c r="CZ75" s="209">
        <v>0</v>
      </c>
      <c r="DA75" s="209">
        <v>0</v>
      </c>
      <c r="DB75" s="209">
        <v>0</v>
      </c>
      <c r="DC75" s="209">
        <v>0</v>
      </c>
      <c r="DD75" s="209">
        <v>0</v>
      </c>
      <c r="DE75" s="209">
        <v>0</v>
      </c>
      <c r="DF75" s="209">
        <v>0</v>
      </c>
      <c r="DG75" s="209">
        <v>0</v>
      </c>
      <c r="DH75" s="209">
        <v>0</v>
      </c>
      <c r="DI75" s="211">
        <v>2783.3154469999999</v>
      </c>
      <c r="DJ75" s="211">
        <v>1136.382697</v>
      </c>
      <c r="DK75" s="211">
        <v>12.332668</v>
      </c>
      <c r="DL75" s="212">
        <f t="shared" si="9"/>
        <v>149</v>
      </c>
      <c r="DM75" s="212">
        <f t="shared" si="10"/>
        <v>533</v>
      </c>
      <c r="DN75" s="212">
        <f t="shared" si="11"/>
        <v>425</v>
      </c>
      <c r="DO75" s="212">
        <f t="shared" si="12"/>
        <v>519</v>
      </c>
      <c r="DP75" s="208">
        <v>426</v>
      </c>
      <c r="DR75" s="206">
        <v>303</v>
      </c>
      <c r="DS75" s="206" t="s">
        <v>112</v>
      </c>
      <c r="DT75" s="206">
        <v>3037005</v>
      </c>
      <c r="DU75" s="206">
        <v>147071</v>
      </c>
      <c r="DV75" s="206" t="s">
        <v>368</v>
      </c>
      <c r="DW75" s="206" t="s">
        <v>311</v>
      </c>
      <c r="DX75" s="206" t="str">
        <f t="shared" si="7"/>
        <v>Academy</v>
      </c>
      <c r="DY75" s="246">
        <v>0</v>
      </c>
      <c r="DZ75" s="246">
        <v>74</v>
      </c>
      <c r="EA75" s="213">
        <f t="shared" si="13"/>
        <v>6</v>
      </c>
      <c r="EB75" s="207" t="str">
        <f t="shared" si="8"/>
        <v>3036</v>
      </c>
    </row>
    <row r="76" spans="1:132" ht="15" hidden="1" x14ac:dyDescent="0.25">
      <c r="A76" s="243">
        <v>209</v>
      </c>
      <c r="B76" s="244" t="s">
        <v>137</v>
      </c>
      <c r="C76" s="208">
        <v>23003</v>
      </c>
      <c r="D76" s="208">
        <v>11403.5</v>
      </c>
      <c r="E76" s="209">
        <v>44</v>
      </c>
      <c r="F76" s="209">
        <v>124</v>
      </c>
      <c r="G76" s="209">
        <v>52</v>
      </c>
      <c r="H76" s="209">
        <v>15</v>
      </c>
      <c r="I76" s="209">
        <v>23</v>
      </c>
      <c r="J76" s="209">
        <v>931</v>
      </c>
      <c r="K76" s="209">
        <v>498.8</v>
      </c>
      <c r="L76" s="209">
        <v>18</v>
      </c>
      <c r="M76" s="209">
        <v>0</v>
      </c>
      <c r="N76" s="209">
        <v>19</v>
      </c>
      <c r="O76" s="209">
        <v>15</v>
      </c>
      <c r="P76" s="209">
        <v>1</v>
      </c>
      <c r="Q76" s="209">
        <v>0</v>
      </c>
      <c r="R76" s="209">
        <v>111</v>
      </c>
      <c r="S76" s="209">
        <v>43</v>
      </c>
      <c r="T76" s="209">
        <v>2</v>
      </c>
      <c r="U76" s="209">
        <v>0</v>
      </c>
      <c r="V76" s="209">
        <v>0</v>
      </c>
      <c r="W76" s="209">
        <v>0</v>
      </c>
      <c r="X76" s="210">
        <v>730.14933199999996</v>
      </c>
      <c r="Y76" s="210">
        <v>1977.738668</v>
      </c>
      <c r="Z76" s="210">
        <v>569.98333300000002</v>
      </c>
      <c r="AA76" s="210">
        <v>43</v>
      </c>
      <c r="AB76" s="209">
        <v>9</v>
      </c>
      <c r="AC76" s="209">
        <v>8</v>
      </c>
      <c r="AD76" s="209">
        <v>1</v>
      </c>
      <c r="AE76" s="209">
        <v>52</v>
      </c>
      <c r="AF76" s="209">
        <v>53</v>
      </c>
      <c r="AG76" s="209">
        <v>3</v>
      </c>
      <c r="AH76" s="209">
        <v>0</v>
      </c>
      <c r="AI76" s="209">
        <v>4</v>
      </c>
      <c r="AJ76" s="209">
        <v>0</v>
      </c>
      <c r="AK76" s="209">
        <v>16</v>
      </c>
      <c r="AL76" s="209">
        <v>8</v>
      </c>
      <c r="AM76" s="209">
        <v>1</v>
      </c>
      <c r="AN76" s="209">
        <v>0</v>
      </c>
      <c r="AO76" s="209">
        <v>0</v>
      </c>
      <c r="AP76" s="209">
        <v>68.673333999999997</v>
      </c>
      <c r="AQ76" s="209">
        <v>28.983332999999998</v>
      </c>
      <c r="AR76" s="209">
        <v>1</v>
      </c>
      <c r="AS76" s="211">
        <v>132</v>
      </c>
      <c r="AT76" s="209">
        <v>31</v>
      </c>
      <c r="AU76" s="209">
        <v>19</v>
      </c>
      <c r="AV76" s="209">
        <v>8</v>
      </c>
      <c r="AW76" s="209">
        <v>298.8</v>
      </c>
      <c r="AX76" s="209">
        <v>189</v>
      </c>
      <c r="AY76" s="209">
        <v>8</v>
      </c>
      <c r="AZ76" s="209">
        <v>6</v>
      </c>
      <c r="BA76" s="209">
        <v>6</v>
      </c>
      <c r="BB76" s="209">
        <v>0</v>
      </c>
      <c r="BC76" s="209">
        <v>18</v>
      </c>
      <c r="BD76" s="209">
        <v>11</v>
      </c>
      <c r="BE76" s="209">
        <v>1</v>
      </c>
      <c r="BF76" s="211">
        <v>864.12666400000001</v>
      </c>
      <c r="BG76" s="211">
        <v>247.533333</v>
      </c>
      <c r="BH76" s="211">
        <v>15</v>
      </c>
      <c r="BI76" s="209">
        <v>42</v>
      </c>
      <c r="BJ76" s="209">
        <v>109</v>
      </c>
      <c r="BK76" s="209">
        <v>44</v>
      </c>
      <c r="BL76" s="209">
        <v>5</v>
      </c>
      <c r="BM76" s="209">
        <v>16</v>
      </c>
      <c r="BN76" s="209">
        <v>926.4</v>
      </c>
      <c r="BO76" s="209">
        <v>391</v>
      </c>
      <c r="BP76" s="209">
        <v>16</v>
      </c>
      <c r="BQ76" s="209">
        <v>0</v>
      </c>
      <c r="BR76" s="209">
        <v>24</v>
      </c>
      <c r="BS76" s="209">
        <v>13</v>
      </c>
      <c r="BT76" s="209">
        <v>0</v>
      </c>
      <c r="BU76" s="209">
        <v>3</v>
      </c>
      <c r="BV76" s="209">
        <v>93</v>
      </c>
      <c r="BW76" s="209">
        <v>41</v>
      </c>
      <c r="BX76" s="209">
        <v>1</v>
      </c>
      <c r="BY76" s="209">
        <v>0</v>
      </c>
      <c r="BZ76" s="209">
        <v>0</v>
      </c>
      <c r="CA76" s="209">
        <v>0</v>
      </c>
      <c r="CB76" s="210">
        <v>589.39400000000001</v>
      </c>
      <c r="CC76" s="210">
        <v>1917.6333340000001</v>
      </c>
      <c r="CD76" s="210">
        <v>566.219334</v>
      </c>
      <c r="CE76" s="210">
        <v>50</v>
      </c>
      <c r="CF76" s="209">
        <v>3</v>
      </c>
      <c r="CG76" s="209">
        <v>5</v>
      </c>
      <c r="CH76" s="209">
        <v>0</v>
      </c>
      <c r="CI76" s="209">
        <v>64</v>
      </c>
      <c r="CJ76" s="209">
        <v>49</v>
      </c>
      <c r="CK76" s="209">
        <v>0</v>
      </c>
      <c r="CL76" s="209">
        <v>0</v>
      </c>
      <c r="CM76" s="209">
        <v>1</v>
      </c>
      <c r="CN76" s="209">
        <v>0</v>
      </c>
      <c r="CO76" s="209">
        <v>24</v>
      </c>
      <c r="CP76" s="209">
        <v>7</v>
      </c>
      <c r="CQ76" s="209">
        <v>1</v>
      </c>
      <c r="CR76" s="209">
        <v>0</v>
      </c>
      <c r="CS76" s="209">
        <v>0</v>
      </c>
      <c r="CT76" s="209">
        <v>81.666667000000004</v>
      </c>
      <c r="CU76" s="209">
        <v>22.475999999999999</v>
      </c>
      <c r="CV76" s="209">
        <v>1</v>
      </c>
      <c r="CW76" s="209">
        <v>41</v>
      </c>
      <c r="CX76" s="209">
        <v>23</v>
      </c>
      <c r="CY76" s="209">
        <v>3</v>
      </c>
      <c r="CZ76" s="209">
        <v>308.60000000000002</v>
      </c>
      <c r="DA76" s="209">
        <v>147</v>
      </c>
      <c r="DB76" s="209">
        <v>3</v>
      </c>
      <c r="DC76" s="209">
        <v>6</v>
      </c>
      <c r="DD76" s="209">
        <v>4</v>
      </c>
      <c r="DE76" s="209">
        <v>0</v>
      </c>
      <c r="DF76" s="209">
        <v>25</v>
      </c>
      <c r="DG76" s="209">
        <v>10</v>
      </c>
      <c r="DH76" s="209">
        <v>0</v>
      </c>
      <c r="DI76" s="211">
        <v>879.78666599999997</v>
      </c>
      <c r="DJ76" s="211">
        <v>276.999999</v>
      </c>
      <c r="DK76" s="211">
        <v>16.833333</v>
      </c>
      <c r="DL76" s="212">
        <f t="shared" si="9"/>
        <v>357</v>
      </c>
      <c r="DM76" s="212">
        <f t="shared" si="10"/>
        <v>417</v>
      </c>
      <c r="DN76" s="212">
        <f t="shared" si="11"/>
        <v>0</v>
      </c>
      <c r="DO76" s="212">
        <f t="shared" si="12"/>
        <v>0</v>
      </c>
      <c r="DP76" s="208">
        <v>275</v>
      </c>
      <c r="DR76" s="206">
        <v>303</v>
      </c>
      <c r="DS76" s="206" t="s">
        <v>112</v>
      </c>
      <c r="DT76" s="206">
        <v>3037006</v>
      </c>
      <c r="DU76" s="206">
        <v>148582</v>
      </c>
      <c r="DV76" s="206" t="s">
        <v>369</v>
      </c>
      <c r="DW76" s="206" t="s">
        <v>311</v>
      </c>
      <c r="DX76" s="206" t="str">
        <f t="shared" si="7"/>
        <v>Academy</v>
      </c>
      <c r="DY76" s="246">
        <v>0</v>
      </c>
      <c r="DZ76" s="246">
        <v>19</v>
      </c>
      <c r="EA76" s="213">
        <f t="shared" si="13"/>
        <v>7</v>
      </c>
      <c r="EB76" s="207" t="str">
        <f t="shared" si="8"/>
        <v>3037</v>
      </c>
    </row>
    <row r="77" spans="1:132" ht="15" hidden="1" x14ac:dyDescent="0.25">
      <c r="A77" s="243">
        <v>925</v>
      </c>
      <c r="B77" s="244" t="s">
        <v>178</v>
      </c>
      <c r="C77" s="208">
        <v>55532</v>
      </c>
      <c r="D77" s="208">
        <v>41641</v>
      </c>
      <c r="E77" s="209">
        <v>85</v>
      </c>
      <c r="F77" s="209">
        <v>266.066667</v>
      </c>
      <c r="G77" s="209">
        <v>67.8</v>
      </c>
      <c r="H77" s="209">
        <v>0</v>
      </c>
      <c r="I77" s="209">
        <v>19.2</v>
      </c>
      <c r="J77" s="209">
        <v>254.86666700000001</v>
      </c>
      <c r="K77" s="209">
        <v>105.2</v>
      </c>
      <c r="L77" s="209">
        <v>0.8</v>
      </c>
      <c r="M77" s="209">
        <v>0</v>
      </c>
      <c r="N77" s="209">
        <v>0</v>
      </c>
      <c r="O77" s="209">
        <v>0</v>
      </c>
      <c r="P77" s="209">
        <v>0</v>
      </c>
      <c r="Q77" s="209">
        <v>66.5</v>
      </c>
      <c r="R77" s="209">
        <v>607.749999</v>
      </c>
      <c r="S77" s="209">
        <v>246.69999899999999</v>
      </c>
      <c r="T77" s="209">
        <v>2</v>
      </c>
      <c r="U77" s="209">
        <v>0</v>
      </c>
      <c r="V77" s="209">
        <v>0</v>
      </c>
      <c r="W77" s="209">
        <v>0</v>
      </c>
      <c r="X77" s="210">
        <v>1370.7807049999999</v>
      </c>
      <c r="Y77" s="210">
        <v>5493.2796250000001</v>
      </c>
      <c r="Z77" s="210">
        <v>2017.5263219999999</v>
      </c>
      <c r="AA77" s="210">
        <v>146.33333300000001</v>
      </c>
      <c r="AB77" s="209">
        <v>52.4</v>
      </c>
      <c r="AC77" s="209">
        <v>16</v>
      </c>
      <c r="AD77" s="209">
        <v>0</v>
      </c>
      <c r="AE77" s="209">
        <v>47.066667000000002</v>
      </c>
      <c r="AF77" s="209">
        <v>36</v>
      </c>
      <c r="AG77" s="209">
        <v>0</v>
      </c>
      <c r="AH77" s="209">
        <v>0</v>
      </c>
      <c r="AI77" s="209">
        <v>0</v>
      </c>
      <c r="AJ77" s="209">
        <v>0</v>
      </c>
      <c r="AK77" s="209">
        <v>204.566667</v>
      </c>
      <c r="AL77" s="209">
        <v>81.166666000000006</v>
      </c>
      <c r="AM77" s="209">
        <v>1</v>
      </c>
      <c r="AN77" s="209">
        <v>0</v>
      </c>
      <c r="AO77" s="209">
        <v>0</v>
      </c>
      <c r="AP77" s="209">
        <v>1263.094871</v>
      </c>
      <c r="AQ77" s="209">
        <v>544.45438799999999</v>
      </c>
      <c r="AR77" s="209">
        <v>14</v>
      </c>
      <c r="AS77" s="211">
        <v>296</v>
      </c>
      <c r="AT77" s="209">
        <v>104</v>
      </c>
      <c r="AU77" s="209">
        <v>22.8</v>
      </c>
      <c r="AV77" s="209">
        <v>0</v>
      </c>
      <c r="AW77" s="209">
        <v>81.833332999999996</v>
      </c>
      <c r="AX77" s="209">
        <v>32.6</v>
      </c>
      <c r="AY77" s="209">
        <v>0</v>
      </c>
      <c r="AZ77" s="209">
        <v>0</v>
      </c>
      <c r="BA77" s="209">
        <v>0</v>
      </c>
      <c r="BB77" s="209">
        <v>0</v>
      </c>
      <c r="BC77" s="209">
        <v>155.72799800000001</v>
      </c>
      <c r="BD77" s="209">
        <v>71.599998999999997</v>
      </c>
      <c r="BE77" s="209">
        <v>0</v>
      </c>
      <c r="BF77" s="211">
        <v>2628.9019969999999</v>
      </c>
      <c r="BG77" s="211">
        <v>1026.737997</v>
      </c>
      <c r="BH77" s="211">
        <v>28.697334999999999</v>
      </c>
      <c r="BI77" s="209">
        <v>78.8</v>
      </c>
      <c r="BJ77" s="209">
        <v>233.4</v>
      </c>
      <c r="BK77" s="209">
        <v>91.666667000000004</v>
      </c>
      <c r="BL77" s="209">
        <v>2</v>
      </c>
      <c r="BM77" s="209">
        <v>15</v>
      </c>
      <c r="BN77" s="209">
        <v>245.73333299999999</v>
      </c>
      <c r="BO77" s="209">
        <v>108.4</v>
      </c>
      <c r="BP77" s="209">
        <v>0</v>
      </c>
      <c r="BQ77" s="209">
        <v>0</v>
      </c>
      <c r="BR77" s="209">
        <v>0</v>
      </c>
      <c r="BS77" s="209">
        <v>0</v>
      </c>
      <c r="BT77" s="209">
        <v>0</v>
      </c>
      <c r="BU77" s="209">
        <v>67.733333000000002</v>
      </c>
      <c r="BV77" s="209">
        <v>619.83333300000004</v>
      </c>
      <c r="BW77" s="209">
        <v>259.08333399999998</v>
      </c>
      <c r="BX77" s="209">
        <v>1</v>
      </c>
      <c r="BY77" s="209">
        <v>0</v>
      </c>
      <c r="BZ77" s="209">
        <v>0</v>
      </c>
      <c r="CA77" s="209">
        <v>0</v>
      </c>
      <c r="CB77" s="210">
        <v>1291.3686259999999</v>
      </c>
      <c r="CC77" s="210">
        <v>5353.1345119999996</v>
      </c>
      <c r="CD77" s="210">
        <v>1921.640793</v>
      </c>
      <c r="CE77" s="210">
        <v>115.266667</v>
      </c>
      <c r="CF77" s="209">
        <v>69.2</v>
      </c>
      <c r="CG77" s="209">
        <v>35</v>
      </c>
      <c r="CH77" s="209">
        <v>0</v>
      </c>
      <c r="CI77" s="209">
        <v>42.133333</v>
      </c>
      <c r="CJ77" s="209">
        <v>32.799999999999997</v>
      </c>
      <c r="CK77" s="209">
        <v>0</v>
      </c>
      <c r="CL77" s="209">
        <v>0</v>
      </c>
      <c r="CM77" s="209">
        <v>0</v>
      </c>
      <c r="CN77" s="209">
        <v>0</v>
      </c>
      <c r="CO77" s="209">
        <v>179.533333</v>
      </c>
      <c r="CP77" s="209">
        <v>115.533333</v>
      </c>
      <c r="CQ77" s="209">
        <v>0</v>
      </c>
      <c r="CR77" s="209">
        <v>0</v>
      </c>
      <c r="CS77" s="209">
        <v>0</v>
      </c>
      <c r="CT77" s="209">
        <v>972.27498400000002</v>
      </c>
      <c r="CU77" s="209">
        <v>500.19736799999998</v>
      </c>
      <c r="CV77" s="209">
        <v>13.4</v>
      </c>
      <c r="CW77" s="209">
        <v>87.2</v>
      </c>
      <c r="CX77" s="209">
        <v>44</v>
      </c>
      <c r="CY77" s="209">
        <v>2</v>
      </c>
      <c r="CZ77" s="209">
        <v>77.2</v>
      </c>
      <c r="DA77" s="209">
        <v>41.4</v>
      </c>
      <c r="DB77" s="209">
        <v>0</v>
      </c>
      <c r="DC77" s="209">
        <v>0</v>
      </c>
      <c r="DD77" s="209">
        <v>0</v>
      </c>
      <c r="DE77" s="209">
        <v>0</v>
      </c>
      <c r="DF77" s="209">
        <v>171.11666600000001</v>
      </c>
      <c r="DG77" s="209">
        <v>81.199999000000005</v>
      </c>
      <c r="DH77" s="209">
        <v>0</v>
      </c>
      <c r="DI77" s="211">
        <v>2750.4166620000001</v>
      </c>
      <c r="DJ77" s="211">
        <v>1022.719999</v>
      </c>
      <c r="DK77" s="211">
        <v>28.166667</v>
      </c>
      <c r="DL77" s="212">
        <f t="shared" si="9"/>
        <v>227</v>
      </c>
      <c r="DM77" s="212">
        <f t="shared" si="10"/>
        <v>359</v>
      </c>
      <c r="DN77" s="212">
        <f t="shared" si="11"/>
        <v>556.5</v>
      </c>
      <c r="DO77" s="212">
        <f t="shared" si="12"/>
        <v>944.5</v>
      </c>
      <c r="DP77" s="208">
        <v>221</v>
      </c>
      <c r="DR77" s="206">
        <v>304</v>
      </c>
      <c r="DS77" s="206" t="s">
        <v>122</v>
      </c>
      <c r="DT77" s="206">
        <v>3047000</v>
      </c>
      <c r="DU77" s="206">
        <v>140796</v>
      </c>
      <c r="DV77" s="206" t="s">
        <v>370</v>
      </c>
      <c r="DW77" s="206" t="s">
        <v>300</v>
      </c>
      <c r="DX77" s="206" t="str">
        <f t="shared" si="7"/>
        <v>Academy</v>
      </c>
      <c r="DY77" s="246">
        <v>0</v>
      </c>
      <c r="DZ77" s="246">
        <v>186</v>
      </c>
      <c r="EA77" s="213">
        <f t="shared" si="13"/>
        <v>1</v>
      </c>
      <c r="EB77" s="207" t="str">
        <f t="shared" si="8"/>
        <v>3041</v>
      </c>
    </row>
    <row r="78" spans="1:132" ht="15" hidden="1" x14ac:dyDescent="0.25">
      <c r="A78" s="243">
        <v>341</v>
      </c>
      <c r="B78" s="244" t="s">
        <v>179</v>
      </c>
      <c r="C78" s="208">
        <v>38594.5</v>
      </c>
      <c r="D78" s="208">
        <v>26044.5</v>
      </c>
      <c r="E78" s="209">
        <v>114</v>
      </c>
      <c r="F78" s="209">
        <v>274</v>
      </c>
      <c r="G78" s="209">
        <v>89</v>
      </c>
      <c r="H78" s="209">
        <v>11</v>
      </c>
      <c r="I78" s="209">
        <v>260</v>
      </c>
      <c r="J78" s="209">
        <v>2041.6</v>
      </c>
      <c r="K78" s="209">
        <v>833</v>
      </c>
      <c r="L78" s="209">
        <v>17</v>
      </c>
      <c r="M78" s="209">
        <v>0</v>
      </c>
      <c r="N78" s="209">
        <v>0</v>
      </c>
      <c r="O78" s="209">
        <v>0</v>
      </c>
      <c r="P78" s="209">
        <v>0</v>
      </c>
      <c r="Q78" s="209">
        <v>58</v>
      </c>
      <c r="R78" s="209">
        <v>189</v>
      </c>
      <c r="S78" s="209">
        <v>72</v>
      </c>
      <c r="T78" s="209">
        <v>2</v>
      </c>
      <c r="U78" s="209">
        <v>0</v>
      </c>
      <c r="V78" s="209">
        <v>0</v>
      </c>
      <c r="W78" s="209">
        <v>0</v>
      </c>
      <c r="X78" s="210">
        <v>1412.0666659999999</v>
      </c>
      <c r="Y78" s="210">
        <v>2850.4333329999999</v>
      </c>
      <c r="Z78" s="210">
        <v>854.34399900000005</v>
      </c>
      <c r="AA78" s="210">
        <v>94</v>
      </c>
      <c r="AB78" s="209">
        <v>34</v>
      </c>
      <c r="AC78" s="209">
        <v>25</v>
      </c>
      <c r="AD78" s="209">
        <v>0</v>
      </c>
      <c r="AE78" s="209">
        <v>441.8</v>
      </c>
      <c r="AF78" s="209">
        <v>207.8</v>
      </c>
      <c r="AG78" s="209">
        <v>4</v>
      </c>
      <c r="AH78" s="209">
        <v>0</v>
      </c>
      <c r="AI78" s="209">
        <v>0</v>
      </c>
      <c r="AJ78" s="209">
        <v>0</v>
      </c>
      <c r="AK78" s="209">
        <v>75</v>
      </c>
      <c r="AL78" s="209">
        <v>34</v>
      </c>
      <c r="AM78" s="209">
        <v>1</v>
      </c>
      <c r="AN78" s="209">
        <v>0</v>
      </c>
      <c r="AO78" s="209">
        <v>0</v>
      </c>
      <c r="AP78" s="209">
        <v>573.33333300000004</v>
      </c>
      <c r="AQ78" s="209">
        <v>186.533333</v>
      </c>
      <c r="AR78" s="209">
        <v>12</v>
      </c>
      <c r="AS78" s="211">
        <v>293</v>
      </c>
      <c r="AT78" s="209">
        <v>102.4</v>
      </c>
      <c r="AU78" s="209">
        <v>38</v>
      </c>
      <c r="AV78" s="209">
        <v>3</v>
      </c>
      <c r="AW78" s="209">
        <v>383.6</v>
      </c>
      <c r="AX78" s="209">
        <v>194.4</v>
      </c>
      <c r="AY78" s="209">
        <v>1</v>
      </c>
      <c r="AZ78" s="209">
        <v>0</v>
      </c>
      <c r="BA78" s="209">
        <v>0</v>
      </c>
      <c r="BB78" s="209">
        <v>0</v>
      </c>
      <c r="BC78" s="209">
        <v>28.6</v>
      </c>
      <c r="BD78" s="209">
        <v>14</v>
      </c>
      <c r="BE78" s="209">
        <v>0</v>
      </c>
      <c r="BF78" s="211">
        <v>1773.357336</v>
      </c>
      <c r="BG78" s="211">
        <v>565.22533499999997</v>
      </c>
      <c r="BH78" s="211">
        <v>29.423999999999999</v>
      </c>
      <c r="BI78" s="209">
        <v>107</v>
      </c>
      <c r="BJ78" s="209">
        <v>303</v>
      </c>
      <c r="BK78" s="209">
        <v>110</v>
      </c>
      <c r="BL78" s="209">
        <v>12</v>
      </c>
      <c r="BM78" s="209">
        <v>236.8</v>
      </c>
      <c r="BN78" s="209">
        <v>1950.8</v>
      </c>
      <c r="BO78" s="209">
        <v>796.4</v>
      </c>
      <c r="BP78" s="209">
        <v>24</v>
      </c>
      <c r="BQ78" s="209">
        <v>0</v>
      </c>
      <c r="BR78" s="209">
        <v>0</v>
      </c>
      <c r="BS78" s="209">
        <v>0</v>
      </c>
      <c r="BT78" s="209">
        <v>0</v>
      </c>
      <c r="BU78" s="209">
        <v>59</v>
      </c>
      <c r="BV78" s="209">
        <v>222</v>
      </c>
      <c r="BW78" s="209">
        <v>87</v>
      </c>
      <c r="BX78" s="209">
        <v>4</v>
      </c>
      <c r="BY78" s="209">
        <v>0</v>
      </c>
      <c r="BZ78" s="209">
        <v>0</v>
      </c>
      <c r="CA78" s="209">
        <v>0</v>
      </c>
      <c r="CB78" s="210">
        <v>1171.0173400000001</v>
      </c>
      <c r="CC78" s="210">
        <v>2757.419335</v>
      </c>
      <c r="CD78" s="210">
        <v>849.73400000000004</v>
      </c>
      <c r="CE78" s="210">
        <v>97</v>
      </c>
      <c r="CF78" s="209">
        <v>50</v>
      </c>
      <c r="CG78" s="209">
        <v>35</v>
      </c>
      <c r="CH78" s="209">
        <v>4</v>
      </c>
      <c r="CI78" s="209">
        <v>551.79999999999995</v>
      </c>
      <c r="CJ78" s="209">
        <v>295.8</v>
      </c>
      <c r="CK78" s="209">
        <v>10</v>
      </c>
      <c r="CL78" s="209">
        <v>0</v>
      </c>
      <c r="CM78" s="209">
        <v>0</v>
      </c>
      <c r="CN78" s="209">
        <v>0</v>
      </c>
      <c r="CO78" s="209">
        <v>59</v>
      </c>
      <c r="CP78" s="209">
        <v>29</v>
      </c>
      <c r="CQ78" s="209">
        <v>2</v>
      </c>
      <c r="CR78" s="209">
        <v>0</v>
      </c>
      <c r="CS78" s="209">
        <v>0</v>
      </c>
      <c r="CT78" s="209">
        <v>571.53866700000003</v>
      </c>
      <c r="CU78" s="209">
        <v>178.446</v>
      </c>
      <c r="CV78" s="209">
        <v>18</v>
      </c>
      <c r="CW78" s="209">
        <v>100.966666</v>
      </c>
      <c r="CX78" s="209">
        <v>44.8</v>
      </c>
      <c r="CY78" s="209">
        <v>6</v>
      </c>
      <c r="CZ78" s="209">
        <v>390.6</v>
      </c>
      <c r="DA78" s="209">
        <v>206.6</v>
      </c>
      <c r="DB78" s="209">
        <v>4</v>
      </c>
      <c r="DC78" s="209">
        <v>0</v>
      </c>
      <c r="DD78" s="209">
        <v>0</v>
      </c>
      <c r="DE78" s="209">
        <v>0</v>
      </c>
      <c r="DF78" s="209">
        <v>28</v>
      </c>
      <c r="DG78" s="209">
        <v>23</v>
      </c>
      <c r="DH78" s="209">
        <v>0</v>
      </c>
      <c r="DI78" s="211">
        <v>1753.240679</v>
      </c>
      <c r="DJ78" s="211">
        <v>551.48933799999998</v>
      </c>
      <c r="DK78" s="211">
        <v>23.7</v>
      </c>
      <c r="DL78" s="212">
        <f t="shared" si="9"/>
        <v>497</v>
      </c>
      <c r="DM78" s="212">
        <f t="shared" si="10"/>
        <v>1089</v>
      </c>
      <c r="DN78" s="212">
        <f t="shared" si="11"/>
        <v>0</v>
      </c>
      <c r="DO78" s="212">
        <f t="shared" si="12"/>
        <v>0</v>
      </c>
      <c r="DP78" s="208">
        <v>16</v>
      </c>
      <c r="DR78" s="206">
        <v>304</v>
      </c>
      <c r="DS78" s="206" t="s">
        <v>122</v>
      </c>
      <c r="DT78" s="206">
        <v>3047001</v>
      </c>
      <c r="DU78" s="206">
        <v>143731</v>
      </c>
      <c r="DV78" s="206" t="s">
        <v>371</v>
      </c>
      <c r="DW78" s="206" t="s">
        <v>311</v>
      </c>
      <c r="DX78" s="206" t="str">
        <f t="shared" si="7"/>
        <v>Academy</v>
      </c>
      <c r="DY78" s="246">
        <v>22</v>
      </c>
      <c r="DZ78" s="246">
        <v>10</v>
      </c>
      <c r="EA78" s="213">
        <f t="shared" si="13"/>
        <v>2</v>
      </c>
      <c r="EB78" s="207" t="str">
        <f t="shared" si="8"/>
        <v>3042</v>
      </c>
    </row>
    <row r="79" spans="1:132" ht="15" hidden="1" x14ac:dyDescent="0.25">
      <c r="A79" s="243">
        <v>821</v>
      </c>
      <c r="B79" s="244" t="s">
        <v>180</v>
      </c>
      <c r="C79" s="208">
        <v>22563</v>
      </c>
      <c r="D79" s="208">
        <v>15081</v>
      </c>
      <c r="E79" s="209">
        <v>145.4</v>
      </c>
      <c r="F79" s="209">
        <v>363.4</v>
      </c>
      <c r="G79" s="209">
        <v>147</v>
      </c>
      <c r="H79" s="209">
        <v>10</v>
      </c>
      <c r="I79" s="209">
        <v>1</v>
      </c>
      <c r="J79" s="209">
        <v>256.36666700000001</v>
      </c>
      <c r="K79" s="209">
        <v>93.8</v>
      </c>
      <c r="L79" s="209">
        <v>0</v>
      </c>
      <c r="M79" s="209">
        <v>0</v>
      </c>
      <c r="N79" s="209">
        <v>0</v>
      </c>
      <c r="O79" s="209">
        <v>0</v>
      </c>
      <c r="P79" s="209">
        <v>0</v>
      </c>
      <c r="Q79" s="209">
        <v>1</v>
      </c>
      <c r="R79" s="209">
        <v>179</v>
      </c>
      <c r="S79" s="209">
        <v>73</v>
      </c>
      <c r="T79" s="209">
        <v>2</v>
      </c>
      <c r="U79" s="209">
        <v>0</v>
      </c>
      <c r="V79" s="209">
        <v>0</v>
      </c>
      <c r="W79" s="209">
        <v>0</v>
      </c>
      <c r="X79" s="210">
        <v>623.192002</v>
      </c>
      <c r="Y79" s="210">
        <v>2024.128667</v>
      </c>
      <c r="Z79" s="210">
        <v>659.927999</v>
      </c>
      <c r="AA79" s="210">
        <v>61.8</v>
      </c>
      <c r="AB79" s="209">
        <v>83.8</v>
      </c>
      <c r="AC79" s="209">
        <v>46</v>
      </c>
      <c r="AD79" s="209">
        <v>3</v>
      </c>
      <c r="AE79" s="209">
        <v>19</v>
      </c>
      <c r="AF79" s="209">
        <v>12</v>
      </c>
      <c r="AG79" s="209">
        <v>0</v>
      </c>
      <c r="AH79" s="209">
        <v>0</v>
      </c>
      <c r="AI79" s="209">
        <v>0</v>
      </c>
      <c r="AJ79" s="209">
        <v>0</v>
      </c>
      <c r="AK79" s="209">
        <v>10</v>
      </c>
      <c r="AL79" s="209">
        <v>6</v>
      </c>
      <c r="AM79" s="209">
        <v>0</v>
      </c>
      <c r="AN79" s="209">
        <v>0</v>
      </c>
      <c r="AO79" s="209">
        <v>0</v>
      </c>
      <c r="AP79" s="209">
        <v>381.4</v>
      </c>
      <c r="AQ79" s="209">
        <v>142.83333300000001</v>
      </c>
      <c r="AR79" s="209">
        <v>10</v>
      </c>
      <c r="AS79" s="211">
        <v>106</v>
      </c>
      <c r="AT79" s="209">
        <v>93.2</v>
      </c>
      <c r="AU79" s="209">
        <v>46.4</v>
      </c>
      <c r="AV79" s="209">
        <v>0</v>
      </c>
      <c r="AW79" s="209">
        <v>30.899999000000001</v>
      </c>
      <c r="AX79" s="209">
        <v>18.3</v>
      </c>
      <c r="AY79" s="209">
        <v>0</v>
      </c>
      <c r="AZ79" s="209">
        <v>0</v>
      </c>
      <c r="BA79" s="209">
        <v>0</v>
      </c>
      <c r="BB79" s="209">
        <v>0</v>
      </c>
      <c r="BC79" s="209">
        <v>37.799999</v>
      </c>
      <c r="BD79" s="209">
        <v>22.2</v>
      </c>
      <c r="BE79" s="209">
        <v>0</v>
      </c>
      <c r="BF79" s="211">
        <v>512.43733599999996</v>
      </c>
      <c r="BG79" s="211">
        <v>190.104004</v>
      </c>
      <c r="BH79" s="211">
        <v>15</v>
      </c>
      <c r="BI79" s="209">
        <v>141</v>
      </c>
      <c r="BJ79" s="209">
        <v>441.6</v>
      </c>
      <c r="BK79" s="209">
        <v>135.80000000000001</v>
      </c>
      <c r="BL79" s="209">
        <v>3</v>
      </c>
      <c r="BM79" s="209">
        <v>0</v>
      </c>
      <c r="BN79" s="209">
        <v>307</v>
      </c>
      <c r="BO79" s="209">
        <v>134.80000000000001</v>
      </c>
      <c r="BP79" s="209">
        <v>0</v>
      </c>
      <c r="BQ79" s="209">
        <v>0</v>
      </c>
      <c r="BR79" s="209">
        <v>0</v>
      </c>
      <c r="BS79" s="209">
        <v>0</v>
      </c>
      <c r="BT79" s="209">
        <v>0</v>
      </c>
      <c r="BU79" s="209">
        <v>2</v>
      </c>
      <c r="BV79" s="209">
        <v>147</v>
      </c>
      <c r="BW79" s="209">
        <v>77.066666999999995</v>
      </c>
      <c r="BX79" s="209">
        <v>2</v>
      </c>
      <c r="BY79" s="209">
        <v>0</v>
      </c>
      <c r="BZ79" s="209">
        <v>0</v>
      </c>
      <c r="CA79" s="209">
        <v>0</v>
      </c>
      <c r="CB79" s="210">
        <v>617.98333400000001</v>
      </c>
      <c r="CC79" s="210">
        <v>2039.0166690000001</v>
      </c>
      <c r="CD79" s="210">
        <v>700.88333299999999</v>
      </c>
      <c r="CE79" s="210">
        <v>47</v>
      </c>
      <c r="CF79" s="209">
        <v>102</v>
      </c>
      <c r="CG79" s="209">
        <v>37</v>
      </c>
      <c r="CH79" s="209">
        <v>2</v>
      </c>
      <c r="CI79" s="209">
        <v>22</v>
      </c>
      <c r="CJ79" s="209">
        <v>11</v>
      </c>
      <c r="CK79" s="209">
        <v>0</v>
      </c>
      <c r="CL79" s="209">
        <v>0</v>
      </c>
      <c r="CM79" s="209">
        <v>0</v>
      </c>
      <c r="CN79" s="209">
        <v>0</v>
      </c>
      <c r="CO79" s="209">
        <v>5</v>
      </c>
      <c r="CP79" s="209">
        <v>5</v>
      </c>
      <c r="CQ79" s="209">
        <v>0</v>
      </c>
      <c r="CR79" s="209">
        <v>0</v>
      </c>
      <c r="CS79" s="209">
        <v>0</v>
      </c>
      <c r="CT79" s="209">
        <v>289.63333299999999</v>
      </c>
      <c r="CU79" s="209">
        <v>149.933333</v>
      </c>
      <c r="CV79" s="209">
        <v>3</v>
      </c>
      <c r="CW79" s="209">
        <v>113.4</v>
      </c>
      <c r="CX79" s="209">
        <v>40</v>
      </c>
      <c r="CY79" s="209">
        <v>0</v>
      </c>
      <c r="CZ79" s="209">
        <v>54</v>
      </c>
      <c r="DA79" s="209">
        <v>26</v>
      </c>
      <c r="DB79" s="209">
        <v>0</v>
      </c>
      <c r="DC79" s="209">
        <v>0</v>
      </c>
      <c r="DD79" s="209">
        <v>0</v>
      </c>
      <c r="DE79" s="209">
        <v>0</v>
      </c>
      <c r="DF79" s="209">
        <v>34.333333000000003</v>
      </c>
      <c r="DG79" s="209">
        <v>17.600000000000001</v>
      </c>
      <c r="DH79" s="209">
        <v>0</v>
      </c>
      <c r="DI79" s="211">
        <v>552.98333000000002</v>
      </c>
      <c r="DJ79" s="211">
        <v>189.73333199999999</v>
      </c>
      <c r="DK79" s="211">
        <v>14</v>
      </c>
      <c r="DL79" s="212">
        <f t="shared" si="9"/>
        <v>385</v>
      </c>
      <c r="DM79" s="212">
        <f t="shared" si="10"/>
        <v>265</v>
      </c>
      <c r="DN79" s="212">
        <f t="shared" si="11"/>
        <v>0</v>
      </c>
      <c r="DO79" s="212">
        <f t="shared" si="12"/>
        <v>51</v>
      </c>
      <c r="DP79" s="208">
        <v>39.516666666666673</v>
      </c>
      <c r="DR79" s="206">
        <v>304</v>
      </c>
      <c r="DS79" s="206" t="s">
        <v>122</v>
      </c>
      <c r="DT79" s="206">
        <v>3047005</v>
      </c>
      <c r="DU79" s="206">
        <v>101581</v>
      </c>
      <c r="DV79" s="206" t="s">
        <v>372</v>
      </c>
      <c r="DW79" s="206" t="s">
        <v>295</v>
      </c>
      <c r="DX79" s="206" t="str">
        <f t="shared" si="7"/>
        <v>Maintained</v>
      </c>
      <c r="DY79" s="246">
        <v>56</v>
      </c>
      <c r="DZ79" s="246">
        <v>0</v>
      </c>
      <c r="EA79" s="213">
        <f t="shared" si="13"/>
        <v>3</v>
      </c>
      <c r="EB79" s="207" t="str">
        <f t="shared" si="8"/>
        <v>3043</v>
      </c>
    </row>
    <row r="80" spans="1:132" ht="15" hidden="1" x14ac:dyDescent="0.25">
      <c r="A80" s="243">
        <v>352</v>
      </c>
      <c r="B80" s="244" t="s">
        <v>181</v>
      </c>
      <c r="C80" s="208">
        <v>49513</v>
      </c>
      <c r="D80" s="208">
        <v>31927.5</v>
      </c>
      <c r="E80" s="209">
        <v>3</v>
      </c>
      <c r="F80" s="209">
        <v>85</v>
      </c>
      <c r="G80" s="209">
        <v>35</v>
      </c>
      <c r="H80" s="209">
        <v>1</v>
      </c>
      <c r="I80" s="209">
        <v>7.6</v>
      </c>
      <c r="J80" s="209">
        <v>2423.666667</v>
      </c>
      <c r="K80" s="209">
        <v>1169.5</v>
      </c>
      <c r="L80" s="209">
        <v>5</v>
      </c>
      <c r="M80" s="209">
        <v>0</v>
      </c>
      <c r="N80" s="209">
        <v>28</v>
      </c>
      <c r="O80" s="209">
        <v>20</v>
      </c>
      <c r="P80" s="209">
        <v>0</v>
      </c>
      <c r="Q80" s="209">
        <v>43</v>
      </c>
      <c r="R80" s="209">
        <v>1273</v>
      </c>
      <c r="S80" s="209">
        <v>644</v>
      </c>
      <c r="T80" s="209">
        <v>3</v>
      </c>
      <c r="U80" s="209">
        <v>0</v>
      </c>
      <c r="V80" s="209">
        <v>0</v>
      </c>
      <c r="W80" s="209">
        <v>0</v>
      </c>
      <c r="X80" s="210">
        <v>2173.099999</v>
      </c>
      <c r="Y80" s="210">
        <v>2311.3500020000001</v>
      </c>
      <c r="Z80" s="210">
        <v>403.33333399999998</v>
      </c>
      <c r="AA80" s="210">
        <v>105.75</v>
      </c>
      <c r="AB80" s="209">
        <v>35</v>
      </c>
      <c r="AC80" s="209">
        <v>16</v>
      </c>
      <c r="AD80" s="209">
        <v>1</v>
      </c>
      <c r="AE80" s="209">
        <v>844</v>
      </c>
      <c r="AF80" s="209">
        <v>434</v>
      </c>
      <c r="AG80" s="209">
        <v>1</v>
      </c>
      <c r="AH80" s="209">
        <v>8</v>
      </c>
      <c r="AI80" s="209">
        <v>7</v>
      </c>
      <c r="AJ80" s="209">
        <v>0</v>
      </c>
      <c r="AK80" s="209">
        <v>486</v>
      </c>
      <c r="AL80" s="209">
        <v>247</v>
      </c>
      <c r="AM80" s="209">
        <v>0</v>
      </c>
      <c r="AN80" s="209">
        <v>0</v>
      </c>
      <c r="AO80" s="209">
        <v>0</v>
      </c>
      <c r="AP80" s="209">
        <v>291.13333299999999</v>
      </c>
      <c r="AQ80" s="209">
        <v>48</v>
      </c>
      <c r="AR80" s="209">
        <v>5</v>
      </c>
      <c r="AS80" s="211">
        <v>290</v>
      </c>
      <c r="AT80" s="209">
        <v>0</v>
      </c>
      <c r="AU80" s="209">
        <v>0</v>
      </c>
      <c r="AV80" s="209">
        <v>0</v>
      </c>
      <c r="AW80" s="209">
        <v>470.73333400000001</v>
      </c>
      <c r="AX80" s="209">
        <v>226</v>
      </c>
      <c r="AY80" s="209">
        <v>1</v>
      </c>
      <c r="AZ80" s="209">
        <v>0</v>
      </c>
      <c r="BA80" s="209">
        <v>0</v>
      </c>
      <c r="BB80" s="209">
        <v>0</v>
      </c>
      <c r="BC80" s="209">
        <v>248</v>
      </c>
      <c r="BD80" s="209">
        <v>120.6</v>
      </c>
      <c r="BE80" s="209">
        <v>1</v>
      </c>
      <c r="BF80" s="211">
        <v>854.46666900000002</v>
      </c>
      <c r="BG80" s="211">
        <v>179.76666700000001</v>
      </c>
      <c r="BH80" s="211">
        <v>30</v>
      </c>
      <c r="BI80" s="209">
        <v>0</v>
      </c>
      <c r="BJ80" s="209">
        <v>83</v>
      </c>
      <c r="BK80" s="209">
        <v>30</v>
      </c>
      <c r="BL80" s="209">
        <v>1</v>
      </c>
      <c r="BM80" s="209">
        <v>4</v>
      </c>
      <c r="BN80" s="209">
        <v>2382.766666</v>
      </c>
      <c r="BO80" s="209">
        <v>1142.833333</v>
      </c>
      <c r="BP80" s="209">
        <v>5</v>
      </c>
      <c r="BQ80" s="209">
        <v>0</v>
      </c>
      <c r="BR80" s="209">
        <v>36</v>
      </c>
      <c r="BS80" s="209">
        <v>13</v>
      </c>
      <c r="BT80" s="209">
        <v>0</v>
      </c>
      <c r="BU80" s="209">
        <v>43</v>
      </c>
      <c r="BV80" s="209">
        <v>1385</v>
      </c>
      <c r="BW80" s="209">
        <v>679</v>
      </c>
      <c r="BX80" s="209">
        <v>1</v>
      </c>
      <c r="BY80" s="209">
        <v>0</v>
      </c>
      <c r="BZ80" s="209">
        <v>0</v>
      </c>
      <c r="CA80" s="209">
        <v>0</v>
      </c>
      <c r="CB80" s="210">
        <v>2007.7666710000001</v>
      </c>
      <c r="CC80" s="210">
        <v>2330.0500019999999</v>
      </c>
      <c r="CD80" s="210">
        <v>431.1</v>
      </c>
      <c r="CE80" s="210">
        <v>110.55</v>
      </c>
      <c r="CF80" s="209">
        <v>26</v>
      </c>
      <c r="CG80" s="209">
        <v>14</v>
      </c>
      <c r="CH80" s="209">
        <v>1</v>
      </c>
      <c r="CI80" s="209">
        <v>821.56666600000005</v>
      </c>
      <c r="CJ80" s="209">
        <v>396.83333299999998</v>
      </c>
      <c r="CK80" s="209">
        <v>1</v>
      </c>
      <c r="CL80" s="209">
        <v>10</v>
      </c>
      <c r="CM80" s="209">
        <v>2</v>
      </c>
      <c r="CN80" s="209">
        <v>0</v>
      </c>
      <c r="CO80" s="209">
        <v>524</v>
      </c>
      <c r="CP80" s="209">
        <v>223</v>
      </c>
      <c r="CQ80" s="209">
        <v>1</v>
      </c>
      <c r="CR80" s="209">
        <v>0</v>
      </c>
      <c r="CS80" s="209">
        <v>0</v>
      </c>
      <c r="CT80" s="209">
        <v>384.2</v>
      </c>
      <c r="CU80" s="209">
        <v>71.733333000000002</v>
      </c>
      <c r="CV80" s="209">
        <v>16.666667</v>
      </c>
      <c r="CW80" s="209">
        <v>2</v>
      </c>
      <c r="CX80" s="209">
        <v>1</v>
      </c>
      <c r="CY80" s="209">
        <v>0</v>
      </c>
      <c r="CZ80" s="209">
        <v>460.33333299999998</v>
      </c>
      <c r="DA80" s="209">
        <v>236.6</v>
      </c>
      <c r="DB80" s="209">
        <v>2</v>
      </c>
      <c r="DC80" s="209">
        <v>0</v>
      </c>
      <c r="DD80" s="209">
        <v>0</v>
      </c>
      <c r="DE80" s="209">
        <v>0</v>
      </c>
      <c r="DF80" s="209">
        <v>252.933336</v>
      </c>
      <c r="DG80" s="209">
        <v>167.000001</v>
      </c>
      <c r="DH80" s="209">
        <v>0</v>
      </c>
      <c r="DI80" s="211">
        <v>858.499999</v>
      </c>
      <c r="DJ80" s="211">
        <v>213.283332</v>
      </c>
      <c r="DK80" s="211">
        <v>36</v>
      </c>
      <c r="DL80" s="212">
        <f t="shared" si="9"/>
        <v>623</v>
      </c>
      <c r="DM80" s="212">
        <f t="shared" si="10"/>
        <v>506</v>
      </c>
      <c r="DN80" s="212">
        <f t="shared" si="11"/>
        <v>141</v>
      </c>
      <c r="DO80" s="212">
        <f t="shared" si="12"/>
        <v>692</v>
      </c>
      <c r="DP80" s="208">
        <v>86</v>
      </c>
      <c r="DR80" s="206">
        <v>304</v>
      </c>
      <c r="DS80" s="206" t="s">
        <v>122</v>
      </c>
      <c r="DT80" s="206">
        <v>3047006</v>
      </c>
      <c r="DU80" s="206">
        <v>144053</v>
      </c>
      <c r="DV80" s="206" t="s">
        <v>373</v>
      </c>
      <c r="DW80" s="206" t="s">
        <v>300</v>
      </c>
      <c r="DX80" s="206" t="str">
        <f t="shared" si="7"/>
        <v>Academy</v>
      </c>
      <c r="DY80" s="246">
        <v>196</v>
      </c>
      <c r="DZ80" s="246">
        <v>0</v>
      </c>
      <c r="EA80" s="213">
        <f t="shared" si="13"/>
        <v>4</v>
      </c>
      <c r="EB80" s="207" t="str">
        <f t="shared" si="8"/>
        <v>3044</v>
      </c>
    </row>
    <row r="81" spans="1:132" ht="15" hidden="1" x14ac:dyDescent="0.25">
      <c r="A81" s="243">
        <v>887</v>
      </c>
      <c r="B81" s="244" t="s">
        <v>182</v>
      </c>
      <c r="C81" s="208">
        <v>24918.5</v>
      </c>
      <c r="D81" s="208">
        <v>17580</v>
      </c>
      <c r="E81" s="209">
        <v>0</v>
      </c>
      <c r="F81" s="209">
        <v>0</v>
      </c>
      <c r="G81" s="209">
        <v>0</v>
      </c>
      <c r="H81" s="209">
        <v>0</v>
      </c>
      <c r="I81" s="209">
        <v>0</v>
      </c>
      <c r="J81" s="209">
        <v>275</v>
      </c>
      <c r="K81" s="209">
        <v>116.2</v>
      </c>
      <c r="L81" s="209">
        <v>0.6</v>
      </c>
      <c r="M81" s="209">
        <v>0</v>
      </c>
      <c r="N81" s="209">
        <v>0</v>
      </c>
      <c r="O81" s="209">
        <v>0</v>
      </c>
      <c r="P81" s="209">
        <v>0</v>
      </c>
      <c r="Q81" s="209">
        <v>59.8</v>
      </c>
      <c r="R81" s="209">
        <v>750.98800000000006</v>
      </c>
      <c r="S81" s="209">
        <v>339.12200000000001</v>
      </c>
      <c r="T81" s="209">
        <v>4</v>
      </c>
      <c r="U81" s="209">
        <v>0</v>
      </c>
      <c r="V81" s="209">
        <v>0</v>
      </c>
      <c r="W81" s="209">
        <v>0</v>
      </c>
      <c r="X81" s="210">
        <v>590.500001</v>
      </c>
      <c r="Y81" s="210">
        <v>2167.7666650000001</v>
      </c>
      <c r="Z81" s="210">
        <v>724.43333700000005</v>
      </c>
      <c r="AA81" s="210">
        <v>7</v>
      </c>
      <c r="AB81" s="209">
        <v>0</v>
      </c>
      <c r="AC81" s="209">
        <v>0</v>
      </c>
      <c r="AD81" s="209">
        <v>0</v>
      </c>
      <c r="AE81" s="209">
        <v>28.4</v>
      </c>
      <c r="AF81" s="209">
        <v>19</v>
      </c>
      <c r="AG81" s="209">
        <v>0.6</v>
      </c>
      <c r="AH81" s="209">
        <v>0</v>
      </c>
      <c r="AI81" s="209">
        <v>0</v>
      </c>
      <c r="AJ81" s="209">
        <v>0</v>
      </c>
      <c r="AK81" s="209">
        <v>68.494</v>
      </c>
      <c r="AL81" s="209">
        <v>49.921999999999997</v>
      </c>
      <c r="AM81" s="209">
        <v>2</v>
      </c>
      <c r="AN81" s="209">
        <v>0</v>
      </c>
      <c r="AO81" s="209">
        <v>0</v>
      </c>
      <c r="AP81" s="209">
        <v>239.51666700000001</v>
      </c>
      <c r="AQ81" s="209">
        <v>89.533333999999996</v>
      </c>
      <c r="AR81" s="209">
        <v>1</v>
      </c>
      <c r="AS81" s="211">
        <v>115</v>
      </c>
      <c r="AT81" s="209">
        <v>0</v>
      </c>
      <c r="AU81" s="209">
        <v>0</v>
      </c>
      <c r="AV81" s="209">
        <v>0</v>
      </c>
      <c r="AW81" s="209">
        <v>27</v>
      </c>
      <c r="AX81" s="209">
        <v>14.6</v>
      </c>
      <c r="AY81" s="209">
        <v>0</v>
      </c>
      <c r="AZ81" s="209">
        <v>0</v>
      </c>
      <c r="BA81" s="209">
        <v>0</v>
      </c>
      <c r="BB81" s="209">
        <v>0</v>
      </c>
      <c r="BC81" s="209">
        <v>133.211333</v>
      </c>
      <c r="BD81" s="209">
        <v>76</v>
      </c>
      <c r="BE81" s="209">
        <v>0</v>
      </c>
      <c r="BF81" s="211">
        <v>917.43732999999997</v>
      </c>
      <c r="BG81" s="211">
        <v>320.58333399999998</v>
      </c>
      <c r="BH81" s="211">
        <v>1</v>
      </c>
      <c r="BI81" s="209">
        <v>0</v>
      </c>
      <c r="BJ81" s="209">
        <v>0</v>
      </c>
      <c r="BK81" s="209">
        <v>0</v>
      </c>
      <c r="BL81" s="209">
        <v>0</v>
      </c>
      <c r="BM81" s="209">
        <v>0</v>
      </c>
      <c r="BN81" s="209">
        <v>267.39999999999998</v>
      </c>
      <c r="BO81" s="209">
        <v>123</v>
      </c>
      <c r="BP81" s="209">
        <v>2</v>
      </c>
      <c r="BQ81" s="209">
        <v>0</v>
      </c>
      <c r="BR81" s="209">
        <v>0</v>
      </c>
      <c r="BS81" s="209">
        <v>0</v>
      </c>
      <c r="BT81" s="209">
        <v>0</v>
      </c>
      <c r="BU81" s="209">
        <v>41.926665999999997</v>
      </c>
      <c r="BV81" s="209">
        <v>665.85533399999997</v>
      </c>
      <c r="BW81" s="209">
        <v>299.84866599999998</v>
      </c>
      <c r="BX81" s="209">
        <v>3</v>
      </c>
      <c r="BY81" s="209">
        <v>0</v>
      </c>
      <c r="BZ81" s="209">
        <v>0</v>
      </c>
      <c r="CA81" s="209">
        <v>0</v>
      </c>
      <c r="CB81" s="210">
        <v>583.47200199999997</v>
      </c>
      <c r="CC81" s="210">
        <v>2178.5966709999998</v>
      </c>
      <c r="CD81" s="210">
        <v>712.14333399999998</v>
      </c>
      <c r="CE81" s="210">
        <v>17.600000000000001</v>
      </c>
      <c r="CF81" s="209">
        <v>0</v>
      </c>
      <c r="CG81" s="209">
        <v>0</v>
      </c>
      <c r="CH81" s="209">
        <v>0</v>
      </c>
      <c r="CI81" s="209">
        <v>11</v>
      </c>
      <c r="CJ81" s="209">
        <v>2</v>
      </c>
      <c r="CK81" s="209">
        <v>0</v>
      </c>
      <c r="CL81" s="209">
        <v>0</v>
      </c>
      <c r="CM81" s="209">
        <v>0</v>
      </c>
      <c r="CN81" s="209">
        <v>0</v>
      </c>
      <c r="CO81" s="209">
        <v>69</v>
      </c>
      <c r="CP81" s="209">
        <v>36</v>
      </c>
      <c r="CQ81" s="209">
        <v>0</v>
      </c>
      <c r="CR81" s="209">
        <v>0</v>
      </c>
      <c r="CS81" s="209">
        <v>0</v>
      </c>
      <c r="CT81" s="209">
        <v>247.88333499999999</v>
      </c>
      <c r="CU81" s="209">
        <v>101.333333</v>
      </c>
      <c r="CV81" s="209">
        <v>3.6</v>
      </c>
      <c r="CW81" s="209">
        <v>0</v>
      </c>
      <c r="CX81" s="209">
        <v>0</v>
      </c>
      <c r="CY81" s="209">
        <v>0</v>
      </c>
      <c r="CZ81" s="209">
        <v>37.4</v>
      </c>
      <c r="DA81" s="209">
        <v>17</v>
      </c>
      <c r="DB81" s="209">
        <v>0</v>
      </c>
      <c r="DC81" s="209">
        <v>0</v>
      </c>
      <c r="DD81" s="209">
        <v>0</v>
      </c>
      <c r="DE81" s="209">
        <v>0</v>
      </c>
      <c r="DF81" s="209">
        <v>176.69466700000001</v>
      </c>
      <c r="DG81" s="209">
        <v>102.766668</v>
      </c>
      <c r="DH81" s="209">
        <v>0</v>
      </c>
      <c r="DI81" s="211">
        <v>1010.024002</v>
      </c>
      <c r="DJ81" s="211">
        <v>360.32133099999999</v>
      </c>
      <c r="DK81" s="211">
        <v>2.9533330000000002</v>
      </c>
      <c r="DL81" s="212">
        <f t="shared" si="9"/>
        <v>99</v>
      </c>
      <c r="DM81" s="212">
        <f t="shared" si="10"/>
        <v>86</v>
      </c>
      <c r="DN81" s="212">
        <f t="shared" si="11"/>
        <v>265</v>
      </c>
      <c r="DO81" s="212">
        <f t="shared" si="12"/>
        <v>530</v>
      </c>
      <c r="DP81" s="208">
        <v>231</v>
      </c>
      <c r="DR81" s="206">
        <v>304</v>
      </c>
      <c r="DS81" s="206" t="s">
        <v>122</v>
      </c>
      <c r="DT81" s="206">
        <v>3047009</v>
      </c>
      <c r="DU81" s="206">
        <v>146212</v>
      </c>
      <c r="DV81" s="206" t="s">
        <v>374</v>
      </c>
      <c r="DW81" s="206" t="s">
        <v>300</v>
      </c>
      <c r="DX81" s="206" t="str">
        <f t="shared" si="7"/>
        <v>Academy</v>
      </c>
      <c r="DY81" s="246">
        <v>124</v>
      </c>
      <c r="DZ81" s="246">
        <v>188.5</v>
      </c>
      <c r="EA81" s="213">
        <f t="shared" si="13"/>
        <v>5</v>
      </c>
      <c r="EB81" s="207" t="str">
        <f t="shared" si="8"/>
        <v>3045</v>
      </c>
    </row>
    <row r="82" spans="1:132" ht="15" hidden="1" x14ac:dyDescent="0.25">
      <c r="A82" s="243">
        <v>315</v>
      </c>
      <c r="B82" s="244" t="s">
        <v>183</v>
      </c>
      <c r="C82" s="208">
        <v>15347.5</v>
      </c>
      <c r="D82" s="208">
        <v>8720.5</v>
      </c>
      <c r="E82" s="209">
        <v>0</v>
      </c>
      <c r="F82" s="209">
        <v>0</v>
      </c>
      <c r="G82" s="209">
        <v>0</v>
      </c>
      <c r="H82" s="209">
        <v>0</v>
      </c>
      <c r="I82" s="209">
        <v>13</v>
      </c>
      <c r="J82" s="209">
        <v>1186.666667</v>
      </c>
      <c r="K82" s="209">
        <v>460.8</v>
      </c>
      <c r="L82" s="209">
        <v>22</v>
      </c>
      <c r="M82" s="209">
        <v>0</v>
      </c>
      <c r="N82" s="209">
        <v>0</v>
      </c>
      <c r="O82" s="209">
        <v>0</v>
      </c>
      <c r="P82" s="209">
        <v>0</v>
      </c>
      <c r="Q82" s="209">
        <v>14</v>
      </c>
      <c r="R82" s="209">
        <v>138</v>
      </c>
      <c r="S82" s="209">
        <v>60</v>
      </c>
      <c r="T82" s="209">
        <v>0</v>
      </c>
      <c r="U82" s="209">
        <v>0</v>
      </c>
      <c r="V82" s="209">
        <v>0</v>
      </c>
      <c r="W82" s="209">
        <v>0</v>
      </c>
      <c r="X82" s="210">
        <v>356.13800199999997</v>
      </c>
      <c r="Y82" s="210">
        <v>972.11066800000003</v>
      </c>
      <c r="Z82" s="210">
        <v>300.56466699999999</v>
      </c>
      <c r="AA82" s="210">
        <v>85.666667000000004</v>
      </c>
      <c r="AB82" s="209">
        <v>0</v>
      </c>
      <c r="AC82" s="209">
        <v>0</v>
      </c>
      <c r="AD82" s="209">
        <v>0</v>
      </c>
      <c r="AE82" s="209">
        <v>165</v>
      </c>
      <c r="AF82" s="209">
        <v>58</v>
      </c>
      <c r="AG82" s="209">
        <v>2</v>
      </c>
      <c r="AH82" s="209">
        <v>0</v>
      </c>
      <c r="AI82" s="209">
        <v>0</v>
      </c>
      <c r="AJ82" s="209">
        <v>0</v>
      </c>
      <c r="AK82" s="209">
        <v>29</v>
      </c>
      <c r="AL82" s="209">
        <v>11</v>
      </c>
      <c r="AM82" s="209">
        <v>0</v>
      </c>
      <c r="AN82" s="209">
        <v>0</v>
      </c>
      <c r="AO82" s="209">
        <v>0</v>
      </c>
      <c r="AP82" s="209">
        <v>14</v>
      </c>
      <c r="AQ82" s="209">
        <v>7</v>
      </c>
      <c r="AR82" s="209">
        <v>2</v>
      </c>
      <c r="AS82" s="211">
        <v>71</v>
      </c>
      <c r="AT82" s="209">
        <v>0</v>
      </c>
      <c r="AU82" s="209">
        <v>0</v>
      </c>
      <c r="AV82" s="209">
        <v>0</v>
      </c>
      <c r="AW82" s="209">
        <v>253.5</v>
      </c>
      <c r="AX82" s="209">
        <v>116</v>
      </c>
      <c r="AY82" s="209">
        <v>4</v>
      </c>
      <c r="AZ82" s="209">
        <v>0</v>
      </c>
      <c r="BA82" s="209">
        <v>0</v>
      </c>
      <c r="BB82" s="209">
        <v>0</v>
      </c>
      <c r="BC82" s="209">
        <v>33.799999999999997</v>
      </c>
      <c r="BD82" s="209">
        <v>18.399999999999999</v>
      </c>
      <c r="BE82" s="209">
        <v>0</v>
      </c>
      <c r="BF82" s="211">
        <v>442.92666600000001</v>
      </c>
      <c r="BG82" s="211">
        <v>121.631333</v>
      </c>
      <c r="BH82" s="211">
        <v>13</v>
      </c>
      <c r="BI82" s="209">
        <v>0</v>
      </c>
      <c r="BJ82" s="209">
        <v>0</v>
      </c>
      <c r="BK82" s="209">
        <v>0</v>
      </c>
      <c r="BL82" s="209">
        <v>0</v>
      </c>
      <c r="BM82" s="209">
        <v>13</v>
      </c>
      <c r="BN82" s="209">
        <v>1076</v>
      </c>
      <c r="BO82" s="209">
        <v>449</v>
      </c>
      <c r="BP82" s="209">
        <v>18</v>
      </c>
      <c r="BQ82" s="209">
        <v>0</v>
      </c>
      <c r="BR82" s="209">
        <v>0</v>
      </c>
      <c r="BS82" s="209">
        <v>0</v>
      </c>
      <c r="BT82" s="209">
        <v>0</v>
      </c>
      <c r="BU82" s="209">
        <v>14</v>
      </c>
      <c r="BV82" s="209">
        <v>115</v>
      </c>
      <c r="BW82" s="209">
        <v>45</v>
      </c>
      <c r="BX82" s="209">
        <v>1</v>
      </c>
      <c r="BY82" s="209">
        <v>0</v>
      </c>
      <c r="BZ82" s="209">
        <v>0</v>
      </c>
      <c r="CA82" s="209">
        <v>0</v>
      </c>
      <c r="CB82" s="210">
        <v>280.96466700000002</v>
      </c>
      <c r="CC82" s="210">
        <v>996.71733400000005</v>
      </c>
      <c r="CD82" s="210">
        <v>296.61066699999998</v>
      </c>
      <c r="CE82" s="210">
        <v>74</v>
      </c>
      <c r="CF82" s="209">
        <v>0</v>
      </c>
      <c r="CG82" s="209">
        <v>0</v>
      </c>
      <c r="CH82" s="209">
        <v>0</v>
      </c>
      <c r="CI82" s="209">
        <v>126</v>
      </c>
      <c r="CJ82" s="209">
        <v>72</v>
      </c>
      <c r="CK82" s="209">
        <v>2</v>
      </c>
      <c r="CL82" s="209">
        <v>0</v>
      </c>
      <c r="CM82" s="209">
        <v>0</v>
      </c>
      <c r="CN82" s="209">
        <v>0</v>
      </c>
      <c r="CO82" s="209">
        <v>26</v>
      </c>
      <c r="CP82" s="209">
        <v>12</v>
      </c>
      <c r="CQ82" s="209">
        <v>0</v>
      </c>
      <c r="CR82" s="209">
        <v>0</v>
      </c>
      <c r="CS82" s="209">
        <v>0</v>
      </c>
      <c r="CT82" s="209">
        <v>30</v>
      </c>
      <c r="CU82" s="209">
        <v>9</v>
      </c>
      <c r="CV82" s="209">
        <v>2</v>
      </c>
      <c r="CW82" s="209">
        <v>0</v>
      </c>
      <c r="CX82" s="209">
        <v>0</v>
      </c>
      <c r="CY82" s="209">
        <v>0</v>
      </c>
      <c r="CZ82" s="209">
        <v>295</v>
      </c>
      <c r="DA82" s="209">
        <v>130</v>
      </c>
      <c r="DB82" s="209">
        <v>6</v>
      </c>
      <c r="DC82" s="209">
        <v>0</v>
      </c>
      <c r="DD82" s="209">
        <v>0</v>
      </c>
      <c r="DE82" s="209">
        <v>0</v>
      </c>
      <c r="DF82" s="209">
        <v>22</v>
      </c>
      <c r="DG82" s="209">
        <v>17</v>
      </c>
      <c r="DH82" s="209">
        <v>0</v>
      </c>
      <c r="DI82" s="211">
        <v>436.80200300000001</v>
      </c>
      <c r="DJ82" s="211">
        <v>131.58799999999999</v>
      </c>
      <c r="DK82" s="211">
        <v>18</v>
      </c>
      <c r="DL82" s="212">
        <f t="shared" si="9"/>
        <v>163</v>
      </c>
      <c r="DM82" s="212">
        <f t="shared" si="10"/>
        <v>272.5</v>
      </c>
      <c r="DN82" s="212">
        <f t="shared" si="11"/>
        <v>0</v>
      </c>
      <c r="DO82" s="212">
        <f t="shared" si="12"/>
        <v>0</v>
      </c>
      <c r="DP82" s="208">
        <v>335</v>
      </c>
      <c r="DR82" s="206">
        <v>305</v>
      </c>
      <c r="DS82" s="206" t="s">
        <v>126</v>
      </c>
      <c r="DT82" s="206">
        <v>3055950</v>
      </c>
      <c r="DU82" s="206">
        <v>144893</v>
      </c>
      <c r="DV82" s="206" t="s">
        <v>375</v>
      </c>
      <c r="DW82" s="206" t="s">
        <v>300</v>
      </c>
      <c r="DX82" s="206" t="str">
        <f t="shared" si="7"/>
        <v>Academy</v>
      </c>
      <c r="DY82" s="246">
        <v>0</v>
      </c>
      <c r="DZ82" s="246">
        <v>257</v>
      </c>
      <c r="EA82" s="213">
        <f t="shared" si="13"/>
        <v>1</v>
      </c>
      <c r="EB82" s="207" t="str">
        <f t="shared" si="8"/>
        <v>3051</v>
      </c>
    </row>
    <row r="83" spans="1:132" ht="15" hidden="1" x14ac:dyDescent="0.25">
      <c r="A83" s="243">
        <v>806</v>
      </c>
      <c r="B83" s="244" t="s">
        <v>184</v>
      </c>
      <c r="C83" s="208">
        <v>13507</v>
      </c>
      <c r="D83" s="208">
        <v>8265.5</v>
      </c>
      <c r="E83" s="209">
        <v>0</v>
      </c>
      <c r="F83" s="209">
        <v>0</v>
      </c>
      <c r="G83" s="209">
        <v>0</v>
      </c>
      <c r="H83" s="209">
        <v>0</v>
      </c>
      <c r="I83" s="209">
        <v>128</v>
      </c>
      <c r="J83" s="209">
        <v>360</v>
      </c>
      <c r="K83" s="209">
        <v>128</v>
      </c>
      <c r="L83" s="209">
        <v>0</v>
      </c>
      <c r="M83" s="209">
        <v>0</v>
      </c>
      <c r="N83" s="209">
        <v>0</v>
      </c>
      <c r="O83" s="209">
        <v>0</v>
      </c>
      <c r="P83" s="209">
        <v>0</v>
      </c>
      <c r="Q83" s="209">
        <v>102</v>
      </c>
      <c r="R83" s="209">
        <v>1032</v>
      </c>
      <c r="S83" s="209">
        <v>428</v>
      </c>
      <c r="T83" s="209">
        <v>0</v>
      </c>
      <c r="U83" s="209">
        <v>0</v>
      </c>
      <c r="V83" s="209">
        <v>0</v>
      </c>
      <c r="W83" s="209">
        <v>0</v>
      </c>
      <c r="X83" s="210">
        <v>549</v>
      </c>
      <c r="Y83" s="210">
        <v>432.32333299999999</v>
      </c>
      <c r="Z83" s="210">
        <v>106</v>
      </c>
      <c r="AA83" s="210">
        <v>3</v>
      </c>
      <c r="AB83" s="209">
        <v>0</v>
      </c>
      <c r="AC83" s="209">
        <v>0</v>
      </c>
      <c r="AD83" s="209">
        <v>0</v>
      </c>
      <c r="AE83" s="209">
        <v>127</v>
      </c>
      <c r="AF83" s="209">
        <v>48</v>
      </c>
      <c r="AG83" s="209">
        <v>0</v>
      </c>
      <c r="AH83" s="209">
        <v>0</v>
      </c>
      <c r="AI83" s="209">
        <v>0</v>
      </c>
      <c r="AJ83" s="209">
        <v>0</v>
      </c>
      <c r="AK83" s="209">
        <v>317</v>
      </c>
      <c r="AL83" s="209">
        <v>128</v>
      </c>
      <c r="AM83" s="209">
        <v>0</v>
      </c>
      <c r="AN83" s="209">
        <v>0</v>
      </c>
      <c r="AO83" s="209">
        <v>0</v>
      </c>
      <c r="AP83" s="209">
        <v>63.066667000000002</v>
      </c>
      <c r="AQ83" s="209">
        <v>20</v>
      </c>
      <c r="AR83" s="209">
        <v>1</v>
      </c>
      <c r="AS83" s="211">
        <v>86</v>
      </c>
      <c r="AT83" s="209">
        <v>0</v>
      </c>
      <c r="AU83" s="209">
        <v>0</v>
      </c>
      <c r="AV83" s="209">
        <v>0</v>
      </c>
      <c r="AW83" s="209">
        <v>16</v>
      </c>
      <c r="AX83" s="209">
        <v>5</v>
      </c>
      <c r="AY83" s="209">
        <v>0</v>
      </c>
      <c r="AZ83" s="209">
        <v>0</v>
      </c>
      <c r="BA83" s="209">
        <v>0</v>
      </c>
      <c r="BB83" s="209">
        <v>0</v>
      </c>
      <c r="BC83" s="209">
        <v>138</v>
      </c>
      <c r="BD83" s="209">
        <v>96</v>
      </c>
      <c r="BE83" s="209">
        <v>0</v>
      </c>
      <c r="BF83" s="211">
        <v>332.89</v>
      </c>
      <c r="BG83" s="211">
        <v>130.52333300000001</v>
      </c>
      <c r="BH83" s="211">
        <v>1</v>
      </c>
      <c r="BI83" s="209">
        <v>0</v>
      </c>
      <c r="BJ83" s="209">
        <v>0</v>
      </c>
      <c r="BK83" s="209">
        <v>0</v>
      </c>
      <c r="BL83" s="209">
        <v>0</v>
      </c>
      <c r="BM83" s="209">
        <v>95</v>
      </c>
      <c r="BN83" s="209">
        <v>366</v>
      </c>
      <c r="BO83" s="209">
        <v>140</v>
      </c>
      <c r="BP83" s="209">
        <v>0</v>
      </c>
      <c r="BQ83" s="209">
        <v>0</v>
      </c>
      <c r="BR83" s="209">
        <v>0</v>
      </c>
      <c r="BS83" s="209">
        <v>0</v>
      </c>
      <c r="BT83" s="209">
        <v>0</v>
      </c>
      <c r="BU83" s="209">
        <v>148</v>
      </c>
      <c r="BV83" s="209">
        <v>918</v>
      </c>
      <c r="BW83" s="209">
        <v>405</v>
      </c>
      <c r="BX83" s="209">
        <v>1</v>
      </c>
      <c r="BY83" s="209">
        <v>0</v>
      </c>
      <c r="BZ83" s="209">
        <v>0</v>
      </c>
      <c r="CA83" s="209">
        <v>0</v>
      </c>
      <c r="CB83" s="210">
        <v>528.20000000000005</v>
      </c>
      <c r="CC83" s="210">
        <v>435</v>
      </c>
      <c r="CD83" s="210">
        <v>98</v>
      </c>
      <c r="CE83" s="210">
        <v>5</v>
      </c>
      <c r="CF83" s="209">
        <v>0</v>
      </c>
      <c r="CG83" s="209">
        <v>0</v>
      </c>
      <c r="CH83" s="209">
        <v>0</v>
      </c>
      <c r="CI83" s="209">
        <v>105</v>
      </c>
      <c r="CJ83" s="209">
        <v>34</v>
      </c>
      <c r="CK83" s="209">
        <v>0</v>
      </c>
      <c r="CL83" s="209">
        <v>0</v>
      </c>
      <c r="CM83" s="209">
        <v>0</v>
      </c>
      <c r="CN83" s="209">
        <v>0</v>
      </c>
      <c r="CO83" s="209">
        <v>232</v>
      </c>
      <c r="CP83" s="209">
        <v>128</v>
      </c>
      <c r="CQ83" s="209">
        <v>0</v>
      </c>
      <c r="CR83" s="209">
        <v>0</v>
      </c>
      <c r="CS83" s="209">
        <v>0</v>
      </c>
      <c r="CT83" s="209">
        <v>63</v>
      </c>
      <c r="CU83" s="209">
        <v>19</v>
      </c>
      <c r="CV83" s="209">
        <v>0</v>
      </c>
      <c r="CW83" s="209">
        <v>0</v>
      </c>
      <c r="CX83" s="209">
        <v>0</v>
      </c>
      <c r="CY83" s="209">
        <v>0</v>
      </c>
      <c r="CZ83" s="209">
        <v>21</v>
      </c>
      <c r="DA83" s="209">
        <v>11</v>
      </c>
      <c r="DB83" s="209">
        <v>0</v>
      </c>
      <c r="DC83" s="209">
        <v>0</v>
      </c>
      <c r="DD83" s="209">
        <v>0</v>
      </c>
      <c r="DE83" s="209">
        <v>0</v>
      </c>
      <c r="DF83" s="209">
        <v>192.8</v>
      </c>
      <c r="DG83" s="209">
        <v>107</v>
      </c>
      <c r="DH83" s="209">
        <v>0</v>
      </c>
      <c r="DI83" s="211">
        <v>343.59999900000003</v>
      </c>
      <c r="DJ83" s="211">
        <v>92.533333999999996</v>
      </c>
      <c r="DK83" s="211">
        <v>2</v>
      </c>
      <c r="DL83" s="212">
        <f t="shared" si="9"/>
        <v>209</v>
      </c>
      <c r="DM83" s="212">
        <f t="shared" si="10"/>
        <v>220</v>
      </c>
      <c r="DN83" s="212">
        <f t="shared" si="11"/>
        <v>76</v>
      </c>
      <c r="DO83" s="212">
        <f t="shared" si="12"/>
        <v>71</v>
      </c>
      <c r="DP83" s="208">
        <v>43.5</v>
      </c>
      <c r="DR83" s="206">
        <v>305</v>
      </c>
      <c r="DS83" s="206" t="s">
        <v>126</v>
      </c>
      <c r="DT83" s="206">
        <v>3057001</v>
      </c>
      <c r="DU83" s="206">
        <v>141989</v>
      </c>
      <c r="DV83" s="206" t="s">
        <v>376</v>
      </c>
      <c r="DW83" s="206" t="s">
        <v>345</v>
      </c>
      <c r="DX83" s="206" t="str">
        <f t="shared" si="7"/>
        <v>Academy</v>
      </c>
      <c r="DY83" s="246">
        <v>37.5</v>
      </c>
      <c r="DZ83" s="246">
        <v>122.5</v>
      </c>
      <c r="EA83" s="213">
        <f t="shared" si="13"/>
        <v>2</v>
      </c>
      <c r="EB83" s="207" t="str">
        <f t="shared" si="8"/>
        <v>3052</v>
      </c>
    </row>
    <row r="84" spans="1:132" ht="15" hidden="1" x14ac:dyDescent="0.25">
      <c r="A84" s="243">
        <v>826</v>
      </c>
      <c r="B84" s="244" t="s">
        <v>185</v>
      </c>
      <c r="C84" s="208">
        <v>26544</v>
      </c>
      <c r="D84" s="208">
        <v>17479.669999999998</v>
      </c>
      <c r="E84" s="209">
        <v>28</v>
      </c>
      <c r="F84" s="209">
        <v>72</v>
      </c>
      <c r="G84" s="209">
        <v>29</v>
      </c>
      <c r="H84" s="209">
        <v>1</v>
      </c>
      <c r="I84" s="209">
        <v>1</v>
      </c>
      <c r="J84" s="209">
        <v>508.2</v>
      </c>
      <c r="K84" s="209">
        <v>214</v>
      </c>
      <c r="L84" s="209">
        <v>0</v>
      </c>
      <c r="M84" s="209">
        <v>0</v>
      </c>
      <c r="N84" s="209">
        <v>0</v>
      </c>
      <c r="O84" s="209">
        <v>0</v>
      </c>
      <c r="P84" s="209">
        <v>0</v>
      </c>
      <c r="Q84" s="209">
        <v>0</v>
      </c>
      <c r="R84" s="209">
        <v>282</v>
      </c>
      <c r="S84" s="209">
        <v>137</v>
      </c>
      <c r="T84" s="209">
        <v>0</v>
      </c>
      <c r="U84" s="209">
        <v>0</v>
      </c>
      <c r="V84" s="209">
        <v>0</v>
      </c>
      <c r="W84" s="209">
        <v>0</v>
      </c>
      <c r="X84" s="210">
        <v>655.40012400000001</v>
      </c>
      <c r="Y84" s="210">
        <v>2357.9321060000002</v>
      </c>
      <c r="Z84" s="210">
        <v>833.95888500000001</v>
      </c>
      <c r="AA84" s="210">
        <v>54.735999</v>
      </c>
      <c r="AB84" s="209">
        <v>15</v>
      </c>
      <c r="AC84" s="209">
        <v>9</v>
      </c>
      <c r="AD84" s="209">
        <v>0</v>
      </c>
      <c r="AE84" s="209">
        <v>27</v>
      </c>
      <c r="AF84" s="209">
        <v>15</v>
      </c>
      <c r="AG84" s="209">
        <v>0</v>
      </c>
      <c r="AH84" s="209">
        <v>0</v>
      </c>
      <c r="AI84" s="209">
        <v>0</v>
      </c>
      <c r="AJ84" s="209">
        <v>0</v>
      </c>
      <c r="AK84" s="209">
        <v>32</v>
      </c>
      <c r="AL84" s="209">
        <v>14</v>
      </c>
      <c r="AM84" s="209">
        <v>0</v>
      </c>
      <c r="AN84" s="209">
        <v>0</v>
      </c>
      <c r="AO84" s="209">
        <v>0</v>
      </c>
      <c r="AP84" s="209">
        <v>279.80111799999997</v>
      </c>
      <c r="AQ84" s="209">
        <v>96.261298999999994</v>
      </c>
      <c r="AR84" s="209">
        <v>3.8460000000000001</v>
      </c>
      <c r="AS84" s="211">
        <v>106</v>
      </c>
      <c r="AT84" s="209">
        <v>10</v>
      </c>
      <c r="AU84" s="209">
        <v>6</v>
      </c>
      <c r="AV84" s="209">
        <v>1</v>
      </c>
      <c r="AW84" s="209">
        <v>174.80000100000001</v>
      </c>
      <c r="AX84" s="209">
        <v>93.133332999999993</v>
      </c>
      <c r="AY84" s="209">
        <v>0</v>
      </c>
      <c r="AZ84" s="209">
        <v>0</v>
      </c>
      <c r="BA84" s="209">
        <v>0</v>
      </c>
      <c r="BB84" s="209">
        <v>0</v>
      </c>
      <c r="BC84" s="209">
        <v>96.366667000000007</v>
      </c>
      <c r="BD84" s="209">
        <v>74.349999999999994</v>
      </c>
      <c r="BE84" s="209">
        <v>0</v>
      </c>
      <c r="BF84" s="211">
        <v>1061.620015</v>
      </c>
      <c r="BG84" s="211">
        <v>370.39600100000001</v>
      </c>
      <c r="BH84" s="211">
        <v>1.9666669999999999</v>
      </c>
      <c r="BI84" s="209">
        <v>34</v>
      </c>
      <c r="BJ84" s="209">
        <v>58</v>
      </c>
      <c r="BK84" s="209">
        <v>21.833333</v>
      </c>
      <c r="BL84" s="209">
        <v>1</v>
      </c>
      <c r="BM84" s="209">
        <v>19</v>
      </c>
      <c r="BN84" s="209">
        <v>460.2</v>
      </c>
      <c r="BO84" s="209">
        <v>215.2</v>
      </c>
      <c r="BP84" s="209">
        <v>1</v>
      </c>
      <c r="BQ84" s="209">
        <v>0</v>
      </c>
      <c r="BR84" s="209">
        <v>0</v>
      </c>
      <c r="BS84" s="209">
        <v>0</v>
      </c>
      <c r="BT84" s="209">
        <v>0</v>
      </c>
      <c r="BU84" s="209">
        <v>0</v>
      </c>
      <c r="BV84" s="209">
        <v>382.8</v>
      </c>
      <c r="BW84" s="209">
        <v>163.80000000000001</v>
      </c>
      <c r="BX84" s="209">
        <v>1</v>
      </c>
      <c r="BY84" s="209">
        <v>0</v>
      </c>
      <c r="BZ84" s="209">
        <v>0</v>
      </c>
      <c r="CA84" s="209">
        <v>0</v>
      </c>
      <c r="CB84" s="210">
        <v>578.480998</v>
      </c>
      <c r="CC84" s="210">
        <v>2303.622543</v>
      </c>
      <c r="CD84" s="210">
        <v>798.30226600000003</v>
      </c>
      <c r="CE84" s="210">
        <v>49.050877999999997</v>
      </c>
      <c r="CF84" s="209">
        <v>11</v>
      </c>
      <c r="CG84" s="209">
        <v>4.8333329999999997</v>
      </c>
      <c r="CH84" s="209">
        <v>0</v>
      </c>
      <c r="CI84" s="209">
        <v>23</v>
      </c>
      <c r="CJ84" s="209">
        <v>17</v>
      </c>
      <c r="CK84" s="209">
        <v>0</v>
      </c>
      <c r="CL84" s="209">
        <v>0</v>
      </c>
      <c r="CM84" s="209">
        <v>0</v>
      </c>
      <c r="CN84" s="209">
        <v>0</v>
      </c>
      <c r="CO84" s="209">
        <v>21</v>
      </c>
      <c r="CP84" s="209">
        <v>14</v>
      </c>
      <c r="CQ84" s="209">
        <v>0</v>
      </c>
      <c r="CR84" s="209">
        <v>0</v>
      </c>
      <c r="CS84" s="209">
        <v>0</v>
      </c>
      <c r="CT84" s="209">
        <v>125.12494599999999</v>
      </c>
      <c r="CU84" s="209">
        <v>67.166666000000006</v>
      </c>
      <c r="CV84" s="209">
        <v>0.73333300000000001</v>
      </c>
      <c r="CW84" s="209">
        <v>5</v>
      </c>
      <c r="CX84" s="209">
        <v>6</v>
      </c>
      <c r="CY84" s="209">
        <v>0</v>
      </c>
      <c r="CZ84" s="209">
        <v>179.80000200000001</v>
      </c>
      <c r="DA84" s="209">
        <v>95.266666999999998</v>
      </c>
      <c r="DB84" s="209">
        <v>0.6</v>
      </c>
      <c r="DC84" s="209">
        <v>0</v>
      </c>
      <c r="DD84" s="209">
        <v>0</v>
      </c>
      <c r="DE84" s="209">
        <v>0</v>
      </c>
      <c r="DF84" s="209">
        <v>156</v>
      </c>
      <c r="DG84" s="209">
        <v>80.599999999999994</v>
      </c>
      <c r="DH84" s="209">
        <v>0</v>
      </c>
      <c r="DI84" s="211">
        <v>996.24534500000004</v>
      </c>
      <c r="DJ84" s="211">
        <v>380.97067299999998</v>
      </c>
      <c r="DK84" s="211">
        <v>4.2</v>
      </c>
      <c r="DL84" s="212">
        <f t="shared" si="9"/>
        <v>314</v>
      </c>
      <c r="DM84" s="212">
        <f t="shared" si="10"/>
        <v>462</v>
      </c>
      <c r="DN84" s="212">
        <f t="shared" si="11"/>
        <v>2</v>
      </c>
      <c r="DO84" s="212">
        <f t="shared" si="12"/>
        <v>80</v>
      </c>
      <c r="DP84" s="208">
        <v>54.5</v>
      </c>
      <c r="DR84" s="206">
        <v>305</v>
      </c>
      <c r="DS84" s="206" t="s">
        <v>126</v>
      </c>
      <c r="DT84" s="206">
        <v>3057005</v>
      </c>
      <c r="DU84" s="206">
        <v>101697</v>
      </c>
      <c r="DV84" s="206" t="s">
        <v>377</v>
      </c>
      <c r="DW84" s="206" t="s">
        <v>320</v>
      </c>
      <c r="DX84" s="206" t="str">
        <f t="shared" si="7"/>
        <v>Maintained</v>
      </c>
      <c r="DY84" s="246">
        <v>43</v>
      </c>
      <c r="DZ84" s="246">
        <v>61</v>
      </c>
      <c r="EA84" s="213">
        <f t="shared" si="13"/>
        <v>3</v>
      </c>
      <c r="EB84" s="207" t="str">
        <f t="shared" si="8"/>
        <v>3053</v>
      </c>
    </row>
    <row r="85" spans="1:132" ht="15" hidden="1" x14ac:dyDescent="0.25">
      <c r="A85" s="243">
        <v>391</v>
      </c>
      <c r="B85" s="244" t="s">
        <v>186</v>
      </c>
      <c r="C85" s="208">
        <v>21917.5</v>
      </c>
      <c r="D85" s="208">
        <v>14136.5</v>
      </c>
      <c r="E85" s="209">
        <v>111.6</v>
      </c>
      <c r="F85" s="209">
        <v>152</v>
      </c>
      <c r="G85" s="209">
        <v>60</v>
      </c>
      <c r="H85" s="209">
        <v>2</v>
      </c>
      <c r="I85" s="209">
        <v>48.6</v>
      </c>
      <c r="J85" s="209">
        <v>649.79999999999995</v>
      </c>
      <c r="K85" s="209">
        <v>286</v>
      </c>
      <c r="L85" s="209">
        <v>1</v>
      </c>
      <c r="M85" s="209">
        <v>0</v>
      </c>
      <c r="N85" s="209">
        <v>0</v>
      </c>
      <c r="O85" s="209">
        <v>0</v>
      </c>
      <c r="P85" s="209">
        <v>0</v>
      </c>
      <c r="Q85" s="209">
        <v>109.6</v>
      </c>
      <c r="R85" s="209">
        <v>608.20000000000005</v>
      </c>
      <c r="S85" s="209">
        <v>262</v>
      </c>
      <c r="T85" s="209">
        <v>5</v>
      </c>
      <c r="U85" s="209">
        <v>0</v>
      </c>
      <c r="V85" s="209">
        <v>0</v>
      </c>
      <c r="W85" s="209">
        <v>0</v>
      </c>
      <c r="X85" s="210">
        <v>703.73333300000002</v>
      </c>
      <c r="Y85" s="210">
        <v>1531.562005</v>
      </c>
      <c r="Z85" s="210">
        <v>429.27133600000002</v>
      </c>
      <c r="AA85" s="210">
        <v>93.5</v>
      </c>
      <c r="AB85" s="209">
        <v>72</v>
      </c>
      <c r="AC85" s="209">
        <v>27</v>
      </c>
      <c r="AD85" s="209">
        <v>1</v>
      </c>
      <c r="AE85" s="209">
        <v>197</v>
      </c>
      <c r="AF85" s="209">
        <v>97</v>
      </c>
      <c r="AG85" s="209">
        <v>0</v>
      </c>
      <c r="AH85" s="209">
        <v>0</v>
      </c>
      <c r="AI85" s="209">
        <v>0</v>
      </c>
      <c r="AJ85" s="209">
        <v>0</v>
      </c>
      <c r="AK85" s="209">
        <v>236</v>
      </c>
      <c r="AL85" s="209">
        <v>108</v>
      </c>
      <c r="AM85" s="209">
        <v>2</v>
      </c>
      <c r="AN85" s="209">
        <v>0</v>
      </c>
      <c r="AO85" s="209">
        <v>0</v>
      </c>
      <c r="AP85" s="209">
        <v>305.49800099999999</v>
      </c>
      <c r="AQ85" s="209">
        <v>84.894666999999998</v>
      </c>
      <c r="AR85" s="209">
        <v>4</v>
      </c>
      <c r="AS85" s="211">
        <v>148</v>
      </c>
      <c r="AT85" s="209">
        <v>36</v>
      </c>
      <c r="AU85" s="209">
        <v>16</v>
      </c>
      <c r="AV85" s="209">
        <v>0</v>
      </c>
      <c r="AW85" s="209">
        <v>132.4</v>
      </c>
      <c r="AX85" s="209">
        <v>68.8</v>
      </c>
      <c r="AY85" s="209">
        <v>0</v>
      </c>
      <c r="AZ85" s="209">
        <v>0</v>
      </c>
      <c r="BA85" s="209">
        <v>0</v>
      </c>
      <c r="BB85" s="209">
        <v>0</v>
      </c>
      <c r="BC85" s="209">
        <v>117.600004</v>
      </c>
      <c r="BD85" s="209">
        <v>70.333333999999994</v>
      </c>
      <c r="BE85" s="209">
        <v>2</v>
      </c>
      <c r="BF85" s="211">
        <v>743.39333499999998</v>
      </c>
      <c r="BG85" s="211">
        <v>238.367335</v>
      </c>
      <c r="BH85" s="211">
        <v>10.006</v>
      </c>
      <c r="BI85" s="209">
        <v>97</v>
      </c>
      <c r="BJ85" s="209">
        <v>146</v>
      </c>
      <c r="BK85" s="209">
        <v>51</v>
      </c>
      <c r="BL85" s="209">
        <v>0</v>
      </c>
      <c r="BM85" s="209">
        <v>38.799999999999997</v>
      </c>
      <c r="BN85" s="209">
        <v>540.5</v>
      </c>
      <c r="BO85" s="209">
        <v>316</v>
      </c>
      <c r="BP85" s="209">
        <v>3</v>
      </c>
      <c r="BQ85" s="209">
        <v>0</v>
      </c>
      <c r="BR85" s="209">
        <v>0</v>
      </c>
      <c r="BS85" s="209">
        <v>0</v>
      </c>
      <c r="BT85" s="209">
        <v>0</v>
      </c>
      <c r="BU85" s="209">
        <v>115.8</v>
      </c>
      <c r="BV85" s="209">
        <v>661</v>
      </c>
      <c r="BW85" s="209">
        <v>279</v>
      </c>
      <c r="BX85" s="209">
        <v>2</v>
      </c>
      <c r="BY85" s="209">
        <v>0</v>
      </c>
      <c r="BZ85" s="209">
        <v>0</v>
      </c>
      <c r="CA85" s="209">
        <v>0</v>
      </c>
      <c r="CB85" s="210">
        <v>722.79798800000003</v>
      </c>
      <c r="CC85" s="210">
        <v>1487.8113149999999</v>
      </c>
      <c r="CD85" s="210">
        <v>440.922663</v>
      </c>
      <c r="CE85" s="210">
        <v>83</v>
      </c>
      <c r="CF85" s="209">
        <v>61</v>
      </c>
      <c r="CG85" s="209">
        <v>33</v>
      </c>
      <c r="CH85" s="209">
        <v>0</v>
      </c>
      <c r="CI85" s="209">
        <v>158.80000000000001</v>
      </c>
      <c r="CJ85" s="209">
        <v>109</v>
      </c>
      <c r="CK85" s="209">
        <v>2</v>
      </c>
      <c r="CL85" s="209">
        <v>0</v>
      </c>
      <c r="CM85" s="209">
        <v>0</v>
      </c>
      <c r="CN85" s="209">
        <v>0</v>
      </c>
      <c r="CO85" s="209">
        <v>200</v>
      </c>
      <c r="CP85" s="209">
        <v>94</v>
      </c>
      <c r="CQ85" s="209">
        <v>0</v>
      </c>
      <c r="CR85" s="209">
        <v>0</v>
      </c>
      <c r="CS85" s="209">
        <v>0</v>
      </c>
      <c r="CT85" s="209">
        <v>295.88333</v>
      </c>
      <c r="CU85" s="209">
        <v>98.341998000000004</v>
      </c>
      <c r="CV85" s="209">
        <v>1</v>
      </c>
      <c r="CW85" s="209">
        <v>43</v>
      </c>
      <c r="CX85" s="209">
        <v>12</v>
      </c>
      <c r="CY85" s="209">
        <v>0</v>
      </c>
      <c r="CZ85" s="209">
        <v>120.82599999999999</v>
      </c>
      <c r="DA85" s="209">
        <v>90</v>
      </c>
      <c r="DB85" s="209">
        <v>2</v>
      </c>
      <c r="DC85" s="209">
        <v>0</v>
      </c>
      <c r="DD85" s="209">
        <v>0</v>
      </c>
      <c r="DE85" s="209">
        <v>0</v>
      </c>
      <c r="DF85" s="209">
        <v>167.63333600000001</v>
      </c>
      <c r="DG85" s="209">
        <v>68.400001000000003</v>
      </c>
      <c r="DH85" s="209">
        <v>0</v>
      </c>
      <c r="DI85" s="211">
        <v>737.19059900000002</v>
      </c>
      <c r="DJ85" s="211">
        <v>237.00064699999999</v>
      </c>
      <c r="DK85" s="211">
        <v>10.599333</v>
      </c>
      <c r="DL85" s="212">
        <f t="shared" si="9"/>
        <v>153</v>
      </c>
      <c r="DM85" s="212">
        <f t="shared" si="10"/>
        <v>212</v>
      </c>
      <c r="DN85" s="212">
        <f t="shared" si="11"/>
        <v>218</v>
      </c>
      <c r="DO85" s="212">
        <f t="shared" si="12"/>
        <v>226</v>
      </c>
      <c r="DP85" s="208">
        <v>9</v>
      </c>
      <c r="DR85" s="206">
        <v>305</v>
      </c>
      <c r="DS85" s="206" t="s">
        <v>126</v>
      </c>
      <c r="DT85" s="206">
        <v>3057012</v>
      </c>
      <c r="DU85" s="206">
        <v>135232</v>
      </c>
      <c r="DV85" s="206" t="s">
        <v>378</v>
      </c>
      <c r="DW85" s="206" t="s">
        <v>295</v>
      </c>
      <c r="DX85" s="206" t="str">
        <f t="shared" si="7"/>
        <v>Maintained</v>
      </c>
      <c r="DY85" s="246">
        <v>182</v>
      </c>
      <c r="DZ85" s="246">
        <v>137</v>
      </c>
      <c r="EA85" s="213">
        <f t="shared" si="13"/>
        <v>4</v>
      </c>
      <c r="EB85" s="207" t="str">
        <f t="shared" si="8"/>
        <v>3054</v>
      </c>
    </row>
    <row r="86" spans="1:132" ht="15" hidden="1" x14ac:dyDescent="0.25">
      <c r="A86" s="243">
        <v>316</v>
      </c>
      <c r="B86" s="244" t="s">
        <v>187</v>
      </c>
      <c r="C86" s="208">
        <v>32744</v>
      </c>
      <c r="D86" s="208">
        <v>23104.5</v>
      </c>
      <c r="E86" s="209">
        <v>236</v>
      </c>
      <c r="F86" s="209">
        <v>576</v>
      </c>
      <c r="G86" s="209">
        <v>200</v>
      </c>
      <c r="H86" s="209">
        <v>2</v>
      </c>
      <c r="I86" s="209">
        <v>71</v>
      </c>
      <c r="J86" s="209">
        <v>1159</v>
      </c>
      <c r="K86" s="209">
        <v>440</v>
      </c>
      <c r="L86" s="209">
        <v>0</v>
      </c>
      <c r="M86" s="209">
        <v>0</v>
      </c>
      <c r="N86" s="209">
        <v>0</v>
      </c>
      <c r="O86" s="209">
        <v>0</v>
      </c>
      <c r="P86" s="209">
        <v>0</v>
      </c>
      <c r="Q86" s="209">
        <v>63</v>
      </c>
      <c r="R86" s="209">
        <v>1128</v>
      </c>
      <c r="S86" s="209">
        <v>516</v>
      </c>
      <c r="T86" s="209">
        <v>2</v>
      </c>
      <c r="U86" s="209">
        <v>0</v>
      </c>
      <c r="V86" s="209">
        <v>0</v>
      </c>
      <c r="W86" s="209">
        <v>0</v>
      </c>
      <c r="X86" s="210">
        <v>817.14691900000003</v>
      </c>
      <c r="Y86" s="210">
        <v>1417.045799</v>
      </c>
      <c r="Z86" s="210">
        <v>422.43196599999999</v>
      </c>
      <c r="AA86" s="210">
        <v>69</v>
      </c>
      <c r="AB86" s="209">
        <v>57</v>
      </c>
      <c r="AC86" s="209">
        <v>23</v>
      </c>
      <c r="AD86" s="209">
        <v>0</v>
      </c>
      <c r="AE86" s="209">
        <v>56</v>
      </c>
      <c r="AF86" s="209">
        <v>13</v>
      </c>
      <c r="AG86" s="209">
        <v>0</v>
      </c>
      <c r="AH86" s="209">
        <v>0</v>
      </c>
      <c r="AI86" s="209">
        <v>0</v>
      </c>
      <c r="AJ86" s="209">
        <v>0</v>
      </c>
      <c r="AK86" s="209">
        <v>77</v>
      </c>
      <c r="AL86" s="209">
        <v>53</v>
      </c>
      <c r="AM86" s="209">
        <v>0</v>
      </c>
      <c r="AN86" s="209">
        <v>0</v>
      </c>
      <c r="AO86" s="209">
        <v>0</v>
      </c>
      <c r="AP86" s="209">
        <v>28</v>
      </c>
      <c r="AQ86" s="209">
        <v>12</v>
      </c>
      <c r="AR86" s="209">
        <v>0</v>
      </c>
      <c r="AS86" s="211">
        <v>171</v>
      </c>
      <c r="AT86" s="209">
        <v>129</v>
      </c>
      <c r="AU86" s="209">
        <v>60</v>
      </c>
      <c r="AV86" s="209">
        <v>0</v>
      </c>
      <c r="AW86" s="209">
        <v>125.2</v>
      </c>
      <c r="AX86" s="209">
        <v>49</v>
      </c>
      <c r="AY86" s="209">
        <v>0</v>
      </c>
      <c r="AZ86" s="209">
        <v>0</v>
      </c>
      <c r="BA86" s="209">
        <v>0</v>
      </c>
      <c r="BB86" s="209">
        <v>0</v>
      </c>
      <c r="BC86" s="209">
        <v>163</v>
      </c>
      <c r="BD86" s="209">
        <v>98</v>
      </c>
      <c r="BE86" s="209">
        <v>0</v>
      </c>
      <c r="BF86" s="211">
        <v>506.51937299999997</v>
      </c>
      <c r="BG86" s="211">
        <v>167.42334700000001</v>
      </c>
      <c r="BH86" s="211">
        <v>18.519998999999999</v>
      </c>
      <c r="BI86" s="209">
        <v>212.5</v>
      </c>
      <c r="BJ86" s="209">
        <v>604</v>
      </c>
      <c r="BK86" s="209">
        <v>212</v>
      </c>
      <c r="BL86" s="209">
        <v>2</v>
      </c>
      <c r="BM86" s="209">
        <v>101.5</v>
      </c>
      <c r="BN86" s="209">
        <v>1051.5</v>
      </c>
      <c r="BO86" s="209">
        <v>438</v>
      </c>
      <c r="BP86" s="209">
        <v>1</v>
      </c>
      <c r="BQ86" s="209">
        <v>0</v>
      </c>
      <c r="BR86" s="209">
        <v>0</v>
      </c>
      <c r="BS86" s="209">
        <v>0</v>
      </c>
      <c r="BT86" s="209">
        <v>0</v>
      </c>
      <c r="BU86" s="209">
        <v>73</v>
      </c>
      <c r="BV86" s="209">
        <v>1128.5</v>
      </c>
      <c r="BW86" s="209">
        <v>483</v>
      </c>
      <c r="BX86" s="209">
        <v>1</v>
      </c>
      <c r="BY86" s="209">
        <v>0</v>
      </c>
      <c r="BZ86" s="209">
        <v>0</v>
      </c>
      <c r="CA86" s="209">
        <v>0</v>
      </c>
      <c r="CB86" s="210">
        <v>716.38071500000001</v>
      </c>
      <c r="CC86" s="210">
        <v>1506.116927</v>
      </c>
      <c r="CD86" s="210">
        <v>441.775442</v>
      </c>
      <c r="CE86" s="210">
        <v>91.554384999999996</v>
      </c>
      <c r="CF86" s="209">
        <v>80</v>
      </c>
      <c r="CG86" s="209">
        <v>30</v>
      </c>
      <c r="CH86" s="209">
        <v>0</v>
      </c>
      <c r="CI86" s="209">
        <v>37</v>
      </c>
      <c r="CJ86" s="209">
        <v>9</v>
      </c>
      <c r="CK86" s="209">
        <v>0</v>
      </c>
      <c r="CL86" s="209">
        <v>0</v>
      </c>
      <c r="CM86" s="209">
        <v>0</v>
      </c>
      <c r="CN86" s="209">
        <v>0</v>
      </c>
      <c r="CO86" s="209">
        <v>74</v>
      </c>
      <c r="CP86" s="209">
        <v>42</v>
      </c>
      <c r="CQ86" s="209">
        <v>0</v>
      </c>
      <c r="CR86" s="209">
        <v>0</v>
      </c>
      <c r="CS86" s="209">
        <v>0</v>
      </c>
      <c r="CT86" s="209">
        <v>36.785966000000002</v>
      </c>
      <c r="CU86" s="209">
        <v>15.666665999999999</v>
      </c>
      <c r="CV86" s="209">
        <v>2</v>
      </c>
      <c r="CW86" s="209">
        <v>142</v>
      </c>
      <c r="CX86" s="209">
        <v>53</v>
      </c>
      <c r="CY86" s="209">
        <v>1</v>
      </c>
      <c r="CZ86" s="209">
        <v>123</v>
      </c>
      <c r="DA86" s="209">
        <v>63</v>
      </c>
      <c r="DB86" s="209">
        <v>0</v>
      </c>
      <c r="DC86" s="209">
        <v>0</v>
      </c>
      <c r="DD86" s="209">
        <v>0</v>
      </c>
      <c r="DE86" s="209">
        <v>0</v>
      </c>
      <c r="DF86" s="209">
        <v>185</v>
      </c>
      <c r="DG86" s="209">
        <v>92</v>
      </c>
      <c r="DH86" s="209">
        <v>0</v>
      </c>
      <c r="DI86" s="211">
        <v>485.18937499999998</v>
      </c>
      <c r="DJ86" s="211">
        <v>164.48068499999999</v>
      </c>
      <c r="DK86" s="211">
        <v>15.840001000000001</v>
      </c>
      <c r="DL86" s="212">
        <f t="shared" si="9"/>
        <v>0</v>
      </c>
      <c r="DM86" s="212">
        <f t="shared" si="10"/>
        <v>0</v>
      </c>
      <c r="DN86" s="212">
        <f t="shared" si="11"/>
        <v>43</v>
      </c>
      <c r="DO86" s="212">
        <f t="shared" si="12"/>
        <v>155</v>
      </c>
      <c r="DP86" s="208">
        <v>28</v>
      </c>
      <c r="DR86" s="206">
        <v>306</v>
      </c>
      <c r="DS86" s="206" t="s">
        <v>139</v>
      </c>
      <c r="DT86" s="206">
        <v>3065950</v>
      </c>
      <c r="DU86" s="206">
        <v>148768</v>
      </c>
      <c r="DV86" s="206" t="s">
        <v>379</v>
      </c>
      <c r="DW86" s="206" t="s">
        <v>300</v>
      </c>
      <c r="DX86" s="206" t="str">
        <f t="shared" si="7"/>
        <v>Academy</v>
      </c>
      <c r="DY86" s="246">
        <v>42</v>
      </c>
      <c r="DZ86" s="246">
        <v>50</v>
      </c>
      <c r="EA86" s="213">
        <f t="shared" si="13"/>
        <v>1</v>
      </c>
      <c r="EB86" s="207" t="str">
        <f t="shared" si="8"/>
        <v>3061</v>
      </c>
    </row>
    <row r="87" spans="1:132" ht="15" hidden="1" x14ac:dyDescent="0.25">
      <c r="A87" s="243">
        <v>926</v>
      </c>
      <c r="B87" s="244" t="s">
        <v>188</v>
      </c>
      <c r="C87" s="208">
        <v>63842.5</v>
      </c>
      <c r="D87" s="208">
        <v>43617</v>
      </c>
      <c r="E87" s="209">
        <v>34.200000000000003</v>
      </c>
      <c r="F87" s="209">
        <v>118.933333</v>
      </c>
      <c r="G87" s="209">
        <v>52.6</v>
      </c>
      <c r="H87" s="209">
        <v>5.5</v>
      </c>
      <c r="I87" s="209">
        <v>73.616665999999995</v>
      </c>
      <c r="J87" s="209">
        <v>811.17266600000005</v>
      </c>
      <c r="K87" s="209">
        <v>346.88666599999999</v>
      </c>
      <c r="L87" s="209">
        <v>1.4</v>
      </c>
      <c r="M87" s="209">
        <v>0</v>
      </c>
      <c r="N87" s="209">
        <v>0</v>
      </c>
      <c r="O87" s="209">
        <v>0</v>
      </c>
      <c r="P87" s="209">
        <v>0</v>
      </c>
      <c r="Q87" s="209">
        <v>51.366667</v>
      </c>
      <c r="R87" s="209">
        <v>920.06666499999994</v>
      </c>
      <c r="S87" s="209">
        <v>388.3</v>
      </c>
      <c r="T87" s="209">
        <v>5.6</v>
      </c>
      <c r="U87" s="209">
        <v>0</v>
      </c>
      <c r="V87" s="209">
        <v>0</v>
      </c>
      <c r="W87" s="209">
        <v>0</v>
      </c>
      <c r="X87" s="210">
        <v>1374.8031840000001</v>
      </c>
      <c r="Y87" s="210">
        <v>5940.4494750000003</v>
      </c>
      <c r="Z87" s="210">
        <v>2044.891648</v>
      </c>
      <c r="AA87" s="210">
        <v>170.99328199999999</v>
      </c>
      <c r="AB87" s="209">
        <v>39.799999999999997</v>
      </c>
      <c r="AC87" s="209">
        <v>20.6</v>
      </c>
      <c r="AD87" s="209">
        <v>1.5</v>
      </c>
      <c r="AE87" s="209">
        <v>185.366668</v>
      </c>
      <c r="AF87" s="209">
        <v>86.2</v>
      </c>
      <c r="AG87" s="209">
        <v>0</v>
      </c>
      <c r="AH87" s="209">
        <v>0</v>
      </c>
      <c r="AI87" s="209">
        <v>0</v>
      </c>
      <c r="AJ87" s="209">
        <v>0</v>
      </c>
      <c r="AK87" s="209">
        <v>110.10000100000001</v>
      </c>
      <c r="AL87" s="209">
        <v>79.650000000000006</v>
      </c>
      <c r="AM87" s="209">
        <v>3.6</v>
      </c>
      <c r="AN87" s="209">
        <v>0</v>
      </c>
      <c r="AO87" s="209">
        <v>0</v>
      </c>
      <c r="AP87" s="209">
        <v>852.938174</v>
      </c>
      <c r="AQ87" s="209">
        <v>389.158162</v>
      </c>
      <c r="AR87" s="209">
        <v>17.243860000000002</v>
      </c>
      <c r="AS87" s="211">
        <v>284</v>
      </c>
      <c r="AT87" s="209">
        <v>19.433333000000001</v>
      </c>
      <c r="AU87" s="209">
        <v>12.866667</v>
      </c>
      <c r="AV87" s="209">
        <v>1.5</v>
      </c>
      <c r="AW87" s="209">
        <v>162.762002</v>
      </c>
      <c r="AX87" s="209">
        <v>84.131333999999995</v>
      </c>
      <c r="AY87" s="209">
        <v>1</v>
      </c>
      <c r="AZ87" s="209">
        <v>0</v>
      </c>
      <c r="BA87" s="209">
        <v>0</v>
      </c>
      <c r="BB87" s="209">
        <v>0</v>
      </c>
      <c r="BC87" s="209">
        <v>185.116668</v>
      </c>
      <c r="BD87" s="209">
        <v>86.516666000000001</v>
      </c>
      <c r="BE87" s="209">
        <v>1</v>
      </c>
      <c r="BF87" s="211">
        <v>2410.6386520000001</v>
      </c>
      <c r="BG87" s="211">
        <v>892.85399500000005</v>
      </c>
      <c r="BH87" s="211">
        <v>31.577998999999998</v>
      </c>
      <c r="BI87" s="209">
        <v>45.6</v>
      </c>
      <c r="BJ87" s="209">
        <v>123.733333</v>
      </c>
      <c r="BK87" s="209">
        <v>42.6</v>
      </c>
      <c r="BL87" s="209">
        <v>2</v>
      </c>
      <c r="BM87" s="209">
        <v>65.916667000000004</v>
      </c>
      <c r="BN87" s="209">
        <v>739.554664</v>
      </c>
      <c r="BO87" s="209">
        <v>301.809999</v>
      </c>
      <c r="BP87" s="209">
        <v>10</v>
      </c>
      <c r="BQ87" s="209">
        <v>0</v>
      </c>
      <c r="BR87" s="209">
        <v>0</v>
      </c>
      <c r="BS87" s="209">
        <v>0</v>
      </c>
      <c r="BT87" s="209">
        <v>0</v>
      </c>
      <c r="BU87" s="209">
        <v>60.833333000000003</v>
      </c>
      <c r="BV87" s="209">
        <v>918.13333</v>
      </c>
      <c r="BW87" s="209">
        <v>384.84999900000003</v>
      </c>
      <c r="BX87" s="209">
        <v>15.8</v>
      </c>
      <c r="BY87" s="209">
        <v>0</v>
      </c>
      <c r="BZ87" s="209">
        <v>0</v>
      </c>
      <c r="CA87" s="209">
        <v>0</v>
      </c>
      <c r="CB87" s="210">
        <v>1145.304574</v>
      </c>
      <c r="CC87" s="210">
        <v>5739.7689829999999</v>
      </c>
      <c r="CD87" s="210">
        <v>2049.2226009999999</v>
      </c>
      <c r="CE87" s="210">
        <v>182.36729800000001</v>
      </c>
      <c r="CF87" s="209">
        <v>31.2</v>
      </c>
      <c r="CG87" s="209">
        <v>13.8</v>
      </c>
      <c r="CH87" s="209">
        <v>1</v>
      </c>
      <c r="CI87" s="209">
        <v>150.75533300000001</v>
      </c>
      <c r="CJ87" s="209">
        <v>77.2</v>
      </c>
      <c r="CK87" s="209">
        <v>2</v>
      </c>
      <c r="CL87" s="209">
        <v>0</v>
      </c>
      <c r="CM87" s="209">
        <v>0</v>
      </c>
      <c r="CN87" s="209">
        <v>0</v>
      </c>
      <c r="CO87" s="209">
        <v>112.466666</v>
      </c>
      <c r="CP87" s="209">
        <v>73.183331999999993</v>
      </c>
      <c r="CQ87" s="209">
        <v>7</v>
      </c>
      <c r="CR87" s="209">
        <v>0</v>
      </c>
      <c r="CS87" s="209">
        <v>0</v>
      </c>
      <c r="CT87" s="209">
        <v>724.66675399999997</v>
      </c>
      <c r="CU87" s="209">
        <v>333.32828599999999</v>
      </c>
      <c r="CV87" s="209">
        <v>25.631333000000001</v>
      </c>
      <c r="CW87" s="209">
        <v>33.633333</v>
      </c>
      <c r="CX87" s="209">
        <v>13.633334</v>
      </c>
      <c r="CY87" s="209">
        <v>1</v>
      </c>
      <c r="CZ87" s="209">
        <v>148.64866900000001</v>
      </c>
      <c r="DA87" s="209">
        <v>103.544004</v>
      </c>
      <c r="DB87" s="209">
        <v>3.4</v>
      </c>
      <c r="DC87" s="209">
        <v>0</v>
      </c>
      <c r="DD87" s="209">
        <v>0</v>
      </c>
      <c r="DE87" s="209">
        <v>0</v>
      </c>
      <c r="DF87" s="209">
        <v>177.11666700000001</v>
      </c>
      <c r="DG87" s="209">
        <v>94.833332999999996</v>
      </c>
      <c r="DH87" s="209">
        <v>0.6</v>
      </c>
      <c r="DI87" s="211">
        <v>2452.3733280000001</v>
      </c>
      <c r="DJ87" s="211">
        <v>963.05067399999996</v>
      </c>
      <c r="DK87" s="211">
        <v>32.254666999999998</v>
      </c>
      <c r="DL87" s="212">
        <f t="shared" si="9"/>
        <v>494</v>
      </c>
      <c r="DM87" s="212">
        <f t="shared" si="10"/>
        <v>770</v>
      </c>
      <c r="DN87" s="212">
        <f t="shared" si="11"/>
        <v>187</v>
      </c>
      <c r="DO87" s="212">
        <f t="shared" si="12"/>
        <v>257.5</v>
      </c>
      <c r="DP87" s="208">
        <v>591</v>
      </c>
      <c r="DR87" s="206">
        <v>306</v>
      </c>
      <c r="DS87" s="206" t="s">
        <v>139</v>
      </c>
      <c r="DT87" s="206">
        <v>3065951</v>
      </c>
      <c r="DU87" s="206">
        <v>148772</v>
      </c>
      <c r="DV87" s="206" t="s">
        <v>380</v>
      </c>
      <c r="DW87" s="206" t="s">
        <v>300</v>
      </c>
      <c r="DX87" s="206" t="str">
        <f t="shared" si="7"/>
        <v>Academy</v>
      </c>
      <c r="DY87" s="246">
        <v>0</v>
      </c>
      <c r="DZ87" s="246">
        <v>90.5</v>
      </c>
      <c r="EA87" s="213">
        <f t="shared" si="13"/>
        <v>2</v>
      </c>
      <c r="EB87" s="207" t="str">
        <f t="shared" si="8"/>
        <v>3062</v>
      </c>
    </row>
    <row r="88" spans="1:132" ht="15" hidden="1" x14ac:dyDescent="0.25">
      <c r="A88" s="243">
        <v>812</v>
      </c>
      <c r="B88" s="244" t="s">
        <v>189</v>
      </c>
      <c r="C88" s="208">
        <v>13449</v>
      </c>
      <c r="D88" s="208">
        <v>8971.5</v>
      </c>
      <c r="E88" s="209">
        <v>0</v>
      </c>
      <c r="F88" s="209">
        <v>70.2</v>
      </c>
      <c r="G88" s="209">
        <v>32</v>
      </c>
      <c r="H88" s="209">
        <v>0</v>
      </c>
      <c r="I88" s="209">
        <v>3</v>
      </c>
      <c r="J88" s="209">
        <v>101</v>
      </c>
      <c r="K88" s="209">
        <v>50</v>
      </c>
      <c r="L88" s="209">
        <v>3</v>
      </c>
      <c r="M88" s="209">
        <v>0</v>
      </c>
      <c r="N88" s="209">
        <v>0</v>
      </c>
      <c r="O88" s="209">
        <v>0</v>
      </c>
      <c r="P88" s="209">
        <v>0</v>
      </c>
      <c r="Q88" s="209">
        <v>42</v>
      </c>
      <c r="R88" s="209">
        <v>571.900667</v>
      </c>
      <c r="S88" s="209">
        <v>235.4</v>
      </c>
      <c r="T88" s="209">
        <v>3</v>
      </c>
      <c r="U88" s="209">
        <v>0</v>
      </c>
      <c r="V88" s="209">
        <v>0</v>
      </c>
      <c r="W88" s="209">
        <v>0</v>
      </c>
      <c r="X88" s="210">
        <v>550.749999</v>
      </c>
      <c r="Y88" s="210">
        <v>890.98333000000002</v>
      </c>
      <c r="Z88" s="210">
        <v>280.16666700000002</v>
      </c>
      <c r="AA88" s="210">
        <v>31.833333</v>
      </c>
      <c r="AB88" s="209">
        <v>1</v>
      </c>
      <c r="AC88" s="209">
        <v>1</v>
      </c>
      <c r="AD88" s="209">
        <v>0</v>
      </c>
      <c r="AE88" s="209">
        <v>30</v>
      </c>
      <c r="AF88" s="209">
        <v>20</v>
      </c>
      <c r="AG88" s="209">
        <v>3</v>
      </c>
      <c r="AH88" s="209">
        <v>0</v>
      </c>
      <c r="AI88" s="209">
        <v>0</v>
      </c>
      <c r="AJ88" s="209">
        <v>0</v>
      </c>
      <c r="AK88" s="209">
        <v>68</v>
      </c>
      <c r="AL88" s="209">
        <v>46</v>
      </c>
      <c r="AM88" s="209">
        <v>0</v>
      </c>
      <c r="AN88" s="209">
        <v>0</v>
      </c>
      <c r="AO88" s="209">
        <v>0</v>
      </c>
      <c r="AP88" s="209">
        <v>200.29999900000001</v>
      </c>
      <c r="AQ88" s="209">
        <v>68.466667000000001</v>
      </c>
      <c r="AR88" s="209">
        <v>4.8333329999999997</v>
      </c>
      <c r="AS88" s="211">
        <v>76</v>
      </c>
      <c r="AT88" s="209">
        <v>25.400002000000001</v>
      </c>
      <c r="AU88" s="209">
        <v>12.200001</v>
      </c>
      <c r="AV88" s="209">
        <v>0</v>
      </c>
      <c r="AW88" s="209">
        <v>15.4</v>
      </c>
      <c r="AX88" s="209">
        <v>11.6</v>
      </c>
      <c r="AY88" s="209">
        <v>1</v>
      </c>
      <c r="AZ88" s="209">
        <v>0</v>
      </c>
      <c r="BA88" s="209">
        <v>0</v>
      </c>
      <c r="BB88" s="209">
        <v>0</v>
      </c>
      <c r="BC88" s="209">
        <v>152.15</v>
      </c>
      <c r="BD88" s="209">
        <v>76.333332999999996</v>
      </c>
      <c r="BE88" s="209">
        <v>1</v>
      </c>
      <c r="BF88" s="211">
        <v>421.41734000000002</v>
      </c>
      <c r="BG88" s="211">
        <v>147.1</v>
      </c>
      <c r="BH88" s="211">
        <v>7.6</v>
      </c>
      <c r="BI88" s="209">
        <v>0</v>
      </c>
      <c r="BJ88" s="209">
        <v>55.333334000000001</v>
      </c>
      <c r="BK88" s="209">
        <v>33.6</v>
      </c>
      <c r="BL88" s="209">
        <v>0</v>
      </c>
      <c r="BM88" s="209">
        <v>3</v>
      </c>
      <c r="BN88" s="209">
        <v>98</v>
      </c>
      <c r="BO88" s="209">
        <v>49</v>
      </c>
      <c r="BP88" s="209">
        <v>0</v>
      </c>
      <c r="BQ88" s="209">
        <v>0</v>
      </c>
      <c r="BR88" s="209">
        <v>0</v>
      </c>
      <c r="BS88" s="209">
        <v>0</v>
      </c>
      <c r="BT88" s="209">
        <v>0</v>
      </c>
      <c r="BU88" s="209">
        <v>42</v>
      </c>
      <c r="BV88" s="209">
        <v>520.93333399999995</v>
      </c>
      <c r="BW88" s="209">
        <v>227.6</v>
      </c>
      <c r="BX88" s="209">
        <v>1</v>
      </c>
      <c r="BY88" s="209">
        <v>0</v>
      </c>
      <c r="BZ88" s="209">
        <v>0</v>
      </c>
      <c r="CA88" s="209">
        <v>0</v>
      </c>
      <c r="CB88" s="210">
        <v>544.53332999999998</v>
      </c>
      <c r="CC88" s="210">
        <v>893.51666399999999</v>
      </c>
      <c r="CD88" s="210">
        <v>261.64999699999998</v>
      </c>
      <c r="CE88" s="210">
        <v>24.666667</v>
      </c>
      <c r="CF88" s="209">
        <v>0</v>
      </c>
      <c r="CG88" s="209">
        <v>1</v>
      </c>
      <c r="CH88" s="209">
        <v>0</v>
      </c>
      <c r="CI88" s="209">
        <v>23</v>
      </c>
      <c r="CJ88" s="209">
        <v>25</v>
      </c>
      <c r="CK88" s="209">
        <v>0</v>
      </c>
      <c r="CL88" s="209">
        <v>0</v>
      </c>
      <c r="CM88" s="209">
        <v>0</v>
      </c>
      <c r="CN88" s="209">
        <v>0</v>
      </c>
      <c r="CO88" s="209">
        <v>70.400000000000006</v>
      </c>
      <c r="CP88" s="209">
        <v>55.066667000000002</v>
      </c>
      <c r="CQ88" s="209">
        <v>0</v>
      </c>
      <c r="CR88" s="209">
        <v>0</v>
      </c>
      <c r="CS88" s="209">
        <v>0</v>
      </c>
      <c r="CT88" s="209">
        <v>186.14999800000001</v>
      </c>
      <c r="CU88" s="209">
        <v>59.833333000000003</v>
      </c>
      <c r="CV88" s="209">
        <v>2.6666669999999999</v>
      </c>
      <c r="CW88" s="209">
        <v>25.533335999999998</v>
      </c>
      <c r="CX88" s="209">
        <v>16.266667999999999</v>
      </c>
      <c r="CY88" s="209">
        <v>0</v>
      </c>
      <c r="CZ88" s="209">
        <v>23.4</v>
      </c>
      <c r="DA88" s="209">
        <v>10.4</v>
      </c>
      <c r="DB88" s="209">
        <v>0</v>
      </c>
      <c r="DC88" s="209">
        <v>0</v>
      </c>
      <c r="DD88" s="209">
        <v>0</v>
      </c>
      <c r="DE88" s="209">
        <v>0</v>
      </c>
      <c r="DF88" s="209">
        <v>181.27666500000001</v>
      </c>
      <c r="DG88" s="209">
        <v>82.133332999999993</v>
      </c>
      <c r="DH88" s="209">
        <v>0</v>
      </c>
      <c r="DI88" s="211">
        <v>438.84534100000002</v>
      </c>
      <c r="DJ88" s="211">
        <v>152.283334</v>
      </c>
      <c r="DK88" s="211">
        <v>8.266667</v>
      </c>
      <c r="DL88" s="212">
        <f t="shared" si="9"/>
        <v>0</v>
      </c>
      <c r="DM88" s="212">
        <f t="shared" si="10"/>
        <v>0</v>
      </c>
      <c r="DN88" s="212">
        <f t="shared" si="11"/>
        <v>147.5</v>
      </c>
      <c r="DO88" s="212">
        <f t="shared" si="12"/>
        <v>206</v>
      </c>
      <c r="DP88" s="208">
        <v>123.666666666667</v>
      </c>
      <c r="DR88" s="206">
        <v>306</v>
      </c>
      <c r="DS88" s="206" t="s">
        <v>139</v>
      </c>
      <c r="DT88" s="206">
        <v>3067000</v>
      </c>
      <c r="DU88" s="206">
        <v>101851</v>
      </c>
      <c r="DV88" s="206" t="s">
        <v>381</v>
      </c>
      <c r="DW88" s="206" t="s">
        <v>295</v>
      </c>
      <c r="DX88" s="206" t="str">
        <f t="shared" si="7"/>
        <v>Maintained</v>
      </c>
      <c r="DY88" s="246">
        <v>0</v>
      </c>
      <c r="DZ88" s="246">
        <v>238</v>
      </c>
      <c r="EA88" s="213">
        <f t="shared" si="13"/>
        <v>3</v>
      </c>
      <c r="EB88" s="207" t="str">
        <f t="shared" si="8"/>
        <v>3063</v>
      </c>
    </row>
    <row r="89" spans="1:132" ht="15" hidden="1" x14ac:dyDescent="0.25">
      <c r="A89" s="243">
        <v>813</v>
      </c>
      <c r="B89" s="244" t="s">
        <v>190</v>
      </c>
      <c r="C89" s="208">
        <v>13338.5</v>
      </c>
      <c r="D89" s="208">
        <v>10102</v>
      </c>
      <c r="E89" s="209">
        <v>0</v>
      </c>
      <c r="F89" s="209">
        <v>0</v>
      </c>
      <c r="G89" s="209">
        <v>0</v>
      </c>
      <c r="H89" s="209">
        <v>0</v>
      </c>
      <c r="I89" s="209">
        <v>7.6</v>
      </c>
      <c r="J89" s="209">
        <v>351.95</v>
      </c>
      <c r="K89" s="209">
        <v>169.966667</v>
      </c>
      <c r="L89" s="209">
        <v>0</v>
      </c>
      <c r="M89" s="209">
        <v>0</v>
      </c>
      <c r="N89" s="209">
        <v>0</v>
      </c>
      <c r="O89" s="209">
        <v>0</v>
      </c>
      <c r="P89" s="209">
        <v>0</v>
      </c>
      <c r="Q89" s="209">
        <v>0</v>
      </c>
      <c r="R89" s="209">
        <v>163.66666699999999</v>
      </c>
      <c r="S89" s="209">
        <v>74.866667000000007</v>
      </c>
      <c r="T89" s="209">
        <v>0</v>
      </c>
      <c r="U89" s="209">
        <v>0</v>
      </c>
      <c r="V89" s="209">
        <v>0</v>
      </c>
      <c r="W89" s="209">
        <v>0</v>
      </c>
      <c r="X89" s="210">
        <v>390.27933400000001</v>
      </c>
      <c r="Y89" s="210">
        <v>1065.6880020000001</v>
      </c>
      <c r="Z89" s="210">
        <v>308.16800000000001</v>
      </c>
      <c r="AA89" s="210">
        <v>2</v>
      </c>
      <c r="AB89" s="209">
        <v>0</v>
      </c>
      <c r="AC89" s="209">
        <v>0</v>
      </c>
      <c r="AD89" s="209">
        <v>0</v>
      </c>
      <c r="AE89" s="209">
        <v>121.966667</v>
      </c>
      <c r="AF89" s="209">
        <v>57.066667000000002</v>
      </c>
      <c r="AG89" s="209">
        <v>0</v>
      </c>
      <c r="AH89" s="209">
        <v>0</v>
      </c>
      <c r="AI89" s="209">
        <v>0</v>
      </c>
      <c r="AJ89" s="209">
        <v>0</v>
      </c>
      <c r="AK89" s="209">
        <v>43.8</v>
      </c>
      <c r="AL89" s="209">
        <v>11</v>
      </c>
      <c r="AM89" s="209">
        <v>0</v>
      </c>
      <c r="AN89" s="209">
        <v>0</v>
      </c>
      <c r="AO89" s="209">
        <v>0</v>
      </c>
      <c r="AP89" s="209">
        <v>271.14933600000001</v>
      </c>
      <c r="AQ89" s="209">
        <v>75.034666000000001</v>
      </c>
      <c r="AR89" s="209">
        <v>2</v>
      </c>
      <c r="AS89" s="211">
        <v>66</v>
      </c>
      <c r="AT89" s="209">
        <v>0</v>
      </c>
      <c r="AU89" s="209">
        <v>0</v>
      </c>
      <c r="AV89" s="209">
        <v>0</v>
      </c>
      <c r="AW89" s="209">
        <v>75.466666000000004</v>
      </c>
      <c r="AX89" s="209">
        <v>44.755333</v>
      </c>
      <c r="AY89" s="209">
        <v>0</v>
      </c>
      <c r="AZ89" s="209">
        <v>0</v>
      </c>
      <c r="BA89" s="209">
        <v>0</v>
      </c>
      <c r="BB89" s="209">
        <v>0</v>
      </c>
      <c r="BC89" s="209">
        <v>33.333333000000003</v>
      </c>
      <c r="BD89" s="209">
        <v>23.5</v>
      </c>
      <c r="BE89" s="209">
        <v>0</v>
      </c>
      <c r="BF89" s="211">
        <v>522.80600400000003</v>
      </c>
      <c r="BG89" s="211">
        <v>170.996667</v>
      </c>
      <c r="BH89" s="211">
        <v>0</v>
      </c>
      <c r="BI89" s="209">
        <v>0</v>
      </c>
      <c r="BJ89" s="209">
        <v>0</v>
      </c>
      <c r="BK89" s="209">
        <v>0</v>
      </c>
      <c r="BL89" s="209">
        <v>0</v>
      </c>
      <c r="BM89" s="209">
        <v>4</v>
      </c>
      <c r="BN89" s="209">
        <v>328.6</v>
      </c>
      <c r="BO89" s="209">
        <v>137.33333400000001</v>
      </c>
      <c r="BP89" s="209">
        <v>0</v>
      </c>
      <c r="BQ89" s="209">
        <v>0</v>
      </c>
      <c r="BR89" s="209">
        <v>0</v>
      </c>
      <c r="BS89" s="209">
        <v>0</v>
      </c>
      <c r="BT89" s="209">
        <v>0</v>
      </c>
      <c r="BU89" s="209">
        <v>0</v>
      </c>
      <c r="BV89" s="209">
        <v>135.4</v>
      </c>
      <c r="BW89" s="209">
        <v>69.266666999999998</v>
      </c>
      <c r="BX89" s="209">
        <v>0</v>
      </c>
      <c r="BY89" s="209">
        <v>0</v>
      </c>
      <c r="BZ89" s="209">
        <v>0</v>
      </c>
      <c r="CA89" s="209">
        <v>0</v>
      </c>
      <c r="CB89" s="210">
        <v>402.635335</v>
      </c>
      <c r="CC89" s="210">
        <v>1058.1666700000001</v>
      </c>
      <c r="CD89" s="210">
        <v>342.43866700000001</v>
      </c>
      <c r="CE89" s="210">
        <v>3</v>
      </c>
      <c r="CF89" s="209">
        <v>0</v>
      </c>
      <c r="CG89" s="209">
        <v>0</v>
      </c>
      <c r="CH89" s="209">
        <v>0</v>
      </c>
      <c r="CI89" s="209">
        <v>80.266666999999998</v>
      </c>
      <c r="CJ89" s="209">
        <v>46.266666999999998</v>
      </c>
      <c r="CK89" s="209">
        <v>0</v>
      </c>
      <c r="CL89" s="209">
        <v>0</v>
      </c>
      <c r="CM89" s="209">
        <v>0</v>
      </c>
      <c r="CN89" s="209">
        <v>0</v>
      </c>
      <c r="CO89" s="209">
        <v>31</v>
      </c>
      <c r="CP89" s="209">
        <v>24</v>
      </c>
      <c r="CQ89" s="209">
        <v>0</v>
      </c>
      <c r="CR89" s="209">
        <v>0</v>
      </c>
      <c r="CS89" s="209">
        <v>0</v>
      </c>
      <c r="CT89" s="209">
        <v>289.77800000000002</v>
      </c>
      <c r="CU89" s="209">
        <v>109.866666</v>
      </c>
      <c r="CV89" s="209">
        <v>1</v>
      </c>
      <c r="CW89" s="209">
        <v>0</v>
      </c>
      <c r="CX89" s="209">
        <v>0</v>
      </c>
      <c r="CY89" s="209">
        <v>0</v>
      </c>
      <c r="CZ89" s="209">
        <v>76.300000999999995</v>
      </c>
      <c r="DA89" s="209">
        <v>35.4</v>
      </c>
      <c r="DB89" s="209">
        <v>0</v>
      </c>
      <c r="DC89" s="209">
        <v>0</v>
      </c>
      <c r="DD89" s="209">
        <v>0</v>
      </c>
      <c r="DE89" s="209">
        <v>0</v>
      </c>
      <c r="DF89" s="209">
        <v>36.166665999999999</v>
      </c>
      <c r="DG89" s="209">
        <v>27.966667000000001</v>
      </c>
      <c r="DH89" s="209">
        <v>0</v>
      </c>
      <c r="DI89" s="211">
        <v>570.64934000000005</v>
      </c>
      <c r="DJ89" s="211">
        <v>183.978003</v>
      </c>
      <c r="DK89" s="211">
        <v>2</v>
      </c>
      <c r="DL89" s="212">
        <f t="shared" si="9"/>
        <v>146</v>
      </c>
      <c r="DM89" s="212">
        <f t="shared" si="10"/>
        <v>170</v>
      </c>
      <c r="DN89" s="212">
        <f t="shared" si="11"/>
        <v>0</v>
      </c>
      <c r="DO89" s="212">
        <f t="shared" si="12"/>
        <v>0</v>
      </c>
      <c r="DP89" s="208">
        <v>112.5</v>
      </c>
      <c r="DR89" s="206">
        <v>306</v>
      </c>
      <c r="DS89" s="206" t="s">
        <v>139</v>
      </c>
      <c r="DT89" s="206">
        <v>3067001</v>
      </c>
      <c r="DU89" s="206">
        <v>101852</v>
      </c>
      <c r="DV89" s="206" t="s">
        <v>382</v>
      </c>
      <c r="DW89" s="206" t="s">
        <v>295</v>
      </c>
      <c r="DX89" s="206" t="str">
        <f t="shared" si="7"/>
        <v>Maintained</v>
      </c>
      <c r="DY89" s="246">
        <v>61</v>
      </c>
      <c r="DZ89" s="246">
        <v>55</v>
      </c>
      <c r="EA89" s="213">
        <f t="shared" si="13"/>
        <v>4</v>
      </c>
      <c r="EB89" s="207" t="str">
        <f t="shared" si="8"/>
        <v>3064</v>
      </c>
    </row>
    <row r="90" spans="1:132" ht="15" hidden="1" x14ac:dyDescent="0.25">
      <c r="A90" s="243">
        <v>940</v>
      </c>
      <c r="B90" s="244" t="s">
        <v>282</v>
      </c>
      <c r="C90" s="208">
        <v>29697.5</v>
      </c>
      <c r="D90" s="208">
        <v>19971</v>
      </c>
      <c r="E90" s="209">
        <v>66.233328999999998</v>
      </c>
      <c r="F90" s="209">
        <v>234.60931400000001</v>
      </c>
      <c r="G90" s="209">
        <v>96.679991999999999</v>
      </c>
      <c r="H90" s="209">
        <v>4.6666660000000002</v>
      </c>
      <c r="I90" s="209">
        <v>0.9</v>
      </c>
      <c r="J90" s="209">
        <v>143.63333299999999</v>
      </c>
      <c r="K90" s="209">
        <v>67.766666999999998</v>
      </c>
      <c r="L90" s="209">
        <v>0</v>
      </c>
      <c r="M90" s="209">
        <v>0</v>
      </c>
      <c r="N90" s="209">
        <v>0</v>
      </c>
      <c r="O90" s="209">
        <v>0</v>
      </c>
      <c r="P90" s="209">
        <v>0</v>
      </c>
      <c r="Q90" s="209">
        <v>65.599999999999994</v>
      </c>
      <c r="R90" s="209">
        <v>600.84999800000003</v>
      </c>
      <c r="S90" s="209">
        <v>227.4</v>
      </c>
      <c r="T90" s="209">
        <v>5</v>
      </c>
      <c r="U90" s="209">
        <v>0</v>
      </c>
      <c r="V90" s="209">
        <v>0</v>
      </c>
      <c r="W90" s="209">
        <v>0</v>
      </c>
      <c r="X90" s="210">
        <v>574.47528899999998</v>
      </c>
      <c r="Y90" s="210">
        <v>2527.893939</v>
      </c>
      <c r="Z90" s="210">
        <v>911.36112700000001</v>
      </c>
      <c r="AA90" s="210">
        <v>43.894457000000003</v>
      </c>
      <c r="AB90" s="209">
        <v>33.166665000000002</v>
      </c>
      <c r="AC90" s="209">
        <v>21.085332999999999</v>
      </c>
      <c r="AD90" s="209">
        <v>3</v>
      </c>
      <c r="AE90" s="209">
        <v>9.733333</v>
      </c>
      <c r="AF90" s="209">
        <v>5.9666670000000002</v>
      </c>
      <c r="AG90" s="209">
        <v>0</v>
      </c>
      <c r="AH90" s="209">
        <v>0</v>
      </c>
      <c r="AI90" s="209">
        <v>0</v>
      </c>
      <c r="AJ90" s="209">
        <v>0</v>
      </c>
      <c r="AK90" s="209">
        <v>78.7</v>
      </c>
      <c r="AL90" s="209">
        <v>37.6</v>
      </c>
      <c r="AM90" s="209">
        <v>1</v>
      </c>
      <c r="AN90" s="209">
        <v>0</v>
      </c>
      <c r="AO90" s="209">
        <v>0</v>
      </c>
      <c r="AP90" s="209">
        <v>345.703304</v>
      </c>
      <c r="AQ90" s="209">
        <v>173.99930000000001</v>
      </c>
      <c r="AR90" s="209">
        <v>5.8945970000000001</v>
      </c>
      <c r="AS90" s="211">
        <v>142</v>
      </c>
      <c r="AT90" s="209">
        <v>60.375988</v>
      </c>
      <c r="AU90" s="209">
        <v>38.079993999999999</v>
      </c>
      <c r="AV90" s="209">
        <v>0.83333299999999999</v>
      </c>
      <c r="AW90" s="209">
        <v>64.366667000000007</v>
      </c>
      <c r="AX90" s="209">
        <v>40.166665999999999</v>
      </c>
      <c r="AY90" s="209">
        <v>0</v>
      </c>
      <c r="AZ90" s="209">
        <v>0</v>
      </c>
      <c r="BA90" s="209">
        <v>0</v>
      </c>
      <c r="BB90" s="209">
        <v>0</v>
      </c>
      <c r="BC90" s="209">
        <v>190.349999</v>
      </c>
      <c r="BD90" s="209">
        <v>84.299999</v>
      </c>
      <c r="BE90" s="209">
        <v>0</v>
      </c>
      <c r="BF90" s="211">
        <v>1253.8741190000001</v>
      </c>
      <c r="BG90" s="211">
        <v>447.14336700000001</v>
      </c>
      <c r="BH90" s="211">
        <v>12.621333999999999</v>
      </c>
      <c r="BI90" s="209">
        <v>56.733331999999997</v>
      </c>
      <c r="BJ90" s="209">
        <v>259.56664699999999</v>
      </c>
      <c r="BK90" s="209">
        <v>79.316659999999999</v>
      </c>
      <c r="BL90" s="209">
        <v>5</v>
      </c>
      <c r="BM90" s="209">
        <v>0</v>
      </c>
      <c r="BN90" s="209">
        <v>156.61666500000001</v>
      </c>
      <c r="BO90" s="209">
        <v>74.783333999999996</v>
      </c>
      <c r="BP90" s="209">
        <v>2</v>
      </c>
      <c r="BQ90" s="209">
        <v>0</v>
      </c>
      <c r="BR90" s="209">
        <v>0</v>
      </c>
      <c r="BS90" s="209">
        <v>0</v>
      </c>
      <c r="BT90" s="209">
        <v>0</v>
      </c>
      <c r="BU90" s="209">
        <v>49.4</v>
      </c>
      <c r="BV90" s="209">
        <v>585.73333200000002</v>
      </c>
      <c r="BW90" s="209">
        <v>242.33333300000001</v>
      </c>
      <c r="BX90" s="209">
        <v>1</v>
      </c>
      <c r="BY90" s="209">
        <v>0</v>
      </c>
      <c r="BZ90" s="209">
        <v>0</v>
      </c>
      <c r="CA90" s="209">
        <v>0</v>
      </c>
      <c r="CB90" s="210">
        <v>470.36868900000002</v>
      </c>
      <c r="CC90" s="210">
        <v>2481.9434890000002</v>
      </c>
      <c r="CD90" s="210">
        <v>617.80230300000005</v>
      </c>
      <c r="CE90" s="210">
        <v>267.862323</v>
      </c>
      <c r="CF90" s="209">
        <v>55.899996999999999</v>
      </c>
      <c r="CG90" s="209">
        <v>26.299997000000001</v>
      </c>
      <c r="CH90" s="209">
        <v>2</v>
      </c>
      <c r="CI90" s="209">
        <v>11.733332000000001</v>
      </c>
      <c r="CJ90" s="209">
        <v>9.6666659999999993</v>
      </c>
      <c r="CK90" s="209">
        <v>0</v>
      </c>
      <c r="CL90" s="209">
        <v>0</v>
      </c>
      <c r="CM90" s="209">
        <v>0</v>
      </c>
      <c r="CN90" s="209">
        <v>0</v>
      </c>
      <c r="CO90" s="209">
        <v>43.766666000000001</v>
      </c>
      <c r="CP90" s="209">
        <v>23.6</v>
      </c>
      <c r="CQ90" s="209">
        <v>0</v>
      </c>
      <c r="CR90" s="209">
        <v>0</v>
      </c>
      <c r="CS90" s="209">
        <v>0</v>
      </c>
      <c r="CT90" s="209">
        <v>258.43862100000001</v>
      </c>
      <c r="CU90" s="209">
        <v>78.172816999999995</v>
      </c>
      <c r="CV90" s="209">
        <v>36.094743000000001</v>
      </c>
      <c r="CW90" s="209">
        <v>83.866648999999995</v>
      </c>
      <c r="CX90" s="209">
        <v>27.983326999999999</v>
      </c>
      <c r="CY90" s="209">
        <v>1</v>
      </c>
      <c r="CZ90" s="209">
        <v>62.933332</v>
      </c>
      <c r="DA90" s="209">
        <v>36.933332999999998</v>
      </c>
      <c r="DB90" s="209">
        <v>0</v>
      </c>
      <c r="DC90" s="209">
        <v>0</v>
      </c>
      <c r="DD90" s="209">
        <v>0</v>
      </c>
      <c r="DE90" s="209">
        <v>0</v>
      </c>
      <c r="DF90" s="209">
        <v>190.38333399999999</v>
      </c>
      <c r="DG90" s="209">
        <v>106.4</v>
      </c>
      <c r="DH90" s="209">
        <v>0</v>
      </c>
      <c r="DI90" s="211">
        <v>1295.5500039999999</v>
      </c>
      <c r="DJ90" s="211">
        <v>367.32465999999999</v>
      </c>
      <c r="DK90" s="211">
        <v>138.86466799999999</v>
      </c>
      <c r="DL90" s="212">
        <f t="shared" si="9"/>
        <v>206</v>
      </c>
      <c r="DM90" s="212">
        <f t="shared" si="10"/>
        <v>0</v>
      </c>
      <c r="DN90" s="212">
        <f t="shared" si="11"/>
        <v>243.5</v>
      </c>
      <c r="DO90" s="212">
        <f t="shared" si="12"/>
        <v>693.5</v>
      </c>
      <c r="DP90" s="208">
        <v>97.18</v>
      </c>
      <c r="DR90" s="206">
        <v>306</v>
      </c>
      <c r="DS90" s="206" t="s">
        <v>139</v>
      </c>
      <c r="DT90" s="206">
        <v>3067002</v>
      </c>
      <c r="DU90" s="206">
        <v>147874</v>
      </c>
      <c r="DV90" s="206" t="s">
        <v>383</v>
      </c>
      <c r="DW90" s="206" t="s">
        <v>311</v>
      </c>
      <c r="DX90" s="206" t="str">
        <f t="shared" si="7"/>
        <v>Academy</v>
      </c>
      <c r="DY90" s="246">
        <v>37.5</v>
      </c>
      <c r="DZ90" s="246">
        <v>36.5</v>
      </c>
      <c r="EA90" s="213">
        <f t="shared" si="13"/>
        <v>5</v>
      </c>
      <c r="EB90" s="207" t="str">
        <f t="shared" si="8"/>
        <v>3065</v>
      </c>
    </row>
    <row r="91" spans="1:132" ht="15" hidden="1" x14ac:dyDescent="0.25">
      <c r="A91" s="243">
        <v>802</v>
      </c>
      <c r="B91" s="244" t="s">
        <v>191</v>
      </c>
      <c r="C91" s="208">
        <v>16476.5</v>
      </c>
      <c r="D91" s="208">
        <v>12099.5</v>
      </c>
      <c r="E91" s="209">
        <v>0</v>
      </c>
      <c r="F91" s="209">
        <v>0</v>
      </c>
      <c r="G91" s="209">
        <v>0</v>
      </c>
      <c r="H91" s="209">
        <v>0</v>
      </c>
      <c r="I91" s="209">
        <v>0</v>
      </c>
      <c r="J91" s="209">
        <v>19.600000000000001</v>
      </c>
      <c r="K91" s="209">
        <v>12</v>
      </c>
      <c r="L91" s="209">
        <v>0</v>
      </c>
      <c r="M91" s="209">
        <v>0</v>
      </c>
      <c r="N91" s="209">
        <v>0</v>
      </c>
      <c r="O91" s="209">
        <v>0</v>
      </c>
      <c r="P91" s="209">
        <v>0</v>
      </c>
      <c r="Q91" s="209">
        <v>42</v>
      </c>
      <c r="R91" s="209">
        <v>295.33333299999998</v>
      </c>
      <c r="S91" s="209">
        <v>131.86666600000001</v>
      </c>
      <c r="T91" s="209">
        <v>9.6</v>
      </c>
      <c r="U91" s="209">
        <v>0</v>
      </c>
      <c r="V91" s="209">
        <v>0</v>
      </c>
      <c r="W91" s="209">
        <v>0</v>
      </c>
      <c r="X91" s="210">
        <v>334.69298700000002</v>
      </c>
      <c r="Y91" s="210">
        <v>1652.7644700000001</v>
      </c>
      <c r="Z91" s="210">
        <v>528.68508799999995</v>
      </c>
      <c r="AA91" s="210">
        <v>50.698245999999997</v>
      </c>
      <c r="AB91" s="209">
        <v>0</v>
      </c>
      <c r="AC91" s="209">
        <v>0</v>
      </c>
      <c r="AD91" s="209">
        <v>0</v>
      </c>
      <c r="AE91" s="209">
        <v>0</v>
      </c>
      <c r="AF91" s="209">
        <v>0</v>
      </c>
      <c r="AG91" s="209">
        <v>0</v>
      </c>
      <c r="AH91" s="209">
        <v>0</v>
      </c>
      <c r="AI91" s="209">
        <v>0</v>
      </c>
      <c r="AJ91" s="209">
        <v>0</v>
      </c>
      <c r="AK91" s="209">
        <v>18.600000000000001</v>
      </c>
      <c r="AL91" s="209">
        <v>12.8</v>
      </c>
      <c r="AM91" s="209">
        <v>1</v>
      </c>
      <c r="AN91" s="209">
        <v>0</v>
      </c>
      <c r="AO91" s="209">
        <v>0</v>
      </c>
      <c r="AP91" s="209">
        <v>168.62456</v>
      </c>
      <c r="AQ91" s="209">
        <v>55.414912000000001</v>
      </c>
      <c r="AR91" s="209">
        <v>6</v>
      </c>
      <c r="AS91" s="211">
        <v>60</v>
      </c>
      <c r="AT91" s="209">
        <v>0</v>
      </c>
      <c r="AU91" s="209">
        <v>0</v>
      </c>
      <c r="AV91" s="209">
        <v>0</v>
      </c>
      <c r="AW91" s="209">
        <v>5.4</v>
      </c>
      <c r="AX91" s="209">
        <v>2.8</v>
      </c>
      <c r="AY91" s="209">
        <v>0</v>
      </c>
      <c r="AZ91" s="209">
        <v>0</v>
      </c>
      <c r="BA91" s="209">
        <v>0</v>
      </c>
      <c r="BB91" s="209">
        <v>0</v>
      </c>
      <c r="BC91" s="209">
        <v>80.599997999999999</v>
      </c>
      <c r="BD91" s="209">
        <v>53.316665999999998</v>
      </c>
      <c r="BE91" s="209">
        <v>3.8833329999999999</v>
      </c>
      <c r="BF91" s="211">
        <v>772.33935599999995</v>
      </c>
      <c r="BG91" s="211">
        <v>277.08601700000003</v>
      </c>
      <c r="BH91" s="211">
        <v>7.5213340000000004</v>
      </c>
      <c r="BI91" s="209">
        <v>0</v>
      </c>
      <c r="BJ91" s="209">
        <v>0</v>
      </c>
      <c r="BK91" s="209">
        <v>0</v>
      </c>
      <c r="BL91" s="209">
        <v>0</v>
      </c>
      <c r="BM91" s="209">
        <v>0</v>
      </c>
      <c r="BN91" s="209">
        <v>9</v>
      </c>
      <c r="BO91" s="209">
        <v>8</v>
      </c>
      <c r="BP91" s="209">
        <v>0</v>
      </c>
      <c r="BQ91" s="209">
        <v>0</v>
      </c>
      <c r="BR91" s="209">
        <v>0</v>
      </c>
      <c r="BS91" s="209">
        <v>0</v>
      </c>
      <c r="BT91" s="209">
        <v>0</v>
      </c>
      <c r="BU91" s="209">
        <v>40.533332999999999</v>
      </c>
      <c r="BV91" s="209">
        <v>307.39999799999998</v>
      </c>
      <c r="BW91" s="209">
        <v>117.76666400000001</v>
      </c>
      <c r="BX91" s="209">
        <v>5</v>
      </c>
      <c r="BY91" s="209">
        <v>0</v>
      </c>
      <c r="BZ91" s="209">
        <v>0</v>
      </c>
      <c r="CA91" s="209">
        <v>0</v>
      </c>
      <c r="CB91" s="210">
        <v>264.93533300000001</v>
      </c>
      <c r="CC91" s="210">
        <v>1615.841381</v>
      </c>
      <c r="CD91" s="210">
        <v>564.50667199999998</v>
      </c>
      <c r="CE91" s="210">
        <v>43.833333000000003</v>
      </c>
      <c r="CF91" s="209">
        <v>0</v>
      </c>
      <c r="CG91" s="209">
        <v>0</v>
      </c>
      <c r="CH91" s="209">
        <v>0</v>
      </c>
      <c r="CI91" s="209">
        <v>0</v>
      </c>
      <c r="CJ91" s="209">
        <v>0</v>
      </c>
      <c r="CK91" s="209">
        <v>0</v>
      </c>
      <c r="CL91" s="209">
        <v>0</v>
      </c>
      <c r="CM91" s="209">
        <v>0</v>
      </c>
      <c r="CN91" s="209">
        <v>0</v>
      </c>
      <c r="CO91" s="209">
        <v>57.2</v>
      </c>
      <c r="CP91" s="209">
        <v>21.533332999999999</v>
      </c>
      <c r="CQ91" s="209">
        <v>2</v>
      </c>
      <c r="CR91" s="209">
        <v>0</v>
      </c>
      <c r="CS91" s="209">
        <v>0</v>
      </c>
      <c r="CT91" s="209">
        <v>126.274001</v>
      </c>
      <c r="CU91" s="209">
        <v>82.469998000000004</v>
      </c>
      <c r="CV91" s="209">
        <v>2</v>
      </c>
      <c r="CW91" s="209">
        <v>0</v>
      </c>
      <c r="CX91" s="209">
        <v>0</v>
      </c>
      <c r="CY91" s="209">
        <v>0</v>
      </c>
      <c r="CZ91" s="209">
        <v>0.2</v>
      </c>
      <c r="DA91" s="209">
        <v>1.2</v>
      </c>
      <c r="DB91" s="209">
        <v>0</v>
      </c>
      <c r="DC91" s="209">
        <v>0</v>
      </c>
      <c r="DD91" s="209">
        <v>0</v>
      </c>
      <c r="DE91" s="209">
        <v>0</v>
      </c>
      <c r="DF91" s="209">
        <v>103.26666400000001</v>
      </c>
      <c r="DG91" s="209">
        <v>34.866666000000002</v>
      </c>
      <c r="DH91" s="209">
        <v>3</v>
      </c>
      <c r="DI91" s="211">
        <v>845.94068800000002</v>
      </c>
      <c r="DJ91" s="211">
        <v>303.444006</v>
      </c>
      <c r="DK91" s="211">
        <v>6.1</v>
      </c>
      <c r="DL91" s="212">
        <f t="shared" si="9"/>
        <v>142</v>
      </c>
      <c r="DM91" s="212">
        <f t="shared" si="10"/>
        <v>260</v>
      </c>
      <c r="DN91" s="212">
        <f t="shared" si="11"/>
        <v>0</v>
      </c>
      <c r="DO91" s="212">
        <f t="shared" si="12"/>
        <v>0</v>
      </c>
      <c r="DP91" s="208">
        <v>97</v>
      </c>
      <c r="DR91" s="206">
        <v>306</v>
      </c>
      <c r="DS91" s="206" t="s">
        <v>139</v>
      </c>
      <c r="DT91" s="206">
        <v>3067004</v>
      </c>
      <c r="DU91" s="206">
        <v>145591</v>
      </c>
      <c r="DV91" s="206" t="s">
        <v>384</v>
      </c>
      <c r="DW91" s="206" t="s">
        <v>300</v>
      </c>
      <c r="DX91" s="206" t="str">
        <f t="shared" si="7"/>
        <v>Academy</v>
      </c>
      <c r="DY91" s="246">
        <v>47.5</v>
      </c>
      <c r="DZ91" s="246">
        <v>55</v>
      </c>
      <c r="EA91" s="213">
        <f t="shared" si="13"/>
        <v>6</v>
      </c>
      <c r="EB91" s="207" t="str">
        <f t="shared" si="8"/>
        <v>3066</v>
      </c>
    </row>
    <row r="92" spans="1:132" ht="15" hidden="1" x14ac:dyDescent="0.25">
      <c r="A92" s="243">
        <v>392</v>
      </c>
      <c r="B92" s="244" t="s">
        <v>192</v>
      </c>
      <c r="C92" s="208">
        <v>16027.5</v>
      </c>
      <c r="D92" s="208">
        <v>10878</v>
      </c>
      <c r="E92" s="209">
        <v>5</v>
      </c>
      <c r="F92" s="209">
        <v>43.933332999999998</v>
      </c>
      <c r="G92" s="209">
        <v>18</v>
      </c>
      <c r="H92" s="209">
        <v>0</v>
      </c>
      <c r="I92" s="209">
        <v>84</v>
      </c>
      <c r="J92" s="209">
        <v>1001.8</v>
      </c>
      <c r="K92" s="209">
        <v>435.4</v>
      </c>
      <c r="L92" s="209">
        <v>7</v>
      </c>
      <c r="M92" s="209">
        <v>0</v>
      </c>
      <c r="N92" s="209">
        <v>0</v>
      </c>
      <c r="O92" s="209">
        <v>0</v>
      </c>
      <c r="P92" s="209">
        <v>0</v>
      </c>
      <c r="Q92" s="209">
        <v>5</v>
      </c>
      <c r="R92" s="209">
        <v>147</v>
      </c>
      <c r="S92" s="209">
        <v>70</v>
      </c>
      <c r="T92" s="209">
        <v>0</v>
      </c>
      <c r="U92" s="209">
        <v>0</v>
      </c>
      <c r="V92" s="209">
        <v>0</v>
      </c>
      <c r="W92" s="209">
        <v>0</v>
      </c>
      <c r="X92" s="210">
        <v>472.366668</v>
      </c>
      <c r="Y92" s="210">
        <v>1026.2333349999999</v>
      </c>
      <c r="Z92" s="210">
        <v>252.8</v>
      </c>
      <c r="AA92" s="210">
        <v>11</v>
      </c>
      <c r="AB92" s="209">
        <v>4</v>
      </c>
      <c r="AC92" s="209">
        <v>0</v>
      </c>
      <c r="AD92" s="209">
        <v>0</v>
      </c>
      <c r="AE92" s="209">
        <v>155</v>
      </c>
      <c r="AF92" s="209">
        <v>73</v>
      </c>
      <c r="AG92" s="209">
        <v>1</v>
      </c>
      <c r="AH92" s="209">
        <v>0</v>
      </c>
      <c r="AI92" s="209">
        <v>0</v>
      </c>
      <c r="AJ92" s="209">
        <v>0</v>
      </c>
      <c r="AK92" s="209">
        <v>19</v>
      </c>
      <c r="AL92" s="209">
        <v>11</v>
      </c>
      <c r="AM92" s="209">
        <v>0</v>
      </c>
      <c r="AN92" s="209">
        <v>0</v>
      </c>
      <c r="AO92" s="209">
        <v>0</v>
      </c>
      <c r="AP92" s="209">
        <v>54.2</v>
      </c>
      <c r="AQ92" s="209">
        <v>21</v>
      </c>
      <c r="AR92" s="209">
        <v>4</v>
      </c>
      <c r="AS92" s="211">
        <v>79</v>
      </c>
      <c r="AT92" s="209">
        <v>21.533332999999999</v>
      </c>
      <c r="AU92" s="209">
        <v>12.4</v>
      </c>
      <c r="AV92" s="209">
        <v>0</v>
      </c>
      <c r="AW92" s="209">
        <v>207.30000100000001</v>
      </c>
      <c r="AX92" s="209">
        <v>104.216667</v>
      </c>
      <c r="AY92" s="209">
        <v>0</v>
      </c>
      <c r="AZ92" s="209">
        <v>0</v>
      </c>
      <c r="BA92" s="209">
        <v>0</v>
      </c>
      <c r="BB92" s="209">
        <v>0</v>
      </c>
      <c r="BC92" s="209">
        <v>41</v>
      </c>
      <c r="BD92" s="209">
        <v>17.8</v>
      </c>
      <c r="BE92" s="209">
        <v>0</v>
      </c>
      <c r="BF92" s="211">
        <v>869.649991</v>
      </c>
      <c r="BG92" s="211">
        <v>273.76666799999998</v>
      </c>
      <c r="BH92" s="211">
        <v>8.1999999999999993</v>
      </c>
      <c r="BI92" s="209">
        <v>6.4</v>
      </c>
      <c r="BJ92" s="209">
        <v>45</v>
      </c>
      <c r="BK92" s="209">
        <v>14</v>
      </c>
      <c r="BL92" s="209">
        <v>1</v>
      </c>
      <c r="BM92" s="209">
        <v>75</v>
      </c>
      <c r="BN92" s="209">
        <v>989.4</v>
      </c>
      <c r="BO92" s="209">
        <v>448.2</v>
      </c>
      <c r="BP92" s="209">
        <v>9</v>
      </c>
      <c r="BQ92" s="209">
        <v>0</v>
      </c>
      <c r="BR92" s="209">
        <v>0</v>
      </c>
      <c r="BS92" s="209">
        <v>0</v>
      </c>
      <c r="BT92" s="209">
        <v>0</v>
      </c>
      <c r="BU92" s="209">
        <v>3</v>
      </c>
      <c r="BV92" s="209">
        <v>151</v>
      </c>
      <c r="BW92" s="209">
        <v>62</v>
      </c>
      <c r="BX92" s="209">
        <v>0</v>
      </c>
      <c r="BY92" s="209">
        <v>0</v>
      </c>
      <c r="BZ92" s="209">
        <v>0</v>
      </c>
      <c r="CA92" s="209">
        <v>0</v>
      </c>
      <c r="CB92" s="210">
        <v>410.13333499999999</v>
      </c>
      <c r="CC92" s="210">
        <v>1005.166667</v>
      </c>
      <c r="CD92" s="210">
        <v>297.933334</v>
      </c>
      <c r="CE92" s="210">
        <v>10</v>
      </c>
      <c r="CF92" s="209">
        <v>3</v>
      </c>
      <c r="CG92" s="209">
        <v>1</v>
      </c>
      <c r="CH92" s="209">
        <v>0</v>
      </c>
      <c r="CI92" s="209">
        <v>146</v>
      </c>
      <c r="CJ92" s="209">
        <v>81.8</v>
      </c>
      <c r="CK92" s="209">
        <v>0</v>
      </c>
      <c r="CL92" s="209">
        <v>0</v>
      </c>
      <c r="CM92" s="209">
        <v>0</v>
      </c>
      <c r="CN92" s="209">
        <v>0</v>
      </c>
      <c r="CO92" s="209">
        <v>10</v>
      </c>
      <c r="CP92" s="209">
        <v>6</v>
      </c>
      <c r="CQ92" s="209">
        <v>0</v>
      </c>
      <c r="CR92" s="209">
        <v>0</v>
      </c>
      <c r="CS92" s="209">
        <v>0</v>
      </c>
      <c r="CT92" s="209">
        <v>50.6</v>
      </c>
      <c r="CU92" s="209">
        <v>22</v>
      </c>
      <c r="CV92" s="209">
        <v>0</v>
      </c>
      <c r="CW92" s="209">
        <v>25.4</v>
      </c>
      <c r="CX92" s="209">
        <v>12</v>
      </c>
      <c r="CY92" s="209">
        <v>1</v>
      </c>
      <c r="CZ92" s="209">
        <v>273.43333200000001</v>
      </c>
      <c r="DA92" s="209">
        <v>138.35</v>
      </c>
      <c r="DB92" s="209">
        <v>2.6833330000000002</v>
      </c>
      <c r="DC92" s="209">
        <v>0</v>
      </c>
      <c r="DD92" s="209">
        <v>0</v>
      </c>
      <c r="DE92" s="209">
        <v>0</v>
      </c>
      <c r="DF92" s="209">
        <v>49</v>
      </c>
      <c r="DG92" s="209">
        <v>18.166667</v>
      </c>
      <c r="DH92" s="209">
        <v>0</v>
      </c>
      <c r="DI92" s="211">
        <v>882.03665699999999</v>
      </c>
      <c r="DJ92" s="211">
        <v>318.883332</v>
      </c>
      <c r="DK92" s="211">
        <v>6.1333330000000004</v>
      </c>
      <c r="DL92" s="212">
        <f t="shared" si="9"/>
        <v>287</v>
      </c>
      <c r="DM92" s="212">
        <f t="shared" si="10"/>
        <v>434</v>
      </c>
      <c r="DN92" s="212">
        <f t="shared" si="11"/>
        <v>0</v>
      </c>
      <c r="DO92" s="212">
        <f t="shared" si="12"/>
        <v>0</v>
      </c>
      <c r="DP92" s="208">
        <v>21</v>
      </c>
      <c r="DR92" s="206">
        <v>306</v>
      </c>
      <c r="DS92" s="206" t="s">
        <v>139</v>
      </c>
      <c r="DT92" s="206">
        <v>3067005</v>
      </c>
      <c r="DU92" s="206">
        <v>101854</v>
      </c>
      <c r="DV92" s="206" t="s">
        <v>385</v>
      </c>
      <c r="DW92" s="206" t="s">
        <v>295</v>
      </c>
      <c r="DX92" s="206" t="str">
        <f t="shared" si="7"/>
        <v>Maintained</v>
      </c>
      <c r="DY92" s="246">
        <v>223</v>
      </c>
      <c r="DZ92" s="246">
        <v>0</v>
      </c>
      <c r="EA92" s="213">
        <f t="shared" si="13"/>
        <v>7</v>
      </c>
      <c r="EB92" s="207" t="str">
        <f t="shared" si="8"/>
        <v>3067</v>
      </c>
    </row>
    <row r="93" spans="1:132" ht="15" hidden="1" x14ac:dyDescent="0.25">
      <c r="A93" s="243">
        <v>815</v>
      </c>
      <c r="B93" s="244" t="s">
        <v>193</v>
      </c>
      <c r="C93" s="208">
        <v>42116.5</v>
      </c>
      <c r="D93" s="208">
        <v>32007.5</v>
      </c>
      <c r="E93" s="209">
        <v>22</v>
      </c>
      <c r="F93" s="209">
        <v>133.19999999999999</v>
      </c>
      <c r="G93" s="209">
        <v>50.933332999999998</v>
      </c>
      <c r="H93" s="209">
        <v>7</v>
      </c>
      <c r="I93" s="209">
        <v>26</v>
      </c>
      <c r="J93" s="209">
        <v>795.88333299999999</v>
      </c>
      <c r="K93" s="209">
        <v>341.3</v>
      </c>
      <c r="L93" s="209">
        <v>3.8</v>
      </c>
      <c r="M93" s="209">
        <v>0</v>
      </c>
      <c r="N93" s="209">
        <v>0</v>
      </c>
      <c r="O93" s="209">
        <v>0</v>
      </c>
      <c r="P93" s="209">
        <v>0</v>
      </c>
      <c r="Q93" s="209">
        <v>62</v>
      </c>
      <c r="R93" s="209">
        <v>595.78333299999997</v>
      </c>
      <c r="S93" s="209">
        <v>255.51666700000001</v>
      </c>
      <c r="T93" s="209">
        <v>2</v>
      </c>
      <c r="U93" s="209">
        <v>0</v>
      </c>
      <c r="V93" s="209">
        <v>0</v>
      </c>
      <c r="W93" s="209">
        <v>0</v>
      </c>
      <c r="X93" s="210">
        <v>908.30533300000002</v>
      </c>
      <c r="Y93" s="210">
        <v>3987.978666</v>
      </c>
      <c r="Z93" s="210">
        <v>1315.352001</v>
      </c>
      <c r="AA93" s="210">
        <v>109.2</v>
      </c>
      <c r="AB93" s="209">
        <v>15</v>
      </c>
      <c r="AC93" s="209">
        <v>4</v>
      </c>
      <c r="AD93" s="209">
        <v>2</v>
      </c>
      <c r="AE93" s="209">
        <v>111.61666700000001</v>
      </c>
      <c r="AF93" s="209">
        <v>59.4</v>
      </c>
      <c r="AG93" s="209">
        <v>1</v>
      </c>
      <c r="AH93" s="209">
        <v>0</v>
      </c>
      <c r="AI93" s="209">
        <v>0</v>
      </c>
      <c r="AJ93" s="209">
        <v>0</v>
      </c>
      <c r="AK93" s="209">
        <v>80.599999999999994</v>
      </c>
      <c r="AL93" s="209">
        <v>46.166666999999997</v>
      </c>
      <c r="AM93" s="209">
        <v>0</v>
      </c>
      <c r="AN93" s="209">
        <v>0</v>
      </c>
      <c r="AO93" s="209">
        <v>0</v>
      </c>
      <c r="AP93" s="209">
        <v>357.31066499999997</v>
      </c>
      <c r="AQ93" s="209">
        <v>137.25533300000001</v>
      </c>
      <c r="AR93" s="209">
        <v>8</v>
      </c>
      <c r="AS93" s="211">
        <v>148</v>
      </c>
      <c r="AT93" s="209">
        <v>51.566667000000002</v>
      </c>
      <c r="AU93" s="209">
        <v>17.266667000000002</v>
      </c>
      <c r="AV93" s="209">
        <v>1</v>
      </c>
      <c r="AW93" s="209">
        <v>254.18333000000001</v>
      </c>
      <c r="AX93" s="209">
        <v>130.76666599999999</v>
      </c>
      <c r="AY93" s="209">
        <v>2</v>
      </c>
      <c r="AZ93" s="209">
        <v>0</v>
      </c>
      <c r="BA93" s="209">
        <v>0</v>
      </c>
      <c r="BB93" s="209">
        <v>0</v>
      </c>
      <c r="BC93" s="209">
        <v>202.44999799999999</v>
      </c>
      <c r="BD93" s="209">
        <v>90.099998999999997</v>
      </c>
      <c r="BE93" s="209">
        <v>0</v>
      </c>
      <c r="BF93" s="211">
        <v>2328.2353229999999</v>
      </c>
      <c r="BG93" s="211">
        <v>863.34133199999997</v>
      </c>
      <c r="BH93" s="211">
        <v>16.466667000000001</v>
      </c>
      <c r="BI93" s="209">
        <v>20.6</v>
      </c>
      <c r="BJ93" s="209">
        <v>123.8</v>
      </c>
      <c r="BK93" s="209">
        <v>44.733333000000002</v>
      </c>
      <c r="BL93" s="209">
        <v>5</v>
      </c>
      <c r="BM93" s="209">
        <v>27.866667</v>
      </c>
      <c r="BN93" s="209">
        <v>617.58333100000004</v>
      </c>
      <c r="BO93" s="209">
        <v>281.54999700000002</v>
      </c>
      <c r="BP93" s="209">
        <v>8</v>
      </c>
      <c r="BQ93" s="209">
        <v>0</v>
      </c>
      <c r="BR93" s="209">
        <v>0</v>
      </c>
      <c r="BS93" s="209">
        <v>0</v>
      </c>
      <c r="BT93" s="209">
        <v>0</v>
      </c>
      <c r="BU93" s="209">
        <v>66.833333999999994</v>
      </c>
      <c r="BV93" s="209">
        <v>670.10000300000002</v>
      </c>
      <c r="BW93" s="209">
        <v>300.10533299999997</v>
      </c>
      <c r="BX93" s="209">
        <v>10.566667000000001</v>
      </c>
      <c r="BY93" s="209">
        <v>0</v>
      </c>
      <c r="BZ93" s="209">
        <v>0</v>
      </c>
      <c r="CA93" s="209">
        <v>0</v>
      </c>
      <c r="CB93" s="210">
        <v>756.97733700000003</v>
      </c>
      <c r="CC93" s="210">
        <v>3833.2040059999999</v>
      </c>
      <c r="CD93" s="210">
        <v>1325.103335</v>
      </c>
      <c r="CE93" s="210">
        <v>117.86666700000001</v>
      </c>
      <c r="CF93" s="209">
        <v>13</v>
      </c>
      <c r="CG93" s="209">
        <v>2</v>
      </c>
      <c r="CH93" s="209">
        <v>0</v>
      </c>
      <c r="CI93" s="209">
        <v>54.5</v>
      </c>
      <c r="CJ93" s="209">
        <v>36.316667000000002</v>
      </c>
      <c r="CK93" s="209">
        <v>3</v>
      </c>
      <c r="CL93" s="209">
        <v>0</v>
      </c>
      <c r="CM93" s="209">
        <v>0</v>
      </c>
      <c r="CN93" s="209">
        <v>0</v>
      </c>
      <c r="CO93" s="209">
        <v>91.166667000000004</v>
      </c>
      <c r="CP93" s="209">
        <v>49.533334000000004</v>
      </c>
      <c r="CQ93" s="209">
        <v>1</v>
      </c>
      <c r="CR93" s="209">
        <v>0</v>
      </c>
      <c r="CS93" s="209">
        <v>0</v>
      </c>
      <c r="CT93" s="209">
        <v>338.794667</v>
      </c>
      <c r="CU93" s="209">
        <v>132.533333</v>
      </c>
      <c r="CV93" s="209">
        <v>10</v>
      </c>
      <c r="CW93" s="209">
        <v>59.500000999999997</v>
      </c>
      <c r="CX93" s="209">
        <v>23.1</v>
      </c>
      <c r="CY93" s="209">
        <v>3</v>
      </c>
      <c r="CZ93" s="209">
        <v>251.04999799999999</v>
      </c>
      <c r="DA93" s="209">
        <v>120.999999</v>
      </c>
      <c r="DB93" s="209">
        <v>2.65</v>
      </c>
      <c r="DC93" s="209">
        <v>0</v>
      </c>
      <c r="DD93" s="209">
        <v>0</v>
      </c>
      <c r="DE93" s="209">
        <v>0</v>
      </c>
      <c r="DF93" s="209">
        <v>240.13199800000001</v>
      </c>
      <c r="DG93" s="209">
        <v>126.821997</v>
      </c>
      <c r="DH93" s="209">
        <v>0.6</v>
      </c>
      <c r="DI93" s="211">
        <v>2335.6666679999998</v>
      </c>
      <c r="DJ93" s="211">
        <v>817.61400400000002</v>
      </c>
      <c r="DK93" s="211">
        <v>31.180001000000001</v>
      </c>
      <c r="DL93" s="212">
        <f t="shared" si="9"/>
        <v>287</v>
      </c>
      <c r="DM93" s="212">
        <f t="shared" si="10"/>
        <v>474</v>
      </c>
      <c r="DN93" s="212">
        <f t="shared" si="11"/>
        <v>95</v>
      </c>
      <c r="DO93" s="212">
        <f t="shared" si="12"/>
        <v>241</v>
      </c>
      <c r="DP93" s="208">
        <v>139</v>
      </c>
      <c r="DR93" s="206">
        <v>306</v>
      </c>
      <c r="DS93" s="206" t="s">
        <v>139</v>
      </c>
      <c r="DT93" s="206">
        <v>3067006</v>
      </c>
      <c r="DU93" s="206">
        <v>101855</v>
      </c>
      <c r="DV93" s="206" t="s">
        <v>386</v>
      </c>
      <c r="DW93" s="206" t="s">
        <v>295</v>
      </c>
      <c r="DX93" s="206" t="str">
        <f t="shared" si="7"/>
        <v>Maintained</v>
      </c>
      <c r="DY93" s="246">
        <v>162</v>
      </c>
      <c r="DZ93" s="246">
        <v>0</v>
      </c>
      <c r="EA93" s="213">
        <f t="shared" si="13"/>
        <v>8</v>
      </c>
      <c r="EB93" s="207" t="str">
        <f t="shared" si="8"/>
        <v>3068</v>
      </c>
    </row>
    <row r="94" spans="1:132" ht="15" hidden="1" x14ac:dyDescent="0.25">
      <c r="A94" s="243">
        <v>929</v>
      </c>
      <c r="B94" s="244" t="s">
        <v>194</v>
      </c>
      <c r="C94" s="208">
        <v>22854.5</v>
      </c>
      <c r="D94" s="208">
        <v>16071</v>
      </c>
      <c r="E94" s="209">
        <v>0</v>
      </c>
      <c r="F94" s="209">
        <v>0</v>
      </c>
      <c r="G94" s="209">
        <v>0</v>
      </c>
      <c r="H94" s="209">
        <v>0</v>
      </c>
      <c r="I94" s="209">
        <v>110.5</v>
      </c>
      <c r="J94" s="209">
        <v>909.41266700000006</v>
      </c>
      <c r="K94" s="209">
        <v>398.59266700000001</v>
      </c>
      <c r="L94" s="209">
        <v>5</v>
      </c>
      <c r="M94" s="209">
        <v>0</v>
      </c>
      <c r="N94" s="209">
        <v>0</v>
      </c>
      <c r="O94" s="209">
        <v>0</v>
      </c>
      <c r="P94" s="209">
        <v>0</v>
      </c>
      <c r="Q94" s="209">
        <v>101.766666</v>
      </c>
      <c r="R94" s="209">
        <v>667.64399900000001</v>
      </c>
      <c r="S94" s="209">
        <v>287.13933300000002</v>
      </c>
      <c r="T94" s="209">
        <v>6.5</v>
      </c>
      <c r="U94" s="209">
        <v>0</v>
      </c>
      <c r="V94" s="209">
        <v>0</v>
      </c>
      <c r="W94" s="209">
        <v>0</v>
      </c>
      <c r="X94" s="210">
        <v>563.25799900000004</v>
      </c>
      <c r="Y94" s="210">
        <v>1384.618001</v>
      </c>
      <c r="Z94" s="210">
        <v>410.30266799999998</v>
      </c>
      <c r="AA94" s="210">
        <v>35.871335000000002</v>
      </c>
      <c r="AB94" s="209">
        <v>0</v>
      </c>
      <c r="AC94" s="209">
        <v>0</v>
      </c>
      <c r="AD94" s="209">
        <v>0</v>
      </c>
      <c r="AE94" s="209">
        <v>173.86666600000001</v>
      </c>
      <c r="AF94" s="209">
        <v>80.150666000000001</v>
      </c>
      <c r="AG94" s="209">
        <v>1</v>
      </c>
      <c r="AH94" s="209">
        <v>0</v>
      </c>
      <c r="AI94" s="209">
        <v>0</v>
      </c>
      <c r="AJ94" s="209">
        <v>0</v>
      </c>
      <c r="AK94" s="209">
        <v>101.5</v>
      </c>
      <c r="AL94" s="209">
        <v>33</v>
      </c>
      <c r="AM94" s="209">
        <v>1</v>
      </c>
      <c r="AN94" s="209">
        <v>0</v>
      </c>
      <c r="AO94" s="209">
        <v>0</v>
      </c>
      <c r="AP94" s="209">
        <v>195.83533299999999</v>
      </c>
      <c r="AQ94" s="209">
        <v>48.949334</v>
      </c>
      <c r="AR94" s="209">
        <v>2.8</v>
      </c>
      <c r="AS94" s="211">
        <v>140</v>
      </c>
      <c r="AT94" s="209">
        <v>0</v>
      </c>
      <c r="AU94" s="209">
        <v>0</v>
      </c>
      <c r="AV94" s="209">
        <v>0</v>
      </c>
      <c r="AW94" s="209">
        <v>334.54599899999999</v>
      </c>
      <c r="AX94" s="209">
        <v>157.00733299999999</v>
      </c>
      <c r="AY94" s="209">
        <v>2</v>
      </c>
      <c r="AZ94" s="209">
        <v>0</v>
      </c>
      <c r="BA94" s="209">
        <v>0</v>
      </c>
      <c r="BB94" s="209">
        <v>0</v>
      </c>
      <c r="BC94" s="209">
        <v>173.222667</v>
      </c>
      <c r="BD94" s="209">
        <v>93.860667000000007</v>
      </c>
      <c r="BE94" s="209">
        <v>0.5</v>
      </c>
      <c r="BF94" s="211">
        <v>759.51000699999997</v>
      </c>
      <c r="BG94" s="211">
        <v>248.64934199999999</v>
      </c>
      <c r="BH94" s="211">
        <v>9.6986670000000004</v>
      </c>
      <c r="BI94" s="209">
        <v>0</v>
      </c>
      <c r="BJ94" s="209">
        <v>0</v>
      </c>
      <c r="BK94" s="209">
        <v>0</v>
      </c>
      <c r="BL94" s="209">
        <v>0</v>
      </c>
      <c r="BM94" s="209">
        <v>75.5</v>
      </c>
      <c r="BN94" s="209">
        <v>880.86666700000001</v>
      </c>
      <c r="BO94" s="209">
        <v>350.76133399999998</v>
      </c>
      <c r="BP94" s="209">
        <v>3</v>
      </c>
      <c r="BQ94" s="209">
        <v>0</v>
      </c>
      <c r="BR94" s="209">
        <v>0</v>
      </c>
      <c r="BS94" s="209">
        <v>0</v>
      </c>
      <c r="BT94" s="209">
        <v>0</v>
      </c>
      <c r="BU94" s="209">
        <v>99.3</v>
      </c>
      <c r="BV94" s="209">
        <v>658.32466699999998</v>
      </c>
      <c r="BW94" s="209">
        <v>301.16666700000002</v>
      </c>
      <c r="BX94" s="209">
        <v>8</v>
      </c>
      <c r="BY94" s="209">
        <v>0</v>
      </c>
      <c r="BZ94" s="209">
        <v>0</v>
      </c>
      <c r="CA94" s="209">
        <v>0</v>
      </c>
      <c r="CB94" s="210">
        <v>493.54533400000003</v>
      </c>
      <c r="CC94" s="210">
        <v>1274.074664</v>
      </c>
      <c r="CD94" s="210">
        <v>410.12399799999997</v>
      </c>
      <c r="CE94" s="210">
        <v>45.444000000000003</v>
      </c>
      <c r="CF94" s="209">
        <v>0</v>
      </c>
      <c r="CG94" s="209">
        <v>0</v>
      </c>
      <c r="CH94" s="209">
        <v>0</v>
      </c>
      <c r="CI94" s="209">
        <v>153.6</v>
      </c>
      <c r="CJ94" s="209">
        <v>89.983333999999999</v>
      </c>
      <c r="CK94" s="209">
        <v>1</v>
      </c>
      <c r="CL94" s="209">
        <v>0</v>
      </c>
      <c r="CM94" s="209">
        <v>0</v>
      </c>
      <c r="CN94" s="209">
        <v>0</v>
      </c>
      <c r="CO94" s="209">
        <v>120.2</v>
      </c>
      <c r="CP94" s="209">
        <v>72.400000000000006</v>
      </c>
      <c r="CQ94" s="209">
        <v>1</v>
      </c>
      <c r="CR94" s="209">
        <v>0</v>
      </c>
      <c r="CS94" s="209">
        <v>0</v>
      </c>
      <c r="CT94" s="209">
        <v>169.74866800000001</v>
      </c>
      <c r="CU94" s="209">
        <v>61.975999999999999</v>
      </c>
      <c r="CV94" s="209">
        <v>4.5333329999999998</v>
      </c>
      <c r="CW94" s="209">
        <v>0</v>
      </c>
      <c r="CX94" s="209">
        <v>0</v>
      </c>
      <c r="CY94" s="209">
        <v>0</v>
      </c>
      <c r="CZ94" s="209">
        <v>389.01666799999998</v>
      </c>
      <c r="DA94" s="209">
        <v>181.97800100000001</v>
      </c>
      <c r="DB94" s="209">
        <v>0</v>
      </c>
      <c r="DC94" s="209">
        <v>0</v>
      </c>
      <c r="DD94" s="209">
        <v>0</v>
      </c>
      <c r="DE94" s="209">
        <v>0</v>
      </c>
      <c r="DF94" s="209">
        <v>219.508667</v>
      </c>
      <c r="DG94" s="209">
        <v>111.033334</v>
      </c>
      <c r="DH94" s="209">
        <v>3</v>
      </c>
      <c r="DI94" s="211">
        <v>750.07864700000005</v>
      </c>
      <c r="DJ94" s="211">
        <v>261.04799000000003</v>
      </c>
      <c r="DK94" s="211">
        <v>12.696666</v>
      </c>
      <c r="DL94" s="212">
        <f t="shared" si="9"/>
        <v>368</v>
      </c>
      <c r="DM94" s="212">
        <f t="shared" si="10"/>
        <v>505</v>
      </c>
      <c r="DN94" s="212">
        <f t="shared" si="11"/>
        <v>101</v>
      </c>
      <c r="DO94" s="212">
        <f t="shared" si="12"/>
        <v>127</v>
      </c>
      <c r="DP94" s="208">
        <v>95.083333333333329</v>
      </c>
      <c r="DR94" s="206">
        <v>306</v>
      </c>
      <c r="DS94" s="206" t="s">
        <v>139</v>
      </c>
      <c r="DT94" s="206">
        <v>3067008</v>
      </c>
      <c r="DU94" s="206">
        <v>101856</v>
      </c>
      <c r="DV94" s="206" t="s">
        <v>387</v>
      </c>
      <c r="DW94" s="206" t="s">
        <v>295</v>
      </c>
      <c r="DX94" s="206" t="str">
        <f t="shared" si="7"/>
        <v>Maintained</v>
      </c>
      <c r="DY94" s="246">
        <v>0</v>
      </c>
      <c r="DZ94" s="246">
        <v>137</v>
      </c>
      <c r="EA94" s="213">
        <f t="shared" si="13"/>
        <v>9</v>
      </c>
      <c r="EB94" s="207" t="str">
        <f t="shared" si="8"/>
        <v>3069</v>
      </c>
    </row>
    <row r="95" spans="1:132" ht="15" hidden="1" x14ac:dyDescent="0.25">
      <c r="A95" s="243">
        <v>892</v>
      </c>
      <c r="B95" s="244" t="s">
        <v>195</v>
      </c>
      <c r="C95" s="208">
        <v>26491</v>
      </c>
      <c r="D95" s="208">
        <v>16349.5</v>
      </c>
      <c r="E95" s="209">
        <v>38</v>
      </c>
      <c r="F95" s="209">
        <v>48</v>
      </c>
      <c r="G95" s="209">
        <v>12</v>
      </c>
      <c r="H95" s="209">
        <v>0.5</v>
      </c>
      <c r="I95" s="209">
        <v>19</v>
      </c>
      <c r="J95" s="209">
        <v>767.73333300000002</v>
      </c>
      <c r="K95" s="209">
        <v>367.4</v>
      </c>
      <c r="L95" s="209">
        <v>4</v>
      </c>
      <c r="M95" s="209">
        <v>0</v>
      </c>
      <c r="N95" s="209">
        <v>0</v>
      </c>
      <c r="O95" s="209">
        <v>0</v>
      </c>
      <c r="P95" s="209">
        <v>0</v>
      </c>
      <c r="Q95" s="209">
        <v>67</v>
      </c>
      <c r="R95" s="209">
        <v>1014</v>
      </c>
      <c r="S95" s="209">
        <v>484.5</v>
      </c>
      <c r="T95" s="209">
        <v>1</v>
      </c>
      <c r="U95" s="209">
        <v>0</v>
      </c>
      <c r="V95" s="209">
        <v>0</v>
      </c>
      <c r="W95" s="209">
        <v>0</v>
      </c>
      <c r="X95" s="210">
        <v>924.73066700000004</v>
      </c>
      <c r="Y95" s="210">
        <v>1391.823335</v>
      </c>
      <c r="Z95" s="210">
        <v>387.88266700000003</v>
      </c>
      <c r="AA95" s="210">
        <v>62.916666999999997</v>
      </c>
      <c r="AB95" s="209">
        <v>14</v>
      </c>
      <c r="AC95" s="209">
        <v>7</v>
      </c>
      <c r="AD95" s="209">
        <v>0</v>
      </c>
      <c r="AE95" s="209">
        <v>192</v>
      </c>
      <c r="AF95" s="209">
        <v>99</v>
      </c>
      <c r="AG95" s="209">
        <v>0</v>
      </c>
      <c r="AH95" s="209">
        <v>0</v>
      </c>
      <c r="AI95" s="209">
        <v>0</v>
      </c>
      <c r="AJ95" s="209">
        <v>0</v>
      </c>
      <c r="AK95" s="209">
        <v>230</v>
      </c>
      <c r="AL95" s="209">
        <v>144.5</v>
      </c>
      <c r="AM95" s="209">
        <v>0</v>
      </c>
      <c r="AN95" s="209">
        <v>0</v>
      </c>
      <c r="AO95" s="209">
        <v>0</v>
      </c>
      <c r="AP95" s="209">
        <v>311.13466799999998</v>
      </c>
      <c r="AQ95" s="209">
        <v>86.666667000000004</v>
      </c>
      <c r="AR95" s="209">
        <v>18.866667</v>
      </c>
      <c r="AS95" s="211">
        <v>145</v>
      </c>
      <c r="AT95" s="209">
        <v>7</v>
      </c>
      <c r="AU95" s="209">
        <v>3</v>
      </c>
      <c r="AV95" s="209">
        <v>0</v>
      </c>
      <c r="AW95" s="209">
        <v>160.4</v>
      </c>
      <c r="AX95" s="209">
        <v>101</v>
      </c>
      <c r="AY95" s="209">
        <v>0</v>
      </c>
      <c r="AZ95" s="209">
        <v>0</v>
      </c>
      <c r="BA95" s="209">
        <v>0</v>
      </c>
      <c r="BB95" s="209">
        <v>0</v>
      </c>
      <c r="BC95" s="209">
        <v>182.16666699999999</v>
      </c>
      <c r="BD95" s="209">
        <v>107</v>
      </c>
      <c r="BE95" s="209">
        <v>0</v>
      </c>
      <c r="BF95" s="211">
        <v>595.41467299999999</v>
      </c>
      <c r="BG95" s="211">
        <v>178.23599999999999</v>
      </c>
      <c r="BH95" s="211">
        <v>16.886666999999999</v>
      </c>
      <c r="BI95" s="209">
        <v>22</v>
      </c>
      <c r="BJ95" s="209">
        <v>57</v>
      </c>
      <c r="BK95" s="209">
        <v>16</v>
      </c>
      <c r="BL95" s="209">
        <v>0</v>
      </c>
      <c r="BM95" s="209">
        <v>22</v>
      </c>
      <c r="BN95" s="209">
        <v>816.76666699999998</v>
      </c>
      <c r="BO95" s="209">
        <v>338</v>
      </c>
      <c r="BP95" s="209">
        <v>1</v>
      </c>
      <c r="BQ95" s="209">
        <v>0</v>
      </c>
      <c r="BR95" s="209">
        <v>0</v>
      </c>
      <c r="BS95" s="209">
        <v>0</v>
      </c>
      <c r="BT95" s="209">
        <v>0</v>
      </c>
      <c r="BU95" s="209">
        <v>55</v>
      </c>
      <c r="BV95" s="209">
        <v>1003</v>
      </c>
      <c r="BW95" s="209">
        <v>435</v>
      </c>
      <c r="BX95" s="209">
        <v>1</v>
      </c>
      <c r="BY95" s="209">
        <v>0</v>
      </c>
      <c r="BZ95" s="209">
        <v>0</v>
      </c>
      <c r="CA95" s="209">
        <v>0</v>
      </c>
      <c r="CB95" s="210">
        <v>812.92200300000002</v>
      </c>
      <c r="CC95" s="210">
        <v>1351.6560010000001</v>
      </c>
      <c r="CD95" s="210">
        <v>396.87933399999997</v>
      </c>
      <c r="CE95" s="210">
        <v>45.506</v>
      </c>
      <c r="CF95" s="209">
        <v>14</v>
      </c>
      <c r="CG95" s="209">
        <v>6</v>
      </c>
      <c r="CH95" s="209">
        <v>0</v>
      </c>
      <c r="CI95" s="209">
        <v>225.76666700000001</v>
      </c>
      <c r="CJ95" s="209">
        <v>108</v>
      </c>
      <c r="CK95" s="209">
        <v>0</v>
      </c>
      <c r="CL95" s="209">
        <v>0</v>
      </c>
      <c r="CM95" s="209">
        <v>0</v>
      </c>
      <c r="CN95" s="209">
        <v>0</v>
      </c>
      <c r="CO95" s="209">
        <v>243</v>
      </c>
      <c r="CP95" s="209">
        <v>158</v>
      </c>
      <c r="CQ95" s="209">
        <v>0</v>
      </c>
      <c r="CR95" s="209">
        <v>0</v>
      </c>
      <c r="CS95" s="209">
        <v>0</v>
      </c>
      <c r="CT95" s="209">
        <v>295.59666700000002</v>
      </c>
      <c r="CU95" s="209">
        <v>102.078667</v>
      </c>
      <c r="CV95" s="209">
        <v>15</v>
      </c>
      <c r="CW95" s="209">
        <v>9</v>
      </c>
      <c r="CX95" s="209">
        <v>8</v>
      </c>
      <c r="CY95" s="209">
        <v>0</v>
      </c>
      <c r="CZ95" s="209">
        <v>174</v>
      </c>
      <c r="DA95" s="209">
        <v>101</v>
      </c>
      <c r="DB95" s="209">
        <v>0</v>
      </c>
      <c r="DC95" s="209">
        <v>0</v>
      </c>
      <c r="DD95" s="209">
        <v>0</v>
      </c>
      <c r="DE95" s="209">
        <v>0</v>
      </c>
      <c r="DF95" s="209">
        <v>221</v>
      </c>
      <c r="DG95" s="209">
        <v>100</v>
      </c>
      <c r="DH95" s="209">
        <v>0</v>
      </c>
      <c r="DI95" s="211">
        <v>567.33333800000003</v>
      </c>
      <c r="DJ95" s="211">
        <v>208.17066800000001</v>
      </c>
      <c r="DK95" s="211">
        <v>15</v>
      </c>
      <c r="DL95" s="212">
        <f t="shared" si="9"/>
        <v>112</v>
      </c>
      <c r="DM95" s="212">
        <f t="shared" si="10"/>
        <v>163</v>
      </c>
      <c r="DN95" s="212">
        <f t="shared" si="11"/>
        <v>84</v>
      </c>
      <c r="DO95" s="212">
        <f t="shared" si="12"/>
        <v>266</v>
      </c>
      <c r="DP95" s="208">
        <v>30.3333333333333</v>
      </c>
      <c r="DR95" s="206">
        <v>307</v>
      </c>
      <c r="DS95" s="206" t="s">
        <v>149</v>
      </c>
      <c r="DT95" s="206">
        <v>3077005</v>
      </c>
      <c r="DU95" s="206">
        <v>101965</v>
      </c>
      <c r="DV95" s="206" t="s">
        <v>388</v>
      </c>
      <c r="DW95" s="206" t="s">
        <v>295</v>
      </c>
      <c r="DX95" s="206" t="str">
        <f t="shared" si="7"/>
        <v>Maintained</v>
      </c>
      <c r="DY95" s="246">
        <v>0</v>
      </c>
      <c r="DZ95" s="246">
        <v>212</v>
      </c>
      <c r="EA95" s="213">
        <f t="shared" si="13"/>
        <v>1</v>
      </c>
      <c r="EB95" s="207" t="str">
        <f t="shared" si="8"/>
        <v>3071</v>
      </c>
    </row>
    <row r="96" spans="1:132" ht="15" hidden="1" x14ac:dyDescent="0.25">
      <c r="A96" s="243">
        <v>891</v>
      </c>
      <c r="B96" s="244" t="s">
        <v>196</v>
      </c>
      <c r="C96" s="208">
        <v>66717</v>
      </c>
      <c r="D96" s="208">
        <v>45465.5</v>
      </c>
      <c r="E96" s="209">
        <v>0</v>
      </c>
      <c r="F96" s="209">
        <v>0</v>
      </c>
      <c r="G96" s="209">
        <v>0</v>
      </c>
      <c r="H96" s="209">
        <v>0</v>
      </c>
      <c r="I96" s="209">
        <v>56.066665999999998</v>
      </c>
      <c r="J96" s="209">
        <v>2054.3546630000001</v>
      </c>
      <c r="K96" s="209">
        <v>858.20333000000005</v>
      </c>
      <c r="L96" s="209">
        <v>12</v>
      </c>
      <c r="M96" s="209">
        <v>0</v>
      </c>
      <c r="N96" s="209">
        <v>0</v>
      </c>
      <c r="O96" s="209">
        <v>0</v>
      </c>
      <c r="P96" s="209">
        <v>0</v>
      </c>
      <c r="Q96" s="209">
        <v>77.400000000000006</v>
      </c>
      <c r="R96" s="209">
        <v>1602.1000019999999</v>
      </c>
      <c r="S96" s="209">
        <v>678.89999899999998</v>
      </c>
      <c r="T96" s="209">
        <v>5</v>
      </c>
      <c r="U96" s="209">
        <v>0</v>
      </c>
      <c r="V96" s="209">
        <v>0</v>
      </c>
      <c r="W96" s="209">
        <v>0</v>
      </c>
      <c r="X96" s="210">
        <v>1721.296002</v>
      </c>
      <c r="Y96" s="210">
        <v>4477.1800030000004</v>
      </c>
      <c r="Z96" s="210">
        <v>1462.8233359999999</v>
      </c>
      <c r="AA96" s="210">
        <v>84.083333999999994</v>
      </c>
      <c r="AB96" s="209">
        <v>0</v>
      </c>
      <c r="AC96" s="209">
        <v>0</v>
      </c>
      <c r="AD96" s="209">
        <v>0</v>
      </c>
      <c r="AE96" s="209">
        <v>458.46666599999998</v>
      </c>
      <c r="AF96" s="209">
        <v>192</v>
      </c>
      <c r="AG96" s="209">
        <v>4</v>
      </c>
      <c r="AH96" s="209">
        <v>0</v>
      </c>
      <c r="AI96" s="209">
        <v>0</v>
      </c>
      <c r="AJ96" s="209">
        <v>0</v>
      </c>
      <c r="AK96" s="209">
        <v>411.53333400000002</v>
      </c>
      <c r="AL96" s="209">
        <v>180</v>
      </c>
      <c r="AM96" s="209">
        <v>2</v>
      </c>
      <c r="AN96" s="209">
        <v>0</v>
      </c>
      <c r="AO96" s="209">
        <v>0</v>
      </c>
      <c r="AP96" s="209">
        <v>676.52800400000001</v>
      </c>
      <c r="AQ96" s="209">
        <v>224.15799899999999</v>
      </c>
      <c r="AR96" s="209">
        <v>16.016667000000002</v>
      </c>
      <c r="AS96" s="211">
        <v>302</v>
      </c>
      <c r="AT96" s="209">
        <v>0</v>
      </c>
      <c r="AU96" s="209">
        <v>0</v>
      </c>
      <c r="AV96" s="209">
        <v>0</v>
      </c>
      <c r="AW96" s="209">
        <v>720.18333500000006</v>
      </c>
      <c r="AX96" s="209">
        <v>338.60000100000002</v>
      </c>
      <c r="AY96" s="209">
        <v>2.8666670000000001</v>
      </c>
      <c r="AZ96" s="209">
        <v>0</v>
      </c>
      <c r="BA96" s="209">
        <v>0</v>
      </c>
      <c r="BB96" s="209">
        <v>0</v>
      </c>
      <c r="BC96" s="209">
        <v>544.40000199999997</v>
      </c>
      <c r="BD96" s="209">
        <v>279.39999899999998</v>
      </c>
      <c r="BE96" s="209">
        <v>1</v>
      </c>
      <c r="BF96" s="211">
        <v>2780.4953390000001</v>
      </c>
      <c r="BG96" s="211">
        <v>997.37467500000002</v>
      </c>
      <c r="BH96" s="211">
        <v>30.333334000000001</v>
      </c>
      <c r="BI96" s="209">
        <v>0</v>
      </c>
      <c r="BJ96" s="209">
        <v>0</v>
      </c>
      <c r="BK96" s="209">
        <v>0</v>
      </c>
      <c r="BL96" s="209">
        <v>0</v>
      </c>
      <c r="BM96" s="209">
        <v>27.4</v>
      </c>
      <c r="BN96" s="209">
        <v>1947.4946640000001</v>
      </c>
      <c r="BO96" s="209">
        <v>800.83333300000004</v>
      </c>
      <c r="BP96" s="209">
        <v>19.666667</v>
      </c>
      <c r="BQ96" s="209">
        <v>0</v>
      </c>
      <c r="BR96" s="209">
        <v>0</v>
      </c>
      <c r="BS96" s="209">
        <v>0</v>
      </c>
      <c r="BT96" s="209">
        <v>0</v>
      </c>
      <c r="BU96" s="209">
        <v>94</v>
      </c>
      <c r="BV96" s="209">
        <v>1707.1</v>
      </c>
      <c r="BW96" s="209">
        <v>737.23333400000001</v>
      </c>
      <c r="BX96" s="209">
        <v>8.1999999999999993</v>
      </c>
      <c r="BY96" s="209">
        <v>0</v>
      </c>
      <c r="BZ96" s="209">
        <v>0</v>
      </c>
      <c r="CA96" s="209">
        <v>0</v>
      </c>
      <c r="CB96" s="210">
        <v>1489.091334</v>
      </c>
      <c r="CC96" s="210">
        <v>4592.5466660000002</v>
      </c>
      <c r="CD96" s="210">
        <v>1344.413329</v>
      </c>
      <c r="CE96" s="210">
        <v>87.899998999999994</v>
      </c>
      <c r="CF96" s="209">
        <v>0</v>
      </c>
      <c r="CG96" s="209">
        <v>0</v>
      </c>
      <c r="CH96" s="209">
        <v>0</v>
      </c>
      <c r="CI96" s="209">
        <v>408.36666500000001</v>
      </c>
      <c r="CJ96" s="209">
        <v>187.13333299999999</v>
      </c>
      <c r="CK96" s="209">
        <v>4</v>
      </c>
      <c r="CL96" s="209">
        <v>0</v>
      </c>
      <c r="CM96" s="209">
        <v>0</v>
      </c>
      <c r="CN96" s="209">
        <v>0</v>
      </c>
      <c r="CO96" s="209">
        <v>437.8</v>
      </c>
      <c r="CP96" s="209">
        <v>206.8</v>
      </c>
      <c r="CQ96" s="209">
        <v>4</v>
      </c>
      <c r="CR96" s="209">
        <v>0</v>
      </c>
      <c r="CS96" s="209">
        <v>0</v>
      </c>
      <c r="CT96" s="209">
        <v>692.49466500000005</v>
      </c>
      <c r="CU96" s="209">
        <v>186.97800000000001</v>
      </c>
      <c r="CV96" s="209">
        <v>10.166665999999999</v>
      </c>
      <c r="CW96" s="209">
        <v>0</v>
      </c>
      <c r="CX96" s="209">
        <v>0</v>
      </c>
      <c r="CY96" s="209">
        <v>0</v>
      </c>
      <c r="CZ96" s="209">
        <v>765.92999899999995</v>
      </c>
      <c r="DA96" s="209">
        <v>380.09999900000003</v>
      </c>
      <c r="DB96" s="209">
        <v>6.2666659999999998</v>
      </c>
      <c r="DC96" s="209">
        <v>0</v>
      </c>
      <c r="DD96" s="209">
        <v>0</v>
      </c>
      <c r="DE96" s="209">
        <v>0</v>
      </c>
      <c r="DF96" s="209">
        <v>656.7</v>
      </c>
      <c r="DG96" s="209">
        <v>329.15000199999997</v>
      </c>
      <c r="DH96" s="209">
        <v>2</v>
      </c>
      <c r="DI96" s="211">
        <v>2968.1793550000002</v>
      </c>
      <c r="DJ96" s="211">
        <v>923.88000599999998</v>
      </c>
      <c r="DK96" s="211">
        <v>32.31</v>
      </c>
      <c r="DL96" s="212">
        <f t="shared" si="9"/>
        <v>239</v>
      </c>
      <c r="DM96" s="212">
        <f t="shared" si="10"/>
        <v>479</v>
      </c>
      <c r="DN96" s="212">
        <f t="shared" si="11"/>
        <v>160</v>
      </c>
      <c r="DO96" s="212">
        <f t="shared" si="12"/>
        <v>289</v>
      </c>
      <c r="DP96" s="208">
        <v>199.666666666667</v>
      </c>
      <c r="DR96" s="206">
        <v>307</v>
      </c>
      <c r="DS96" s="206" t="s">
        <v>149</v>
      </c>
      <c r="DT96" s="206">
        <v>3077007</v>
      </c>
      <c r="DU96" s="206">
        <v>101966</v>
      </c>
      <c r="DV96" s="206" t="s">
        <v>389</v>
      </c>
      <c r="DW96" s="206" t="s">
        <v>295</v>
      </c>
      <c r="DX96" s="206" t="str">
        <f t="shared" si="7"/>
        <v>Maintained</v>
      </c>
      <c r="DY96" s="246">
        <v>164</v>
      </c>
      <c r="DZ96" s="246">
        <v>0</v>
      </c>
      <c r="EA96" s="213">
        <f t="shared" si="13"/>
        <v>2</v>
      </c>
      <c r="EB96" s="207" t="str">
        <f t="shared" si="8"/>
        <v>3072</v>
      </c>
    </row>
    <row r="97" spans="1:132" ht="15" hidden="1" x14ac:dyDescent="0.25">
      <c r="A97" s="243">
        <v>353</v>
      </c>
      <c r="B97" s="244" t="s">
        <v>197</v>
      </c>
      <c r="C97" s="208">
        <v>24098</v>
      </c>
      <c r="D97" s="208">
        <v>17071</v>
      </c>
      <c r="E97" s="209">
        <v>0</v>
      </c>
      <c r="F97" s="209">
        <v>0</v>
      </c>
      <c r="G97" s="209">
        <v>0</v>
      </c>
      <c r="H97" s="209">
        <v>0</v>
      </c>
      <c r="I97" s="209">
        <v>37.733333000000002</v>
      </c>
      <c r="J97" s="209">
        <v>936.19999900000005</v>
      </c>
      <c r="K97" s="209">
        <v>447.8</v>
      </c>
      <c r="L97" s="209">
        <v>0</v>
      </c>
      <c r="M97" s="209">
        <v>0</v>
      </c>
      <c r="N97" s="209">
        <v>0</v>
      </c>
      <c r="O97" s="209">
        <v>0</v>
      </c>
      <c r="P97" s="209">
        <v>0</v>
      </c>
      <c r="Q97" s="209">
        <v>94.4</v>
      </c>
      <c r="R97" s="209">
        <v>494</v>
      </c>
      <c r="S97" s="209">
        <v>222</v>
      </c>
      <c r="T97" s="209">
        <v>0</v>
      </c>
      <c r="U97" s="209">
        <v>0</v>
      </c>
      <c r="V97" s="209">
        <v>0</v>
      </c>
      <c r="W97" s="209">
        <v>0</v>
      </c>
      <c r="X97" s="210">
        <v>991.06712500000003</v>
      </c>
      <c r="Y97" s="210">
        <v>1456.7981749999999</v>
      </c>
      <c r="Z97" s="210">
        <v>431.75</v>
      </c>
      <c r="AA97" s="210">
        <v>51.536842</v>
      </c>
      <c r="AB97" s="209">
        <v>0</v>
      </c>
      <c r="AC97" s="209">
        <v>0</v>
      </c>
      <c r="AD97" s="209">
        <v>0</v>
      </c>
      <c r="AE97" s="209">
        <v>161</v>
      </c>
      <c r="AF97" s="209">
        <v>84</v>
      </c>
      <c r="AG97" s="209">
        <v>0</v>
      </c>
      <c r="AH97" s="209">
        <v>0</v>
      </c>
      <c r="AI97" s="209">
        <v>0</v>
      </c>
      <c r="AJ97" s="209">
        <v>0</v>
      </c>
      <c r="AK97" s="209">
        <v>64</v>
      </c>
      <c r="AL97" s="209">
        <v>33</v>
      </c>
      <c r="AM97" s="209">
        <v>0</v>
      </c>
      <c r="AN97" s="209">
        <v>0</v>
      </c>
      <c r="AO97" s="209">
        <v>0</v>
      </c>
      <c r="AP97" s="209">
        <v>298.96133400000002</v>
      </c>
      <c r="AQ97" s="209">
        <v>117.55</v>
      </c>
      <c r="AR97" s="209">
        <v>5.536842</v>
      </c>
      <c r="AS97" s="211">
        <v>133</v>
      </c>
      <c r="AT97" s="209">
        <v>0</v>
      </c>
      <c r="AU97" s="209">
        <v>0</v>
      </c>
      <c r="AV97" s="209">
        <v>0</v>
      </c>
      <c r="AW97" s="209">
        <v>261.933334</v>
      </c>
      <c r="AX97" s="209">
        <v>156.933335</v>
      </c>
      <c r="AY97" s="209">
        <v>0</v>
      </c>
      <c r="AZ97" s="209">
        <v>0</v>
      </c>
      <c r="BA97" s="209">
        <v>0</v>
      </c>
      <c r="BB97" s="209">
        <v>0</v>
      </c>
      <c r="BC97" s="209">
        <v>44.8</v>
      </c>
      <c r="BD97" s="209">
        <v>27</v>
      </c>
      <c r="BE97" s="209">
        <v>0</v>
      </c>
      <c r="BF97" s="211">
        <v>741.45334000000003</v>
      </c>
      <c r="BG97" s="211">
        <v>256.96666699999997</v>
      </c>
      <c r="BH97" s="211">
        <v>16</v>
      </c>
      <c r="BI97" s="209">
        <v>0</v>
      </c>
      <c r="BJ97" s="209">
        <v>0</v>
      </c>
      <c r="BK97" s="209">
        <v>0</v>
      </c>
      <c r="BL97" s="209">
        <v>0</v>
      </c>
      <c r="BM97" s="209">
        <v>48.733333000000002</v>
      </c>
      <c r="BN97" s="209">
        <v>877.39999899999998</v>
      </c>
      <c r="BO97" s="209">
        <v>433.53333300000003</v>
      </c>
      <c r="BP97" s="209">
        <v>1</v>
      </c>
      <c r="BQ97" s="209">
        <v>0</v>
      </c>
      <c r="BR97" s="209">
        <v>0</v>
      </c>
      <c r="BS97" s="209">
        <v>0</v>
      </c>
      <c r="BT97" s="209">
        <v>0</v>
      </c>
      <c r="BU97" s="209">
        <v>91</v>
      </c>
      <c r="BV97" s="209">
        <v>556</v>
      </c>
      <c r="BW97" s="209">
        <v>241</v>
      </c>
      <c r="BX97" s="209">
        <v>0</v>
      </c>
      <c r="BY97" s="209">
        <v>0</v>
      </c>
      <c r="BZ97" s="209">
        <v>0</v>
      </c>
      <c r="CA97" s="209">
        <v>0</v>
      </c>
      <c r="CB97" s="210">
        <v>980.49533399999996</v>
      </c>
      <c r="CC97" s="210">
        <v>1470.0119990000001</v>
      </c>
      <c r="CD97" s="210">
        <v>410.999999</v>
      </c>
      <c r="CE97" s="210">
        <v>49</v>
      </c>
      <c r="CF97" s="209">
        <v>0</v>
      </c>
      <c r="CG97" s="209">
        <v>0</v>
      </c>
      <c r="CH97" s="209">
        <v>0</v>
      </c>
      <c r="CI97" s="209">
        <v>128.933333</v>
      </c>
      <c r="CJ97" s="209">
        <v>91</v>
      </c>
      <c r="CK97" s="209">
        <v>1</v>
      </c>
      <c r="CL97" s="209">
        <v>0</v>
      </c>
      <c r="CM97" s="209">
        <v>0</v>
      </c>
      <c r="CN97" s="209">
        <v>0</v>
      </c>
      <c r="CO97" s="209">
        <v>63</v>
      </c>
      <c r="CP97" s="209">
        <v>48</v>
      </c>
      <c r="CQ97" s="209">
        <v>0</v>
      </c>
      <c r="CR97" s="209">
        <v>0</v>
      </c>
      <c r="CS97" s="209">
        <v>0</v>
      </c>
      <c r="CT97" s="209">
        <v>242.17866699999999</v>
      </c>
      <c r="CU97" s="209">
        <v>97.466666000000004</v>
      </c>
      <c r="CV97" s="209">
        <v>12</v>
      </c>
      <c r="CW97" s="209">
        <v>0</v>
      </c>
      <c r="CX97" s="209">
        <v>0</v>
      </c>
      <c r="CY97" s="209">
        <v>0</v>
      </c>
      <c r="CZ97" s="209">
        <v>263.70000199999998</v>
      </c>
      <c r="DA97" s="209">
        <v>143.69999999999999</v>
      </c>
      <c r="DB97" s="209">
        <v>0</v>
      </c>
      <c r="DC97" s="209">
        <v>0</v>
      </c>
      <c r="DD97" s="209">
        <v>0</v>
      </c>
      <c r="DE97" s="209">
        <v>0</v>
      </c>
      <c r="DF97" s="209">
        <v>71.599999999999994</v>
      </c>
      <c r="DG97" s="209">
        <v>28</v>
      </c>
      <c r="DH97" s="209">
        <v>0</v>
      </c>
      <c r="DI97" s="211">
        <v>721.39200400000004</v>
      </c>
      <c r="DJ97" s="211">
        <v>236.918001</v>
      </c>
      <c r="DK97" s="211">
        <v>13.966666999999999</v>
      </c>
      <c r="DL97" s="212">
        <f t="shared" si="9"/>
        <v>0</v>
      </c>
      <c r="DM97" s="212">
        <f t="shared" si="10"/>
        <v>0</v>
      </c>
      <c r="DN97" s="212">
        <f t="shared" si="11"/>
        <v>345</v>
      </c>
      <c r="DO97" s="212">
        <f t="shared" si="12"/>
        <v>785.5</v>
      </c>
      <c r="DP97" s="208">
        <v>35</v>
      </c>
      <c r="DR97" s="206">
        <v>307</v>
      </c>
      <c r="DS97" s="206" t="s">
        <v>149</v>
      </c>
      <c r="DT97" s="206">
        <v>3077010</v>
      </c>
      <c r="DU97" s="206">
        <v>101968</v>
      </c>
      <c r="DV97" s="206" t="s">
        <v>390</v>
      </c>
      <c r="DW97" s="206" t="s">
        <v>295</v>
      </c>
      <c r="DX97" s="206" t="str">
        <f t="shared" si="7"/>
        <v>Maintained</v>
      </c>
      <c r="DY97" s="246">
        <v>157</v>
      </c>
      <c r="DZ97" s="246">
        <v>0</v>
      </c>
      <c r="EA97" s="213">
        <f t="shared" si="13"/>
        <v>3</v>
      </c>
      <c r="EB97" s="207" t="str">
        <f t="shared" si="8"/>
        <v>3073</v>
      </c>
    </row>
    <row r="98" spans="1:132" ht="15" hidden="1" x14ac:dyDescent="0.25">
      <c r="A98" s="243">
        <v>931</v>
      </c>
      <c r="B98" s="244" t="s">
        <v>198</v>
      </c>
      <c r="C98" s="208">
        <v>52479</v>
      </c>
      <c r="D98" s="208">
        <v>34683.5</v>
      </c>
      <c r="E98" s="209">
        <v>21</v>
      </c>
      <c r="F98" s="209">
        <v>354.4</v>
      </c>
      <c r="G98" s="209">
        <v>124</v>
      </c>
      <c r="H98" s="209">
        <v>17</v>
      </c>
      <c r="I98" s="209">
        <v>13</v>
      </c>
      <c r="J98" s="209">
        <v>919.06666700000005</v>
      </c>
      <c r="K98" s="209">
        <v>367.2</v>
      </c>
      <c r="L98" s="209">
        <v>16</v>
      </c>
      <c r="M98" s="209">
        <v>0</v>
      </c>
      <c r="N98" s="209">
        <v>0</v>
      </c>
      <c r="O98" s="209">
        <v>0</v>
      </c>
      <c r="P98" s="209">
        <v>0</v>
      </c>
      <c r="Q98" s="209">
        <v>117.8</v>
      </c>
      <c r="R98" s="209">
        <v>1224.833333</v>
      </c>
      <c r="S98" s="209">
        <v>495.53333400000002</v>
      </c>
      <c r="T98" s="209">
        <v>17.399999999999999</v>
      </c>
      <c r="U98" s="209">
        <v>0</v>
      </c>
      <c r="V98" s="209">
        <v>0</v>
      </c>
      <c r="W98" s="209">
        <v>0</v>
      </c>
      <c r="X98" s="210">
        <v>813.57</v>
      </c>
      <c r="Y98" s="210">
        <v>4557.3600029999998</v>
      </c>
      <c r="Z98" s="210">
        <v>1509.1279999999999</v>
      </c>
      <c r="AA98" s="210">
        <v>163.97333399999999</v>
      </c>
      <c r="AB98" s="209">
        <v>69</v>
      </c>
      <c r="AC98" s="209">
        <v>25</v>
      </c>
      <c r="AD98" s="209">
        <v>7</v>
      </c>
      <c r="AE98" s="209">
        <v>101.86666700000001</v>
      </c>
      <c r="AF98" s="209">
        <v>56</v>
      </c>
      <c r="AG98" s="209">
        <v>2</v>
      </c>
      <c r="AH98" s="209">
        <v>0</v>
      </c>
      <c r="AI98" s="209">
        <v>0</v>
      </c>
      <c r="AJ98" s="209">
        <v>0</v>
      </c>
      <c r="AK98" s="209">
        <v>214.36666700000001</v>
      </c>
      <c r="AL98" s="209">
        <v>106.166667</v>
      </c>
      <c r="AM98" s="209">
        <v>6</v>
      </c>
      <c r="AN98" s="209">
        <v>0</v>
      </c>
      <c r="AO98" s="209">
        <v>0</v>
      </c>
      <c r="AP98" s="209">
        <v>300.10000000000002</v>
      </c>
      <c r="AQ98" s="209">
        <v>156.76133300000001</v>
      </c>
      <c r="AR98" s="209">
        <v>6</v>
      </c>
      <c r="AS98" s="211">
        <v>237</v>
      </c>
      <c r="AT98" s="209">
        <v>130.19999999999999</v>
      </c>
      <c r="AU98" s="209">
        <v>50</v>
      </c>
      <c r="AV98" s="209">
        <v>5</v>
      </c>
      <c r="AW98" s="209">
        <v>294.05666500000001</v>
      </c>
      <c r="AX98" s="209">
        <v>134.70000099999999</v>
      </c>
      <c r="AY98" s="209">
        <v>2</v>
      </c>
      <c r="AZ98" s="209">
        <v>0</v>
      </c>
      <c r="BA98" s="209">
        <v>0</v>
      </c>
      <c r="BB98" s="209">
        <v>0</v>
      </c>
      <c r="BC98" s="209">
        <v>384.12732999999997</v>
      </c>
      <c r="BD98" s="209">
        <v>169.41133300000001</v>
      </c>
      <c r="BE98" s="209">
        <v>3.233333</v>
      </c>
      <c r="BF98" s="211">
        <v>2100.3279950000001</v>
      </c>
      <c r="BG98" s="211">
        <v>708.87533499999995</v>
      </c>
      <c r="BH98" s="211">
        <v>30.133998999999999</v>
      </c>
      <c r="BI98" s="209">
        <v>16</v>
      </c>
      <c r="BJ98" s="209">
        <v>298.46666699999997</v>
      </c>
      <c r="BK98" s="209">
        <v>118</v>
      </c>
      <c r="BL98" s="209">
        <v>11</v>
      </c>
      <c r="BM98" s="209">
        <v>15</v>
      </c>
      <c r="BN98" s="209">
        <v>881.20000100000004</v>
      </c>
      <c r="BO98" s="209">
        <v>418.30000100000001</v>
      </c>
      <c r="BP98" s="209">
        <v>16</v>
      </c>
      <c r="BQ98" s="209">
        <v>0</v>
      </c>
      <c r="BR98" s="209">
        <v>0</v>
      </c>
      <c r="BS98" s="209">
        <v>0</v>
      </c>
      <c r="BT98" s="209">
        <v>0</v>
      </c>
      <c r="BU98" s="209">
        <v>119.4</v>
      </c>
      <c r="BV98" s="209">
        <v>1392.9333349999999</v>
      </c>
      <c r="BW98" s="209">
        <v>545.68866700000001</v>
      </c>
      <c r="BX98" s="209">
        <v>16.399999999999999</v>
      </c>
      <c r="BY98" s="209">
        <v>0</v>
      </c>
      <c r="BZ98" s="209">
        <v>0</v>
      </c>
      <c r="CA98" s="209">
        <v>0</v>
      </c>
      <c r="CB98" s="210">
        <v>654.47799999999995</v>
      </c>
      <c r="CC98" s="210">
        <v>4457.3320030000004</v>
      </c>
      <c r="CD98" s="210">
        <v>1407.7059999999999</v>
      </c>
      <c r="CE98" s="210">
        <v>160.466667</v>
      </c>
      <c r="CF98" s="209">
        <v>41.8</v>
      </c>
      <c r="CG98" s="209">
        <v>18</v>
      </c>
      <c r="CH98" s="209">
        <v>4</v>
      </c>
      <c r="CI98" s="209">
        <v>81</v>
      </c>
      <c r="CJ98" s="209">
        <v>52</v>
      </c>
      <c r="CK98" s="209">
        <v>3</v>
      </c>
      <c r="CL98" s="209">
        <v>0</v>
      </c>
      <c r="CM98" s="209">
        <v>0</v>
      </c>
      <c r="CN98" s="209">
        <v>0</v>
      </c>
      <c r="CO98" s="209">
        <v>229.83333300000001</v>
      </c>
      <c r="CP98" s="209">
        <v>112.4</v>
      </c>
      <c r="CQ98" s="209">
        <v>3</v>
      </c>
      <c r="CR98" s="209">
        <v>0</v>
      </c>
      <c r="CS98" s="209">
        <v>0</v>
      </c>
      <c r="CT98" s="209">
        <v>249.183333</v>
      </c>
      <c r="CU98" s="209">
        <v>140.63333399999999</v>
      </c>
      <c r="CV98" s="209">
        <v>7</v>
      </c>
      <c r="CW98" s="209">
        <v>127.8</v>
      </c>
      <c r="CX98" s="209">
        <v>50.8</v>
      </c>
      <c r="CY98" s="209">
        <v>3</v>
      </c>
      <c r="CZ98" s="209">
        <v>321.10000000000002</v>
      </c>
      <c r="DA98" s="209">
        <v>152.98333299999999</v>
      </c>
      <c r="DB98" s="209">
        <v>5.5333329999999998</v>
      </c>
      <c r="DC98" s="209">
        <v>0</v>
      </c>
      <c r="DD98" s="209">
        <v>0</v>
      </c>
      <c r="DE98" s="209">
        <v>0</v>
      </c>
      <c r="DF98" s="209">
        <v>482.43333000000001</v>
      </c>
      <c r="DG98" s="209">
        <v>224.099999</v>
      </c>
      <c r="DH98" s="209">
        <v>5.6</v>
      </c>
      <c r="DI98" s="211">
        <v>2231.1186680000001</v>
      </c>
      <c r="DJ98" s="211">
        <v>725.65266099999997</v>
      </c>
      <c r="DK98" s="211">
        <v>21.9</v>
      </c>
      <c r="DL98" s="212">
        <f t="shared" si="9"/>
        <v>165</v>
      </c>
      <c r="DM98" s="212">
        <f t="shared" si="10"/>
        <v>232</v>
      </c>
      <c r="DN98" s="212">
        <f t="shared" si="11"/>
        <v>366</v>
      </c>
      <c r="DO98" s="212">
        <f t="shared" si="12"/>
        <v>543</v>
      </c>
      <c r="DP98" s="208">
        <v>260.36666666666702</v>
      </c>
      <c r="DR98" s="206">
        <v>307</v>
      </c>
      <c r="DS98" s="206" t="s">
        <v>149</v>
      </c>
      <c r="DT98" s="206">
        <v>3077012</v>
      </c>
      <c r="DU98" s="206">
        <v>101969</v>
      </c>
      <c r="DV98" s="206" t="s">
        <v>391</v>
      </c>
      <c r="DW98" s="206" t="s">
        <v>295</v>
      </c>
      <c r="DX98" s="206" t="str">
        <f t="shared" si="7"/>
        <v>Maintained</v>
      </c>
      <c r="DY98" s="246">
        <v>53</v>
      </c>
      <c r="DZ98" s="246">
        <v>78</v>
      </c>
      <c r="EA98" s="213">
        <f t="shared" si="13"/>
        <v>4</v>
      </c>
      <c r="EB98" s="207" t="str">
        <f t="shared" si="8"/>
        <v>3074</v>
      </c>
    </row>
    <row r="99" spans="1:132" ht="15" hidden="1" x14ac:dyDescent="0.25">
      <c r="A99" s="243">
        <v>874</v>
      </c>
      <c r="B99" s="244" t="s">
        <v>199</v>
      </c>
      <c r="C99" s="208">
        <v>21380</v>
      </c>
      <c r="D99" s="208">
        <v>14472.5</v>
      </c>
      <c r="E99" s="209">
        <v>18.266667000000002</v>
      </c>
      <c r="F99" s="209">
        <v>66</v>
      </c>
      <c r="G99" s="209">
        <v>20.6</v>
      </c>
      <c r="H99" s="209">
        <v>0</v>
      </c>
      <c r="I99" s="209">
        <v>13</v>
      </c>
      <c r="J99" s="209">
        <v>65</v>
      </c>
      <c r="K99" s="209">
        <v>45</v>
      </c>
      <c r="L99" s="209">
        <v>0</v>
      </c>
      <c r="M99" s="209">
        <v>0</v>
      </c>
      <c r="N99" s="209">
        <v>0</v>
      </c>
      <c r="O99" s="209">
        <v>0</v>
      </c>
      <c r="P99" s="209">
        <v>0</v>
      </c>
      <c r="Q99" s="209">
        <v>11.866667</v>
      </c>
      <c r="R99" s="209">
        <v>156.16666699999999</v>
      </c>
      <c r="S99" s="209">
        <v>61.733333999999999</v>
      </c>
      <c r="T99" s="209">
        <v>0</v>
      </c>
      <c r="U99" s="209">
        <v>0</v>
      </c>
      <c r="V99" s="209">
        <v>0</v>
      </c>
      <c r="W99" s="209">
        <v>0</v>
      </c>
      <c r="X99" s="210">
        <v>692.07633899999996</v>
      </c>
      <c r="Y99" s="210">
        <v>2307.0756409999999</v>
      </c>
      <c r="Z99" s="210">
        <v>865.48952099999997</v>
      </c>
      <c r="AA99" s="210">
        <v>42.714036</v>
      </c>
      <c r="AB99" s="209">
        <v>16.399999999999999</v>
      </c>
      <c r="AC99" s="209">
        <v>4.8</v>
      </c>
      <c r="AD99" s="209">
        <v>0</v>
      </c>
      <c r="AE99" s="209">
        <v>18</v>
      </c>
      <c r="AF99" s="209">
        <v>14</v>
      </c>
      <c r="AG99" s="209">
        <v>0</v>
      </c>
      <c r="AH99" s="209">
        <v>0</v>
      </c>
      <c r="AI99" s="209">
        <v>0</v>
      </c>
      <c r="AJ99" s="209">
        <v>0</v>
      </c>
      <c r="AK99" s="209">
        <v>32.733333999999999</v>
      </c>
      <c r="AL99" s="209">
        <v>12.733333999999999</v>
      </c>
      <c r="AM99" s="209">
        <v>0</v>
      </c>
      <c r="AN99" s="209">
        <v>0</v>
      </c>
      <c r="AO99" s="209">
        <v>0</v>
      </c>
      <c r="AP99" s="209">
        <v>315.81580200000002</v>
      </c>
      <c r="AQ99" s="209">
        <v>189.212289</v>
      </c>
      <c r="AR99" s="209">
        <v>6.945614</v>
      </c>
      <c r="AS99" s="211">
        <v>148</v>
      </c>
      <c r="AT99" s="209">
        <v>20.866665999999999</v>
      </c>
      <c r="AU99" s="209">
        <v>6.5666669999999998</v>
      </c>
      <c r="AV99" s="209">
        <v>0</v>
      </c>
      <c r="AW99" s="209">
        <v>11.3</v>
      </c>
      <c r="AX99" s="209">
        <v>7</v>
      </c>
      <c r="AY99" s="209">
        <v>0</v>
      </c>
      <c r="AZ99" s="209">
        <v>0</v>
      </c>
      <c r="BA99" s="209">
        <v>0</v>
      </c>
      <c r="BB99" s="209">
        <v>0</v>
      </c>
      <c r="BC99" s="209">
        <v>41.333331999999999</v>
      </c>
      <c r="BD99" s="209">
        <v>20.8</v>
      </c>
      <c r="BE99" s="209">
        <v>0</v>
      </c>
      <c r="BF99" s="211">
        <v>954.10932300000002</v>
      </c>
      <c r="BG99" s="211">
        <v>379.354668</v>
      </c>
      <c r="BH99" s="211">
        <v>6.6666670000000003</v>
      </c>
      <c r="BI99" s="209">
        <v>25.133333</v>
      </c>
      <c r="BJ99" s="209">
        <v>55.6</v>
      </c>
      <c r="BK99" s="209">
        <v>25.2</v>
      </c>
      <c r="BL99" s="209">
        <v>0</v>
      </c>
      <c r="BM99" s="209">
        <v>13</v>
      </c>
      <c r="BN99" s="209">
        <v>68</v>
      </c>
      <c r="BO99" s="209">
        <v>23</v>
      </c>
      <c r="BP99" s="209">
        <v>2</v>
      </c>
      <c r="BQ99" s="209">
        <v>0</v>
      </c>
      <c r="BR99" s="209">
        <v>0</v>
      </c>
      <c r="BS99" s="209">
        <v>0</v>
      </c>
      <c r="BT99" s="209">
        <v>0</v>
      </c>
      <c r="BU99" s="209">
        <v>29.733335</v>
      </c>
      <c r="BV99" s="209">
        <v>158.19999999999999</v>
      </c>
      <c r="BW99" s="209">
        <v>69.599999999999994</v>
      </c>
      <c r="BX99" s="209">
        <v>0</v>
      </c>
      <c r="BY99" s="209">
        <v>0</v>
      </c>
      <c r="BZ99" s="209">
        <v>0</v>
      </c>
      <c r="CA99" s="209">
        <v>0</v>
      </c>
      <c r="CB99" s="210">
        <v>625.38160900000003</v>
      </c>
      <c r="CC99" s="210">
        <v>2241.123752</v>
      </c>
      <c r="CD99" s="210">
        <v>785.04217500000004</v>
      </c>
      <c r="CE99" s="210">
        <v>22.949123</v>
      </c>
      <c r="CF99" s="209">
        <v>20.866667</v>
      </c>
      <c r="CG99" s="209">
        <v>10.4</v>
      </c>
      <c r="CH99" s="209">
        <v>0</v>
      </c>
      <c r="CI99" s="209">
        <v>17</v>
      </c>
      <c r="CJ99" s="209">
        <v>9</v>
      </c>
      <c r="CK99" s="209">
        <v>1</v>
      </c>
      <c r="CL99" s="209">
        <v>0</v>
      </c>
      <c r="CM99" s="209">
        <v>0</v>
      </c>
      <c r="CN99" s="209">
        <v>0</v>
      </c>
      <c r="CO99" s="209">
        <v>23</v>
      </c>
      <c r="CP99" s="209">
        <v>15.866667</v>
      </c>
      <c r="CQ99" s="209">
        <v>0</v>
      </c>
      <c r="CR99" s="209">
        <v>0</v>
      </c>
      <c r="CS99" s="209">
        <v>0</v>
      </c>
      <c r="CT99" s="209">
        <v>548.55615999999998</v>
      </c>
      <c r="CU99" s="209">
        <v>187.07018500000001</v>
      </c>
      <c r="CV99" s="209">
        <v>3</v>
      </c>
      <c r="CW99" s="209">
        <v>20.366665999999999</v>
      </c>
      <c r="CX99" s="209">
        <v>6.8</v>
      </c>
      <c r="CY99" s="209">
        <v>0</v>
      </c>
      <c r="CZ99" s="209">
        <v>15.833333</v>
      </c>
      <c r="DA99" s="209">
        <v>3</v>
      </c>
      <c r="DB99" s="209">
        <v>0</v>
      </c>
      <c r="DC99" s="209">
        <v>0</v>
      </c>
      <c r="DD99" s="209">
        <v>0</v>
      </c>
      <c r="DE99" s="209">
        <v>0</v>
      </c>
      <c r="DF99" s="209">
        <v>44.199998999999998</v>
      </c>
      <c r="DG99" s="209">
        <v>26.233332999999998</v>
      </c>
      <c r="DH99" s="209">
        <v>0</v>
      </c>
      <c r="DI99" s="211">
        <v>981.02265999999997</v>
      </c>
      <c r="DJ99" s="211">
        <v>359.946665</v>
      </c>
      <c r="DK99" s="211">
        <v>2</v>
      </c>
      <c r="DL99" s="212">
        <f t="shared" si="9"/>
        <v>129</v>
      </c>
      <c r="DM99" s="212">
        <f t="shared" si="10"/>
        <v>289</v>
      </c>
      <c r="DN99" s="212">
        <f t="shared" si="11"/>
        <v>119</v>
      </c>
      <c r="DO99" s="212">
        <f t="shared" si="12"/>
        <v>159</v>
      </c>
      <c r="DP99" s="208">
        <v>66.5</v>
      </c>
      <c r="DR99" s="206">
        <v>307</v>
      </c>
      <c r="DS99" s="206" t="s">
        <v>149</v>
      </c>
      <c r="DT99" s="206">
        <v>3077013</v>
      </c>
      <c r="DU99" s="206">
        <v>101970</v>
      </c>
      <c r="DV99" s="206" t="s">
        <v>392</v>
      </c>
      <c r="DW99" s="206" t="s">
        <v>295</v>
      </c>
      <c r="DX99" s="206" t="str">
        <f t="shared" si="7"/>
        <v>Maintained</v>
      </c>
      <c r="DY99" s="246">
        <v>57</v>
      </c>
      <c r="DZ99" s="246">
        <v>96</v>
      </c>
      <c r="EA99" s="213">
        <f t="shared" si="13"/>
        <v>5</v>
      </c>
      <c r="EB99" s="207" t="str">
        <f t="shared" si="8"/>
        <v>3075</v>
      </c>
    </row>
    <row r="100" spans="1:132" ht="15" hidden="1" x14ac:dyDescent="0.25">
      <c r="A100" s="243">
        <v>879</v>
      </c>
      <c r="B100" s="244" t="s">
        <v>200</v>
      </c>
      <c r="C100" s="208">
        <v>20134</v>
      </c>
      <c r="D100" s="208">
        <v>14643</v>
      </c>
      <c r="E100" s="209">
        <v>19.399999999999999</v>
      </c>
      <c r="F100" s="209">
        <v>82.166667000000004</v>
      </c>
      <c r="G100" s="209">
        <v>26.6</v>
      </c>
      <c r="H100" s="209">
        <v>0</v>
      </c>
      <c r="I100" s="209">
        <v>13</v>
      </c>
      <c r="J100" s="209">
        <v>107.86666700000001</v>
      </c>
      <c r="K100" s="209">
        <v>39.733333999999999</v>
      </c>
      <c r="L100" s="209">
        <v>0</v>
      </c>
      <c r="M100" s="209">
        <v>0</v>
      </c>
      <c r="N100" s="209">
        <v>0</v>
      </c>
      <c r="O100" s="209">
        <v>0</v>
      </c>
      <c r="P100" s="209">
        <v>0</v>
      </c>
      <c r="Q100" s="209">
        <v>94.583332999999996</v>
      </c>
      <c r="R100" s="209">
        <v>521.42199800000003</v>
      </c>
      <c r="S100" s="209">
        <v>207.466666</v>
      </c>
      <c r="T100" s="209">
        <v>1</v>
      </c>
      <c r="U100" s="209">
        <v>0</v>
      </c>
      <c r="V100" s="209">
        <v>0</v>
      </c>
      <c r="W100" s="209">
        <v>0</v>
      </c>
      <c r="X100" s="210">
        <v>492.67499900000001</v>
      </c>
      <c r="Y100" s="210">
        <v>1746.316662</v>
      </c>
      <c r="Z100" s="210">
        <v>611.49999700000001</v>
      </c>
      <c r="AA100" s="210">
        <v>29.933333000000001</v>
      </c>
      <c r="AB100" s="209">
        <v>16</v>
      </c>
      <c r="AC100" s="209">
        <v>4</v>
      </c>
      <c r="AD100" s="209">
        <v>0</v>
      </c>
      <c r="AE100" s="209">
        <v>19</v>
      </c>
      <c r="AF100" s="209">
        <v>10</v>
      </c>
      <c r="AG100" s="209">
        <v>0</v>
      </c>
      <c r="AH100" s="209">
        <v>0</v>
      </c>
      <c r="AI100" s="209">
        <v>0</v>
      </c>
      <c r="AJ100" s="209">
        <v>0</v>
      </c>
      <c r="AK100" s="209">
        <v>86.8</v>
      </c>
      <c r="AL100" s="209">
        <v>47.6</v>
      </c>
      <c r="AM100" s="209">
        <v>0</v>
      </c>
      <c r="AN100" s="209">
        <v>0</v>
      </c>
      <c r="AO100" s="209">
        <v>0</v>
      </c>
      <c r="AP100" s="209">
        <v>147.466667</v>
      </c>
      <c r="AQ100" s="209">
        <v>108.66666600000001</v>
      </c>
      <c r="AR100" s="209">
        <v>1</v>
      </c>
      <c r="AS100" s="211">
        <v>126</v>
      </c>
      <c r="AT100" s="209">
        <v>33.099998999999997</v>
      </c>
      <c r="AU100" s="209">
        <v>10.666667</v>
      </c>
      <c r="AV100" s="209">
        <v>0</v>
      </c>
      <c r="AW100" s="209">
        <v>29.266667000000002</v>
      </c>
      <c r="AX100" s="209">
        <v>10</v>
      </c>
      <c r="AY100" s="209">
        <v>0</v>
      </c>
      <c r="AZ100" s="209">
        <v>0</v>
      </c>
      <c r="BA100" s="209">
        <v>0</v>
      </c>
      <c r="BB100" s="209">
        <v>0</v>
      </c>
      <c r="BC100" s="209">
        <v>176.68333699999999</v>
      </c>
      <c r="BD100" s="209">
        <v>77.933334000000002</v>
      </c>
      <c r="BE100" s="209">
        <v>0</v>
      </c>
      <c r="BF100" s="211">
        <v>830.78733699999998</v>
      </c>
      <c r="BG100" s="211">
        <v>298.876666</v>
      </c>
      <c r="BH100" s="211">
        <v>7</v>
      </c>
      <c r="BI100" s="209">
        <v>19</v>
      </c>
      <c r="BJ100" s="209">
        <v>71.8</v>
      </c>
      <c r="BK100" s="209">
        <v>35.666666999999997</v>
      </c>
      <c r="BL100" s="209">
        <v>2</v>
      </c>
      <c r="BM100" s="209">
        <v>12</v>
      </c>
      <c r="BN100" s="209">
        <v>69.400000000000006</v>
      </c>
      <c r="BO100" s="209">
        <v>26</v>
      </c>
      <c r="BP100" s="209">
        <v>0</v>
      </c>
      <c r="BQ100" s="209">
        <v>0</v>
      </c>
      <c r="BR100" s="209">
        <v>0</v>
      </c>
      <c r="BS100" s="209">
        <v>0</v>
      </c>
      <c r="BT100" s="209">
        <v>0</v>
      </c>
      <c r="BU100" s="209">
        <v>86.983333000000002</v>
      </c>
      <c r="BV100" s="209">
        <v>528.29999899999996</v>
      </c>
      <c r="BW100" s="209">
        <v>211.79999799999999</v>
      </c>
      <c r="BX100" s="209">
        <v>0</v>
      </c>
      <c r="BY100" s="209">
        <v>0</v>
      </c>
      <c r="BZ100" s="209">
        <v>0</v>
      </c>
      <c r="CA100" s="209">
        <v>0</v>
      </c>
      <c r="CB100" s="210">
        <v>419.26666499999999</v>
      </c>
      <c r="CC100" s="210">
        <v>1776.758333</v>
      </c>
      <c r="CD100" s="210">
        <v>618.38333499999999</v>
      </c>
      <c r="CE100" s="210">
        <v>35.854666999999999</v>
      </c>
      <c r="CF100" s="209">
        <v>9</v>
      </c>
      <c r="CG100" s="209">
        <v>13</v>
      </c>
      <c r="CH100" s="209">
        <v>0</v>
      </c>
      <c r="CI100" s="209">
        <v>15.866667</v>
      </c>
      <c r="CJ100" s="209">
        <v>8</v>
      </c>
      <c r="CK100" s="209">
        <v>0</v>
      </c>
      <c r="CL100" s="209">
        <v>0</v>
      </c>
      <c r="CM100" s="209">
        <v>0</v>
      </c>
      <c r="CN100" s="209">
        <v>0</v>
      </c>
      <c r="CO100" s="209">
        <v>97.833332999999996</v>
      </c>
      <c r="CP100" s="209">
        <v>43.8</v>
      </c>
      <c r="CQ100" s="209">
        <v>0</v>
      </c>
      <c r="CR100" s="209">
        <v>0</v>
      </c>
      <c r="CS100" s="209">
        <v>0</v>
      </c>
      <c r="CT100" s="209">
        <v>150.88333299999999</v>
      </c>
      <c r="CU100" s="209">
        <v>92.099998999999997</v>
      </c>
      <c r="CV100" s="209">
        <v>2</v>
      </c>
      <c r="CW100" s="209">
        <v>22.933333000000001</v>
      </c>
      <c r="CX100" s="209">
        <v>13.233333</v>
      </c>
      <c r="CY100" s="209">
        <v>1</v>
      </c>
      <c r="CZ100" s="209">
        <v>15.933337</v>
      </c>
      <c r="DA100" s="209">
        <v>11.666667</v>
      </c>
      <c r="DB100" s="209">
        <v>0</v>
      </c>
      <c r="DC100" s="209">
        <v>0</v>
      </c>
      <c r="DD100" s="209">
        <v>0</v>
      </c>
      <c r="DE100" s="209">
        <v>0</v>
      </c>
      <c r="DF100" s="209">
        <v>193.88867099999999</v>
      </c>
      <c r="DG100" s="209">
        <v>86.866669000000002</v>
      </c>
      <c r="DH100" s="209">
        <v>0</v>
      </c>
      <c r="DI100" s="211">
        <v>898.88801000000001</v>
      </c>
      <c r="DJ100" s="211">
        <v>324.18733500000002</v>
      </c>
      <c r="DK100" s="211">
        <v>10.466666999999999</v>
      </c>
      <c r="DL100" s="212">
        <f t="shared" si="9"/>
        <v>218</v>
      </c>
      <c r="DM100" s="212">
        <f t="shared" si="10"/>
        <v>393</v>
      </c>
      <c r="DN100" s="212">
        <f t="shared" si="11"/>
        <v>99</v>
      </c>
      <c r="DO100" s="212">
        <f t="shared" si="12"/>
        <v>0</v>
      </c>
      <c r="DP100" s="208">
        <v>6</v>
      </c>
      <c r="DR100" s="206">
        <v>307</v>
      </c>
      <c r="DS100" s="206" t="s">
        <v>149</v>
      </c>
      <c r="DT100" s="206">
        <v>3077014</v>
      </c>
      <c r="DU100" s="206">
        <v>101971</v>
      </c>
      <c r="DV100" s="206" t="s">
        <v>393</v>
      </c>
      <c r="DW100" s="206" t="s">
        <v>295</v>
      </c>
      <c r="DX100" s="206" t="str">
        <f t="shared" si="7"/>
        <v>Maintained</v>
      </c>
      <c r="DY100" s="246">
        <v>0</v>
      </c>
      <c r="DZ100" s="246">
        <v>103</v>
      </c>
      <c r="EA100" s="213">
        <f t="shared" si="13"/>
        <v>6</v>
      </c>
      <c r="EB100" s="207" t="str">
        <f t="shared" si="8"/>
        <v>3076</v>
      </c>
    </row>
    <row r="101" spans="1:132" ht="15" hidden="1" x14ac:dyDescent="0.25">
      <c r="A101" s="243">
        <v>851</v>
      </c>
      <c r="B101" s="244" t="s">
        <v>201</v>
      </c>
      <c r="C101" s="208">
        <v>15913</v>
      </c>
      <c r="D101" s="208">
        <v>9878.5</v>
      </c>
      <c r="E101" s="209">
        <v>0</v>
      </c>
      <c r="F101" s="209">
        <v>0</v>
      </c>
      <c r="G101" s="209">
        <v>0</v>
      </c>
      <c r="H101" s="209">
        <v>0</v>
      </c>
      <c r="I101" s="209">
        <v>13.933332999999999</v>
      </c>
      <c r="J101" s="209">
        <v>70.099997999999999</v>
      </c>
      <c r="K101" s="209">
        <v>41.733333000000002</v>
      </c>
      <c r="L101" s="209">
        <v>1</v>
      </c>
      <c r="M101" s="209">
        <v>0</v>
      </c>
      <c r="N101" s="209">
        <v>0</v>
      </c>
      <c r="O101" s="209">
        <v>0</v>
      </c>
      <c r="P101" s="209">
        <v>0</v>
      </c>
      <c r="Q101" s="209">
        <v>31</v>
      </c>
      <c r="R101" s="209">
        <v>205</v>
      </c>
      <c r="S101" s="209">
        <v>85</v>
      </c>
      <c r="T101" s="209">
        <v>0</v>
      </c>
      <c r="U101" s="209">
        <v>0</v>
      </c>
      <c r="V101" s="209">
        <v>0</v>
      </c>
      <c r="W101" s="209">
        <v>0</v>
      </c>
      <c r="X101" s="210">
        <v>544.39586599999996</v>
      </c>
      <c r="Y101" s="210">
        <v>1814.9169260000001</v>
      </c>
      <c r="Z101" s="210">
        <v>609.03556300000002</v>
      </c>
      <c r="AA101" s="210">
        <v>41.212280999999997</v>
      </c>
      <c r="AB101" s="209">
        <v>0</v>
      </c>
      <c r="AC101" s="209">
        <v>0</v>
      </c>
      <c r="AD101" s="209">
        <v>0</v>
      </c>
      <c r="AE101" s="209">
        <v>22.766666000000001</v>
      </c>
      <c r="AF101" s="209">
        <v>6</v>
      </c>
      <c r="AG101" s="209">
        <v>0</v>
      </c>
      <c r="AH101" s="209">
        <v>0</v>
      </c>
      <c r="AI101" s="209">
        <v>0</v>
      </c>
      <c r="AJ101" s="209">
        <v>0</v>
      </c>
      <c r="AK101" s="209">
        <v>45</v>
      </c>
      <c r="AL101" s="209">
        <v>27</v>
      </c>
      <c r="AM101" s="209">
        <v>0</v>
      </c>
      <c r="AN101" s="209">
        <v>0</v>
      </c>
      <c r="AO101" s="209">
        <v>0</v>
      </c>
      <c r="AP101" s="209">
        <v>322.08000399999997</v>
      </c>
      <c r="AQ101" s="209">
        <v>68.258315999999994</v>
      </c>
      <c r="AR101" s="209">
        <v>0</v>
      </c>
      <c r="AS101" s="211">
        <v>115</v>
      </c>
      <c r="AT101" s="209">
        <v>0</v>
      </c>
      <c r="AU101" s="209">
        <v>0</v>
      </c>
      <c r="AV101" s="209">
        <v>0</v>
      </c>
      <c r="AW101" s="209">
        <v>20.933333999999999</v>
      </c>
      <c r="AX101" s="209">
        <v>9.3000000000000007</v>
      </c>
      <c r="AY101" s="209">
        <v>1</v>
      </c>
      <c r="AZ101" s="209">
        <v>0</v>
      </c>
      <c r="BA101" s="209">
        <v>0</v>
      </c>
      <c r="BB101" s="209">
        <v>0</v>
      </c>
      <c r="BC101" s="209">
        <v>34.799999999999997</v>
      </c>
      <c r="BD101" s="209">
        <v>10.4</v>
      </c>
      <c r="BE101" s="209">
        <v>0</v>
      </c>
      <c r="BF101" s="211">
        <v>843.36066600000004</v>
      </c>
      <c r="BG101" s="211">
        <v>314.51266900000002</v>
      </c>
      <c r="BH101" s="211">
        <v>14.9</v>
      </c>
      <c r="BI101" s="209">
        <v>0</v>
      </c>
      <c r="BJ101" s="209">
        <v>0</v>
      </c>
      <c r="BK101" s="209">
        <v>0</v>
      </c>
      <c r="BL101" s="209">
        <v>0</v>
      </c>
      <c r="BM101" s="209">
        <v>34.6</v>
      </c>
      <c r="BN101" s="209">
        <v>103.93333</v>
      </c>
      <c r="BO101" s="209">
        <v>25</v>
      </c>
      <c r="BP101" s="209">
        <v>0</v>
      </c>
      <c r="BQ101" s="209">
        <v>0</v>
      </c>
      <c r="BR101" s="209">
        <v>0</v>
      </c>
      <c r="BS101" s="209">
        <v>0</v>
      </c>
      <c r="BT101" s="209">
        <v>0</v>
      </c>
      <c r="BU101" s="209">
        <v>21</v>
      </c>
      <c r="BV101" s="209">
        <v>187</v>
      </c>
      <c r="BW101" s="209">
        <v>83</v>
      </c>
      <c r="BX101" s="209">
        <v>0</v>
      </c>
      <c r="BY101" s="209">
        <v>0</v>
      </c>
      <c r="BZ101" s="209">
        <v>0</v>
      </c>
      <c r="CA101" s="209">
        <v>0</v>
      </c>
      <c r="CB101" s="210">
        <v>500.12527999999998</v>
      </c>
      <c r="CC101" s="210">
        <v>1844.3746020000001</v>
      </c>
      <c r="CD101" s="210">
        <v>600.51506400000005</v>
      </c>
      <c r="CE101" s="210">
        <v>48.999420999999998</v>
      </c>
      <c r="CF101" s="209">
        <v>0</v>
      </c>
      <c r="CG101" s="209">
        <v>0</v>
      </c>
      <c r="CH101" s="209">
        <v>0</v>
      </c>
      <c r="CI101" s="209">
        <v>22.699998999999998</v>
      </c>
      <c r="CJ101" s="209">
        <v>4</v>
      </c>
      <c r="CK101" s="209">
        <v>0</v>
      </c>
      <c r="CL101" s="209">
        <v>0</v>
      </c>
      <c r="CM101" s="209">
        <v>0</v>
      </c>
      <c r="CN101" s="209">
        <v>0</v>
      </c>
      <c r="CO101" s="209">
        <v>16</v>
      </c>
      <c r="CP101" s="209">
        <v>17</v>
      </c>
      <c r="CQ101" s="209">
        <v>0</v>
      </c>
      <c r="CR101" s="209">
        <v>0</v>
      </c>
      <c r="CS101" s="209">
        <v>0</v>
      </c>
      <c r="CT101" s="209">
        <v>261.39705600000002</v>
      </c>
      <c r="CU101" s="209">
        <v>155.39661599999999</v>
      </c>
      <c r="CV101" s="209">
        <v>2</v>
      </c>
      <c r="CW101" s="209">
        <v>0</v>
      </c>
      <c r="CX101" s="209">
        <v>0</v>
      </c>
      <c r="CY101" s="209">
        <v>0</v>
      </c>
      <c r="CZ101" s="209">
        <v>29.000001000000001</v>
      </c>
      <c r="DA101" s="209">
        <v>7</v>
      </c>
      <c r="DB101" s="209">
        <v>0</v>
      </c>
      <c r="DC101" s="209">
        <v>0</v>
      </c>
      <c r="DD101" s="209">
        <v>0</v>
      </c>
      <c r="DE101" s="209">
        <v>0</v>
      </c>
      <c r="DF101" s="209">
        <v>20.6</v>
      </c>
      <c r="DG101" s="209">
        <v>11.6</v>
      </c>
      <c r="DH101" s="209">
        <v>0</v>
      </c>
      <c r="DI101" s="211">
        <v>905.02535399999999</v>
      </c>
      <c r="DJ101" s="211">
        <v>299.33067399999999</v>
      </c>
      <c r="DK101" s="211">
        <v>16.557334000000001</v>
      </c>
      <c r="DL101" s="212">
        <f t="shared" si="9"/>
        <v>0</v>
      </c>
      <c r="DM101" s="212">
        <f t="shared" si="10"/>
        <v>0</v>
      </c>
      <c r="DN101" s="212">
        <f t="shared" si="11"/>
        <v>263.5</v>
      </c>
      <c r="DO101" s="212">
        <f t="shared" si="12"/>
        <v>375.5</v>
      </c>
      <c r="DP101" s="208">
        <v>25</v>
      </c>
      <c r="DR101" s="206">
        <v>308</v>
      </c>
      <c r="DS101" s="206" t="s">
        <v>153</v>
      </c>
      <c r="DT101" s="206">
        <v>3087000</v>
      </c>
      <c r="DU101" s="206">
        <v>102066</v>
      </c>
      <c r="DV101" s="206" t="s">
        <v>394</v>
      </c>
      <c r="DW101" s="206" t="s">
        <v>295</v>
      </c>
      <c r="DX101" s="206" t="str">
        <f t="shared" si="7"/>
        <v>Maintained</v>
      </c>
      <c r="DY101" s="246">
        <v>0</v>
      </c>
      <c r="DZ101" s="246">
        <v>176</v>
      </c>
      <c r="EA101" s="213">
        <f t="shared" si="13"/>
        <v>1</v>
      </c>
      <c r="EB101" s="207" t="str">
        <f t="shared" si="8"/>
        <v>3081</v>
      </c>
    </row>
    <row r="102" spans="1:132" ht="15" hidden="1" x14ac:dyDescent="0.25">
      <c r="A102" s="243">
        <v>870</v>
      </c>
      <c r="B102" s="244" t="s">
        <v>202</v>
      </c>
      <c r="C102" s="208">
        <v>13092</v>
      </c>
      <c r="D102" s="208">
        <v>7487.5</v>
      </c>
      <c r="E102" s="209">
        <v>77.400000000000006</v>
      </c>
      <c r="F102" s="209">
        <v>244.6</v>
      </c>
      <c r="G102" s="209">
        <v>95</v>
      </c>
      <c r="H102" s="209">
        <v>7</v>
      </c>
      <c r="I102" s="209">
        <v>1</v>
      </c>
      <c r="J102" s="209">
        <v>375</v>
      </c>
      <c r="K102" s="209">
        <v>173.4</v>
      </c>
      <c r="L102" s="209">
        <v>5</v>
      </c>
      <c r="M102" s="209">
        <v>0</v>
      </c>
      <c r="N102" s="209">
        <v>0</v>
      </c>
      <c r="O102" s="209">
        <v>0</v>
      </c>
      <c r="P102" s="209">
        <v>0</v>
      </c>
      <c r="Q102" s="209">
        <v>0</v>
      </c>
      <c r="R102" s="209">
        <v>177</v>
      </c>
      <c r="S102" s="209">
        <v>94</v>
      </c>
      <c r="T102" s="209">
        <v>0</v>
      </c>
      <c r="U102" s="209">
        <v>0</v>
      </c>
      <c r="V102" s="209">
        <v>0</v>
      </c>
      <c r="W102" s="209">
        <v>0</v>
      </c>
      <c r="X102" s="210">
        <v>290.57210500000002</v>
      </c>
      <c r="Y102" s="210">
        <v>980.36666400000001</v>
      </c>
      <c r="Z102" s="210">
        <v>345.18596500000001</v>
      </c>
      <c r="AA102" s="210">
        <v>64</v>
      </c>
      <c r="AB102" s="209">
        <v>74</v>
      </c>
      <c r="AC102" s="209">
        <v>26</v>
      </c>
      <c r="AD102" s="209">
        <v>3</v>
      </c>
      <c r="AE102" s="209">
        <v>63</v>
      </c>
      <c r="AF102" s="209">
        <v>38</v>
      </c>
      <c r="AG102" s="209">
        <v>1</v>
      </c>
      <c r="AH102" s="209">
        <v>0</v>
      </c>
      <c r="AI102" s="209">
        <v>0</v>
      </c>
      <c r="AJ102" s="209">
        <v>0</v>
      </c>
      <c r="AK102" s="209">
        <v>35</v>
      </c>
      <c r="AL102" s="209">
        <v>22</v>
      </c>
      <c r="AM102" s="209">
        <v>0</v>
      </c>
      <c r="AN102" s="209">
        <v>0</v>
      </c>
      <c r="AO102" s="209">
        <v>0</v>
      </c>
      <c r="AP102" s="209">
        <v>113.533333</v>
      </c>
      <c r="AQ102" s="209">
        <v>58.592982999999997</v>
      </c>
      <c r="AR102" s="209">
        <v>4</v>
      </c>
      <c r="AS102" s="211">
        <v>63</v>
      </c>
      <c r="AT102" s="209">
        <v>71.400000000000006</v>
      </c>
      <c r="AU102" s="209">
        <v>31.6</v>
      </c>
      <c r="AV102" s="209">
        <v>0</v>
      </c>
      <c r="AW102" s="209">
        <v>47</v>
      </c>
      <c r="AX102" s="209">
        <v>20</v>
      </c>
      <c r="AY102" s="209">
        <v>0</v>
      </c>
      <c r="AZ102" s="209">
        <v>0</v>
      </c>
      <c r="BA102" s="209">
        <v>0</v>
      </c>
      <c r="BB102" s="209">
        <v>0</v>
      </c>
      <c r="BC102" s="209">
        <v>28</v>
      </c>
      <c r="BD102" s="209">
        <v>23</v>
      </c>
      <c r="BE102" s="209">
        <v>0</v>
      </c>
      <c r="BF102" s="211">
        <v>460.75867</v>
      </c>
      <c r="BG102" s="211">
        <v>153.954667</v>
      </c>
      <c r="BH102" s="211">
        <v>5</v>
      </c>
      <c r="BI102" s="209">
        <v>69</v>
      </c>
      <c r="BJ102" s="209">
        <v>232.4</v>
      </c>
      <c r="BK102" s="209">
        <v>99</v>
      </c>
      <c r="BL102" s="209">
        <v>3</v>
      </c>
      <c r="BM102" s="209">
        <v>4</v>
      </c>
      <c r="BN102" s="209">
        <v>415</v>
      </c>
      <c r="BO102" s="209">
        <v>162</v>
      </c>
      <c r="BP102" s="209">
        <v>2</v>
      </c>
      <c r="BQ102" s="209">
        <v>0</v>
      </c>
      <c r="BR102" s="209">
        <v>0</v>
      </c>
      <c r="BS102" s="209">
        <v>0</v>
      </c>
      <c r="BT102" s="209">
        <v>0</v>
      </c>
      <c r="BU102" s="209">
        <v>0</v>
      </c>
      <c r="BV102" s="209">
        <v>198</v>
      </c>
      <c r="BW102" s="209">
        <v>68</v>
      </c>
      <c r="BX102" s="209">
        <v>0</v>
      </c>
      <c r="BY102" s="209">
        <v>0</v>
      </c>
      <c r="BZ102" s="209">
        <v>0</v>
      </c>
      <c r="CA102" s="209">
        <v>0</v>
      </c>
      <c r="CB102" s="210">
        <v>232.499999</v>
      </c>
      <c r="CC102" s="210">
        <v>963.40533000000005</v>
      </c>
      <c r="CD102" s="210">
        <v>297.63333299999999</v>
      </c>
      <c r="CE102" s="210">
        <v>50.5</v>
      </c>
      <c r="CF102" s="209">
        <v>55</v>
      </c>
      <c r="CG102" s="209">
        <v>29</v>
      </c>
      <c r="CH102" s="209">
        <v>1</v>
      </c>
      <c r="CI102" s="209">
        <v>58</v>
      </c>
      <c r="CJ102" s="209">
        <v>33</v>
      </c>
      <c r="CK102" s="209">
        <v>2</v>
      </c>
      <c r="CL102" s="209">
        <v>0</v>
      </c>
      <c r="CM102" s="209">
        <v>0</v>
      </c>
      <c r="CN102" s="209">
        <v>0</v>
      </c>
      <c r="CO102" s="209">
        <v>31</v>
      </c>
      <c r="CP102" s="209">
        <v>15</v>
      </c>
      <c r="CQ102" s="209">
        <v>0</v>
      </c>
      <c r="CR102" s="209">
        <v>0</v>
      </c>
      <c r="CS102" s="209">
        <v>0</v>
      </c>
      <c r="CT102" s="209">
        <v>126.399998</v>
      </c>
      <c r="CU102" s="209">
        <v>57.8</v>
      </c>
      <c r="CV102" s="209">
        <v>3.8333330000000001</v>
      </c>
      <c r="CW102" s="209">
        <v>86</v>
      </c>
      <c r="CX102" s="209">
        <v>37</v>
      </c>
      <c r="CY102" s="209">
        <v>0</v>
      </c>
      <c r="CZ102" s="209">
        <v>70.2</v>
      </c>
      <c r="DA102" s="209">
        <v>21</v>
      </c>
      <c r="DB102" s="209">
        <v>0</v>
      </c>
      <c r="DC102" s="209">
        <v>0</v>
      </c>
      <c r="DD102" s="209">
        <v>0</v>
      </c>
      <c r="DE102" s="209">
        <v>0</v>
      </c>
      <c r="DF102" s="209">
        <v>34</v>
      </c>
      <c r="DG102" s="209">
        <v>23</v>
      </c>
      <c r="DH102" s="209">
        <v>0</v>
      </c>
      <c r="DI102" s="211">
        <v>463.58200399999998</v>
      </c>
      <c r="DJ102" s="211">
        <v>153.26</v>
      </c>
      <c r="DK102" s="211">
        <v>3</v>
      </c>
      <c r="DL102" s="212">
        <f t="shared" si="9"/>
        <v>35</v>
      </c>
      <c r="DM102" s="212">
        <f t="shared" si="10"/>
        <v>0</v>
      </c>
      <c r="DN102" s="212">
        <f t="shared" si="11"/>
        <v>90.5</v>
      </c>
      <c r="DO102" s="212">
        <f t="shared" si="12"/>
        <v>208.5</v>
      </c>
      <c r="DP102" s="208">
        <v>47.5</v>
      </c>
      <c r="DR102" s="206">
        <v>308</v>
      </c>
      <c r="DS102" s="206" t="s">
        <v>153</v>
      </c>
      <c r="DT102" s="206">
        <v>3087001</v>
      </c>
      <c r="DU102" s="206">
        <v>145232</v>
      </c>
      <c r="DV102" s="206" t="s">
        <v>395</v>
      </c>
      <c r="DW102" s="206" t="s">
        <v>345</v>
      </c>
      <c r="DX102" s="206" t="str">
        <f t="shared" si="7"/>
        <v>Academy</v>
      </c>
      <c r="DY102" s="246">
        <v>16</v>
      </c>
      <c r="DZ102" s="246">
        <v>39</v>
      </c>
      <c r="EA102" s="213">
        <f t="shared" si="13"/>
        <v>2</v>
      </c>
      <c r="EB102" s="207" t="str">
        <f t="shared" si="8"/>
        <v>3082</v>
      </c>
    </row>
    <row r="103" spans="1:132" ht="15" hidden="1" x14ac:dyDescent="0.25">
      <c r="A103" s="243">
        <v>317</v>
      </c>
      <c r="B103" s="244" t="s">
        <v>203</v>
      </c>
      <c r="C103" s="208">
        <v>29466</v>
      </c>
      <c r="D103" s="208">
        <v>19750.5</v>
      </c>
      <c r="E103" s="209">
        <v>0</v>
      </c>
      <c r="F103" s="209">
        <v>0</v>
      </c>
      <c r="G103" s="209">
        <v>0</v>
      </c>
      <c r="H103" s="209">
        <v>0</v>
      </c>
      <c r="I103" s="209">
        <v>0</v>
      </c>
      <c r="J103" s="209">
        <v>1328.2</v>
      </c>
      <c r="K103" s="209">
        <v>643.79999999999995</v>
      </c>
      <c r="L103" s="209">
        <v>6</v>
      </c>
      <c r="M103" s="209">
        <v>0</v>
      </c>
      <c r="N103" s="209">
        <v>0</v>
      </c>
      <c r="O103" s="209">
        <v>0</v>
      </c>
      <c r="P103" s="209">
        <v>0</v>
      </c>
      <c r="Q103" s="209">
        <v>0</v>
      </c>
      <c r="R103" s="209">
        <v>221</v>
      </c>
      <c r="S103" s="209">
        <v>103</v>
      </c>
      <c r="T103" s="209">
        <v>2</v>
      </c>
      <c r="U103" s="209">
        <v>0</v>
      </c>
      <c r="V103" s="209">
        <v>0</v>
      </c>
      <c r="W103" s="209">
        <v>0</v>
      </c>
      <c r="X103" s="210">
        <v>687.68173999999999</v>
      </c>
      <c r="Y103" s="210">
        <v>2327.7528729999999</v>
      </c>
      <c r="Z103" s="210">
        <v>742.50301000000002</v>
      </c>
      <c r="AA103" s="210">
        <v>84.999420999999998</v>
      </c>
      <c r="AB103" s="209">
        <v>0</v>
      </c>
      <c r="AC103" s="209">
        <v>0</v>
      </c>
      <c r="AD103" s="209">
        <v>0</v>
      </c>
      <c r="AE103" s="209">
        <v>93</v>
      </c>
      <c r="AF103" s="209">
        <v>57</v>
      </c>
      <c r="AG103" s="209">
        <v>0</v>
      </c>
      <c r="AH103" s="209">
        <v>0</v>
      </c>
      <c r="AI103" s="209">
        <v>0</v>
      </c>
      <c r="AJ103" s="209">
        <v>0</v>
      </c>
      <c r="AK103" s="209">
        <v>9</v>
      </c>
      <c r="AL103" s="209">
        <v>7</v>
      </c>
      <c r="AM103" s="209">
        <v>0</v>
      </c>
      <c r="AN103" s="209">
        <v>0</v>
      </c>
      <c r="AO103" s="209">
        <v>0</v>
      </c>
      <c r="AP103" s="209">
        <v>80.717544000000004</v>
      </c>
      <c r="AQ103" s="209">
        <v>47.584209999999999</v>
      </c>
      <c r="AR103" s="209">
        <v>9</v>
      </c>
      <c r="AS103" s="211">
        <v>101</v>
      </c>
      <c r="AT103" s="209">
        <v>0</v>
      </c>
      <c r="AU103" s="209">
        <v>0</v>
      </c>
      <c r="AV103" s="209">
        <v>0</v>
      </c>
      <c r="AW103" s="209">
        <v>172.2</v>
      </c>
      <c r="AX103" s="209">
        <v>103.2</v>
      </c>
      <c r="AY103" s="209">
        <v>1</v>
      </c>
      <c r="AZ103" s="209">
        <v>0</v>
      </c>
      <c r="BA103" s="209">
        <v>0</v>
      </c>
      <c r="BB103" s="209">
        <v>0</v>
      </c>
      <c r="BC103" s="209">
        <v>22</v>
      </c>
      <c r="BD103" s="209">
        <v>11.4</v>
      </c>
      <c r="BE103" s="209">
        <v>1</v>
      </c>
      <c r="BF103" s="211">
        <v>921.37933199999998</v>
      </c>
      <c r="BG103" s="211">
        <v>338.92666600000001</v>
      </c>
      <c r="BH103" s="211">
        <v>27</v>
      </c>
      <c r="BI103" s="209">
        <v>0</v>
      </c>
      <c r="BJ103" s="209">
        <v>0</v>
      </c>
      <c r="BK103" s="209">
        <v>0</v>
      </c>
      <c r="BL103" s="209">
        <v>0</v>
      </c>
      <c r="BM103" s="209">
        <v>0</v>
      </c>
      <c r="BN103" s="209">
        <v>1239.7333329999999</v>
      </c>
      <c r="BO103" s="209">
        <v>550.4</v>
      </c>
      <c r="BP103" s="209">
        <v>6</v>
      </c>
      <c r="BQ103" s="209">
        <v>0</v>
      </c>
      <c r="BR103" s="209">
        <v>0</v>
      </c>
      <c r="BS103" s="209">
        <v>0</v>
      </c>
      <c r="BT103" s="209">
        <v>0</v>
      </c>
      <c r="BU103" s="209">
        <v>2</v>
      </c>
      <c r="BV103" s="209">
        <v>266</v>
      </c>
      <c r="BW103" s="209">
        <v>130</v>
      </c>
      <c r="BX103" s="209">
        <v>0</v>
      </c>
      <c r="BY103" s="209">
        <v>0</v>
      </c>
      <c r="BZ103" s="209">
        <v>0</v>
      </c>
      <c r="CA103" s="209">
        <v>0</v>
      </c>
      <c r="CB103" s="210">
        <v>626.04581599999995</v>
      </c>
      <c r="CC103" s="210">
        <v>2336.2484479999998</v>
      </c>
      <c r="CD103" s="210">
        <v>750.43947300000002</v>
      </c>
      <c r="CE103" s="210">
        <v>74.465508</v>
      </c>
      <c r="CF103" s="209">
        <v>0</v>
      </c>
      <c r="CG103" s="209">
        <v>0</v>
      </c>
      <c r="CH103" s="209">
        <v>0</v>
      </c>
      <c r="CI103" s="209">
        <v>85</v>
      </c>
      <c r="CJ103" s="209">
        <v>51</v>
      </c>
      <c r="CK103" s="209">
        <v>0</v>
      </c>
      <c r="CL103" s="209">
        <v>0</v>
      </c>
      <c r="CM103" s="209">
        <v>0</v>
      </c>
      <c r="CN103" s="209">
        <v>0</v>
      </c>
      <c r="CO103" s="209">
        <v>9</v>
      </c>
      <c r="CP103" s="209">
        <v>7</v>
      </c>
      <c r="CQ103" s="209">
        <v>0</v>
      </c>
      <c r="CR103" s="209">
        <v>0</v>
      </c>
      <c r="CS103" s="209">
        <v>0</v>
      </c>
      <c r="CT103" s="209">
        <v>165.90608900000001</v>
      </c>
      <c r="CU103" s="209">
        <v>58.983632</v>
      </c>
      <c r="CV103" s="209">
        <v>9</v>
      </c>
      <c r="CW103" s="209">
        <v>0</v>
      </c>
      <c r="CX103" s="209">
        <v>0</v>
      </c>
      <c r="CY103" s="209">
        <v>0</v>
      </c>
      <c r="CZ103" s="209">
        <v>242</v>
      </c>
      <c r="DA103" s="209">
        <v>104</v>
      </c>
      <c r="DB103" s="209">
        <v>0</v>
      </c>
      <c r="DC103" s="209">
        <v>0</v>
      </c>
      <c r="DD103" s="209">
        <v>0</v>
      </c>
      <c r="DE103" s="209">
        <v>0</v>
      </c>
      <c r="DF103" s="209">
        <v>49</v>
      </c>
      <c r="DG103" s="209">
        <v>23</v>
      </c>
      <c r="DH103" s="209">
        <v>0</v>
      </c>
      <c r="DI103" s="211">
        <v>855.95667700000001</v>
      </c>
      <c r="DJ103" s="211">
        <v>316.30533800000001</v>
      </c>
      <c r="DK103" s="211">
        <v>23.478000000000002</v>
      </c>
      <c r="DL103" s="212">
        <f t="shared" si="9"/>
        <v>218</v>
      </c>
      <c r="DM103" s="212">
        <f t="shared" si="10"/>
        <v>240</v>
      </c>
      <c r="DN103" s="212">
        <f t="shared" si="11"/>
        <v>100</v>
      </c>
      <c r="DO103" s="212">
        <f t="shared" si="12"/>
        <v>78</v>
      </c>
      <c r="DP103" s="208">
        <v>31</v>
      </c>
      <c r="DR103" s="206">
        <v>308</v>
      </c>
      <c r="DS103" s="206" t="s">
        <v>153</v>
      </c>
      <c r="DT103" s="206">
        <v>3087002</v>
      </c>
      <c r="DU103" s="206">
        <v>102067</v>
      </c>
      <c r="DV103" s="206" t="s">
        <v>396</v>
      </c>
      <c r="DW103" s="206" t="s">
        <v>320</v>
      </c>
      <c r="DX103" s="206" t="str">
        <f t="shared" si="7"/>
        <v>Maintained</v>
      </c>
      <c r="DY103" s="246">
        <v>98</v>
      </c>
      <c r="DZ103" s="246">
        <v>281</v>
      </c>
      <c r="EA103" s="213">
        <f t="shared" si="13"/>
        <v>3</v>
      </c>
      <c r="EB103" s="207" t="str">
        <f t="shared" si="8"/>
        <v>3083</v>
      </c>
    </row>
    <row r="104" spans="1:132" ht="15" hidden="1" x14ac:dyDescent="0.25">
      <c r="A104" s="243">
        <v>807</v>
      </c>
      <c r="B104" s="244" t="s">
        <v>204</v>
      </c>
      <c r="C104" s="208">
        <v>11017</v>
      </c>
      <c r="D104" s="208">
        <v>8159</v>
      </c>
      <c r="E104" s="209">
        <v>0</v>
      </c>
      <c r="F104" s="209">
        <v>0</v>
      </c>
      <c r="G104" s="209">
        <v>0</v>
      </c>
      <c r="H104" s="209">
        <v>0</v>
      </c>
      <c r="I104" s="209">
        <v>50</v>
      </c>
      <c r="J104" s="209">
        <v>238</v>
      </c>
      <c r="K104" s="209">
        <v>83</v>
      </c>
      <c r="L104" s="209">
        <v>0</v>
      </c>
      <c r="M104" s="209">
        <v>0</v>
      </c>
      <c r="N104" s="209">
        <v>0</v>
      </c>
      <c r="O104" s="209">
        <v>0</v>
      </c>
      <c r="P104" s="209">
        <v>0</v>
      </c>
      <c r="Q104" s="209">
        <v>77.2</v>
      </c>
      <c r="R104" s="209">
        <v>928</v>
      </c>
      <c r="S104" s="209">
        <v>331</v>
      </c>
      <c r="T104" s="209">
        <v>2</v>
      </c>
      <c r="U104" s="209">
        <v>0</v>
      </c>
      <c r="V104" s="209">
        <v>0</v>
      </c>
      <c r="W104" s="209">
        <v>0</v>
      </c>
      <c r="X104" s="210">
        <v>337.2</v>
      </c>
      <c r="Y104" s="210">
        <v>152.26666700000001</v>
      </c>
      <c r="Z104" s="210">
        <v>27</v>
      </c>
      <c r="AA104" s="210">
        <v>3</v>
      </c>
      <c r="AB104" s="209">
        <v>0</v>
      </c>
      <c r="AC104" s="209">
        <v>0</v>
      </c>
      <c r="AD104" s="209">
        <v>0</v>
      </c>
      <c r="AE104" s="209">
        <v>44</v>
      </c>
      <c r="AF104" s="209">
        <v>25</v>
      </c>
      <c r="AG104" s="209">
        <v>0</v>
      </c>
      <c r="AH104" s="209">
        <v>0</v>
      </c>
      <c r="AI104" s="209">
        <v>0</v>
      </c>
      <c r="AJ104" s="209">
        <v>0</v>
      </c>
      <c r="AK104" s="209">
        <v>172</v>
      </c>
      <c r="AL104" s="209">
        <v>95</v>
      </c>
      <c r="AM104" s="209">
        <v>0</v>
      </c>
      <c r="AN104" s="209">
        <v>0</v>
      </c>
      <c r="AO104" s="209">
        <v>0</v>
      </c>
      <c r="AP104" s="209">
        <v>6</v>
      </c>
      <c r="AQ104" s="209">
        <v>2</v>
      </c>
      <c r="AR104" s="209">
        <v>0</v>
      </c>
      <c r="AS104" s="211">
        <v>79</v>
      </c>
      <c r="AT104" s="209">
        <v>0</v>
      </c>
      <c r="AU104" s="209">
        <v>0</v>
      </c>
      <c r="AV104" s="209">
        <v>0</v>
      </c>
      <c r="AW104" s="209">
        <v>25</v>
      </c>
      <c r="AX104" s="209">
        <v>6</v>
      </c>
      <c r="AY104" s="209">
        <v>0</v>
      </c>
      <c r="AZ104" s="209">
        <v>0</v>
      </c>
      <c r="BA104" s="209">
        <v>0</v>
      </c>
      <c r="BB104" s="209">
        <v>0</v>
      </c>
      <c r="BC104" s="209">
        <v>121.466667</v>
      </c>
      <c r="BD104" s="209">
        <v>38.933332999999998</v>
      </c>
      <c r="BE104" s="209">
        <v>1</v>
      </c>
      <c r="BF104" s="211">
        <v>298.33333399999998</v>
      </c>
      <c r="BG104" s="211">
        <v>101.6</v>
      </c>
      <c r="BH104" s="211">
        <v>1</v>
      </c>
      <c r="BI104" s="209">
        <v>0</v>
      </c>
      <c r="BJ104" s="209">
        <v>0</v>
      </c>
      <c r="BK104" s="209">
        <v>0</v>
      </c>
      <c r="BL104" s="209">
        <v>0</v>
      </c>
      <c r="BM104" s="209">
        <v>36</v>
      </c>
      <c r="BN104" s="209">
        <v>201</v>
      </c>
      <c r="BO104" s="209">
        <v>76</v>
      </c>
      <c r="BP104" s="209">
        <v>0</v>
      </c>
      <c r="BQ104" s="209">
        <v>0</v>
      </c>
      <c r="BR104" s="209">
        <v>0</v>
      </c>
      <c r="BS104" s="209">
        <v>0</v>
      </c>
      <c r="BT104" s="209">
        <v>0</v>
      </c>
      <c r="BU104" s="209">
        <v>54</v>
      </c>
      <c r="BV104" s="209">
        <v>906.2</v>
      </c>
      <c r="BW104" s="209">
        <v>344</v>
      </c>
      <c r="BX104" s="209">
        <v>6</v>
      </c>
      <c r="BY104" s="209">
        <v>0</v>
      </c>
      <c r="BZ104" s="209">
        <v>0</v>
      </c>
      <c r="CA104" s="209">
        <v>0</v>
      </c>
      <c r="CB104" s="210">
        <v>317.933333</v>
      </c>
      <c r="CC104" s="210">
        <v>171.66666699999999</v>
      </c>
      <c r="CD104" s="210">
        <v>39</v>
      </c>
      <c r="CE104" s="210">
        <v>0</v>
      </c>
      <c r="CF104" s="209">
        <v>0</v>
      </c>
      <c r="CG104" s="209">
        <v>0</v>
      </c>
      <c r="CH104" s="209">
        <v>0</v>
      </c>
      <c r="CI104" s="209">
        <v>32</v>
      </c>
      <c r="CJ104" s="209">
        <v>11</v>
      </c>
      <c r="CK104" s="209">
        <v>0</v>
      </c>
      <c r="CL104" s="209">
        <v>0</v>
      </c>
      <c r="CM104" s="209">
        <v>0</v>
      </c>
      <c r="CN104" s="209">
        <v>0</v>
      </c>
      <c r="CO104" s="209">
        <v>195</v>
      </c>
      <c r="CP104" s="209">
        <v>86</v>
      </c>
      <c r="CQ104" s="209">
        <v>1</v>
      </c>
      <c r="CR104" s="209">
        <v>0</v>
      </c>
      <c r="CS104" s="209">
        <v>0</v>
      </c>
      <c r="CT104" s="209">
        <v>50</v>
      </c>
      <c r="CU104" s="209">
        <v>14</v>
      </c>
      <c r="CV104" s="209">
        <v>0</v>
      </c>
      <c r="CW104" s="209">
        <v>0</v>
      </c>
      <c r="CX104" s="209">
        <v>0</v>
      </c>
      <c r="CY104" s="209">
        <v>0</v>
      </c>
      <c r="CZ104" s="209">
        <v>13</v>
      </c>
      <c r="DA104" s="209">
        <v>9</v>
      </c>
      <c r="DB104" s="209">
        <v>0</v>
      </c>
      <c r="DC104" s="209">
        <v>0</v>
      </c>
      <c r="DD104" s="209">
        <v>0</v>
      </c>
      <c r="DE104" s="209">
        <v>0</v>
      </c>
      <c r="DF104" s="209">
        <v>140.83333300000001</v>
      </c>
      <c r="DG104" s="209">
        <v>61.45</v>
      </c>
      <c r="DH104" s="209">
        <v>0</v>
      </c>
      <c r="DI104" s="211">
        <v>328.183334</v>
      </c>
      <c r="DJ104" s="211">
        <v>110.933334</v>
      </c>
      <c r="DK104" s="211">
        <v>1</v>
      </c>
      <c r="DL104" s="212">
        <f t="shared" si="9"/>
        <v>95</v>
      </c>
      <c r="DM104" s="212">
        <f t="shared" si="10"/>
        <v>81</v>
      </c>
      <c r="DN104" s="212">
        <f t="shared" si="11"/>
        <v>98</v>
      </c>
      <c r="DO104" s="212">
        <f t="shared" si="12"/>
        <v>155</v>
      </c>
      <c r="DP104" s="208">
        <v>63</v>
      </c>
      <c r="DR104" s="206">
        <v>308</v>
      </c>
      <c r="DS104" s="206" t="s">
        <v>153</v>
      </c>
      <c r="DT104" s="206">
        <v>3087005</v>
      </c>
      <c r="DU104" s="206">
        <v>102069</v>
      </c>
      <c r="DV104" s="206" t="s">
        <v>397</v>
      </c>
      <c r="DW104" s="206" t="s">
        <v>295</v>
      </c>
      <c r="DX104" s="206" t="str">
        <f t="shared" si="7"/>
        <v>Maintained</v>
      </c>
      <c r="DY104" s="246">
        <v>26</v>
      </c>
      <c r="DZ104" s="246">
        <v>104</v>
      </c>
      <c r="EA104" s="213">
        <f t="shared" si="13"/>
        <v>4</v>
      </c>
      <c r="EB104" s="207" t="str">
        <f t="shared" si="8"/>
        <v>3084</v>
      </c>
    </row>
    <row r="105" spans="1:132" ht="15" hidden="1" x14ac:dyDescent="0.25">
      <c r="A105" s="243">
        <v>318</v>
      </c>
      <c r="B105" s="244" t="s">
        <v>205</v>
      </c>
      <c r="C105" s="208">
        <v>16170.5</v>
      </c>
      <c r="D105" s="208">
        <v>9596.5</v>
      </c>
      <c r="E105" s="209">
        <v>9</v>
      </c>
      <c r="F105" s="209">
        <v>49</v>
      </c>
      <c r="G105" s="209">
        <v>15</v>
      </c>
      <c r="H105" s="209">
        <v>3</v>
      </c>
      <c r="I105" s="209">
        <v>14</v>
      </c>
      <c r="J105" s="209">
        <v>479</v>
      </c>
      <c r="K105" s="209">
        <v>228</v>
      </c>
      <c r="L105" s="209">
        <v>13</v>
      </c>
      <c r="M105" s="209">
        <v>0</v>
      </c>
      <c r="N105" s="209">
        <v>0</v>
      </c>
      <c r="O105" s="209">
        <v>0</v>
      </c>
      <c r="P105" s="209">
        <v>0</v>
      </c>
      <c r="Q105" s="209">
        <v>0</v>
      </c>
      <c r="R105" s="209">
        <v>11</v>
      </c>
      <c r="S105" s="209">
        <v>3</v>
      </c>
      <c r="T105" s="209">
        <v>0</v>
      </c>
      <c r="U105" s="209">
        <v>0</v>
      </c>
      <c r="V105" s="209">
        <v>0</v>
      </c>
      <c r="W105" s="209">
        <v>0</v>
      </c>
      <c r="X105" s="210">
        <v>203.30666400000001</v>
      </c>
      <c r="Y105" s="210">
        <v>1663.195334</v>
      </c>
      <c r="Z105" s="210">
        <v>531.83666600000004</v>
      </c>
      <c r="AA105" s="210">
        <v>262.66666600000002</v>
      </c>
      <c r="AB105" s="209">
        <v>0</v>
      </c>
      <c r="AC105" s="209">
        <v>0</v>
      </c>
      <c r="AD105" s="209">
        <v>0</v>
      </c>
      <c r="AE105" s="209">
        <v>55</v>
      </c>
      <c r="AF105" s="209">
        <v>30</v>
      </c>
      <c r="AG105" s="209">
        <v>4</v>
      </c>
      <c r="AH105" s="209">
        <v>0</v>
      </c>
      <c r="AI105" s="209">
        <v>0</v>
      </c>
      <c r="AJ105" s="209">
        <v>0</v>
      </c>
      <c r="AK105" s="209">
        <v>0</v>
      </c>
      <c r="AL105" s="209">
        <v>0</v>
      </c>
      <c r="AM105" s="209">
        <v>0</v>
      </c>
      <c r="AN105" s="209">
        <v>0</v>
      </c>
      <c r="AO105" s="209">
        <v>0</v>
      </c>
      <c r="AP105" s="209">
        <v>43.999999000000003</v>
      </c>
      <c r="AQ105" s="209">
        <v>9.6</v>
      </c>
      <c r="AR105" s="209">
        <v>2</v>
      </c>
      <c r="AS105" s="211">
        <v>59</v>
      </c>
      <c r="AT105" s="209">
        <v>1</v>
      </c>
      <c r="AU105" s="209">
        <v>1</v>
      </c>
      <c r="AV105" s="209">
        <v>0</v>
      </c>
      <c r="AW105" s="209">
        <v>74.599999999999994</v>
      </c>
      <c r="AX105" s="209">
        <v>36.6</v>
      </c>
      <c r="AY105" s="209">
        <v>2</v>
      </c>
      <c r="AZ105" s="209">
        <v>0</v>
      </c>
      <c r="BA105" s="209">
        <v>0</v>
      </c>
      <c r="BB105" s="209">
        <v>0</v>
      </c>
      <c r="BC105" s="209">
        <v>0</v>
      </c>
      <c r="BD105" s="209">
        <v>0</v>
      </c>
      <c r="BE105" s="209">
        <v>0</v>
      </c>
      <c r="BF105" s="211">
        <v>507.86666700000001</v>
      </c>
      <c r="BG105" s="211">
        <v>170.7</v>
      </c>
      <c r="BH105" s="211">
        <v>20.666667</v>
      </c>
      <c r="BI105" s="209">
        <v>8</v>
      </c>
      <c r="BJ105" s="209">
        <v>31</v>
      </c>
      <c r="BK105" s="209">
        <v>17</v>
      </c>
      <c r="BL105" s="209">
        <v>2</v>
      </c>
      <c r="BM105" s="209">
        <v>10</v>
      </c>
      <c r="BN105" s="209">
        <v>465</v>
      </c>
      <c r="BO105" s="209">
        <v>215</v>
      </c>
      <c r="BP105" s="209">
        <v>10</v>
      </c>
      <c r="BQ105" s="209">
        <v>0</v>
      </c>
      <c r="BR105" s="209">
        <v>0</v>
      </c>
      <c r="BS105" s="209">
        <v>0</v>
      </c>
      <c r="BT105" s="209">
        <v>0</v>
      </c>
      <c r="BU105" s="209">
        <v>0</v>
      </c>
      <c r="BV105" s="209">
        <v>0</v>
      </c>
      <c r="BW105" s="209">
        <v>0</v>
      </c>
      <c r="BX105" s="209">
        <v>0</v>
      </c>
      <c r="BY105" s="209">
        <v>0</v>
      </c>
      <c r="BZ105" s="209">
        <v>0</v>
      </c>
      <c r="CA105" s="209">
        <v>0</v>
      </c>
      <c r="CB105" s="210">
        <v>156.883332</v>
      </c>
      <c r="CC105" s="210">
        <v>1630.666663</v>
      </c>
      <c r="CD105" s="210">
        <v>542.03333399999997</v>
      </c>
      <c r="CE105" s="210">
        <v>238.73333299999999</v>
      </c>
      <c r="CF105" s="209">
        <v>0</v>
      </c>
      <c r="CG105" s="209">
        <v>0</v>
      </c>
      <c r="CH105" s="209">
        <v>0</v>
      </c>
      <c r="CI105" s="209">
        <v>39</v>
      </c>
      <c r="CJ105" s="209">
        <v>22</v>
      </c>
      <c r="CK105" s="209">
        <v>2</v>
      </c>
      <c r="CL105" s="209">
        <v>0</v>
      </c>
      <c r="CM105" s="209">
        <v>0</v>
      </c>
      <c r="CN105" s="209">
        <v>0</v>
      </c>
      <c r="CO105" s="209">
        <v>0</v>
      </c>
      <c r="CP105" s="209">
        <v>0</v>
      </c>
      <c r="CQ105" s="209">
        <v>0</v>
      </c>
      <c r="CR105" s="209">
        <v>0</v>
      </c>
      <c r="CS105" s="209">
        <v>0</v>
      </c>
      <c r="CT105" s="209">
        <v>64.433331999999993</v>
      </c>
      <c r="CU105" s="209">
        <v>11</v>
      </c>
      <c r="CV105" s="209">
        <v>2</v>
      </c>
      <c r="CW105" s="209">
        <v>0</v>
      </c>
      <c r="CX105" s="209">
        <v>0</v>
      </c>
      <c r="CY105" s="209">
        <v>0</v>
      </c>
      <c r="CZ105" s="209">
        <v>78.150000000000006</v>
      </c>
      <c r="DA105" s="209">
        <v>34.9</v>
      </c>
      <c r="DB105" s="209">
        <v>2</v>
      </c>
      <c r="DC105" s="209">
        <v>0</v>
      </c>
      <c r="DD105" s="209">
        <v>0</v>
      </c>
      <c r="DE105" s="209">
        <v>0</v>
      </c>
      <c r="DF105" s="209">
        <v>0</v>
      </c>
      <c r="DG105" s="209">
        <v>0</v>
      </c>
      <c r="DH105" s="209">
        <v>0</v>
      </c>
      <c r="DI105" s="211">
        <v>567.29666699999996</v>
      </c>
      <c r="DJ105" s="211">
        <v>152.533334</v>
      </c>
      <c r="DK105" s="211">
        <v>23.866667</v>
      </c>
      <c r="DL105" s="212">
        <f t="shared" si="9"/>
        <v>0</v>
      </c>
      <c r="DM105" s="212">
        <f t="shared" si="10"/>
        <v>0</v>
      </c>
      <c r="DN105" s="212">
        <f t="shared" si="11"/>
        <v>105</v>
      </c>
      <c r="DO105" s="212">
        <f t="shared" si="12"/>
        <v>194</v>
      </c>
      <c r="DP105" s="208">
        <v>157</v>
      </c>
      <c r="DR105" s="206">
        <v>308</v>
      </c>
      <c r="DS105" s="206" t="s">
        <v>153</v>
      </c>
      <c r="DT105" s="206">
        <v>3087007</v>
      </c>
      <c r="DU105" s="206">
        <v>102070</v>
      </c>
      <c r="DV105" s="206" t="s">
        <v>398</v>
      </c>
      <c r="DW105" s="206" t="s">
        <v>295</v>
      </c>
      <c r="DX105" s="206" t="str">
        <f t="shared" si="7"/>
        <v>Maintained</v>
      </c>
      <c r="DY105" s="246">
        <v>96</v>
      </c>
      <c r="DZ105" s="246">
        <v>65</v>
      </c>
      <c r="EA105" s="213">
        <f t="shared" si="13"/>
        <v>5</v>
      </c>
      <c r="EB105" s="207" t="str">
        <f t="shared" si="8"/>
        <v>3085</v>
      </c>
    </row>
    <row r="106" spans="1:132" ht="15" hidden="1" x14ac:dyDescent="0.25">
      <c r="A106" s="243">
        <v>354</v>
      </c>
      <c r="B106" s="244" t="s">
        <v>206</v>
      </c>
      <c r="C106" s="208">
        <v>21379</v>
      </c>
      <c r="D106" s="208">
        <v>13857.5</v>
      </c>
      <c r="E106" s="209">
        <v>27</v>
      </c>
      <c r="F106" s="209">
        <v>80</v>
      </c>
      <c r="G106" s="209">
        <v>25</v>
      </c>
      <c r="H106" s="209">
        <v>1</v>
      </c>
      <c r="I106" s="209">
        <v>28.266667000000002</v>
      </c>
      <c r="J106" s="209">
        <v>834.88333399999999</v>
      </c>
      <c r="K106" s="209">
        <v>353.91666800000002</v>
      </c>
      <c r="L106" s="209">
        <v>0</v>
      </c>
      <c r="M106" s="209">
        <v>0</v>
      </c>
      <c r="N106" s="209">
        <v>0</v>
      </c>
      <c r="O106" s="209">
        <v>0</v>
      </c>
      <c r="P106" s="209">
        <v>0</v>
      </c>
      <c r="Q106" s="209">
        <v>1</v>
      </c>
      <c r="R106" s="209">
        <v>91.333333999999994</v>
      </c>
      <c r="S106" s="209">
        <v>53</v>
      </c>
      <c r="T106" s="209">
        <v>0</v>
      </c>
      <c r="U106" s="209">
        <v>0</v>
      </c>
      <c r="V106" s="209">
        <v>0</v>
      </c>
      <c r="W106" s="209">
        <v>0</v>
      </c>
      <c r="X106" s="210">
        <v>743.3</v>
      </c>
      <c r="Y106" s="210">
        <v>1491.0000030000001</v>
      </c>
      <c r="Z106" s="210">
        <v>518.36666700000001</v>
      </c>
      <c r="AA106" s="210">
        <v>12</v>
      </c>
      <c r="AB106" s="209">
        <v>21</v>
      </c>
      <c r="AC106" s="209">
        <v>6</v>
      </c>
      <c r="AD106" s="209">
        <v>1</v>
      </c>
      <c r="AE106" s="209">
        <v>161.76666700000001</v>
      </c>
      <c r="AF106" s="209">
        <v>69.650001000000003</v>
      </c>
      <c r="AG106" s="209">
        <v>0</v>
      </c>
      <c r="AH106" s="209">
        <v>0</v>
      </c>
      <c r="AI106" s="209">
        <v>0</v>
      </c>
      <c r="AJ106" s="209">
        <v>0</v>
      </c>
      <c r="AK106" s="209">
        <v>23.733333999999999</v>
      </c>
      <c r="AL106" s="209">
        <v>13</v>
      </c>
      <c r="AM106" s="209">
        <v>0</v>
      </c>
      <c r="AN106" s="209">
        <v>0</v>
      </c>
      <c r="AO106" s="209">
        <v>0</v>
      </c>
      <c r="AP106" s="209">
        <v>336.46666800000003</v>
      </c>
      <c r="AQ106" s="209">
        <v>140</v>
      </c>
      <c r="AR106" s="209">
        <v>0</v>
      </c>
      <c r="AS106" s="211">
        <v>144</v>
      </c>
      <c r="AT106" s="209">
        <v>26.733333999999999</v>
      </c>
      <c r="AU106" s="209">
        <v>7</v>
      </c>
      <c r="AV106" s="209">
        <v>0</v>
      </c>
      <c r="AW106" s="209">
        <v>221.70000300000001</v>
      </c>
      <c r="AX106" s="209">
        <v>123.81666800000001</v>
      </c>
      <c r="AY106" s="209">
        <v>0</v>
      </c>
      <c r="AZ106" s="209">
        <v>0</v>
      </c>
      <c r="BA106" s="209">
        <v>0</v>
      </c>
      <c r="BB106" s="209">
        <v>0</v>
      </c>
      <c r="BC106" s="209">
        <v>16.833331999999999</v>
      </c>
      <c r="BD106" s="209">
        <v>13.466666</v>
      </c>
      <c r="BE106" s="209">
        <v>0</v>
      </c>
      <c r="BF106" s="211">
        <v>699.2</v>
      </c>
      <c r="BG106" s="211">
        <v>268.46666699999997</v>
      </c>
      <c r="BH106" s="211">
        <v>4</v>
      </c>
      <c r="BI106" s="209">
        <v>30</v>
      </c>
      <c r="BJ106" s="209">
        <v>83.4</v>
      </c>
      <c r="BK106" s="209">
        <v>31</v>
      </c>
      <c r="BL106" s="209">
        <v>0</v>
      </c>
      <c r="BM106" s="209">
        <v>33.833333000000003</v>
      </c>
      <c r="BN106" s="209">
        <v>770.58333200000004</v>
      </c>
      <c r="BO106" s="209">
        <v>359.15</v>
      </c>
      <c r="BP106" s="209">
        <v>3</v>
      </c>
      <c r="BQ106" s="209">
        <v>0</v>
      </c>
      <c r="BR106" s="209">
        <v>0</v>
      </c>
      <c r="BS106" s="209">
        <v>0</v>
      </c>
      <c r="BT106" s="209">
        <v>0</v>
      </c>
      <c r="BU106" s="209">
        <v>0</v>
      </c>
      <c r="BV106" s="209">
        <v>133.400001</v>
      </c>
      <c r="BW106" s="209">
        <v>53.600000999999999</v>
      </c>
      <c r="BX106" s="209">
        <v>0</v>
      </c>
      <c r="BY106" s="209">
        <v>0</v>
      </c>
      <c r="BZ106" s="209">
        <v>0</v>
      </c>
      <c r="CA106" s="209">
        <v>0</v>
      </c>
      <c r="CB106" s="210">
        <v>871.14999899999998</v>
      </c>
      <c r="CC106" s="210">
        <v>1722.85</v>
      </c>
      <c r="CD106" s="210">
        <v>519.14999899999998</v>
      </c>
      <c r="CE106" s="210">
        <v>11</v>
      </c>
      <c r="CF106" s="209">
        <v>22</v>
      </c>
      <c r="CG106" s="209">
        <v>10</v>
      </c>
      <c r="CH106" s="209">
        <v>0</v>
      </c>
      <c r="CI106" s="209">
        <v>172.86666700000001</v>
      </c>
      <c r="CJ106" s="209">
        <v>73.349999999999994</v>
      </c>
      <c r="CK106" s="209">
        <v>0</v>
      </c>
      <c r="CL106" s="209">
        <v>0</v>
      </c>
      <c r="CM106" s="209">
        <v>0</v>
      </c>
      <c r="CN106" s="209">
        <v>0</v>
      </c>
      <c r="CO106" s="209">
        <v>31</v>
      </c>
      <c r="CP106" s="209">
        <v>12.866667</v>
      </c>
      <c r="CQ106" s="209">
        <v>0</v>
      </c>
      <c r="CR106" s="209">
        <v>0</v>
      </c>
      <c r="CS106" s="209">
        <v>0</v>
      </c>
      <c r="CT106" s="209">
        <v>335.86666700000001</v>
      </c>
      <c r="CU106" s="209">
        <v>131.933333</v>
      </c>
      <c r="CV106" s="209">
        <v>4</v>
      </c>
      <c r="CW106" s="209">
        <v>22.433333000000001</v>
      </c>
      <c r="CX106" s="209">
        <v>12</v>
      </c>
      <c r="CY106" s="209">
        <v>0</v>
      </c>
      <c r="CZ106" s="209">
        <v>227.88333299999999</v>
      </c>
      <c r="DA106" s="209">
        <v>119.16666600000001</v>
      </c>
      <c r="DB106" s="209">
        <v>1</v>
      </c>
      <c r="DC106" s="209">
        <v>0</v>
      </c>
      <c r="DD106" s="209">
        <v>0</v>
      </c>
      <c r="DE106" s="209">
        <v>0</v>
      </c>
      <c r="DF106" s="209">
        <v>37.033332000000001</v>
      </c>
      <c r="DG106" s="209">
        <v>10.599999</v>
      </c>
      <c r="DH106" s="209">
        <v>0</v>
      </c>
      <c r="DI106" s="211">
        <v>832.63333299999999</v>
      </c>
      <c r="DJ106" s="211">
        <v>283.83333299999998</v>
      </c>
      <c r="DK106" s="211">
        <v>2</v>
      </c>
      <c r="DL106" s="212">
        <f t="shared" si="9"/>
        <v>257</v>
      </c>
      <c r="DM106" s="212">
        <f t="shared" si="10"/>
        <v>381</v>
      </c>
      <c r="DN106" s="212">
        <f t="shared" si="11"/>
        <v>0</v>
      </c>
      <c r="DO106" s="212">
        <f t="shared" si="12"/>
        <v>0</v>
      </c>
      <c r="DP106" s="208">
        <v>69.5</v>
      </c>
      <c r="DR106" s="206">
        <v>308</v>
      </c>
      <c r="DS106" s="206" t="s">
        <v>153</v>
      </c>
      <c r="DT106" s="206">
        <v>3087008</v>
      </c>
      <c r="DU106" s="206">
        <v>130958</v>
      </c>
      <c r="DV106" s="206" t="s">
        <v>399</v>
      </c>
      <c r="DW106" s="206" t="s">
        <v>295</v>
      </c>
      <c r="DX106" s="206" t="str">
        <f t="shared" si="7"/>
        <v>Maintained</v>
      </c>
      <c r="DY106" s="246">
        <v>136</v>
      </c>
      <c r="DZ106" s="246">
        <v>0</v>
      </c>
      <c r="EA106" s="213">
        <f t="shared" si="13"/>
        <v>6</v>
      </c>
      <c r="EB106" s="207" t="str">
        <f t="shared" si="8"/>
        <v>3086</v>
      </c>
    </row>
    <row r="107" spans="1:132" ht="15" hidden="1" x14ac:dyDescent="0.25">
      <c r="A107" s="243">
        <v>372</v>
      </c>
      <c r="B107" s="244" t="s">
        <v>207</v>
      </c>
      <c r="C107" s="208">
        <v>22613</v>
      </c>
      <c r="D107" s="208">
        <v>17263</v>
      </c>
      <c r="E107" s="209">
        <v>49.6</v>
      </c>
      <c r="F107" s="209">
        <v>207.36666700000001</v>
      </c>
      <c r="G107" s="209">
        <v>80</v>
      </c>
      <c r="H107" s="209">
        <v>0</v>
      </c>
      <c r="I107" s="209">
        <v>0</v>
      </c>
      <c r="J107" s="209">
        <v>188.6</v>
      </c>
      <c r="K107" s="209">
        <v>107.9</v>
      </c>
      <c r="L107" s="209">
        <v>3</v>
      </c>
      <c r="M107" s="209">
        <v>0</v>
      </c>
      <c r="N107" s="209">
        <v>0</v>
      </c>
      <c r="O107" s="209">
        <v>0</v>
      </c>
      <c r="P107" s="209">
        <v>0</v>
      </c>
      <c r="Q107" s="209">
        <v>127.266668</v>
      </c>
      <c r="R107" s="209">
        <v>1162.883331</v>
      </c>
      <c r="S107" s="209">
        <v>516.06666600000005</v>
      </c>
      <c r="T107" s="209">
        <v>5</v>
      </c>
      <c r="U107" s="209">
        <v>0</v>
      </c>
      <c r="V107" s="209">
        <v>0</v>
      </c>
      <c r="W107" s="209">
        <v>0</v>
      </c>
      <c r="X107" s="210">
        <v>690.07646599999998</v>
      </c>
      <c r="Y107" s="210">
        <v>1167.206271</v>
      </c>
      <c r="Z107" s="210">
        <v>295.50877800000001</v>
      </c>
      <c r="AA107" s="210">
        <v>11.728070000000001</v>
      </c>
      <c r="AB107" s="209">
        <v>73.266666999999998</v>
      </c>
      <c r="AC107" s="209">
        <v>32</v>
      </c>
      <c r="AD107" s="209">
        <v>0</v>
      </c>
      <c r="AE107" s="209">
        <v>58.8</v>
      </c>
      <c r="AF107" s="209">
        <v>29</v>
      </c>
      <c r="AG107" s="209">
        <v>1</v>
      </c>
      <c r="AH107" s="209">
        <v>0</v>
      </c>
      <c r="AI107" s="209">
        <v>0</v>
      </c>
      <c r="AJ107" s="209">
        <v>0</v>
      </c>
      <c r="AK107" s="209">
        <v>304.13333399999999</v>
      </c>
      <c r="AL107" s="209">
        <v>149</v>
      </c>
      <c r="AM107" s="209">
        <v>2</v>
      </c>
      <c r="AN107" s="209">
        <v>0</v>
      </c>
      <c r="AO107" s="209">
        <v>0</v>
      </c>
      <c r="AP107" s="209">
        <v>233.88733500000001</v>
      </c>
      <c r="AQ107" s="209">
        <v>63.273685</v>
      </c>
      <c r="AR107" s="209">
        <v>5</v>
      </c>
      <c r="AS107" s="211">
        <v>154</v>
      </c>
      <c r="AT107" s="209">
        <v>68.316665</v>
      </c>
      <c r="AU107" s="209">
        <v>31.099999</v>
      </c>
      <c r="AV107" s="209">
        <v>0</v>
      </c>
      <c r="AW107" s="209">
        <v>57.25</v>
      </c>
      <c r="AX107" s="209">
        <v>43</v>
      </c>
      <c r="AY107" s="209">
        <v>1</v>
      </c>
      <c r="AZ107" s="209">
        <v>0</v>
      </c>
      <c r="BA107" s="209">
        <v>0</v>
      </c>
      <c r="BB107" s="209">
        <v>0</v>
      </c>
      <c r="BC107" s="209">
        <v>357.189998</v>
      </c>
      <c r="BD107" s="209">
        <v>193.25533300000001</v>
      </c>
      <c r="BE107" s="209">
        <v>0</v>
      </c>
      <c r="BF107" s="211">
        <v>671.80533600000001</v>
      </c>
      <c r="BG107" s="211">
        <v>195.55666500000001</v>
      </c>
      <c r="BH107" s="211">
        <v>5.7453329999999996</v>
      </c>
      <c r="BI107" s="209">
        <v>43.866667</v>
      </c>
      <c r="BJ107" s="209">
        <v>199.16666699999999</v>
      </c>
      <c r="BK107" s="209">
        <v>78</v>
      </c>
      <c r="BL107" s="209">
        <v>1</v>
      </c>
      <c r="BM107" s="209">
        <v>0</v>
      </c>
      <c r="BN107" s="209">
        <v>191</v>
      </c>
      <c r="BO107" s="209">
        <v>93</v>
      </c>
      <c r="BP107" s="209">
        <v>0</v>
      </c>
      <c r="BQ107" s="209">
        <v>0</v>
      </c>
      <c r="BR107" s="209">
        <v>0</v>
      </c>
      <c r="BS107" s="209">
        <v>0</v>
      </c>
      <c r="BT107" s="209">
        <v>0</v>
      </c>
      <c r="BU107" s="209">
        <v>130.80000000000001</v>
      </c>
      <c r="BV107" s="209">
        <v>1107.099995</v>
      </c>
      <c r="BW107" s="209">
        <v>515.11933199999999</v>
      </c>
      <c r="BX107" s="209">
        <v>3</v>
      </c>
      <c r="BY107" s="209">
        <v>0</v>
      </c>
      <c r="BZ107" s="209">
        <v>0</v>
      </c>
      <c r="CA107" s="209">
        <v>0</v>
      </c>
      <c r="CB107" s="210">
        <v>693.90772400000003</v>
      </c>
      <c r="CC107" s="210">
        <v>1206.303044</v>
      </c>
      <c r="CD107" s="210">
        <v>288.37502499999999</v>
      </c>
      <c r="CE107" s="210">
        <v>13.673685000000001</v>
      </c>
      <c r="CF107" s="209">
        <v>76</v>
      </c>
      <c r="CG107" s="209">
        <v>34</v>
      </c>
      <c r="CH107" s="209">
        <v>1</v>
      </c>
      <c r="CI107" s="209">
        <v>52.6</v>
      </c>
      <c r="CJ107" s="209">
        <v>23</v>
      </c>
      <c r="CK107" s="209">
        <v>0</v>
      </c>
      <c r="CL107" s="209">
        <v>0</v>
      </c>
      <c r="CM107" s="209">
        <v>0</v>
      </c>
      <c r="CN107" s="209">
        <v>0</v>
      </c>
      <c r="CO107" s="209">
        <v>260.86666700000001</v>
      </c>
      <c r="CP107" s="209">
        <v>165.2</v>
      </c>
      <c r="CQ107" s="209">
        <v>2</v>
      </c>
      <c r="CR107" s="209">
        <v>0</v>
      </c>
      <c r="CS107" s="209">
        <v>0</v>
      </c>
      <c r="CT107" s="209">
        <v>222.63508899999999</v>
      </c>
      <c r="CU107" s="209">
        <v>65.871930000000006</v>
      </c>
      <c r="CV107" s="209">
        <v>3.8771930000000001</v>
      </c>
      <c r="CW107" s="209">
        <v>68.366664</v>
      </c>
      <c r="CX107" s="209">
        <v>32</v>
      </c>
      <c r="CY107" s="209">
        <v>0</v>
      </c>
      <c r="CZ107" s="209">
        <v>54.2</v>
      </c>
      <c r="DA107" s="209">
        <v>40.35</v>
      </c>
      <c r="DB107" s="209">
        <v>0</v>
      </c>
      <c r="DC107" s="209">
        <v>0</v>
      </c>
      <c r="DD107" s="209">
        <v>0</v>
      </c>
      <c r="DE107" s="209">
        <v>0</v>
      </c>
      <c r="DF107" s="209">
        <v>389.39999599999999</v>
      </c>
      <c r="DG107" s="209">
        <v>201.08866599999999</v>
      </c>
      <c r="DH107" s="209">
        <v>0</v>
      </c>
      <c r="DI107" s="211">
        <v>687.03999499999998</v>
      </c>
      <c r="DJ107" s="211">
        <v>191.217333</v>
      </c>
      <c r="DK107" s="211">
        <v>4.9740000000000002</v>
      </c>
      <c r="DL107" s="212">
        <f t="shared" si="9"/>
        <v>80</v>
      </c>
      <c r="DM107" s="212">
        <f t="shared" si="10"/>
        <v>248</v>
      </c>
      <c r="DN107" s="212">
        <f t="shared" si="11"/>
        <v>255</v>
      </c>
      <c r="DO107" s="212">
        <f t="shared" si="12"/>
        <v>364</v>
      </c>
      <c r="DP107" s="208">
        <v>80</v>
      </c>
      <c r="DR107" s="206">
        <v>309</v>
      </c>
      <c r="DS107" s="206" t="s">
        <v>160</v>
      </c>
      <c r="DT107" s="206">
        <v>3097000</v>
      </c>
      <c r="DU107" s="206">
        <v>102175</v>
      </c>
      <c r="DV107" s="206" t="s">
        <v>400</v>
      </c>
      <c r="DW107" s="206" t="s">
        <v>295</v>
      </c>
      <c r="DX107" s="206" t="str">
        <f t="shared" si="7"/>
        <v>Maintained</v>
      </c>
      <c r="DY107" s="246">
        <v>26</v>
      </c>
      <c r="DZ107" s="246">
        <v>36</v>
      </c>
      <c r="EA107" s="213">
        <f t="shared" si="13"/>
        <v>1</v>
      </c>
      <c r="EB107" s="207" t="str">
        <f t="shared" si="8"/>
        <v>3091</v>
      </c>
    </row>
    <row r="108" spans="1:132" ht="15" hidden="1" x14ac:dyDescent="0.25">
      <c r="A108" s="243">
        <v>857</v>
      </c>
      <c r="B108" s="244" t="s">
        <v>208</v>
      </c>
      <c r="C108" s="208">
        <v>2761</v>
      </c>
      <c r="D108" s="208">
        <v>2820.5</v>
      </c>
      <c r="E108" s="209">
        <v>0</v>
      </c>
      <c r="F108" s="209">
        <v>0</v>
      </c>
      <c r="G108" s="209">
        <v>0</v>
      </c>
      <c r="H108" s="209">
        <v>0</v>
      </c>
      <c r="I108" s="209">
        <v>0</v>
      </c>
      <c r="J108" s="209">
        <v>10.366667</v>
      </c>
      <c r="K108" s="209">
        <v>6.8666669999999996</v>
      </c>
      <c r="L108" s="209">
        <v>0</v>
      </c>
      <c r="M108" s="209">
        <v>0</v>
      </c>
      <c r="N108" s="209">
        <v>0</v>
      </c>
      <c r="O108" s="209">
        <v>0</v>
      </c>
      <c r="P108" s="209">
        <v>0</v>
      </c>
      <c r="Q108" s="209">
        <v>0</v>
      </c>
      <c r="R108" s="209">
        <v>22.200002000000001</v>
      </c>
      <c r="S108" s="209">
        <v>8.1333330000000004</v>
      </c>
      <c r="T108" s="209">
        <v>0</v>
      </c>
      <c r="U108" s="209">
        <v>0</v>
      </c>
      <c r="V108" s="209">
        <v>0</v>
      </c>
      <c r="W108" s="209">
        <v>0</v>
      </c>
      <c r="X108" s="210">
        <v>36.542983999999997</v>
      </c>
      <c r="Y108" s="210">
        <v>235.85965899999999</v>
      </c>
      <c r="Z108" s="210">
        <v>104.985966</v>
      </c>
      <c r="AA108" s="210">
        <v>14.333333</v>
      </c>
      <c r="AB108" s="209">
        <v>0</v>
      </c>
      <c r="AC108" s="209">
        <v>0</v>
      </c>
      <c r="AD108" s="209">
        <v>0</v>
      </c>
      <c r="AE108" s="209">
        <v>0</v>
      </c>
      <c r="AF108" s="209">
        <v>0</v>
      </c>
      <c r="AG108" s="209">
        <v>0</v>
      </c>
      <c r="AH108" s="209">
        <v>0</v>
      </c>
      <c r="AI108" s="209">
        <v>0</v>
      </c>
      <c r="AJ108" s="209">
        <v>0</v>
      </c>
      <c r="AK108" s="209">
        <v>0</v>
      </c>
      <c r="AL108" s="209">
        <v>0</v>
      </c>
      <c r="AM108" s="209">
        <v>0</v>
      </c>
      <c r="AN108" s="209">
        <v>0</v>
      </c>
      <c r="AO108" s="209">
        <v>0</v>
      </c>
      <c r="AP108" s="209">
        <v>9.8666669999999996</v>
      </c>
      <c r="AQ108" s="209">
        <v>8</v>
      </c>
      <c r="AR108" s="209">
        <v>0</v>
      </c>
      <c r="AS108" s="211">
        <v>12</v>
      </c>
      <c r="AT108" s="209">
        <v>0</v>
      </c>
      <c r="AU108" s="209">
        <v>0</v>
      </c>
      <c r="AV108" s="209">
        <v>0</v>
      </c>
      <c r="AW108" s="209">
        <v>2.0999989999999999</v>
      </c>
      <c r="AX108" s="209">
        <v>2.5</v>
      </c>
      <c r="AY108" s="209">
        <v>0</v>
      </c>
      <c r="AZ108" s="209">
        <v>0</v>
      </c>
      <c r="BA108" s="209">
        <v>0</v>
      </c>
      <c r="BB108" s="209">
        <v>0</v>
      </c>
      <c r="BC108" s="209">
        <v>6.15</v>
      </c>
      <c r="BD108" s="209">
        <v>1.266667</v>
      </c>
      <c r="BE108" s="209">
        <v>0</v>
      </c>
      <c r="BF108" s="211">
        <v>126.397333</v>
      </c>
      <c r="BG108" s="211">
        <v>61.423999999999999</v>
      </c>
      <c r="BH108" s="211">
        <v>1</v>
      </c>
      <c r="BI108" s="209">
        <v>0</v>
      </c>
      <c r="BJ108" s="209">
        <v>0</v>
      </c>
      <c r="BK108" s="209">
        <v>0</v>
      </c>
      <c r="BL108" s="209">
        <v>0</v>
      </c>
      <c r="BM108" s="209">
        <v>0</v>
      </c>
      <c r="BN108" s="209">
        <v>14.866667</v>
      </c>
      <c r="BO108" s="209">
        <v>4.4000000000000004</v>
      </c>
      <c r="BP108" s="209">
        <v>0</v>
      </c>
      <c r="BQ108" s="209">
        <v>0</v>
      </c>
      <c r="BR108" s="209">
        <v>0</v>
      </c>
      <c r="BS108" s="209">
        <v>0</v>
      </c>
      <c r="BT108" s="209">
        <v>0</v>
      </c>
      <c r="BU108" s="209">
        <v>0</v>
      </c>
      <c r="BV108" s="209">
        <v>14.783333000000001</v>
      </c>
      <c r="BW108" s="209">
        <v>9.9333349999999996</v>
      </c>
      <c r="BX108" s="209">
        <v>0</v>
      </c>
      <c r="BY108" s="209">
        <v>0</v>
      </c>
      <c r="BZ108" s="209">
        <v>0</v>
      </c>
      <c r="CA108" s="209">
        <v>0</v>
      </c>
      <c r="CB108" s="210">
        <v>29.863157999999999</v>
      </c>
      <c r="CC108" s="210">
        <v>220.484219</v>
      </c>
      <c r="CD108" s="210">
        <v>79.920175999999998</v>
      </c>
      <c r="CE108" s="210">
        <v>7.8</v>
      </c>
      <c r="CF108" s="209">
        <v>0</v>
      </c>
      <c r="CG108" s="209">
        <v>0</v>
      </c>
      <c r="CH108" s="209">
        <v>0</v>
      </c>
      <c r="CI108" s="209">
        <v>1</v>
      </c>
      <c r="CJ108" s="209">
        <v>0</v>
      </c>
      <c r="CK108" s="209">
        <v>0</v>
      </c>
      <c r="CL108" s="209">
        <v>0</v>
      </c>
      <c r="CM108" s="209">
        <v>0</v>
      </c>
      <c r="CN108" s="209">
        <v>0</v>
      </c>
      <c r="CO108" s="209">
        <v>0</v>
      </c>
      <c r="CP108" s="209">
        <v>0</v>
      </c>
      <c r="CQ108" s="209">
        <v>0</v>
      </c>
      <c r="CR108" s="209">
        <v>0</v>
      </c>
      <c r="CS108" s="209">
        <v>0</v>
      </c>
      <c r="CT108" s="209">
        <v>1.933333</v>
      </c>
      <c r="CU108" s="209">
        <v>0</v>
      </c>
      <c r="CV108" s="209">
        <v>0</v>
      </c>
      <c r="CW108" s="209">
        <v>0</v>
      </c>
      <c r="CX108" s="209">
        <v>0</v>
      </c>
      <c r="CY108" s="209">
        <v>0</v>
      </c>
      <c r="CZ108" s="209">
        <v>8.2999989999999997</v>
      </c>
      <c r="DA108" s="209">
        <v>2.733333</v>
      </c>
      <c r="DB108" s="209">
        <v>0</v>
      </c>
      <c r="DC108" s="209">
        <v>0</v>
      </c>
      <c r="DD108" s="209">
        <v>0</v>
      </c>
      <c r="DE108" s="209">
        <v>0</v>
      </c>
      <c r="DF108" s="209">
        <v>5.6333320000000002</v>
      </c>
      <c r="DG108" s="209">
        <v>1</v>
      </c>
      <c r="DH108" s="209">
        <v>0</v>
      </c>
      <c r="DI108" s="211">
        <v>125.072669</v>
      </c>
      <c r="DJ108" s="211">
        <v>46.100667999999999</v>
      </c>
      <c r="DK108" s="211">
        <v>0</v>
      </c>
      <c r="DL108" s="212">
        <f t="shared" si="9"/>
        <v>8</v>
      </c>
      <c r="DM108" s="212">
        <f t="shared" si="10"/>
        <v>0</v>
      </c>
      <c r="DN108" s="212">
        <f t="shared" si="11"/>
        <v>0</v>
      </c>
      <c r="DO108" s="212">
        <f t="shared" si="12"/>
        <v>0</v>
      </c>
      <c r="DP108" s="208">
        <v>18</v>
      </c>
      <c r="DR108" s="206">
        <v>309</v>
      </c>
      <c r="DS108" s="206" t="s">
        <v>160</v>
      </c>
      <c r="DT108" s="206">
        <v>3097001</v>
      </c>
      <c r="DU108" s="206">
        <v>102176</v>
      </c>
      <c r="DV108" s="206" t="s">
        <v>401</v>
      </c>
      <c r="DW108" s="206" t="s">
        <v>295</v>
      </c>
      <c r="DX108" s="206" t="str">
        <f t="shared" si="7"/>
        <v>Maintained</v>
      </c>
      <c r="DY108" s="246">
        <v>62</v>
      </c>
      <c r="DZ108" s="246">
        <v>53</v>
      </c>
      <c r="EA108" s="213">
        <f t="shared" si="13"/>
        <v>2</v>
      </c>
      <c r="EB108" s="207" t="str">
        <f t="shared" si="8"/>
        <v>3092</v>
      </c>
    </row>
    <row r="109" spans="1:132" ht="15" hidden="1" x14ac:dyDescent="0.25">
      <c r="A109" s="243">
        <v>355</v>
      </c>
      <c r="B109" s="244" t="s">
        <v>209</v>
      </c>
      <c r="C109" s="208">
        <v>21697</v>
      </c>
      <c r="D109" s="208">
        <v>12417.5</v>
      </c>
      <c r="E109" s="209">
        <v>0</v>
      </c>
      <c r="F109" s="209">
        <v>0</v>
      </c>
      <c r="G109" s="209">
        <v>0</v>
      </c>
      <c r="H109" s="209">
        <v>0</v>
      </c>
      <c r="I109" s="209">
        <v>0</v>
      </c>
      <c r="J109" s="209">
        <v>1290.500002</v>
      </c>
      <c r="K109" s="209">
        <v>778.66666699999996</v>
      </c>
      <c r="L109" s="209">
        <v>2</v>
      </c>
      <c r="M109" s="209">
        <v>0</v>
      </c>
      <c r="N109" s="209">
        <v>0</v>
      </c>
      <c r="O109" s="209">
        <v>0</v>
      </c>
      <c r="P109" s="209">
        <v>0</v>
      </c>
      <c r="Q109" s="209">
        <v>0</v>
      </c>
      <c r="R109" s="209">
        <v>123</v>
      </c>
      <c r="S109" s="209">
        <v>88</v>
      </c>
      <c r="T109" s="209">
        <v>0</v>
      </c>
      <c r="U109" s="209">
        <v>0</v>
      </c>
      <c r="V109" s="209">
        <v>0</v>
      </c>
      <c r="W109" s="209">
        <v>0</v>
      </c>
      <c r="X109" s="210">
        <v>1144.9333329999999</v>
      </c>
      <c r="Y109" s="210">
        <v>1808.373333</v>
      </c>
      <c r="Z109" s="210">
        <v>351</v>
      </c>
      <c r="AA109" s="210">
        <v>327</v>
      </c>
      <c r="AB109" s="209">
        <v>0</v>
      </c>
      <c r="AC109" s="209">
        <v>0</v>
      </c>
      <c r="AD109" s="209">
        <v>0</v>
      </c>
      <c r="AE109" s="209">
        <v>441.66666700000002</v>
      </c>
      <c r="AF109" s="209">
        <v>213</v>
      </c>
      <c r="AG109" s="209">
        <v>0</v>
      </c>
      <c r="AH109" s="209">
        <v>0</v>
      </c>
      <c r="AI109" s="209">
        <v>0</v>
      </c>
      <c r="AJ109" s="209">
        <v>0</v>
      </c>
      <c r="AK109" s="209">
        <v>38</v>
      </c>
      <c r="AL109" s="209">
        <v>28</v>
      </c>
      <c r="AM109" s="209">
        <v>0</v>
      </c>
      <c r="AN109" s="209">
        <v>0</v>
      </c>
      <c r="AO109" s="209">
        <v>0</v>
      </c>
      <c r="AP109" s="209">
        <v>98</v>
      </c>
      <c r="AQ109" s="209">
        <v>51</v>
      </c>
      <c r="AR109" s="209">
        <v>18</v>
      </c>
      <c r="AS109" s="211">
        <v>170</v>
      </c>
      <c r="AT109" s="209">
        <v>0</v>
      </c>
      <c r="AU109" s="209">
        <v>0</v>
      </c>
      <c r="AV109" s="209">
        <v>0</v>
      </c>
      <c r="AW109" s="209">
        <v>266.66666700000002</v>
      </c>
      <c r="AX109" s="209">
        <v>153.66666799999999</v>
      </c>
      <c r="AY109" s="209">
        <v>1</v>
      </c>
      <c r="AZ109" s="209">
        <v>0</v>
      </c>
      <c r="BA109" s="209">
        <v>0</v>
      </c>
      <c r="BB109" s="209">
        <v>0</v>
      </c>
      <c r="BC109" s="209">
        <v>42</v>
      </c>
      <c r="BD109" s="209">
        <v>24</v>
      </c>
      <c r="BE109" s="209">
        <v>0</v>
      </c>
      <c r="BF109" s="211">
        <v>919.70400400000005</v>
      </c>
      <c r="BG109" s="211">
        <v>203.216668</v>
      </c>
      <c r="BH109" s="211">
        <v>177</v>
      </c>
      <c r="BI109" s="209">
        <v>0</v>
      </c>
      <c r="BJ109" s="209">
        <v>0</v>
      </c>
      <c r="BK109" s="209">
        <v>0</v>
      </c>
      <c r="BL109" s="209">
        <v>0</v>
      </c>
      <c r="BM109" s="209">
        <v>0</v>
      </c>
      <c r="BN109" s="209">
        <v>1329</v>
      </c>
      <c r="BO109" s="209">
        <v>725</v>
      </c>
      <c r="BP109" s="209">
        <v>2</v>
      </c>
      <c r="BQ109" s="209">
        <v>0</v>
      </c>
      <c r="BR109" s="209">
        <v>0</v>
      </c>
      <c r="BS109" s="209">
        <v>0</v>
      </c>
      <c r="BT109" s="209">
        <v>0</v>
      </c>
      <c r="BU109" s="209">
        <v>0</v>
      </c>
      <c r="BV109" s="209">
        <v>165</v>
      </c>
      <c r="BW109" s="209">
        <v>97</v>
      </c>
      <c r="BX109" s="209">
        <v>0</v>
      </c>
      <c r="BY109" s="209">
        <v>0</v>
      </c>
      <c r="BZ109" s="209">
        <v>0</v>
      </c>
      <c r="CA109" s="209">
        <v>0</v>
      </c>
      <c r="CB109" s="210">
        <v>1047.195999</v>
      </c>
      <c r="CC109" s="210">
        <v>1774.3773349999999</v>
      </c>
      <c r="CD109" s="210">
        <v>373.73333400000001</v>
      </c>
      <c r="CE109" s="210">
        <v>369</v>
      </c>
      <c r="CF109" s="209">
        <v>0</v>
      </c>
      <c r="CG109" s="209">
        <v>0</v>
      </c>
      <c r="CH109" s="209">
        <v>0</v>
      </c>
      <c r="CI109" s="209">
        <v>415</v>
      </c>
      <c r="CJ109" s="209">
        <v>209</v>
      </c>
      <c r="CK109" s="209">
        <v>2</v>
      </c>
      <c r="CL109" s="209">
        <v>0</v>
      </c>
      <c r="CM109" s="209">
        <v>0</v>
      </c>
      <c r="CN109" s="209">
        <v>0</v>
      </c>
      <c r="CO109" s="209">
        <v>41</v>
      </c>
      <c r="CP109" s="209">
        <v>37</v>
      </c>
      <c r="CQ109" s="209">
        <v>0</v>
      </c>
      <c r="CR109" s="209">
        <v>0</v>
      </c>
      <c r="CS109" s="209">
        <v>0</v>
      </c>
      <c r="CT109" s="209">
        <v>278.39999999999998</v>
      </c>
      <c r="CU109" s="209">
        <v>66.666667000000004</v>
      </c>
      <c r="CV109" s="209">
        <v>34</v>
      </c>
      <c r="CW109" s="209">
        <v>0</v>
      </c>
      <c r="CX109" s="209">
        <v>0</v>
      </c>
      <c r="CY109" s="209">
        <v>0</v>
      </c>
      <c r="CZ109" s="209">
        <v>264.66666700000002</v>
      </c>
      <c r="DA109" s="209">
        <v>170</v>
      </c>
      <c r="DB109" s="209">
        <v>0</v>
      </c>
      <c r="DC109" s="209">
        <v>0</v>
      </c>
      <c r="DD109" s="209">
        <v>0</v>
      </c>
      <c r="DE109" s="209">
        <v>0</v>
      </c>
      <c r="DF109" s="209">
        <v>33</v>
      </c>
      <c r="DG109" s="209">
        <v>26</v>
      </c>
      <c r="DH109" s="209">
        <v>0</v>
      </c>
      <c r="DI109" s="211">
        <v>916.56267000000003</v>
      </c>
      <c r="DJ109" s="211">
        <v>220.882668</v>
      </c>
      <c r="DK109" s="211">
        <v>204.66666699999999</v>
      </c>
      <c r="DL109" s="212">
        <f t="shared" si="9"/>
        <v>296</v>
      </c>
      <c r="DM109" s="212">
        <f t="shared" si="10"/>
        <v>0</v>
      </c>
      <c r="DN109" s="212">
        <f t="shared" si="11"/>
        <v>25</v>
      </c>
      <c r="DO109" s="212">
        <f t="shared" si="12"/>
        <v>548</v>
      </c>
      <c r="DP109" s="208">
        <v>126.5</v>
      </c>
      <c r="DR109" s="206">
        <v>309</v>
      </c>
      <c r="DS109" s="206" t="s">
        <v>160</v>
      </c>
      <c r="DT109" s="206">
        <v>3097003</v>
      </c>
      <c r="DU109" s="206">
        <v>145917</v>
      </c>
      <c r="DV109" s="206" t="s">
        <v>402</v>
      </c>
      <c r="DW109" s="206" t="s">
        <v>311</v>
      </c>
      <c r="DX109" s="206" t="str">
        <f t="shared" si="7"/>
        <v>Academy</v>
      </c>
      <c r="DY109" s="246">
        <v>44</v>
      </c>
      <c r="DZ109" s="246">
        <v>65</v>
      </c>
      <c r="EA109" s="213">
        <f t="shared" si="13"/>
        <v>3</v>
      </c>
      <c r="EB109" s="207" t="str">
        <f t="shared" si="8"/>
        <v>3093</v>
      </c>
    </row>
    <row r="110" spans="1:132" ht="15" hidden="1" x14ac:dyDescent="0.25">
      <c r="A110" s="243">
        <v>333</v>
      </c>
      <c r="B110" s="244" t="s">
        <v>210</v>
      </c>
      <c r="C110" s="208">
        <v>33721.5</v>
      </c>
      <c r="D110" s="208">
        <v>22304</v>
      </c>
      <c r="E110" s="209">
        <v>0</v>
      </c>
      <c r="F110" s="209">
        <v>0</v>
      </c>
      <c r="G110" s="209">
        <v>0</v>
      </c>
      <c r="H110" s="209">
        <v>0</v>
      </c>
      <c r="I110" s="209">
        <v>49</v>
      </c>
      <c r="J110" s="209">
        <v>1617.8</v>
      </c>
      <c r="K110" s="209">
        <v>682.5</v>
      </c>
      <c r="L110" s="209">
        <v>0</v>
      </c>
      <c r="M110" s="209">
        <v>0</v>
      </c>
      <c r="N110" s="209">
        <v>0</v>
      </c>
      <c r="O110" s="209">
        <v>0</v>
      </c>
      <c r="P110" s="209">
        <v>0</v>
      </c>
      <c r="Q110" s="209">
        <v>8</v>
      </c>
      <c r="R110" s="209">
        <v>492</v>
      </c>
      <c r="S110" s="209">
        <v>183</v>
      </c>
      <c r="T110" s="209">
        <v>0</v>
      </c>
      <c r="U110" s="209">
        <v>0</v>
      </c>
      <c r="V110" s="209">
        <v>0</v>
      </c>
      <c r="W110" s="209">
        <v>0</v>
      </c>
      <c r="X110" s="210">
        <v>1274.000002</v>
      </c>
      <c r="Y110" s="210">
        <v>1916.6333340000001</v>
      </c>
      <c r="Z110" s="210">
        <v>612.26666599999999</v>
      </c>
      <c r="AA110" s="210">
        <v>13</v>
      </c>
      <c r="AB110" s="209">
        <v>0</v>
      </c>
      <c r="AC110" s="209">
        <v>0</v>
      </c>
      <c r="AD110" s="209">
        <v>0</v>
      </c>
      <c r="AE110" s="209">
        <v>263.8</v>
      </c>
      <c r="AF110" s="209">
        <v>126</v>
      </c>
      <c r="AG110" s="209">
        <v>0</v>
      </c>
      <c r="AH110" s="209">
        <v>0</v>
      </c>
      <c r="AI110" s="209">
        <v>0</v>
      </c>
      <c r="AJ110" s="209">
        <v>0</v>
      </c>
      <c r="AK110" s="209">
        <v>79</v>
      </c>
      <c r="AL110" s="209">
        <v>35</v>
      </c>
      <c r="AM110" s="209">
        <v>0</v>
      </c>
      <c r="AN110" s="209">
        <v>0</v>
      </c>
      <c r="AO110" s="209">
        <v>0</v>
      </c>
      <c r="AP110" s="209">
        <v>309.39999999999998</v>
      </c>
      <c r="AQ110" s="209">
        <v>144.33333300000001</v>
      </c>
      <c r="AR110" s="209">
        <v>3</v>
      </c>
      <c r="AS110" s="211">
        <v>148</v>
      </c>
      <c r="AT110" s="209">
        <v>0</v>
      </c>
      <c r="AU110" s="209">
        <v>0</v>
      </c>
      <c r="AV110" s="209">
        <v>0</v>
      </c>
      <c r="AW110" s="209">
        <v>254.6</v>
      </c>
      <c r="AX110" s="209">
        <v>131.80000000000001</v>
      </c>
      <c r="AY110" s="209">
        <v>0</v>
      </c>
      <c r="AZ110" s="209">
        <v>0</v>
      </c>
      <c r="BA110" s="209">
        <v>0</v>
      </c>
      <c r="BB110" s="209">
        <v>0</v>
      </c>
      <c r="BC110" s="209">
        <v>62.666666999999997</v>
      </c>
      <c r="BD110" s="209">
        <v>18</v>
      </c>
      <c r="BE110" s="209">
        <v>0</v>
      </c>
      <c r="BF110" s="211">
        <v>869.19999800000005</v>
      </c>
      <c r="BG110" s="211">
        <v>327.83333299999998</v>
      </c>
      <c r="BH110" s="211">
        <v>3</v>
      </c>
      <c r="BI110" s="209">
        <v>0</v>
      </c>
      <c r="BJ110" s="209">
        <v>0</v>
      </c>
      <c r="BK110" s="209">
        <v>0</v>
      </c>
      <c r="BL110" s="209">
        <v>0</v>
      </c>
      <c r="BM110" s="209">
        <v>51.666666999999997</v>
      </c>
      <c r="BN110" s="209">
        <v>1583</v>
      </c>
      <c r="BO110" s="209">
        <v>696.5</v>
      </c>
      <c r="BP110" s="209">
        <v>1</v>
      </c>
      <c r="BQ110" s="209">
        <v>0</v>
      </c>
      <c r="BR110" s="209">
        <v>0</v>
      </c>
      <c r="BS110" s="209">
        <v>0</v>
      </c>
      <c r="BT110" s="209">
        <v>0</v>
      </c>
      <c r="BU110" s="209">
        <v>15</v>
      </c>
      <c r="BV110" s="209">
        <v>502</v>
      </c>
      <c r="BW110" s="209">
        <v>213</v>
      </c>
      <c r="BX110" s="209">
        <v>0</v>
      </c>
      <c r="BY110" s="209">
        <v>0</v>
      </c>
      <c r="BZ110" s="209">
        <v>0</v>
      </c>
      <c r="CA110" s="209">
        <v>0</v>
      </c>
      <c r="CB110" s="210">
        <v>1187.100001</v>
      </c>
      <c r="CC110" s="210">
        <v>1946.5666670000001</v>
      </c>
      <c r="CD110" s="210">
        <v>560.53</v>
      </c>
      <c r="CE110" s="210">
        <v>8</v>
      </c>
      <c r="CF110" s="209">
        <v>0</v>
      </c>
      <c r="CG110" s="209">
        <v>0</v>
      </c>
      <c r="CH110" s="209">
        <v>0</v>
      </c>
      <c r="CI110" s="209">
        <v>230</v>
      </c>
      <c r="CJ110" s="209">
        <v>116</v>
      </c>
      <c r="CK110" s="209">
        <v>0</v>
      </c>
      <c r="CL110" s="209">
        <v>0</v>
      </c>
      <c r="CM110" s="209">
        <v>0</v>
      </c>
      <c r="CN110" s="209">
        <v>0</v>
      </c>
      <c r="CO110" s="209">
        <v>84</v>
      </c>
      <c r="CP110" s="209">
        <v>45</v>
      </c>
      <c r="CQ110" s="209">
        <v>0</v>
      </c>
      <c r="CR110" s="209">
        <v>0</v>
      </c>
      <c r="CS110" s="209">
        <v>0</v>
      </c>
      <c r="CT110" s="209">
        <v>383.3</v>
      </c>
      <c r="CU110" s="209">
        <v>131.9</v>
      </c>
      <c r="CV110" s="209">
        <v>0</v>
      </c>
      <c r="CW110" s="209">
        <v>0</v>
      </c>
      <c r="CX110" s="209">
        <v>0</v>
      </c>
      <c r="CY110" s="209">
        <v>0</v>
      </c>
      <c r="CZ110" s="209">
        <v>265.8</v>
      </c>
      <c r="DA110" s="209">
        <v>142</v>
      </c>
      <c r="DB110" s="209">
        <v>0</v>
      </c>
      <c r="DC110" s="209">
        <v>0</v>
      </c>
      <c r="DD110" s="209">
        <v>0</v>
      </c>
      <c r="DE110" s="209">
        <v>0</v>
      </c>
      <c r="DF110" s="209">
        <v>62</v>
      </c>
      <c r="DG110" s="209">
        <v>27</v>
      </c>
      <c r="DH110" s="209">
        <v>0</v>
      </c>
      <c r="DI110" s="211">
        <v>839.68333299999995</v>
      </c>
      <c r="DJ110" s="211">
        <v>306.433333</v>
      </c>
      <c r="DK110" s="211">
        <v>1</v>
      </c>
      <c r="DL110" s="212">
        <f t="shared" si="9"/>
        <v>168</v>
      </c>
      <c r="DM110" s="212">
        <f t="shared" si="10"/>
        <v>422</v>
      </c>
      <c r="DN110" s="212">
        <f t="shared" si="11"/>
        <v>48</v>
      </c>
      <c r="DO110" s="212">
        <f t="shared" si="12"/>
        <v>71</v>
      </c>
      <c r="DP110" s="208">
        <v>123</v>
      </c>
      <c r="DR110" s="206">
        <v>309</v>
      </c>
      <c r="DS110" s="206" t="s">
        <v>160</v>
      </c>
      <c r="DT110" s="206">
        <v>3097005</v>
      </c>
      <c r="DU110" s="206">
        <v>102177</v>
      </c>
      <c r="DV110" s="206" t="s">
        <v>403</v>
      </c>
      <c r="DW110" s="206" t="s">
        <v>295</v>
      </c>
      <c r="DX110" s="206" t="str">
        <f t="shared" si="7"/>
        <v>Maintained</v>
      </c>
      <c r="DY110" s="246">
        <v>122</v>
      </c>
      <c r="DZ110" s="246">
        <v>0</v>
      </c>
      <c r="EA110" s="213">
        <f t="shared" si="13"/>
        <v>4</v>
      </c>
      <c r="EB110" s="207" t="str">
        <f t="shared" si="8"/>
        <v>3094</v>
      </c>
    </row>
    <row r="111" spans="1:132" ht="15" hidden="1" x14ac:dyDescent="0.25">
      <c r="A111" s="243">
        <v>343</v>
      </c>
      <c r="B111" s="244" t="s">
        <v>211</v>
      </c>
      <c r="C111" s="208">
        <v>20999</v>
      </c>
      <c r="D111" s="208">
        <v>14958.5</v>
      </c>
      <c r="E111" s="209">
        <v>24</v>
      </c>
      <c r="F111" s="209">
        <v>114</v>
      </c>
      <c r="G111" s="209">
        <v>45</v>
      </c>
      <c r="H111" s="209">
        <v>2</v>
      </c>
      <c r="I111" s="209">
        <v>109</v>
      </c>
      <c r="J111" s="209">
        <v>974.92200100000002</v>
      </c>
      <c r="K111" s="209">
        <v>451.66666700000002</v>
      </c>
      <c r="L111" s="209">
        <v>6</v>
      </c>
      <c r="M111" s="209">
        <v>0</v>
      </c>
      <c r="N111" s="209">
        <v>0</v>
      </c>
      <c r="O111" s="209">
        <v>0</v>
      </c>
      <c r="P111" s="209">
        <v>0</v>
      </c>
      <c r="Q111" s="209">
        <v>3</v>
      </c>
      <c r="R111" s="209">
        <v>91.133332999999993</v>
      </c>
      <c r="S111" s="209">
        <v>39</v>
      </c>
      <c r="T111" s="209">
        <v>1</v>
      </c>
      <c r="U111" s="209">
        <v>0</v>
      </c>
      <c r="V111" s="209">
        <v>0</v>
      </c>
      <c r="W111" s="209">
        <v>0</v>
      </c>
      <c r="X111" s="210">
        <v>623.446686</v>
      </c>
      <c r="Y111" s="210">
        <v>1401.1380119999999</v>
      </c>
      <c r="Z111" s="210">
        <v>438.26667400000002</v>
      </c>
      <c r="AA111" s="210">
        <v>9</v>
      </c>
      <c r="AB111" s="209">
        <v>34</v>
      </c>
      <c r="AC111" s="209">
        <v>20</v>
      </c>
      <c r="AD111" s="209">
        <v>0</v>
      </c>
      <c r="AE111" s="209">
        <v>171.66666599999999</v>
      </c>
      <c r="AF111" s="209">
        <v>92.666667000000004</v>
      </c>
      <c r="AG111" s="209">
        <v>2</v>
      </c>
      <c r="AH111" s="209">
        <v>0</v>
      </c>
      <c r="AI111" s="209">
        <v>0</v>
      </c>
      <c r="AJ111" s="209">
        <v>0</v>
      </c>
      <c r="AK111" s="209">
        <v>18</v>
      </c>
      <c r="AL111" s="209">
        <v>8</v>
      </c>
      <c r="AM111" s="209">
        <v>0</v>
      </c>
      <c r="AN111" s="209">
        <v>0</v>
      </c>
      <c r="AO111" s="209">
        <v>0</v>
      </c>
      <c r="AP111" s="209">
        <v>117.28333499999999</v>
      </c>
      <c r="AQ111" s="209">
        <v>49.416668000000001</v>
      </c>
      <c r="AR111" s="209">
        <v>2</v>
      </c>
      <c r="AS111" s="211">
        <v>100</v>
      </c>
      <c r="AT111" s="209">
        <v>27.933333000000001</v>
      </c>
      <c r="AU111" s="209">
        <v>14.633334</v>
      </c>
      <c r="AV111" s="209">
        <v>0</v>
      </c>
      <c r="AW111" s="209">
        <v>369.76666899999998</v>
      </c>
      <c r="AX111" s="209">
        <v>219.45000099999999</v>
      </c>
      <c r="AY111" s="209">
        <v>3</v>
      </c>
      <c r="AZ111" s="209">
        <v>0</v>
      </c>
      <c r="BA111" s="209">
        <v>0</v>
      </c>
      <c r="BB111" s="209">
        <v>0</v>
      </c>
      <c r="BC111" s="209">
        <v>36.266669999999998</v>
      </c>
      <c r="BD111" s="209">
        <v>15.666669000000001</v>
      </c>
      <c r="BE111" s="209">
        <v>1</v>
      </c>
      <c r="BF111" s="211">
        <v>861.41000099999997</v>
      </c>
      <c r="BG111" s="211">
        <v>268.56666799999999</v>
      </c>
      <c r="BH111" s="211">
        <v>4</v>
      </c>
      <c r="BI111" s="209">
        <v>64.833332999999996</v>
      </c>
      <c r="BJ111" s="209">
        <v>101.8</v>
      </c>
      <c r="BK111" s="209">
        <v>46</v>
      </c>
      <c r="BL111" s="209">
        <v>4</v>
      </c>
      <c r="BM111" s="209">
        <v>116.900002</v>
      </c>
      <c r="BN111" s="209">
        <v>1018.6</v>
      </c>
      <c r="BO111" s="209">
        <v>426.4</v>
      </c>
      <c r="BP111" s="209">
        <v>7</v>
      </c>
      <c r="BQ111" s="209">
        <v>0</v>
      </c>
      <c r="BR111" s="209">
        <v>0</v>
      </c>
      <c r="BS111" s="209">
        <v>0</v>
      </c>
      <c r="BT111" s="209">
        <v>0</v>
      </c>
      <c r="BU111" s="209">
        <v>1</v>
      </c>
      <c r="BV111" s="209">
        <v>104</v>
      </c>
      <c r="BW111" s="209">
        <v>48.8</v>
      </c>
      <c r="BX111" s="209">
        <v>0</v>
      </c>
      <c r="BY111" s="209">
        <v>0</v>
      </c>
      <c r="BZ111" s="209">
        <v>0</v>
      </c>
      <c r="CA111" s="209">
        <v>0</v>
      </c>
      <c r="CB111" s="210">
        <v>528.829339</v>
      </c>
      <c r="CC111" s="210">
        <v>1420.8206709999999</v>
      </c>
      <c r="CD111" s="210">
        <v>437.50599899999997</v>
      </c>
      <c r="CE111" s="210">
        <v>7.7453329999999996</v>
      </c>
      <c r="CF111" s="209">
        <v>32</v>
      </c>
      <c r="CG111" s="209">
        <v>11</v>
      </c>
      <c r="CH111" s="209">
        <v>1</v>
      </c>
      <c r="CI111" s="209">
        <v>245.8</v>
      </c>
      <c r="CJ111" s="209">
        <v>103.833333</v>
      </c>
      <c r="CK111" s="209">
        <v>3</v>
      </c>
      <c r="CL111" s="209">
        <v>0</v>
      </c>
      <c r="CM111" s="209">
        <v>0</v>
      </c>
      <c r="CN111" s="209">
        <v>0</v>
      </c>
      <c r="CO111" s="209">
        <v>11</v>
      </c>
      <c r="CP111" s="209">
        <v>13</v>
      </c>
      <c r="CQ111" s="209">
        <v>0</v>
      </c>
      <c r="CR111" s="209">
        <v>0</v>
      </c>
      <c r="CS111" s="209">
        <v>0</v>
      </c>
      <c r="CT111" s="209">
        <v>126.912668</v>
      </c>
      <c r="CU111" s="209">
        <v>42.997332999999998</v>
      </c>
      <c r="CV111" s="209">
        <v>0</v>
      </c>
      <c r="CW111" s="209">
        <v>24.666667</v>
      </c>
      <c r="CX111" s="209">
        <v>15.8</v>
      </c>
      <c r="CY111" s="209">
        <v>2</v>
      </c>
      <c r="CZ111" s="209">
        <v>430.83333699999997</v>
      </c>
      <c r="DA111" s="209">
        <v>190.066667</v>
      </c>
      <c r="DB111" s="209">
        <v>2</v>
      </c>
      <c r="DC111" s="209">
        <v>0</v>
      </c>
      <c r="DD111" s="209">
        <v>0</v>
      </c>
      <c r="DE111" s="209">
        <v>0</v>
      </c>
      <c r="DF111" s="209">
        <v>56.200001</v>
      </c>
      <c r="DG111" s="209">
        <v>19.066668</v>
      </c>
      <c r="DH111" s="209">
        <v>0</v>
      </c>
      <c r="DI111" s="211">
        <v>902.69866200000001</v>
      </c>
      <c r="DJ111" s="211">
        <v>285.23733299999998</v>
      </c>
      <c r="DK111" s="211">
        <v>4</v>
      </c>
      <c r="DL111" s="212">
        <f t="shared" si="9"/>
        <v>165</v>
      </c>
      <c r="DM111" s="212">
        <f t="shared" si="10"/>
        <v>563</v>
      </c>
      <c r="DN111" s="212">
        <f t="shared" si="11"/>
        <v>0</v>
      </c>
      <c r="DO111" s="212">
        <f t="shared" si="12"/>
        <v>0</v>
      </c>
      <c r="DP111" s="208">
        <v>66</v>
      </c>
      <c r="DR111" s="206">
        <v>309</v>
      </c>
      <c r="DS111" s="206" t="s">
        <v>160</v>
      </c>
      <c r="DT111" s="206">
        <v>3097006</v>
      </c>
      <c r="DU111" s="206">
        <v>102178</v>
      </c>
      <c r="DV111" s="206" t="s">
        <v>378</v>
      </c>
      <c r="DW111" s="206" t="s">
        <v>295</v>
      </c>
      <c r="DX111" s="206" t="str">
        <f t="shared" si="7"/>
        <v>Maintained</v>
      </c>
      <c r="DY111" s="246">
        <v>0</v>
      </c>
      <c r="DZ111" s="246">
        <v>141</v>
      </c>
      <c r="EA111" s="213">
        <f t="shared" si="13"/>
        <v>5</v>
      </c>
      <c r="EB111" s="207" t="str">
        <f t="shared" si="8"/>
        <v>3095</v>
      </c>
    </row>
    <row r="112" spans="1:132" ht="15" hidden="1" x14ac:dyDescent="0.25">
      <c r="A112" s="243">
        <v>373</v>
      </c>
      <c r="B112" s="244" t="s">
        <v>212</v>
      </c>
      <c r="C112" s="208">
        <v>44063.5</v>
      </c>
      <c r="D112" s="208">
        <v>29405.5</v>
      </c>
      <c r="E112" s="209">
        <v>35</v>
      </c>
      <c r="F112" s="209">
        <v>98</v>
      </c>
      <c r="G112" s="209">
        <v>31.8</v>
      </c>
      <c r="H112" s="209">
        <v>1.5</v>
      </c>
      <c r="I112" s="209">
        <v>52</v>
      </c>
      <c r="J112" s="209">
        <v>852.660663</v>
      </c>
      <c r="K112" s="209">
        <v>375.186665</v>
      </c>
      <c r="L112" s="209">
        <v>11.5</v>
      </c>
      <c r="M112" s="209">
        <v>0</v>
      </c>
      <c r="N112" s="209">
        <v>0</v>
      </c>
      <c r="O112" s="209">
        <v>0</v>
      </c>
      <c r="P112" s="209">
        <v>0</v>
      </c>
      <c r="Q112" s="209">
        <v>324.96666299999998</v>
      </c>
      <c r="R112" s="209">
        <v>1446.099999</v>
      </c>
      <c r="S112" s="209">
        <v>596.43333299999995</v>
      </c>
      <c r="T112" s="209">
        <v>18.399999999999999</v>
      </c>
      <c r="U112" s="209">
        <v>0</v>
      </c>
      <c r="V112" s="209">
        <v>0</v>
      </c>
      <c r="W112" s="209">
        <v>0</v>
      </c>
      <c r="X112" s="210">
        <v>1268.566658</v>
      </c>
      <c r="Y112" s="210">
        <v>3248.2206649999998</v>
      </c>
      <c r="Z112" s="210">
        <v>1155.686659</v>
      </c>
      <c r="AA112" s="210">
        <v>95.725999999999999</v>
      </c>
      <c r="AB112" s="209">
        <v>33.799999999999997</v>
      </c>
      <c r="AC112" s="209">
        <v>7.8</v>
      </c>
      <c r="AD112" s="209">
        <v>1</v>
      </c>
      <c r="AE112" s="209">
        <v>247.69999899999999</v>
      </c>
      <c r="AF112" s="209">
        <v>102.466667</v>
      </c>
      <c r="AG112" s="209">
        <v>3</v>
      </c>
      <c r="AH112" s="209">
        <v>0</v>
      </c>
      <c r="AI112" s="209">
        <v>0</v>
      </c>
      <c r="AJ112" s="209">
        <v>0</v>
      </c>
      <c r="AK112" s="209">
        <v>626</v>
      </c>
      <c r="AL112" s="209">
        <v>304.13333299999999</v>
      </c>
      <c r="AM112" s="209">
        <v>6.4</v>
      </c>
      <c r="AN112" s="209">
        <v>0</v>
      </c>
      <c r="AO112" s="209">
        <v>0</v>
      </c>
      <c r="AP112" s="209">
        <v>647.09533099999999</v>
      </c>
      <c r="AQ112" s="209">
        <v>231.26933099999999</v>
      </c>
      <c r="AR112" s="209">
        <v>16.688666999999999</v>
      </c>
      <c r="AS112" s="211">
        <v>312</v>
      </c>
      <c r="AT112" s="209">
        <v>21</v>
      </c>
      <c r="AU112" s="209">
        <v>6.8</v>
      </c>
      <c r="AV112" s="209">
        <v>0.5</v>
      </c>
      <c r="AW112" s="209">
        <v>187.42000300000001</v>
      </c>
      <c r="AX112" s="209">
        <v>115.713337</v>
      </c>
      <c r="AY112" s="209">
        <v>3.5</v>
      </c>
      <c r="AZ112" s="209">
        <v>0</v>
      </c>
      <c r="BA112" s="209">
        <v>0</v>
      </c>
      <c r="BB112" s="209">
        <v>0</v>
      </c>
      <c r="BC112" s="209">
        <v>204.129999</v>
      </c>
      <c r="BD112" s="209">
        <v>108.700002</v>
      </c>
      <c r="BE112" s="209">
        <v>3</v>
      </c>
      <c r="BF112" s="211">
        <v>1613.519321</v>
      </c>
      <c r="BG112" s="211">
        <v>615.016662</v>
      </c>
      <c r="BH112" s="211">
        <v>20.905332999999999</v>
      </c>
      <c r="BI112" s="209">
        <v>22</v>
      </c>
      <c r="BJ112" s="209">
        <v>115.466666</v>
      </c>
      <c r="BK112" s="209">
        <v>37.133333</v>
      </c>
      <c r="BL112" s="209">
        <v>6</v>
      </c>
      <c r="BM112" s="209">
        <v>59</v>
      </c>
      <c r="BN112" s="209">
        <v>850.33332900000005</v>
      </c>
      <c r="BO112" s="209">
        <v>317.17333200000002</v>
      </c>
      <c r="BP112" s="209">
        <v>13.633333</v>
      </c>
      <c r="BQ112" s="209">
        <v>0</v>
      </c>
      <c r="BR112" s="209">
        <v>0</v>
      </c>
      <c r="BS112" s="209">
        <v>0</v>
      </c>
      <c r="BT112" s="209">
        <v>0</v>
      </c>
      <c r="BU112" s="209">
        <v>300.39999999999998</v>
      </c>
      <c r="BV112" s="209">
        <v>1445.3333319999999</v>
      </c>
      <c r="BW112" s="209">
        <v>632.29200000000003</v>
      </c>
      <c r="BX112" s="209">
        <v>14.6</v>
      </c>
      <c r="BY112" s="209">
        <v>0</v>
      </c>
      <c r="BZ112" s="209">
        <v>0</v>
      </c>
      <c r="CA112" s="209">
        <v>0</v>
      </c>
      <c r="CB112" s="210">
        <v>997.44199400000002</v>
      </c>
      <c r="CC112" s="210">
        <v>3269.7513279999998</v>
      </c>
      <c r="CD112" s="210">
        <v>1047.2626640000001</v>
      </c>
      <c r="CE112" s="210">
        <v>83.605332000000004</v>
      </c>
      <c r="CF112" s="209">
        <v>35.333333000000003</v>
      </c>
      <c r="CG112" s="209">
        <v>16.733332999999998</v>
      </c>
      <c r="CH112" s="209">
        <v>2</v>
      </c>
      <c r="CI112" s="209">
        <v>290.11666600000001</v>
      </c>
      <c r="CJ112" s="209">
        <v>125.89999899999999</v>
      </c>
      <c r="CK112" s="209">
        <v>6</v>
      </c>
      <c r="CL112" s="209">
        <v>0</v>
      </c>
      <c r="CM112" s="209">
        <v>0</v>
      </c>
      <c r="CN112" s="209">
        <v>0</v>
      </c>
      <c r="CO112" s="209">
        <v>567.43333199999995</v>
      </c>
      <c r="CP112" s="209">
        <v>297.60000000000002</v>
      </c>
      <c r="CQ112" s="209">
        <v>5.6</v>
      </c>
      <c r="CR112" s="209">
        <v>0</v>
      </c>
      <c r="CS112" s="209">
        <v>0</v>
      </c>
      <c r="CT112" s="209">
        <v>704.34933000000001</v>
      </c>
      <c r="CU112" s="209">
        <v>247.74066500000001</v>
      </c>
      <c r="CV112" s="209">
        <v>21.655999999999999</v>
      </c>
      <c r="CW112" s="209">
        <v>36.733333000000002</v>
      </c>
      <c r="CX112" s="209">
        <v>7.9333330000000002</v>
      </c>
      <c r="CY112" s="209">
        <v>1.6</v>
      </c>
      <c r="CZ112" s="209">
        <v>217.050669</v>
      </c>
      <c r="DA112" s="209">
        <v>83.834666999999996</v>
      </c>
      <c r="DB112" s="209">
        <v>2.2000000000000002</v>
      </c>
      <c r="DC112" s="209">
        <v>0</v>
      </c>
      <c r="DD112" s="209">
        <v>0</v>
      </c>
      <c r="DE112" s="209">
        <v>0</v>
      </c>
      <c r="DF112" s="209">
        <v>251.63333399999999</v>
      </c>
      <c r="DG112" s="209">
        <v>142.755335</v>
      </c>
      <c r="DH112" s="209">
        <v>2.4</v>
      </c>
      <c r="DI112" s="211">
        <v>1664.585992</v>
      </c>
      <c r="DJ112" s="211">
        <v>570.87133300000005</v>
      </c>
      <c r="DK112" s="211">
        <v>27.760667000000002</v>
      </c>
      <c r="DL112" s="212">
        <f t="shared" si="9"/>
        <v>483</v>
      </c>
      <c r="DM112" s="212">
        <f t="shared" si="10"/>
        <v>857</v>
      </c>
      <c r="DN112" s="212">
        <f t="shared" si="11"/>
        <v>0</v>
      </c>
      <c r="DO112" s="212">
        <f t="shared" si="12"/>
        <v>80.5</v>
      </c>
      <c r="DP112" s="208">
        <v>81</v>
      </c>
      <c r="DR112" s="206">
        <v>310</v>
      </c>
      <c r="DS112" s="206" t="s">
        <v>161</v>
      </c>
      <c r="DT112" s="206">
        <v>3107002</v>
      </c>
      <c r="DU112" s="206">
        <v>102260</v>
      </c>
      <c r="DV112" s="206" t="s">
        <v>404</v>
      </c>
      <c r="DW112" s="206" t="s">
        <v>295</v>
      </c>
      <c r="DX112" s="206" t="str">
        <f t="shared" si="7"/>
        <v>Maintained</v>
      </c>
      <c r="DY112" s="246">
        <v>0</v>
      </c>
      <c r="DZ112" s="246">
        <v>175</v>
      </c>
      <c r="EA112" s="213">
        <f t="shared" si="13"/>
        <v>1</v>
      </c>
      <c r="EB112" s="207" t="str">
        <f t="shared" si="8"/>
        <v>3101</v>
      </c>
    </row>
    <row r="113" spans="1:132" ht="15" hidden="1" x14ac:dyDescent="0.25">
      <c r="A113" s="243">
        <v>893</v>
      </c>
      <c r="B113" s="244" t="s">
        <v>213</v>
      </c>
      <c r="C113" s="208">
        <v>21177</v>
      </c>
      <c r="D113" s="208">
        <v>15279.5</v>
      </c>
      <c r="E113" s="209">
        <v>0</v>
      </c>
      <c r="F113" s="209">
        <v>0</v>
      </c>
      <c r="G113" s="209">
        <v>0</v>
      </c>
      <c r="H113" s="209">
        <v>0</v>
      </c>
      <c r="I113" s="209">
        <v>44.233333000000002</v>
      </c>
      <c r="J113" s="209">
        <v>464.63333299999999</v>
      </c>
      <c r="K113" s="209">
        <v>197.76666499999999</v>
      </c>
      <c r="L113" s="209">
        <v>8</v>
      </c>
      <c r="M113" s="209">
        <v>0</v>
      </c>
      <c r="N113" s="209">
        <v>0</v>
      </c>
      <c r="O113" s="209">
        <v>0</v>
      </c>
      <c r="P113" s="209">
        <v>0</v>
      </c>
      <c r="Q113" s="209">
        <v>44.600000999999999</v>
      </c>
      <c r="R113" s="209">
        <v>517.58133499999997</v>
      </c>
      <c r="S113" s="209">
        <v>249.45533399999999</v>
      </c>
      <c r="T113" s="209">
        <v>2</v>
      </c>
      <c r="U113" s="209">
        <v>0</v>
      </c>
      <c r="V113" s="209">
        <v>0</v>
      </c>
      <c r="W113" s="209">
        <v>0</v>
      </c>
      <c r="X113" s="210">
        <v>448.27333299999998</v>
      </c>
      <c r="Y113" s="210">
        <v>1795.2360020000001</v>
      </c>
      <c r="Z113" s="210">
        <v>579.53333599999996</v>
      </c>
      <c r="AA113" s="210">
        <v>79.533332999999999</v>
      </c>
      <c r="AB113" s="209">
        <v>0</v>
      </c>
      <c r="AC113" s="209">
        <v>0</v>
      </c>
      <c r="AD113" s="209">
        <v>0</v>
      </c>
      <c r="AE113" s="209">
        <v>53.966667000000001</v>
      </c>
      <c r="AF113" s="209">
        <v>24.033334</v>
      </c>
      <c r="AG113" s="209">
        <v>2</v>
      </c>
      <c r="AH113" s="209">
        <v>0</v>
      </c>
      <c r="AI113" s="209">
        <v>0</v>
      </c>
      <c r="AJ113" s="209">
        <v>0</v>
      </c>
      <c r="AK113" s="209">
        <v>92.133334000000005</v>
      </c>
      <c r="AL113" s="209">
        <v>52.916666999999997</v>
      </c>
      <c r="AM113" s="209">
        <v>0</v>
      </c>
      <c r="AN113" s="209">
        <v>0</v>
      </c>
      <c r="AO113" s="209">
        <v>0</v>
      </c>
      <c r="AP113" s="209">
        <v>119.33333399999999</v>
      </c>
      <c r="AQ113" s="209">
        <v>61.933334000000002</v>
      </c>
      <c r="AR113" s="209">
        <v>4</v>
      </c>
      <c r="AS113" s="211">
        <v>87</v>
      </c>
      <c r="AT113" s="209">
        <v>0</v>
      </c>
      <c r="AU113" s="209">
        <v>0</v>
      </c>
      <c r="AV113" s="209">
        <v>0</v>
      </c>
      <c r="AW113" s="209">
        <v>151.400001</v>
      </c>
      <c r="AX113" s="209">
        <v>87.3</v>
      </c>
      <c r="AY113" s="209">
        <v>1</v>
      </c>
      <c r="AZ113" s="209">
        <v>0</v>
      </c>
      <c r="BA113" s="209">
        <v>0</v>
      </c>
      <c r="BB113" s="209">
        <v>0</v>
      </c>
      <c r="BC113" s="209">
        <v>139.493336</v>
      </c>
      <c r="BD113" s="209">
        <v>87.143333999999996</v>
      </c>
      <c r="BE113" s="209">
        <v>0</v>
      </c>
      <c r="BF113" s="211">
        <v>1124.52667</v>
      </c>
      <c r="BG113" s="211">
        <v>358.479332</v>
      </c>
      <c r="BH113" s="211">
        <v>37.6</v>
      </c>
      <c r="BI113" s="209">
        <v>0</v>
      </c>
      <c r="BJ113" s="209">
        <v>0</v>
      </c>
      <c r="BK113" s="209">
        <v>0</v>
      </c>
      <c r="BL113" s="209">
        <v>0</v>
      </c>
      <c r="BM113" s="209">
        <v>64.133334000000005</v>
      </c>
      <c r="BN113" s="209">
        <v>458.56667499999998</v>
      </c>
      <c r="BO113" s="209">
        <v>207</v>
      </c>
      <c r="BP113" s="209">
        <v>7.55</v>
      </c>
      <c r="BQ113" s="209">
        <v>0</v>
      </c>
      <c r="BR113" s="209">
        <v>0</v>
      </c>
      <c r="BS113" s="209">
        <v>0</v>
      </c>
      <c r="BT113" s="209">
        <v>0</v>
      </c>
      <c r="BU113" s="209">
        <v>57.533332999999999</v>
      </c>
      <c r="BV113" s="209">
        <v>519.06066699999997</v>
      </c>
      <c r="BW113" s="209">
        <v>210.33866599999999</v>
      </c>
      <c r="BX113" s="209">
        <v>4</v>
      </c>
      <c r="BY113" s="209">
        <v>0</v>
      </c>
      <c r="BZ113" s="209">
        <v>0</v>
      </c>
      <c r="CA113" s="209">
        <v>0</v>
      </c>
      <c r="CB113" s="210">
        <v>398.511999</v>
      </c>
      <c r="CC113" s="210">
        <v>1728.3473309999999</v>
      </c>
      <c r="CD113" s="210">
        <v>554.47199999999998</v>
      </c>
      <c r="CE113" s="210">
        <v>71.2</v>
      </c>
      <c r="CF113" s="209">
        <v>0</v>
      </c>
      <c r="CG113" s="209">
        <v>0</v>
      </c>
      <c r="CH113" s="209">
        <v>0</v>
      </c>
      <c r="CI113" s="209">
        <v>53.066668</v>
      </c>
      <c r="CJ113" s="209">
        <v>33.6</v>
      </c>
      <c r="CK113" s="209">
        <v>1</v>
      </c>
      <c r="CL113" s="209">
        <v>0</v>
      </c>
      <c r="CM113" s="209">
        <v>0</v>
      </c>
      <c r="CN113" s="209">
        <v>0</v>
      </c>
      <c r="CO113" s="209">
        <v>85.7</v>
      </c>
      <c r="CP113" s="209">
        <v>39.200000000000003</v>
      </c>
      <c r="CQ113" s="209">
        <v>1</v>
      </c>
      <c r="CR113" s="209">
        <v>0</v>
      </c>
      <c r="CS113" s="209">
        <v>0</v>
      </c>
      <c r="CT113" s="209">
        <v>138.439999</v>
      </c>
      <c r="CU113" s="209">
        <v>66.938666999999995</v>
      </c>
      <c r="CV113" s="209">
        <v>4</v>
      </c>
      <c r="CW113" s="209">
        <v>0</v>
      </c>
      <c r="CX113" s="209">
        <v>0</v>
      </c>
      <c r="CY113" s="209">
        <v>0</v>
      </c>
      <c r="CZ113" s="209">
        <v>165.199997</v>
      </c>
      <c r="DA113" s="209">
        <v>78.466663999999994</v>
      </c>
      <c r="DB113" s="209">
        <v>3</v>
      </c>
      <c r="DC113" s="209">
        <v>0</v>
      </c>
      <c r="DD113" s="209">
        <v>0</v>
      </c>
      <c r="DE113" s="209">
        <v>0</v>
      </c>
      <c r="DF113" s="209">
        <v>168.48866699999999</v>
      </c>
      <c r="DG113" s="209">
        <v>76.182666999999995</v>
      </c>
      <c r="DH113" s="209">
        <v>1</v>
      </c>
      <c r="DI113" s="211">
        <v>1099.329332</v>
      </c>
      <c r="DJ113" s="211">
        <v>366.49933399999998</v>
      </c>
      <c r="DK113" s="211">
        <v>31.5</v>
      </c>
      <c r="DL113" s="212">
        <f t="shared" si="9"/>
        <v>0</v>
      </c>
      <c r="DM113" s="212">
        <f t="shared" si="10"/>
        <v>0</v>
      </c>
      <c r="DN113" s="212">
        <f t="shared" si="11"/>
        <v>200</v>
      </c>
      <c r="DO113" s="212">
        <f t="shared" si="12"/>
        <v>252</v>
      </c>
      <c r="DP113" s="208">
        <v>91</v>
      </c>
      <c r="DR113" s="206">
        <v>310</v>
      </c>
      <c r="DS113" s="206" t="s">
        <v>161</v>
      </c>
      <c r="DT113" s="206">
        <v>3107004</v>
      </c>
      <c r="DU113" s="206">
        <v>140122</v>
      </c>
      <c r="DV113" s="206" t="s">
        <v>405</v>
      </c>
      <c r="DW113" s="206" t="s">
        <v>300</v>
      </c>
      <c r="DX113" s="206" t="str">
        <f t="shared" si="7"/>
        <v>Academy</v>
      </c>
      <c r="DY113" s="246">
        <v>79</v>
      </c>
      <c r="DZ113" s="246">
        <v>0</v>
      </c>
      <c r="EA113" s="213">
        <f t="shared" si="13"/>
        <v>2</v>
      </c>
      <c r="EB113" s="207" t="str">
        <f t="shared" si="8"/>
        <v>3102</v>
      </c>
    </row>
    <row r="114" spans="1:132" ht="15" hidden="1" x14ac:dyDescent="0.25">
      <c r="A114" s="243">
        <v>871</v>
      </c>
      <c r="B114" s="244" t="s">
        <v>214</v>
      </c>
      <c r="C114" s="208">
        <v>16487</v>
      </c>
      <c r="D114" s="208">
        <v>12146.5</v>
      </c>
      <c r="E114" s="209">
        <v>65</v>
      </c>
      <c r="F114" s="209">
        <v>304</v>
      </c>
      <c r="G114" s="209">
        <v>131</v>
      </c>
      <c r="H114" s="209">
        <v>3</v>
      </c>
      <c r="I114" s="209">
        <v>0</v>
      </c>
      <c r="J114" s="209">
        <v>304</v>
      </c>
      <c r="K114" s="209">
        <v>136</v>
      </c>
      <c r="L114" s="209">
        <v>0</v>
      </c>
      <c r="M114" s="209">
        <v>0</v>
      </c>
      <c r="N114" s="209">
        <v>0</v>
      </c>
      <c r="O114" s="209">
        <v>0</v>
      </c>
      <c r="P114" s="209">
        <v>0</v>
      </c>
      <c r="Q114" s="209">
        <v>11</v>
      </c>
      <c r="R114" s="209">
        <v>543</v>
      </c>
      <c r="S114" s="209">
        <v>197.6</v>
      </c>
      <c r="T114" s="209">
        <v>0</v>
      </c>
      <c r="U114" s="209">
        <v>0</v>
      </c>
      <c r="V114" s="209">
        <v>0</v>
      </c>
      <c r="W114" s="209">
        <v>0</v>
      </c>
      <c r="X114" s="210">
        <v>288.25205799999998</v>
      </c>
      <c r="Y114" s="210">
        <v>892.33406300000001</v>
      </c>
      <c r="Z114" s="210">
        <v>303.85590300000001</v>
      </c>
      <c r="AA114" s="210">
        <v>50</v>
      </c>
      <c r="AB114" s="209">
        <v>49</v>
      </c>
      <c r="AC114" s="209">
        <v>21</v>
      </c>
      <c r="AD114" s="209">
        <v>0</v>
      </c>
      <c r="AE114" s="209">
        <v>28</v>
      </c>
      <c r="AF114" s="209">
        <v>14</v>
      </c>
      <c r="AG114" s="209">
        <v>0</v>
      </c>
      <c r="AH114" s="209">
        <v>0</v>
      </c>
      <c r="AI114" s="209">
        <v>0</v>
      </c>
      <c r="AJ114" s="209">
        <v>0</v>
      </c>
      <c r="AK114" s="209">
        <v>33</v>
      </c>
      <c r="AL114" s="209">
        <v>11</v>
      </c>
      <c r="AM114" s="209">
        <v>0</v>
      </c>
      <c r="AN114" s="209">
        <v>0</v>
      </c>
      <c r="AO114" s="209">
        <v>0</v>
      </c>
      <c r="AP114" s="209">
        <v>142.991231</v>
      </c>
      <c r="AQ114" s="209">
        <v>55.351756000000002</v>
      </c>
      <c r="AR114" s="209">
        <v>8</v>
      </c>
      <c r="AS114" s="211">
        <v>64</v>
      </c>
      <c r="AT114" s="209">
        <v>67</v>
      </c>
      <c r="AU114" s="209">
        <v>20</v>
      </c>
      <c r="AV114" s="209">
        <v>1</v>
      </c>
      <c r="AW114" s="209">
        <v>49.4</v>
      </c>
      <c r="AX114" s="209">
        <v>29</v>
      </c>
      <c r="AY114" s="209">
        <v>0</v>
      </c>
      <c r="AZ114" s="209">
        <v>0</v>
      </c>
      <c r="BA114" s="209">
        <v>0</v>
      </c>
      <c r="BB114" s="209">
        <v>0</v>
      </c>
      <c r="BC114" s="209">
        <v>57</v>
      </c>
      <c r="BD114" s="209">
        <v>30</v>
      </c>
      <c r="BE114" s="209">
        <v>0</v>
      </c>
      <c r="BF114" s="211">
        <v>363.95266900000001</v>
      </c>
      <c r="BG114" s="211">
        <v>135.92866699999999</v>
      </c>
      <c r="BH114" s="211">
        <v>13</v>
      </c>
      <c r="BI114" s="209">
        <v>51</v>
      </c>
      <c r="BJ114" s="209">
        <v>333</v>
      </c>
      <c r="BK114" s="209">
        <v>126</v>
      </c>
      <c r="BL114" s="209">
        <v>2</v>
      </c>
      <c r="BM114" s="209">
        <v>2</v>
      </c>
      <c r="BN114" s="209">
        <v>291</v>
      </c>
      <c r="BO114" s="209">
        <v>134.6</v>
      </c>
      <c r="BP114" s="209">
        <v>0</v>
      </c>
      <c r="BQ114" s="209">
        <v>0</v>
      </c>
      <c r="BR114" s="209">
        <v>0</v>
      </c>
      <c r="BS114" s="209">
        <v>0</v>
      </c>
      <c r="BT114" s="209">
        <v>0</v>
      </c>
      <c r="BU114" s="209">
        <v>0</v>
      </c>
      <c r="BV114" s="209">
        <v>490.3</v>
      </c>
      <c r="BW114" s="209">
        <v>228</v>
      </c>
      <c r="BX114" s="209">
        <v>0</v>
      </c>
      <c r="BY114" s="209">
        <v>0</v>
      </c>
      <c r="BZ114" s="209">
        <v>0</v>
      </c>
      <c r="CA114" s="209">
        <v>0</v>
      </c>
      <c r="CB114" s="210">
        <v>244.57705799999999</v>
      </c>
      <c r="CC114" s="210">
        <v>837.01473999999996</v>
      </c>
      <c r="CD114" s="210">
        <v>297.881306</v>
      </c>
      <c r="CE114" s="210">
        <v>44</v>
      </c>
      <c r="CF114" s="209">
        <v>55</v>
      </c>
      <c r="CG114" s="209">
        <v>22</v>
      </c>
      <c r="CH114" s="209">
        <v>0</v>
      </c>
      <c r="CI114" s="209">
        <v>23</v>
      </c>
      <c r="CJ114" s="209">
        <v>21</v>
      </c>
      <c r="CK114" s="209">
        <v>0</v>
      </c>
      <c r="CL114" s="209">
        <v>0</v>
      </c>
      <c r="CM114" s="209">
        <v>0</v>
      </c>
      <c r="CN114" s="209">
        <v>0</v>
      </c>
      <c r="CO114" s="209">
        <v>18</v>
      </c>
      <c r="CP114" s="209">
        <v>16</v>
      </c>
      <c r="CQ114" s="209">
        <v>0</v>
      </c>
      <c r="CR114" s="209">
        <v>0</v>
      </c>
      <c r="CS114" s="209">
        <v>0</v>
      </c>
      <c r="CT114" s="209">
        <v>136.868425</v>
      </c>
      <c r="CU114" s="209">
        <v>62.521054999999997</v>
      </c>
      <c r="CV114" s="209">
        <v>5</v>
      </c>
      <c r="CW114" s="209">
        <v>65.5</v>
      </c>
      <c r="CX114" s="209">
        <v>34</v>
      </c>
      <c r="CY114" s="209">
        <v>0</v>
      </c>
      <c r="CZ114" s="209">
        <v>51</v>
      </c>
      <c r="DA114" s="209">
        <v>38</v>
      </c>
      <c r="DB114" s="209">
        <v>0</v>
      </c>
      <c r="DC114" s="209">
        <v>0</v>
      </c>
      <c r="DD114" s="209">
        <v>0</v>
      </c>
      <c r="DE114" s="209">
        <v>0</v>
      </c>
      <c r="DF114" s="209">
        <v>44.5</v>
      </c>
      <c r="DG114" s="209">
        <v>23</v>
      </c>
      <c r="DH114" s="209">
        <v>0</v>
      </c>
      <c r="DI114" s="211">
        <v>348.25867</v>
      </c>
      <c r="DJ114" s="211">
        <v>111.028001</v>
      </c>
      <c r="DK114" s="211">
        <v>9.6666670000000003</v>
      </c>
      <c r="DL114" s="212">
        <f t="shared" si="9"/>
        <v>0</v>
      </c>
      <c r="DM114" s="212">
        <f t="shared" si="10"/>
        <v>0</v>
      </c>
      <c r="DN114" s="212">
        <f t="shared" si="11"/>
        <v>158</v>
      </c>
      <c r="DO114" s="212">
        <f t="shared" si="12"/>
        <v>212</v>
      </c>
      <c r="DP114" s="208">
        <v>32</v>
      </c>
      <c r="DR114" s="206">
        <v>310</v>
      </c>
      <c r="DS114" s="206" t="s">
        <v>161</v>
      </c>
      <c r="DT114" s="206">
        <v>3107005</v>
      </c>
      <c r="DU114" s="206">
        <v>133317</v>
      </c>
      <c r="DV114" s="206" t="s">
        <v>406</v>
      </c>
      <c r="DW114" s="206" t="s">
        <v>295</v>
      </c>
      <c r="DX114" s="206" t="str">
        <f t="shared" si="7"/>
        <v>Maintained</v>
      </c>
      <c r="DY114" s="246">
        <v>0</v>
      </c>
      <c r="DZ114" s="246">
        <v>104</v>
      </c>
      <c r="EA114" s="213">
        <f t="shared" si="13"/>
        <v>3</v>
      </c>
      <c r="EB114" s="207" t="str">
        <f t="shared" si="8"/>
        <v>3103</v>
      </c>
    </row>
    <row r="115" spans="1:132" ht="15" hidden="1" x14ac:dyDescent="0.25">
      <c r="A115" s="243">
        <v>334</v>
      </c>
      <c r="B115" s="244" t="s">
        <v>215</v>
      </c>
      <c r="C115" s="208">
        <v>19257</v>
      </c>
      <c r="D115" s="208">
        <v>16143</v>
      </c>
      <c r="E115" s="209">
        <v>0</v>
      </c>
      <c r="F115" s="209">
        <v>0</v>
      </c>
      <c r="G115" s="209">
        <v>0</v>
      </c>
      <c r="H115" s="209">
        <v>0</v>
      </c>
      <c r="I115" s="209">
        <v>58</v>
      </c>
      <c r="J115" s="209">
        <v>808.2</v>
      </c>
      <c r="K115" s="209">
        <v>361</v>
      </c>
      <c r="L115" s="209">
        <v>1</v>
      </c>
      <c r="M115" s="209">
        <v>0</v>
      </c>
      <c r="N115" s="209">
        <v>0</v>
      </c>
      <c r="O115" s="209">
        <v>0</v>
      </c>
      <c r="P115" s="209">
        <v>0</v>
      </c>
      <c r="Q115" s="209">
        <v>21</v>
      </c>
      <c r="R115" s="209">
        <v>490.73333400000001</v>
      </c>
      <c r="S115" s="209">
        <v>262</v>
      </c>
      <c r="T115" s="209">
        <v>3</v>
      </c>
      <c r="U115" s="209">
        <v>0</v>
      </c>
      <c r="V115" s="209">
        <v>0</v>
      </c>
      <c r="W115" s="209">
        <v>0</v>
      </c>
      <c r="X115" s="210">
        <v>507.62149199999999</v>
      </c>
      <c r="Y115" s="210">
        <v>1184.3952879999999</v>
      </c>
      <c r="Z115" s="210">
        <v>282.14298300000002</v>
      </c>
      <c r="AA115" s="210">
        <v>53.666666999999997</v>
      </c>
      <c r="AB115" s="209">
        <v>0</v>
      </c>
      <c r="AC115" s="209">
        <v>0</v>
      </c>
      <c r="AD115" s="209">
        <v>0</v>
      </c>
      <c r="AE115" s="209">
        <v>143</v>
      </c>
      <c r="AF115" s="209">
        <v>78</v>
      </c>
      <c r="AG115" s="209">
        <v>0</v>
      </c>
      <c r="AH115" s="209">
        <v>0</v>
      </c>
      <c r="AI115" s="209">
        <v>0</v>
      </c>
      <c r="AJ115" s="209">
        <v>0</v>
      </c>
      <c r="AK115" s="209">
        <v>71.866667000000007</v>
      </c>
      <c r="AL115" s="209">
        <v>53</v>
      </c>
      <c r="AM115" s="209">
        <v>0</v>
      </c>
      <c r="AN115" s="209">
        <v>0</v>
      </c>
      <c r="AO115" s="209">
        <v>0</v>
      </c>
      <c r="AP115" s="209">
        <v>206.54824500000001</v>
      </c>
      <c r="AQ115" s="209">
        <v>54.322806999999997</v>
      </c>
      <c r="AR115" s="209">
        <v>4.6666670000000003</v>
      </c>
      <c r="AS115" s="211">
        <v>102</v>
      </c>
      <c r="AT115" s="209">
        <v>0</v>
      </c>
      <c r="AU115" s="209">
        <v>0</v>
      </c>
      <c r="AV115" s="209">
        <v>0</v>
      </c>
      <c r="AW115" s="209">
        <v>208.9</v>
      </c>
      <c r="AX115" s="209">
        <v>92.266666999999998</v>
      </c>
      <c r="AY115" s="209">
        <v>1</v>
      </c>
      <c r="AZ115" s="209">
        <v>0</v>
      </c>
      <c r="BA115" s="209">
        <v>0</v>
      </c>
      <c r="BB115" s="209">
        <v>0</v>
      </c>
      <c r="BC115" s="209">
        <v>188.216667</v>
      </c>
      <c r="BD115" s="209">
        <v>122.133332</v>
      </c>
      <c r="BE115" s="209">
        <v>1</v>
      </c>
      <c r="BF115" s="211">
        <v>829.47666800000002</v>
      </c>
      <c r="BG115" s="211">
        <v>253.027333</v>
      </c>
      <c r="BH115" s="211">
        <v>5</v>
      </c>
      <c r="BI115" s="209">
        <v>0</v>
      </c>
      <c r="BJ115" s="209">
        <v>0</v>
      </c>
      <c r="BK115" s="209">
        <v>0</v>
      </c>
      <c r="BL115" s="209">
        <v>0</v>
      </c>
      <c r="BM115" s="209">
        <v>24</v>
      </c>
      <c r="BN115" s="209">
        <v>657</v>
      </c>
      <c r="BO115" s="209">
        <v>298</v>
      </c>
      <c r="BP115" s="209">
        <v>2</v>
      </c>
      <c r="BQ115" s="209">
        <v>0</v>
      </c>
      <c r="BR115" s="209">
        <v>0</v>
      </c>
      <c r="BS115" s="209">
        <v>0</v>
      </c>
      <c r="BT115" s="209">
        <v>0</v>
      </c>
      <c r="BU115" s="209">
        <v>31.4</v>
      </c>
      <c r="BV115" s="209">
        <v>610.26666699999998</v>
      </c>
      <c r="BW115" s="209">
        <v>291</v>
      </c>
      <c r="BX115" s="209">
        <v>4</v>
      </c>
      <c r="BY115" s="209">
        <v>0</v>
      </c>
      <c r="BZ115" s="209">
        <v>0</v>
      </c>
      <c r="CA115" s="209">
        <v>0</v>
      </c>
      <c r="CB115" s="210">
        <v>445.275442</v>
      </c>
      <c r="CC115" s="210">
        <v>1228.451791</v>
      </c>
      <c r="CD115" s="210">
        <v>283.00964900000002</v>
      </c>
      <c r="CE115" s="210">
        <v>55.866667</v>
      </c>
      <c r="CF115" s="209">
        <v>0</v>
      </c>
      <c r="CG115" s="209">
        <v>0</v>
      </c>
      <c r="CH115" s="209">
        <v>0</v>
      </c>
      <c r="CI115" s="209">
        <v>141</v>
      </c>
      <c r="CJ115" s="209">
        <v>61</v>
      </c>
      <c r="CK115" s="209">
        <v>0</v>
      </c>
      <c r="CL115" s="209">
        <v>0</v>
      </c>
      <c r="CM115" s="209">
        <v>0</v>
      </c>
      <c r="CN115" s="209">
        <v>0</v>
      </c>
      <c r="CO115" s="209">
        <v>108.466667</v>
      </c>
      <c r="CP115" s="209">
        <v>70</v>
      </c>
      <c r="CQ115" s="209">
        <v>1</v>
      </c>
      <c r="CR115" s="209">
        <v>0</v>
      </c>
      <c r="CS115" s="209">
        <v>0</v>
      </c>
      <c r="CT115" s="209">
        <v>167.635088</v>
      </c>
      <c r="CU115" s="209">
        <v>48.95</v>
      </c>
      <c r="CV115" s="209">
        <v>7</v>
      </c>
      <c r="CW115" s="209">
        <v>0</v>
      </c>
      <c r="CX115" s="209">
        <v>0</v>
      </c>
      <c r="CY115" s="209">
        <v>0</v>
      </c>
      <c r="CZ115" s="209">
        <v>173.88333299999999</v>
      </c>
      <c r="DA115" s="209">
        <v>95.599998999999997</v>
      </c>
      <c r="DB115" s="209">
        <v>0</v>
      </c>
      <c r="DC115" s="209">
        <v>0</v>
      </c>
      <c r="DD115" s="209">
        <v>0</v>
      </c>
      <c r="DE115" s="209">
        <v>0</v>
      </c>
      <c r="DF115" s="209">
        <v>244.249999</v>
      </c>
      <c r="DG115" s="209">
        <v>112.61666700000001</v>
      </c>
      <c r="DH115" s="209">
        <v>2</v>
      </c>
      <c r="DI115" s="211">
        <v>872.30133499999999</v>
      </c>
      <c r="DJ115" s="211">
        <v>269.786</v>
      </c>
      <c r="DK115" s="211">
        <v>8.6</v>
      </c>
      <c r="DL115" s="212">
        <f t="shared" si="9"/>
        <v>284</v>
      </c>
      <c r="DM115" s="212">
        <f t="shared" si="10"/>
        <v>361</v>
      </c>
      <c r="DN115" s="212">
        <f t="shared" si="11"/>
        <v>17</v>
      </c>
      <c r="DO115" s="212">
        <f t="shared" si="12"/>
        <v>74</v>
      </c>
      <c r="DP115" s="208">
        <v>158</v>
      </c>
      <c r="DR115" s="206">
        <v>310</v>
      </c>
      <c r="DS115" s="206" t="s">
        <v>161</v>
      </c>
      <c r="DT115" s="206">
        <v>3107006</v>
      </c>
      <c r="DU115" s="206">
        <v>133316</v>
      </c>
      <c r="DV115" s="206" t="s">
        <v>407</v>
      </c>
      <c r="DW115" s="206" t="s">
        <v>295</v>
      </c>
      <c r="DX115" s="206" t="str">
        <f t="shared" si="7"/>
        <v>Maintained</v>
      </c>
      <c r="DY115" s="246">
        <v>137</v>
      </c>
      <c r="DZ115" s="246">
        <v>0</v>
      </c>
      <c r="EA115" s="213">
        <f t="shared" si="13"/>
        <v>4</v>
      </c>
      <c r="EB115" s="207" t="str">
        <f t="shared" si="8"/>
        <v>3104</v>
      </c>
    </row>
    <row r="116" spans="1:132" ht="15" hidden="1" x14ac:dyDescent="0.25">
      <c r="A116" s="243">
        <v>933</v>
      </c>
      <c r="B116" s="244" t="s">
        <v>216</v>
      </c>
      <c r="C116" s="208">
        <v>40575.5</v>
      </c>
      <c r="D116" s="208">
        <v>26875.5</v>
      </c>
      <c r="E116" s="209">
        <v>0</v>
      </c>
      <c r="F116" s="209">
        <v>0</v>
      </c>
      <c r="G116" s="209">
        <v>0</v>
      </c>
      <c r="H116" s="209">
        <v>0</v>
      </c>
      <c r="I116" s="209">
        <v>36.433332999999998</v>
      </c>
      <c r="J116" s="209">
        <v>208.98333299999999</v>
      </c>
      <c r="K116" s="209">
        <v>96.399998999999994</v>
      </c>
      <c r="L116" s="209">
        <v>0</v>
      </c>
      <c r="M116" s="209">
        <v>0</v>
      </c>
      <c r="N116" s="209">
        <v>0</v>
      </c>
      <c r="O116" s="209">
        <v>0</v>
      </c>
      <c r="P116" s="209">
        <v>0</v>
      </c>
      <c r="Q116" s="209">
        <v>108.41666499999999</v>
      </c>
      <c r="R116" s="209">
        <v>681.74667499999998</v>
      </c>
      <c r="S116" s="209">
        <v>243.45000200000001</v>
      </c>
      <c r="T116" s="209">
        <v>6.5666669999999998</v>
      </c>
      <c r="U116" s="209">
        <v>0</v>
      </c>
      <c r="V116" s="209">
        <v>0</v>
      </c>
      <c r="W116" s="209">
        <v>0</v>
      </c>
      <c r="X116" s="210">
        <v>682.04202499999997</v>
      </c>
      <c r="Y116" s="210">
        <v>4050.064609</v>
      </c>
      <c r="Z116" s="210">
        <v>1417.0467490000001</v>
      </c>
      <c r="AA116" s="210">
        <v>139.420175</v>
      </c>
      <c r="AB116" s="209">
        <v>0</v>
      </c>
      <c r="AC116" s="209">
        <v>0</v>
      </c>
      <c r="AD116" s="209">
        <v>0</v>
      </c>
      <c r="AE116" s="209">
        <v>22.066668</v>
      </c>
      <c r="AF116" s="209">
        <v>13.666667</v>
      </c>
      <c r="AG116" s="209">
        <v>0</v>
      </c>
      <c r="AH116" s="209">
        <v>0</v>
      </c>
      <c r="AI116" s="209">
        <v>0</v>
      </c>
      <c r="AJ116" s="209">
        <v>0</v>
      </c>
      <c r="AK116" s="209">
        <v>19.900001</v>
      </c>
      <c r="AL116" s="209">
        <v>21.716666</v>
      </c>
      <c r="AM116" s="209">
        <v>0</v>
      </c>
      <c r="AN116" s="209">
        <v>0</v>
      </c>
      <c r="AO116" s="209">
        <v>0</v>
      </c>
      <c r="AP116" s="209">
        <v>215.66857899999999</v>
      </c>
      <c r="AQ116" s="209">
        <v>105.285967</v>
      </c>
      <c r="AR116" s="209">
        <v>2.1921050000000002</v>
      </c>
      <c r="AS116" s="211">
        <v>173</v>
      </c>
      <c r="AT116" s="209">
        <v>0</v>
      </c>
      <c r="AU116" s="209">
        <v>0</v>
      </c>
      <c r="AV116" s="209">
        <v>0</v>
      </c>
      <c r="AW116" s="209">
        <v>65.8</v>
      </c>
      <c r="AX116" s="209">
        <v>31.866667</v>
      </c>
      <c r="AY116" s="209">
        <v>0</v>
      </c>
      <c r="AZ116" s="209">
        <v>0</v>
      </c>
      <c r="BA116" s="209">
        <v>0</v>
      </c>
      <c r="BB116" s="209">
        <v>0</v>
      </c>
      <c r="BC116" s="209">
        <v>239.03334100000001</v>
      </c>
      <c r="BD116" s="209">
        <v>89.233334999999997</v>
      </c>
      <c r="BE116" s="209">
        <v>4</v>
      </c>
      <c r="BF116" s="211">
        <v>1933.269988</v>
      </c>
      <c r="BG116" s="211">
        <v>732.98665800000003</v>
      </c>
      <c r="BH116" s="211">
        <v>38.025331999999999</v>
      </c>
      <c r="BI116" s="209">
        <v>0</v>
      </c>
      <c r="BJ116" s="209">
        <v>0</v>
      </c>
      <c r="BK116" s="209">
        <v>0</v>
      </c>
      <c r="BL116" s="209">
        <v>0</v>
      </c>
      <c r="BM116" s="209">
        <v>23.666665999999999</v>
      </c>
      <c r="BN116" s="209">
        <v>189.5</v>
      </c>
      <c r="BO116" s="209">
        <v>75.766665000000003</v>
      </c>
      <c r="BP116" s="209">
        <v>2.8</v>
      </c>
      <c r="BQ116" s="209">
        <v>0</v>
      </c>
      <c r="BR116" s="209">
        <v>0</v>
      </c>
      <c r="BS116" s="209">
        <v>0</v>
      </c>
      <c r="BT116" s="209">
        <v>0</v>
      </c>
      <c r="BU116" s="209">
        <v>110.88000099999999</v>
      </c>
      <c r="BV116" s="209">
        <v>761.45732599999997</v>
      </c>
      <c r="BW116" s="209">
        <v>308.09066799999999</v>
      </c>
      <c r="BX116" s="209">
        <v>2</v>
      </c>
      <c r="BY116" s="209">
        <v>0</v>
      </c>
      <c r="BZ116" s="209">
        <v>0</v>
      </c>
      <c r="CA116" s="209">
        <v>0</v>
      </c>
      <c r="CB116" s="210">
        <v>753.21195399999999</v>
      </c>
      <c r="CC116" s="210">
        <v>4001.5881840000002</v>
      </c>
      <c r="CD116" s="210">
        <v>1325.9495850000001</v>
      </c>
      <c r="CE116" s="210">
        <v>122.063158</v>
      </c>
      <c r="CF116" s="209">
        <v>0</v>
      </c>
      <c r="CG116" s="209">
        <v>0</v>
      </c>
      <c r="CH116" s="209">
        <v>0</v>
      </c>
      <c r="CI116" s="209">
        <v>9</v>
      </c>
      <c r="CJ116" s="209">
        <v>7.8666660000000004</v>
      </c>
      <c r="CK116" s="209">
        <v>0</v>
      </c>
      <c r="CL116" s="209">
        <v>0</v>
      </c>
      <c r="CM116" s="209">
        <v>0</v>
      </c>
      <c r="CN116" s="209">
        <v>0</v>
      </c>
      <c r="CO116" s="209">
        <v>34.933332999999998</v>
      </c>
      <c r="CP116" s="209">
        <v>18.500001000000001</v>
      </c>
      <c r="CQ116" s="209">
        <v>0</v>
      </c>
      <c r="CR116" s="209">
        <v>0</v>
      </c>
      <c r="CS116" s="209">
        <v>0</v>
      </c>
      <c r="CT116" s="209">
        <v>252.06228300000001</v>
      </c>
      <c r="CU116" s="209">
        <v>83.894739999999999</v>
      </c>
      <c r="CV116" s="209">
        <v>1</v>
      </c>
      <c r="CW116" s="209">
        <v>0</v>
      </c>
      <c r="CX116" s="209">
        <v>0</v>
      </c>
      <c r="CY116" s="209">
        <v>0</v>
      </c>
      <c r="CZ116" s="209">
        <v>74.066669000000005</v>
      </c>
      <c r="DA116" s="209">
        <v>35.666666999999997</v>
      </c>
      <c r="DB116" s="209">
        <v>0</v>
      </c>
      <c r="DC116" s="209">
        <v>0</v>
      </c>
      <c r="DD116" s="209">
        <v>0</v>
      </c>
      <c r="DE116" s="209">
        <v>0</v>
      </c>
      <c r="DF116" s="209">
        <v>295.84199599999999</v>
      </c>
      <c r="DG116" s="209">
        <v>125.271334</v>
      </c>
      <c r="DH116" s="209">
        <v>0.58333299999999999</v>
      </c>
      <c r="DI116" s="211">
        <v>1996.987316</v>
      </c>
      <c r="DJ116" s="211">
        <v>714.05733199999997</v>
      </c>
      <c r="DK116" s="211">
        <v>45.735332999999997</v>
      </c>
      <c r="DL116" s="212">
        <f t="shared" si="9"/>
        <v>172</v>
      </c>
      <c r="DM116" s="212">
        <f t="shared" si="10"/>
        <v>289</v>
      </c>
      <c r="DN116" s="212">
        <f t="shared" si="11"/>
        <v>176</v>
      </c>
      <c r="DO116" s="212">
        <f t="shared" si="12"/>
        <v>301</v>
      </c>
      <c r="DP116" s="208">
        <v>223</v>
      </c>
      <c r="DR116" s="206">
        <v>311</v>
      </c>
      <c r="DS116" s="206" t="s">
        <v>164</v>
      </c>
      <c r="DT116" s="206">
        <v>3117000</v>
      </c>
      <c r="DU116" s="206">
        <v>102362</v>
      </c>
      <c r="DV116" s="206" t="s">
        <v>408</v>
      </c>
      <c r="DW116" s="206" t="s">
        <v>320</v>
      </c>
      <c r="DX116" s="206" t="str">
        <f t="shared" si="7"/>
        <v>Maintained</v>
      </c>
      <c r="DY116" s="246">
        <v>42</v>
      </c>
      <c r="DZ116" s="246">
        <v>107</v>
      </c>
      <c r="EA116" s="213">
        <f t="shared" si="13"/>
        <v>1</v>
      </c>
      <c r="EB116" s="207" t="str">
        <f t="shared" si="8"/>
        <v>3111</v>
      </c>
    </row>
    <row r="117" spans="1:132" ht="15" hidden="1" x14ac:dyDescent="0.25">
      <c r="A117" s="243">
        <v>803</v>
      </c>
      <c r="B117" s="244" t="s">
        <v>217</v>
      </c>
      <c r="C117" s="208">
        <v>23531.5</v>
      </c>
      <c r="D117" s="208">
        <v>13624</v>
      </c>
      <c r="E117" s="209">
        <v>0</v>
      </c>
      <c r="F117" s="209">
        <v>0</v>
      </c>
      <c r="G117" s="209">
        <v>0</v>
      </c>
      <c r="H117" s="209">
        <v>0</v>
      </c>
      <c r="I117" s="209">
        <v>0</v>
      </c>
      <c r="J117" s="209">
        <v>53.999999000000003</v>
      </c>
      <c r="K117" s="209">
        <v>16.066666999999999</v>
      </c>
      <c r="L117" s="209">
        <v>1.4</v>
      </c>
      <c r="M117" s="209">
        <v>0</v>
      </c>
      <c r="N117" s="209">
        <v>0</v>
      </c>
      <c r="O117" s="209">
        <v>0</v>
      </c>
      <c r="P117" s="209">
        <v>0</v>
      </c>
      <c r="Q117" s="209">
        <v>0</v>
      </c>
      <c r="R117" s="209">
        <v>41</v>
      </c>
      <c r="S117" s="209">
        <v>17.8</v>
      </c>
      <c r="T117" s="209">
        <v>0</v>
      </c>
      <c r="U117" s="209">
        <v>0</v>
      </c>
      <c r="V117" s="209">
        <v>0</v>
      </c>
      <c r="W117" s="209">
        <v>0</v>
      </c>
      <c r="X117" s="210">
        <v>484.89799900000003</v>
      </c>
      <c r="Y117" s="210">
        <v>2981.9440070000001</v>
      </c>
      <c r="Z117" s="210">
        <v>1090.6419980000001</v>
      </c>
      <c r="AA117" s="210">
        <v>48.066667000000002</v>
      </c>
      <c r="AB117" s="209">
        <v>0</v>
      </c>
      <c r="AC117" s="209">
        <v>0</v>
      </c>
      <c r="AD117" s="209">
        <v>0</v>
      </c>
      <c r="AE117" s="209">
        <v>1</v>
      </c>
      <c r="AF117" s="209">
        <v>0</v>
      </c>
      <c r="AG117" s="209">
        <v>0</v>
      </c>
      <c r="AH117" s="209">
        <v>0</v>
      </c>
      <c r="AI117" s="209">
        <v>0</v>
      </c>
      <c r="AJ117" s="209">
        <v>0</v>
      </c>
      <c r="AK117" s="209">
        <v>3</v>
      </c>
      <c r="AL117" s="209">
        <v>3</v>
      </c>
      <c r="AM117" s="209">
        <v>0</v>
      </c>
      <c r="AN117" s="209">
        <v>0</v>
      </c>
      <c r="AO117" s="209">
        <v>0</v>
      </c>
      <c r="AP117" s="209">
        <v>227.71266600000001</v>
      </c>
      <c r="AQ117" s="209">
        <v>89.071332999999996</v>
      </c>
      <c r="AR117" s="209">
        <v>3.266667</v>
      </c>
      <c r="AS117" s="211">
        <v>97</v>
      </c>
      <c r="AT117" s="209">
        <v>0</v>
      </c>
      <c r="AU117" s="209">
        <v>0</v>
      </c>
      <c r="AV117" s="209">
        <v>0</v>
      </c>
      <c r="AW117" s="209">
        <v>13.133335000000001</v>
      </c>
      <c r="AX117" s="209">
        <v>1.8</v>
      </c>
      <c r="AY117" s="209">
        <v>1</v>
      </c>
      <c r="AZ117" s="209">
        <v>0</v>
      </c>
      <c r="BA117" s="209">
        <v>0</v>
      </c>
      <c r="BB117" s="209">
        <v>0</v>
      </c>
      <c r="BC117" s="209">
        <v>15</v>
      </c>
      <c r="BD117" s="209">
        <v>12.4</v>
      </c>
      <c r="BE117" s="209">
        <v>0</v>
      </c>
      <c r="BF117" s="211">
        <v>1500.7326559999999</v>
      </c>
      <c r="BG117" s="211">
        <v>572.68667100000005</v>
      </c>
      <c r="BH117" s="211">
        <v>14.59</v>
      </c>
      <c r="BI117" s="209">
        <v>0</v>
      </c>
      <c r="BJ117" s="209">
        <v>0</v>
      </c>
      <c r="BK117" s="209">
        <v>0</v>
      </c>
      <c r="BL117" s="209">
        <v>0</v>
      </c>
      <c r="BM117" s="209">
        <v>0</v>
      </c>
      <c r="BN117" s="209">
        <v>64.366664</v>
      </c>
      <c r="BO117" s="209">
        <v>26.366665999999999</v>
      </c>
      <c r="BP117" s="209">
        <v>2.6</v>
      </c>
      <c r="BQ117" s="209">
        <v>0</v>
      </c>
      <c r="BR117" s="209">
        <v>0</v>
      </c>
      <c r="BS117" s="209">
        <v>0</v>
      </c>
      <c r="BT117" s="209">
        <v>0</v>
      </c>
      <c r="BU117" s="209">
        <v>0</v>
      </c>
      <c r="BV117" s="209">
        <v>57</v>
      </c>
      <c r="BW117" s="209">
        <v>27.8</v>
      </c>
      <c r="BX117" s="209">
        <v>1</v>
      </c>
      <c r="BY117" s="209">
        <v>0</v>
      </c>
      <c r="BZ117" s="209">
        <v>0</v>
      </c>
      <c r="CA117" s="209">
        <v>0</v>
      </c>
      <c r="CB117" s="210">
        <v>408.31733100000002</v>
      </c>
      <c r="CC117" s="210">
        <v>2846.6613400000001</v>
      </c>
      <c r="CD117" s="210">
        <v>1042.1933320000001</v>
      </c>
      <c r="CE117" s="210">
        <v>47.2</v>
      </c>
      <c r="CF117" s="209">
        <v>0</v>
      </c>
      <c r="CG117" s="209">
        <v>0</v>
      </c>
      <c r="CH117" s="209">
        <v>0</v>
      </c>
      <c r="CI117" s="209">
        <v>2.8666659999999999</v>
      </c>
      <c r="CJ117" s="209">
        <v>1</v>
      </c>
      <c r="CK117" s="209">
        <v>0</v>
      </c>
      <c r="CL117" s="209">
        <v>0</v>
      </c>
      <c r="CM117" s="209">
        <v>0</v>
      </c>
      <c r="CN117" s="209">
        <v>0</v>
      </c>
      <c r="CO117" s="209">
        <v>7</v>
      </c>
      <c r="CP117" s="209">
        <v>2.8</v>
      </c>
      <c r="CQ117" s="209">
        <v>0</v>
      </c>
      <c r="CR117" s="209">
        <v>0</v>
      </c>
      <c r="CS117" s="209">
        <v>0</v>
      </c>
      <c r="CT117" s="209">
        <v>233.20533499999999</v>
      </c>
      <c r="CU117" s="209">
        <v>111.177333</v>
      </c>
      <c r="CV117" s="209">
        <v>5</v>
      </c>
      <c r="CW117" s="209">
        <v>0</v>
      </c>
      <c r="CX117" s="209">
        <v>0</v>
      </c>
      <c r="CY117" s="209">
        <v>0</v>
      </c>
      <c r="CZ117" s="209">
        <v>20.650001</v>
      </c>
      <c r="DA117" s="209">
        <v>7.1000009999999998</v>
      </c>
      <c r="DB117" s="209">
        <v>0.86666699999999997</v>
      </c>
      <c r="DC117" s="209">
        <v>0</v>
      </c>
      <c r="DD117" s="209">
        <v>0</v>
      </c>
      <c r="DE117" s="209">
        <v>0</v>
      </c>
      <c r="DF117" s="209">
        <v>20</v>
      </c>
      <c r="DG117" s="209">
        <v>12.4</v>
      </c>
      <c r="DH117" s="209">
        <v>0</v>
      </c>
      <c r="DI117" s="211">
        <v>1480.7093319999999</v>
      </c>
      <c r="DJ117" s="211">
        <v>578.95132999999998</v>
      </c>
      <c r="DK117" s="211">
        <v>14.299999</v>
      </c>
      <c r="DL117" s="212">
        <f t="shared" si="9"/>
        <v>91</v>
      </c>
      <c r="DM117" s="212">
        <f t="shared" si="10"/>
        <v>116</v>
      </c>
      <c r="DN117" s="212">
        <f t="shared" si="11"/>
        <v>99</v>
      </c>
      <c r="DO117" s="212">
        <f t="shared" si="12"/>
        <v>248</v>
      </c>
      <c r="DP117" s="208">
        <v>80</v>
      </c>
      <c r="DR117" s="206">
        <v>311</v>
      </c>
      <c r="DS117" s="206" t="s">
        <v>164</v>
      </c>
      <c r="DT117" s="206">
        <v>3117003</v>
      </c>
      <c r="DU117" s="206">
        <v>142722</v>
      </c>
      <c r="DV117" s="206" t="s">
        <v>409</v>
      </c>
      <c r="DW117" s="206" t="s">
        <v>300</v>
      </c>
      <c r="DX117" s="206" t="str">
        <f t="shared" si="7"/>
        <v>Academy</v>
      </c>
      <c r="DY117" s="246">
        <v>34</v>
      </c>
      <c r="DZ117" s="246">
        <v>45</v>
      </c>
      <c r="EA117" s="213">
        <f t="shared" si="13"/>
        <v>2</v>
      </c>
      <c r="EB117" s="207" t="str">
        <f t="shared" si="8"/>
        <v>3112</v>
      </c>
    </row>
    <row r="118" spans="1:132" ht="15" hidden="1" x14ac:dyDescent="0.25">
      <c r="A118" s="243">
        <v>393</v>
      </c>
      <c r="B118" s="244" t="s">
        <v>218</v>
      </c>
      <c r="C118" s="208">
        <v>11679</v>
      </c>
      <c r="D118" s="208">
        <v>8304</v>
      </c>
      <c r="E118" s="209">
        <v>29</v>
      </c>
      <c r="F118" s="209">
        <v>161.5</v>
      </c>
      <c r="G118" s="209">
        <v>59</v>
      </c>
      <c r="H118" s="209">
        <v>0</v>
      </c>
      <c r="I118" s="209">
        <v>13</v>
      </c>
      <c r="J118" s="209">
        <v>479.9</v>
      </c>
      <c r="K118" s="209">
        <v>207.4</v>
      </c>
      <c r="L118" s="209">
        <v>3</v>
      </c>
      <c r="M118" s="209">
        <v>0</v>
      </c>
      <c r="N118" s="209">
        <v>0</v>
      </c>
      <c r="O118" s="209">
        <v>0</v>
      </c>
      <c r="P118" s="209">
        <v>0</v>
      </c>
      <c r="Q118" s="209">
        <v>22</v>
      </c>
      <c r="R118" s="209">
        <v>255</v>
      </c>
      <c r="S118" s="209">
        <v>117</v>
      </c>
      <c r="T118" s="209">
        <v>2</v>
      </c>
      <c r="U118" s="209">
        <v>0</v>
      </c>
      <c r="V118" s="209">
        <v>0</v>
      </c>
      <c r="W118" s="209">
        <v>0</v>
      </c>
      <c r="X118" s="210">
        <v>453.11228199999999</v>
      </c>
      <c r="Y118" s="210">
        <v>581.91405099999997</v>
      </c>
      <c r="Z118" s="210">
        <v>178.800005</v>
      </c>
      <c r="AA118" s="210">
        <v>6.9684220000000003</v>
      </c>
      <c r="AB118" s="209">
        <v>42</v>
      </c>
      <c r="AC118" s="209">
        <v>9</v>
      </c>
      <c r="AD118" s="209">
        <v>0</v>
      </c>
      <c r="AE118" s="209">
        <v>91</v>
      </c>
      <c r="AF118" s="209">
        <v>70</v>
      </c>
      <c r="AG118" s="209">
        <v>0</v>
      </c>
      <c r="AH118" s="209">
        <v>0</v>
      </c>
      <c r="AI118" s="209">
        <v>0</v>
      </c>
      <c r="AJ118" s="209">
        <v>0</v>
      </c>
      <c r="AK118" s="209">
        <v>59</v>
      </c>
      <c r="AL118" s="209">
        <v>23</v>
      </c>
      <c r="AM118" s="209">
        <v>0</v>
      </c>
      <c r="AN118" s="209">
        <v>0</v>
      </c>
      <c r="AO118" s="209">
        <v>0</v>
      </c>
      <c r="AP118" s="209">
        <v>93.384210999999993</v>
      </c>
      <c r="AQ118" s="209">
        <v>34</v>
      </c>
      <c r="AR118" s="209">
        <v>2</v>
      </c>
      <c r="AS118" s="211">
        <v>72</v>
      </c>
      <c r="AT118" s="209">
        <v>64</v>
      </c>
      <c r="AU118" s="209">
        <v>27</v>
      </c>
      <c r="AV118" s="209">
        <v>0</v>
      </c>
      <c r="AW118" s="209">
        <v>107</v>
      </c>
      <c r="AX118" s="209">
        <v>50</v>
      </c>
      <c r="AY118" s="209">
        <v>0</v>
      </c>
      <c r="AZ118" s="209">
        <v>0</v>
      </c>
      <c r="BA118" s="209">
        <v>0</v>
      </c>
      <c r="BB118" s="209">
        <v>0</v>
      </c>
      <c r="BC118" s="209">
        <v>88.6</v>
      </c>
      <c r="BD118" s="209">
        <v>51</v>
      </c>
      <c r="BE118" s="209">
        <v>0</v>
      </c>
      <c r="BF118" s="211">
        <v>313.56667499999998</v>
      </c>
      <c r="BG118" s="211">
        <v>118.766668</v>
      </c>
      <c r="BH118" s="211">
        <v>2.533334</v>
      </c>
      <c r="BI118" s="209">
        <v>32.4</v>
      </c>
      <c r="BJ118" s="209">
        <v>145</v>
      </c>
      <c r="BK118" s="209">
        <v>56</v>
      </c>
      <c r="BL118" s="209">
        <v>2</v>
      </c>
      <c r="BM118" s="209">
        <v>8</v>
      </c>
      <c r="BN118" s="209">
        <v>445</v>
      </c>
      <c r="BO118" s="209">
        <v>209</v>
      </c>
      <c r="BP118" s="209">
        <v>0</v>
      </c>
      <c r="BQ118" s="209">
        <v>0</v>
      </c>
      <c r="BR118" s="209">
        <v>0</v>
      </c>
      <c r="BS118" s="209">
        <v>0</v>
      </c>
      <c r="BT118" s="209">
        <v>0</v>
      </c>
      <c r="BU118" s="209">
        <v>15</v>
      </c>
      <c r="BV118" s="209">
        <v>273.8</v>
      </c>
      <c r="BW118" s="209">
        <v>115.4</v>
      </c>
      <c r="BX118" s="209">
        <v>0</v>
      </c>
      <c r="BY118" s="209">
        <v>0</v>
      </c>
      <c r="BZ118" s="209">
        <v>0</v>
      </c>
      <c r="CA118" s="209">
        <v>0</v>
      </c>
      <c r="CB118" s="210">
        <v>403.04912200000001</v>
      </c>
      <c r="CC118" s="210">
        <v>547.19999499999994</v>
      </c>
      <c r="CD118" s="210">
        <v>169.966666</v>
      </c>
      <c r="CE118" s="210">
        <v>1.733333</v>
      </c>
      <c r="CF118" s="209">
        <v>16</v>
      </c>
      <c r="CG118" s="209">
        <v>10</v>
      </c>
      <c r="CH118" s="209">
        <v>0</v>
      </c>
      <c r="CI118" s="209">
        <v>105</v>
      </c>
      <c r="CJ118" s="209">
        <v>67</v>
      </c>
      <c r="CK118" s="209">
        <v>0</v>
      </c>
      <c r="CL118" s="209">
        <v>0</v>
      </c>
      <c r="CM118" s="209">
        <v>0</v>
      </c>
      <c r="CN118" s="209">
        <v>0</v>
      </c>
      <c r="CO118" s="209">
        <v>47</v>
      </c>
      <c r="CP118" s="209">
        <v>26</v>
      </c>
      <c r="CQ118" s="209">
        <v>0</v>
      </c>
      <c r="CR118" s="209">
        <v>0</v>
      </c>
      <c r="CS118" s="209">
        <v>0</v>
      </c>
      <c r="CT118" s="209">
        <v>99.7</v>
      </c>
      <c r="CU118" s="209">
        <v>29.533332999999999</v>
      </c>
      <c r="CV118" s="209">
        <v>0</v>
      </c>
      <c r="CW118" s="209">
        <v>73</v>
      </c>
      <c r="CX118" s="209">
        <v>28.5</v>
      </c>
      <c r="CY118" s="209">
        <v>1</v>
      </c>
      <c r="CZ118" s="209">
        <v>103</v>
      </c>
      <c r="DA118" s="209">
        <v>74</v>
      </c>
      <c r="DB118" s="209">
        <v>0</v>
      </c>
      <c r="DC118" s="209">
        <v>0</v>
      </c>
      <c r="DD118" s="209">
        <v>0</v>
      </c>
      <c r="DE118" s="209">
        <v>0</v>
      </c>
      <c r="DF118" s="209">
        <v>103</v>
      </c>
      <c r="DG118" s="209">
        <v>48</v>
      </c>
      <c r="DH118" s="209">
        <v>0</v>
      </c>
      <c r="DI118" s="211">
        <v>310.20000199999998</v>
      </c>
      <c r="DJ118" s="211">
        <v>110.000001</v>
      </c>
      <c r="DK118" s="211">
        <v>1.733333</v>
      </c>
      <c r="DL118" s="212">
        <f t="shared" si="9"/>
        <v>219.5</v>
      </c>
      <c r="DM118" s="212">
        <f t="shared" si="10"/>
        <v>376</v>
      </c>
      <c r="DN118" s="212">
        <f t="shared" si="11"/>
        <v>0</v>
      </c>
      <c r="DO118" s="212">
        <f t="shared" si="12"/>
        <v>0</v>
      </c>
      <c r="DP118" s="208">
        <v>13</v>
      </c>
      <c r="DR118" s="206">
        <v>311</v>
      </c>
      <c r="DS118" s="206" t="s">
        <v>164</v>
      </c>
      <c r="DT118" s="206">
        <v>3117004</v>
      </c>
      <c r="DU118" s="206">
        <v>142050</v>
      </c>
      <c r="DV118" s="206" t="s">
        <v>410</v>
      </c>
      <c r="DW118" s="206" t="s">
        <v>345</v>
      </c>
      <c r="DX118" s="206" t="str">
        <f t="shared" si="7"/>
        <v>Academy</v>
      </c>
      <c r="DY118" s="246">
        <v>47</v>
      </c>
      <c r="DZ118" s="246">
        <v>106</v>
      </c>
      <c r="EA118" s="213">
        <f t="shared" si="13"/>
        <v>3</v>
      </c>
      <c r="EB118" s="207" t="str">
        <f t="shared" si="8"/>
        <v>3113</v>
      </c>
    </row>
    <row r="119" spans="1:132" ht="15" hidden="1" x14ac:dyDescent="0.25">
      <c r="A119" s="243">
        <v>852</v>
      </c>
      <c r="B119" s="244" t="s">
        <v>219</v>
      </c>
      <c r="C119" s="208">
        <v>19588</v>
      </c>
      <c r="D119" s="208">
        <v>12094</v>
      </c>
      <c r="E119" s="209">
        <v>9.76</v>
      </c>
      <c r="F119" s="209">
        <v>50.16</v>
      </c>
      <c r="G119" s="209">
        <v>15.52</v>
      </c>
      <c r="H119" s="209">
        <v>0</v>
      </c>
      <c r="I119" s="209">
        <v>30</v>
      </c>
      <c r="J119" s="209">
        <v>214.86666700000001</v>
      </c>
      <c r="K119" s="209">
        <v>82.4</v>
      </c>
      <c r="L119" s="209">
        <v>1</v>
      </c>
      <c r="M119" s="209">
        <v>0</v>
      </c>
      <c r="N119" s="209">
        <v>0</v>
      </c>
      <c r="O119" s="209">
        <v>0</v>
      </c>
      <c r="P119" s="209">
        <v>0</v>
      </c>
      <c r="Q119" s="209">
        <v>2</v>
      </c>
      <c r="R119" s="209">
        <v>66</v>
      </c>
      <c r="S119" s="209">
        <v>15</v>
      </c>
      <c r="T119" s="209">
        <v>0</v>
      </c>
      <c r="U119" s="209">
        <v>0</v>
      </c>
      <c r="V119" s="209">
        <v>0</v>
      </c>
      <c r="W119" s="209">
        <v>0</v>
      </c>
      <c r="X119" s="210">
        <v>586.35558100000003</v>
      </c>
      <c r="Y119" s="210">
        <v>2076.1084649999998</v>
      </c>
      <c r="Z119" s="210">
        <v>759.17189699999994</v>
      </c>
      <c r="AA119" s="210">
        <v>32.999420999999998</v>
      </c>
      <c r="AB119" s="209">
        <v>2</v>
      </c>
      <c r="AC119" s="209">
        <v>1</v>
      </c>
      <c r="AD119" s="209">
        <v>0</v>
      </c>
      <c r="AE119" s="209">
        <v>34</v>
      </c>
      <c r="AF119" s="209">
        <v>14</v>
      </c>
      <c r="AG119" s="209">
        <v>0</v>
      </c>
      <c r="AH119" s="209">
        <v>0</v>
      </c>
      <c r="AI119" s="209">
        <v>0</v>
      </c>
      <c r="AJ119" s="209">
        <v>0</v>
      </c>
      <c r="AK119" s="209">
        <v>7</v>
      </c>
      <c r="AL119" s="209">
        <v>3</v>
      </c>
      <c r="AM119" s="209">
        <v>0</v>
      </c>
      <c r="AN119" s="209">
        <v>0</v>
      </c>
      <c r="AO119" s="209">
        <v>0</v>
      </c>
      <c r="AP119" s="209">
        <v>365.96354600000001</v>
      </c>
      <c r="AQ119" s="209">
        <v>201.70822799999999</v>
      </c>
      <c r="AR119" s="209">
        <v>9</v>
      </c>
      <c r="AS119" s="211">
        <v>136</v>
      </c>
      <c r="AT119" s="209">
        <v>22</v>
      </c>
      <c r="AU119" s="209">
        <v>5.76</v>
      </c>
      <c r="AV119" s="209">
        <v>0</v>
      </c>
      <c r="AW119" s="209">
        <v>44.583334000000001</v>
      </c>
      <c r="AX119" s="209">
        <v>26.400001</v>
      </c>
      <c r="AY119" s="209">
        <v>0</v>
      </c>
      <c r="AZ119" s="209">
        <v>0</v>
      </c>
      <c r="BA119" s="209">
        <v>0</v>
      </c>
      <c r="BB119" s="209">
        <v>0</v>
      </c>
      <c r="BC119" s="209">
        <v>16</v>
      </c>
      <c r="BD119" s="209">
        <v>1</v>
      </c>
      <c r="BE119" s="209">
        <v>0</v>
      </c>
      <c r="BF119" s="211">
        <v>788.72667100000001</v>
      </c>
      <c r="BG119" s="211">
        <v>304.48000200000001</v>
      </c>
      <c r="BH119" s="211">
        <v>7.75</v>
      </c>
      <c r="BI119" s="209">
        <v>8.36</v>
      </c>
      <c r="BJ119" s="209">
        <v>45</v>
      </c>
      <c r="BK119" s="209">
        <v>17</v>
      </c>
      <c r="BL119" s="209">
        <v>3</v>
      </c>
      <c r="BM119" s="209">
        <v>28.866667</v>
      </c>
      <c r="BN119" s="209">
        <v>215.7</v>
      </c>
      <c r="BO119" s="209">
        <v>102</v>
      </c>
      <c r="BP119" s="209">
        <v>2.6666669999999999</v>
      </c>
      <c r="BQ119" s="209">
        <v>0</v>
      </c>
      <c r="BR119" s="209">
        <v>0</v>
      </c>
      <c r="BS119" s="209">
        <v>0</v>
      </c>
      <c r="BT119" s="209">
        <v>0</v>
      </c>
      <c r="BU119" s="209">
        <v>6</v>
      </c>
      <c r="BV119" s="209">
        <v>43</v>
      </c>
      <c r="BW119" s="209">
        <v>27</v>
      </c>
      <c r="BX119" s="209">
        <v>0</v>
      </c>
      <c r="BY119" s="209">
        <v>0</v>
      </c>
      <c r="BZ119" s="209">
        <v>0</v>
      </c>
      <c r="CA119" s="209">
        <v>0</v>
      </c>
      <c r="CB119" s="210">
        <v>549.65205000000003</v>
      </c>
      <c r="CC119" s="210">
        <v>1994.1033660000001</v>
      </c>
      <c r="CD119" s="210">
        <v>693.73777900000005</v>
      </c>
      <c r="CE119" s="210">
        <v>21.880597000000002</v>
      </c>
      <c r="CF119" s="209">
        <v>5</v>
      </c>
      <c r="CG119" s="209">
        <v>2</v>
      </c>
      <c r="CH119" s="209">
        <v>0</v>
      </c>
      <c r="CI119" s="209">
        <v>23</v>
      </c>
      <c r="CJ119" s="209">
        <v>18</v>
      </c>
      <c r="CK119" s="209">
        <v>1</v>
      </c>
      <c r="CL119" s="209">
        <v>0</v>
      </c>
      <c r="CM119" s="209">
        <v>0</v>
      </c>
      <c r="CN119" s="209">
        <v>0</v>
      </c>
      <c r="CO119" s="209">
        <v>7</v>
      </c>
      <c r="CP119" s="209">
        <v>9</v>
      </c>
      <c r="CQ119" s="209">
        <v>0</v>
      </c>
      <c r="CR119" s="209">
        <v>0</v>
      </c>
      <c r="CS119" s="209">
        <v>0</v>
      </c>
      <c r="CT119" s="209">
        <v>495.02590700000002</v>
      </c>
      <c r="CU119" s="209">
        <v>195.87075899999999</v>
      </c>
      <c r="CV119" s="209">
        <v>3</v>
      </c>
      <c r="CW119" s="209">
        <v>23</v>
      </c>
      <c r="CX119" s="209">
        <v>5.5780000000000003</v>
      </c>
      <c r="CY119" s="209">
        <v>1</v>
      </c>
      <c r="CZ119" s="209">
        <v>34.616667</v>
      </c>
      <c r="DA119" s="209">
        <v>30.666667</v>
      </c>
      <c r="DB119" s="209">
        <v>1</v>
      </c>
      <c r="DC119" s="209">
        <v>0</v>
      </c>
      <c r="DD119" s="209">
        <v>0</v>
      </c>
      <c r="DE119" s="209">
        <v>0</v>
      </c>
      <c r="DF119" s="209">
        <v>15</v>
      </c>
      <c r="DG119" s="209">
        <v>6</v>
      </c>
      <c r="DH119" s="209">
        <v>0</v>
      </c>
      <c r="DI119" s="211">
        <v>862.35600199999999</v>
      </c>
      <c r="DJ119" s="211">
        <v>322.91266999999999</v>
      </c>
      <c r="DK119" s="211">
        <v>9</v>
      </c>
      <c r="DL119" s="212">
        <f t="shared" si="9"/>
        <v>361</v>
      </c>
      <c r="DM119" s="212">
        <f t="shared" si="10"/>
        <v>117</v>
      </c>
      <c r="DN119" s="212">
        <f t="shared" si="11"/>
        <v>38</v>
      </c>
      <c r="DO119" s="212">
        <f t="shared" si="12"/>
        <v>304</v>
      </c>
      <c r="DP119" s="208">
        <v>35</v>
      </c>
      <c r="DR119" s="206">
        <v>312</v>
      </c>
      <c r="DS119" s="206" t="s">
        <v>166</v>
      </c>
      <c r="DT119" s="206">
        <v>3127000</v>
      </c>
      <c r="DU119" s="206">
        <v>141382</v>
      </c>
      <c r="DV119" s="206" t="s">
        <v>411</v>
      </c>
      <c r="DW119" s="206" t="s">
        <v>345</v>
      </c>
      <c r="DX119" s="206" t="str">
        <f t="shared" si="7"/>
        <v>Academy</v>
      </c>
      <c r="DY119" s="246">
        <v>0</v>
      </c>
      <c r="DZ119" s="246">
        <v>56</v>
      </c>
      <c r="EA119" s="213">
        <f t="shared" si="13"/>
        <v>1</v>
      </c>
      <c r="EB119" s="207" t="str">
        <f t="shared" si="8"/>
        <v>3121</v>
      </c>
    </row>
    <row r="120" spans="1:132" ht="15" hidden="1" x14ac:dyDescent="0.25">
      <c r="A120" s="243">
        <v>882</v>
      </c>
      <c r="B120" s="244" t="s">
        <v>220</v>
      </c>
      <c r="C120" s="208">
        <v>14846.5</v>
      </c>
      <c r="D120" s="208">
        <v>11770.5</v>
      </c>
      <c r="E120" s="209">
        <v>0</v>
      </c>
      <c r="F120" s="209">
        <v>0</v>
      </c>
      <c r="G120" s="209">
        <v>0</v>
      </c>
      <c r="H120" s="209">
        <v>0</v>
      </c>
      <c r="I120" s="209">
        <v>0</v>
      </c>
      <c r="J120" s="209">
        <v>122</v>
      </c>
      <c r="K120" s="209">
        <v>52</v>
      </c>
      <c r="L120" s="209">
        <v>0</v>
      </c>
      <c r="M120" s="209">
        <v>0</v>
      </c>
      <c r="N120" s="209">
        <v>0</v>
      </c>
      <c r="O120" s="209">
        <v>0</v>
      </c>
      <c r="P120" s="209">
        <v>0</v>
      </c>
      <c r="Q120" s="209">
        <v>49.133333999999998</v>
      </c>
      <c r="R120" s="209">
        <v>383.68333200000001</v>
      </c>
      <c r="S120" s="209">
        <v>149.23333299999999</v>
      </c>
      <c r="T120" s="209">
        <v>1</v>
      </c>
      <c r="U120" s="209">
        <v>0</v>
      </c>
      <c r="V120" s="209">
        <v>0</v>
      </c>
      <c r="W120" s="209">
        <v>0</v>
      </c>
      <c r="X120" s="210">
        <v>373.90866599999998</v>
      </c>
      <c r="Y120" s="210">
        <v>1308.841999</v>
      </c>
      <c r="Z120" s="210">
        <v>448.18333200000001</v>
      </c>
      <c r="AA120" s="210">
        <v>20</v>
      </c>
      <c r="AB120" s="209">
        <v>0</v>
      </c>
      <c r="AC120" s="209">
        <v>0</v>
      </c>
      <c r="AD120" s="209">
        <v>0</v>
      </c>
      <c r="AE120" s="209">
        <v>33.6</v>
      </c>
      <c r="AF120" s="209">
        <v>16.8</v>
      </c>
      <c r="AG120" s="209">
        <v>0</v>
      </c>
      <c r="AH120" s="209">
        <v>0</v>
      </c>
      <c r="AI120" s="209">
        <v>0</v>
      </c>
      <c r="AJ120" s="209">
        <v>0</v>
      </c>
      <c r="AK120" s="209">
        <v>104.666667</v>
      </c>
      <c r="AL120" s="209">
        <v>51.766666000000001</v>
      </c>
      <c r="AM120" s="209">
        <v>0</v>
      </c>
      <c r="AN120" s="209">
        <v>0</v>
      </c>
      <c r="AO120" s="209">
        <v>0</v>
      </c>
      <c r="AP120" s="209">
        <v>248.21666500000001</v>
      </c>
      <c r="AQ120" s="209">
        <v>103.733333</v>
      </c>
      <c r="AR120" s="209">
        <v>3.6</v>
      </c>
      <c r="AS120" s="211">
        <v>85</v>
      </c>
      <c r="AT120" s="209">
        <v>0</v>
      </c>
      <c r="AU120" s="209">
        <v>0</v>
      </c>
      <c r="AV120" s="209">
        <v>0</v>
      </c>
      <c r="AW120" s="209">
        <v>0</v>
      </c>
      <c r="AX120" s="209">
        <v>0</v>
      </c>
      <c r="AY120" s="209">
        <v>0</v>
      </c>
      <c r="AZ120" s="209">
        <v>0</v>
      </c>
      <c r="BA120" s="209">
        <v>0</v>
      </c>
      <c r="BB120" s="209">
        <v>0</v>
      </c>
      <c r="BC120" s="209">
        <v>92.000001999999995</v>
      </c>
      <c r="BD120" s="209">
        <v>51.8</v>
      </c>
      <c r="BE120" s="209">
        <v>1</v>
      </c>
      <c r="BF120" s="211">
        <v>451.31733200000002</v>
      </c>
      <c r="BG120" s="211">
        <v>174.43133</v>
      </c>
      <c r="BH120" s="211">
        <v>11</v>
      </c>
      <c r="BI120" s="209">
        <v>0</v>
      </c>
      <c r="BJ120" s="209">
        <v>0</v>
      </c>
      <c r="BK120" s="209">
        <v>0</v>
      </c>
      <c r="BL120" s="209">
        <v>0</v>
      </c>
      <c r="BM120" s="209">
        <v>0</v>
      </c>
      <c r="BN120" s="209">
        <v>125.4</v>
      </c>
      <c r="BO120" s="209">
        <v>45.6</v>
      </c>
      <c r="BP120" s="209">
        <v>2</v>
      </c>
      <c r="BQ120" s="209">
        <v>0</v>
      </c>
      <c r="BR120" s="209">
        <v>0</v>
      </c>
      <c r="BS120" s="209">
        <v>0</v>
      </c>
      <c r="BT120" s="209">
        <v>0</v>
      </c>
      <c r="BU120" s="209">
        <v>58.866667</v>
      </c>
      <c r="BV120" s="209">
        <v>425.816666</v>
      </c>
      <c r="BW120" s="209">
        <v>177.033334</v>
      </c>
      <c r="BX120" s="209">
        <v>1</v>
      </c>
      <c r="BY120" s="209">
        <v>0</v>
      </c>
      <c r="BZ120" s="209">
        <v>0</v>
      </c>
      <c r="CA120" s="209">
        <v>0</v>
      </c>
      <c r="CB120" s="210">
        <v>309.32800099999997</v>
      </c>
      <c r="CC120" s="210">
        <v>1216.432665</v>
      </c>
      <c r="CD120" s="210">
        <v>409.55333200000001</v>
      </c>
      <c r="CE120" s="210">
        <v>19.600000000000001</v>
      </c>
      <c r="CF120" s="209">
        <v>0</v>
      </c>
      <c r="CG120" s="209">
        <v>0</v>
      </c>
      <c r="CH120" s="209">
        <v>0</v>
      </c>
      <c r="CI120" s="209">
        <v>39</v>
      </c>
      <c r="CJ120" s="209">
        <v>11</v>
      </c>
      <c r="CK120" s="209">
        <v>0</v>
      </c>
      <c r="CL120" s="209">
        <v>0</v>
      </c>
      <c r="CM120" s="209">
        <v>0</v>
      </c>
      <c r="CN120" s="209">
        <v>0</v>
      </c>
      <c r="CO120" s="209">
        <v>117.333333</v>
      </c>
      <c r="CP120" s="209">
        <v>50</v>
      </c>
      <c r="CQ120" s="209">
        <v>0</v>
      </c>
      <c r="CR120" s="209">
        <v>0</v>
      </c>
      <c r="CS120" s="209">
        <v>0</v>
      </c>
      <c r="CT120" s="209">
        <v>253.33333300000001</v>
      </c>
      <c r="CU120" s="209">
        <v>91.066666999999995</v>
      </c>
      <c r="CV120" s="209">
        <v>1</v>
      </c>
      <c r="CW120" s="209">
        <v>0</v>
      </c>
      <c r="CX120" s="209">
        <v>0</v>
      </c>
      <c r="CY120" s="209">
        <v>0</v>
      </c>
      <c r="CZ120" s="209">
        <v>0</v>
      </c>
      <c r="DA120" s="209">
        <v>0</v>
      </c>
      <c r="DB120" s="209">
        <v>0</v>
      </c>
      <c r="DC120" s="209">
        <v>0</v>
      </c>
      <c r="DD120" s="209">
        <v>0</v>
      </c>
      <c r="DE120" s="209">
        <v>0</v>
      </c>
      <c r="DF120" s="209">
        <v>104.08333500000001</v>
      </c>
      <c r="DG120" s="209">
        <v>46.483333000000002</v>
      </c>
      <c r="DH120" s="209">
        <v>0.7</v>
      </c>
      <c r="DI120" s="211">
        <v>479.579993</v>
      </c>
      <c r="DJ120" s="211">
        <v>186.59266700000001</v>
      </c>
      <c r="DK120" s="211">
        <v>8.6</v>
      </c>
      <c r="DL120" s="212">
        <f t="shared" si="9"/>
        <v>0</v>
      </c>
      <c r="DM120" s="212">
        <f t="shared" si="10"/>
        <v>0</v>
      </c>
      <c r="DN120" s="212">
        <f t="shared" si="11"/>
        <v>234.5</v>
      </c>
      <c r="DO120" s="212">
        <f t="shared" si="12"/>
        <v>366</v>
      </c>
      <c r="DP120" s="208">
        <v>11</v>
      </c>
      <c r="DR120" s="206">
        <v>312</v>
      </c>
      <c r="DS120" s="206" t="s">
        <v>166</v>
      </c>
      <c r="DT120" s="206">
        <v>3127001</v>
      </c>
      <c r="DU120" s="206">
        <v>141606</v>
      </c>
      <c r="DV120" s="206" t="s">
        <v>412</v>
      </c>
      <c r="DW120" s="206" t="s">
        <v>311</v>
      </c>
      <c r="DX120" s="206" t="str">
        <f t="shared" si="7"/>
        <v>Academy</v>
      </c>
      <c r="DY120" s="246">
        <v>43</v>
      </c>
      <c r="DZ120" s="246">
        <v>105</v>
      </c>
      <c r="EA120" s="213">
        <f t="shared" si="13"/>
        <v>2</v>
      </c>
      <c r="EB120" s="207" t="str">
        <f t="shared" si="8"/>
        <v>3122</v>
      </c>
    </row>
    <row r="121" spans="1:132" ht="15" hidden="1" x14ac:dyDescent="0.25">
      <c r="A121" s="243">
        <v>210</v>
      </c>
      <c r="B121" s="244" t="s">
        <v>143</v>
      </c>
      <c r="C121" s="208">
        <v>21366</v>
      </c>
      <c r="D121" s="208">
        <v>15850</v>
      </c>
      <c r="E121" s="209">
        <v>168</v>
      </c>
      <c r="F121" s="209">
        <v>270</v>
      </c>
      <c r="G121" s="209">
        <v>117</v>
      </c>
      <c r="H121" s="209">
        <v>4</v>
      </c>
      <c r="I121" s="209">
        <v>49</v>
      </c>
      <c r="J121" s="209">
        <v>919.46666700000003</v>
      </c>
      <c r="K121" s="209">
        <v>417</v>
      </c>
      <c r="L121" s="209">
        <v>11</v>
      </c>
      <c r="M121" s="209">
        <v>0</v>
      </c>
      <c r="N121" s="209">
        <v>0</v>
      </c>
      <c r="O121" s="209">
        <v>0</v>
      </c>
      <c r="P121" s="209">
        <v>0</v>
      </c>
      <c r="Q121" s="209">
        <v>17</v>
      </c>
      <c r="R121" s="209">
        <v>229.5</v>
      </c>
      <c r="S121" s="209">
        <v>104</v>
      </c>
      <c r="T121" s="209">
        <v>3</v>
      </c>
      <c r="U121" s="209">
        <v>0</v>
      </c>
      <c r="V121" s="209">
        <v>0</v>
      </c>
      <c r="W121" s="209">
        <v>0</v>
      </c>
      <c r="X121" s="210">
        <v>528.4</v>
      </c>
      <c r="Y121" s="210">
        <v>1328.399999</v>
      </c>
      <c r="Z121" s="210">
        <v>367</v>
      </c>
      <c r="AA121" s="210">
        <v>36</v>
      </c>
      <c r="AB121" s="209">
        <v>113</v>
      </c>
      <c r="AC121" s="209">
        <v>51</v>
      </c>
      <c r="AD121" s="209">
        <v>2</v>
      </c>
      <c r="AE121" s="209">
        <v>249.466667</v>
      </c>
      <c r="AF121" s="209">
        <v>131</v>
      </c>
      <c r="AG121" s="209">
        <v>1</v>
      </c>
      <c r="AH121" s="209">
        <v>0</v>
      </c>
      <c r="AI121" s="209">
        <v>0</v>
      </c>
      <c r="AJ121" s="209">
        <v>0</v>
      </c>
      <c r="AK121" s="209">
        <v>70</v>
      </c>
      <c r="AL121" s="209">
        <v>40</v>
      </c>
      <c r="AM121" s="209">
        <v>2</v>
      </c>
      <c r="AN121" s="209">
        <v>0</v>
      </c>
      <c r="AO121" s="209">
        <v>0</v>
      </c>
      <c r="AP121" s="209">
        <v>119</v>
      </c>
      <c r="AQ121" s="209">
        <v>51</v>
      </c>
      <c r="AR121" s="209">
        <v>1</v>
      </c>
      <c r="AS121" s="211">
        <v>137</v>
      </c>
      <c r="AT121" s="209">
        <v>69.8</v>
      </c>
      <c r="AU121" s="209">
        <v>44</v>
      </c>
      <c r="AV121" s="209">
        <v>1</v>
      </c>
      <c r="AW121" s="209">
        <v>233.66667200000001</v>
      </c>
      <c r="AX121" s="209">
        <v>119.133336</v>
      </c>
      <c r="AY121" s="209">
        <v>1</v>
      </c>
      <c r="AZ121" s="209">
        <v>0</v>
      </c>
      <c r="BA121" s="209">
        <v>0</v>
      </c>
      <c r="BB121" s="209">
        <v>0</v>
      </c>
      <c r="BC121" s="209">
        <v>52</v>
      </c>
      <c r="BD121" s="209">
        <v>26</v>
      </c>
      <c r="BE121" s="209">
        <v>3</v>
      </c>
      <c r="BF121" s="211">
        <v>484.20000099999999</v>
      </c>
      <c r="BG121" s="211">
        <v>156.70000099999999</v>
      </c>
      <c r="BH121" s="211">
        <v>7</v>
      </c>
      <c r="BI121" s="209">
        <v>161</v>
      </c>
      <c r="BJ121" s="209">
        <v>253</v>
      </c>
      <c r="BK121" s="209">
        <v>84</v>
      </c>
      <c r="BL121" s="209">
        <v>11</v>
      </c>
      <c r="BM121" s="209">
        <v>30</v>
      </c>
      <c r="BN121" s="209">
        <v>844</v>
      </c>
      <c r="BO121" s="209">
        <v>409</v>
      </c>
      <c r="BP121" s="209">
        <v>10</v>
      </c>
      <c r="BQ121" s="209">
        <v>0</v>
      </c>
      <c r="BR121" s="209">
        <v>0</v>
      </c>
      <c r="BS121" s="209">
        <v>0</v>
      </c>
      <c r="BT121" s="209">
        <v>0</v>
      </c>
      <c r="BU121" s="209">
        <v>18</v>
      </c>
      <c r="BV121" s="209">
        <v>247</v>
      </c>
      <c r="BW121" s="209">
        <v>121</v>
      </c>
      <c r="BX121" s="209">
        <v>3</v>
      </c>
      <c r="BY121" s="209">
        <v>0</v>
      </c>
      <c r="BZ121" s="209">
        <v>0</v>
      </c>
      <c r="CA121" s="209">
        <v>0</v>
      </c>
      <c r="CB121" s="210">
        <v>381.8</v>
      </c>
      <c r="CC121" s="210">
        <v>1285.4666669999999</v>
      </c>
      <c r="CD121" s="210">
        <v>398.66666700000002</v>
      </c>
      <c r="CE121" s="210">
        <v>61</v>
      </c>
      <c r="CF121" s="209">
        <v>131</v>
      </c>
      <c r="CG121" s="209">
        <v>39</v>
      </c>
      <c r="CH121" s="209">
        <v>8</v>
      </c>
      <c r="CI121" s="209">
        <v>253</v>
      </c>
      <c r="CJ121" s="209">
        <v>125</v>
      </c>
      <c r="CK121" s="209">
        <v>7</v>
      </c>
      <c r="CL121" s="209">
        <v>0</v>
      </c>
      <c r="CM121" s="209">
        <v>0</v>
      </c>
      <c r="CN121" s="209">
        <v>0</v>
      </c>
      <c r="CO121" s="209">
        <v>66</v>
      </c>
      <c r="CP121" s="209">
        <v>33</v>
      </c>
      <c r="CQ121" s="209">
        <v>0</v>
      </c>
      <c r="CR121" s="209">
        <v>0</v>
      </c>
      <c r="CS121" s="209">
        <v>0</v>
      </c>
      <c r="CT121" s="209">
        <v>122</v>
      </c>
      <c r="CU121" s="209">
        <v>53</v>
      </c>
      <c r="CV121" s="209">
        <v>1</v>
      </c>
      <c r="CW121" s="209">
        <v>74.8</v>
      </c>
      <c r="CX121" s="209">
        <v>27</v>
      </c>
      <c r="CY121" s="209">
        <v>2</v>
      </c>
      <c r="CZ121" s="209">
        <v>216.86666700000001</v>
      </c>
      <c r="DA121" s="209">
        <v>120.666668</v>
      </c>
      <c r="DB121" s="209">
        <v>1</v>
      </c>
      <c r="DC121" s="209">
        <v>0</v>
      </c>
      <c r="DD121" s="209">
        <v>0</v>
      </c>
      <c r="DE121" s="209">
        <v>0</v>
      </c>
      <c r="DF121" s="209">
        <v>67.800000999999995</v>
      </c>
      <c r="DG121" s="209">
        <v>36.466667000000001</v>
      </c>
      <c r="DH121" s="209">
        <v>2</v>
      </c>
      <c r="DI121" s="211">
        <v>488.37866700000001</v>
      </c>
      <c r="DJ121" s="211">
        <v>151.80000000000001</v>
      </c>
      <c r="DK121" s="211">
        <v>7.733333</v>
      </c>
      <c r="DL121" s="212">
        <f t="shared" si="9"/>
        <v>179</v>
      </c>
      <c r="DM121" s="212">
        <f t="shared" si="10"/>
        <v>235</v>
      </c>
      <c r="DN121" s="212">
        <f t="shared" si="11"/>
        <v>38</v>
      </c>
      <c r="DO121" s="212">
        <f t="shared" si="12"/>
        <v>200</v>
      </c>
      <c r="DP121" s="208">
        <v>164</v>
      </c>
      <c r="DR121" s="206">
        <v>312</v>
      </c>
      <c r="DS121" s="206" t="s">
        <v>166</v>
      </c>
      <c r="DT121" s="206">
        <v>3127002</v>
      </c>
      <c r="DU121" s="206">
        <v>137652</v>
      </c>
      <c r="DV121" s="206" t="s">
        <v>413</v>
      </c>
      <c r="DW121" s="206" t="s">
        <v>300</v>
      </c>
      <c r="DX121" s="206" t="str">
        <f t="shared" si="7"/>
        <v>Academy</v>
      </c>
      <c r="DY121" s="246">
        <v>57</v>
      </c>
      <c r="DZ121" s="246">
        <v>0</v>
      </c>
      <c r="EA121" s="213">
        <f t="shared" si="13"/>
        <v>3</v>
      </c>
      <c r="EB121" s="207" t="str">
        <f t="shared" si="8"/>
        <v>3123</v>
      </c>
    </row>
    <row r="122" spans="1:132" ht="15" hidden="1" x14ac:dyDescent="0.25">
      <c r="A122" s="243">
        <v>342</v>
      </c>
      <c r="B122" s="244" t="s">
        <v>221</v>
      </c>
      <c r="C122" s="208">
        <v>14521.5</v>
      </c>
      <c r="D122" s="208">
        <v>10225</v>
      </c>
      <c r="E122" s="209">
        <v>0</v>
      </c>
      <c r="F122" s="209">
        <v>48</v>
      </c>
      <c r="G122" s="209">
        <v>12</v>
      </c>
      <c r="H122" s="209">
        <v>0</v>
      </c>
      <c r="I122" s="209">
        <v>48</v>
      </c>
      <c r="J122" s="209">
        <v>652.4</v>
      </c>
      <c r="K122" s="209">
        <v>268</v>
      </c>
      <c r="L122" s="209">
        <v>6</v>
      </c>
      <c r="M122" s="209">
        <v>0</v>
      </c>
      <c r="N122" s="209">
        <v>0</v>
      </c>
      <c r="O122" s="209">
        <v>0</v>
      </c>
      <c r="P122" s="209">
        <v>0</v>
      </c>
      <c r="Q122" s="209">
        <v>0</v>
      </c>
      <c r="R122" s="209">
        <v>12</v>
      </c>
      <c r="S122" s="209">
        <v>5</v>
      </c>
      <c r="T122" s="209">
        <v>0</v>
      </c>
      <c r="U122" s="209">
        <v>0</v>
      </c>
      <c r="V122" s="209">
        <v>0</v>
      </c>
      <c r="W122" s="209">
        <v>0</v>
      </c>
      <c r="X122" s="210">
        <v>524.96666600000003</v>
      </c>
      <c r="Y122" s="210">
        <v>1130.100001</v>
      </c>
      <c r="Z122" s="210">
        <v>333.96666699999997</v>
      </c>
      <c r="AA122" s="210">
        <v>13.763332999999999</v>
      </c>
      <c r="AB122" s="209">
        <v>3</v>
      </c>
      <c r="AC122" s="209">
        <v>3</v>
      </c>
      <c r="AD122" s="209">
        <v>0</v>
      </c>
      <c r="AE122" s="209">
        <v>104</v>
      </c>
      <c r="AF122" s="209">
        <v>45</v>
      </c>
      <c r="AG122" s="209">
        <v>2</v>
      </c>
      <c r="AH122" s="209">
        <v>0</v>
      </c>
      <c r="AI122" s="209">
        <v>0</v>
      </c>
      <c r="AJ122" s="209">
        <v>0</v>
      </c>
      <c r="AK122" s="209">
        <v>3</v>
      </c>
      <c r="AL122" s="209">
        <v>2</v>
      </c>
      <c r="AM122" s="209">
        <v>0</v>
      </c>
      <c r="AN122" s="209">
        <v>0</v>
      </c>
      <c r="AO122" s="209">
        <v>0</v>
      </c>
      <c r="AP122" s="209">
        <v>191.533334</v>
      </c>
      <c r="AQ122" s="209">
        <v>65.466667000000001</v>
      </c>
      <c r="AR122" s="209">
        <v>2</v>
      </c>
      <c r="AS122" s="211">
        <v>91</v>
      </c>
      <c r="AT122" s="209">
        <v>20.05</v>
      </c>
      <c r="AU122" s="209">
        <v>6.35</v>
      </c>
      <c r="AV122" s="209">
        <v>0</v>
      </c>
      <c r="AW122" s="209">
        <v>201.95</v>
      </c>
      <c r="AX122" s="209">
        <v>91.983333000000002</v>
      </c>
      <c r="AY122" s="209">
        <v>0</v>
      </c>
      <c r="AZ122" s="209">
        <v>0</v>
      </c>
      <c r="BA122" s="209">
        <v>0</v>
      </c>
      <c r="BB122" s="209">
        <v>0</v>
      </c>
      <c r="BC122" s="209">
        <v>4</v>
      </c>
      <c r="BD122" s="209">
        <v>2</v>
      </c>
      <c r="BE122" s="209">
        <v>0</v>
      </c>
      <c r="BF122" s="211">
        <v>667.57532200000003</v>
      </c>
      <c r="BG122" s="211">
        <v>203.53599700000001</v>
      </c>
      <c r="BH122" s="211">
        <v>0.76333300000000004</v>
      </c>
      <c r="BI122" s="209">
        <v>0</v>
      </c>
      <c r="BJ122" s="209">
        <v>46</v>
      </c>
      <c r="BK122" s="209">
        <v>15</v>
      </c>
      <c r="BL122" s="209">
        <v>0</v>
      </c>
      <c r="BM122" s="209">
        <v>51</v>
      </c>
      <c r="BN122" s="209">
        <v>597.13333399999999</v>
      </c>
      <c r="BO122" s="209">
        <v>256</v>
      </c>
      <c r="BP122" s="209">
        <v>3</v>
      </c>
      <c r="BQ122" s="209">
        <v>0</v>
      </c>
      <c r="BR122" s="209">
        <v>0</v>
      </c>
      <c r="BS122" s="209">
        <v>0</v>
      </c>
      <c r="BT122" s="209">
        <v>0</v>
      </c>
      <c r="BU122" s="209">
        <v>0</v>
      </c>
      <c r="BV122" s="209">
        <v>33.6</v>
      </c>
      <c r="BW122" s="209">
        <v>21</v>
      </c>
      <c r="BX122" s="209">
        <v>1</v>
      </c>
      <c r="BY122" s="209">
        <v>0</v>
      </c>
      <c r="BZ122" s="209">
        <v>0</v>
      </c>
      <c r="CA122" s="209">
        <v>0</v>
      </c>
      <c r="CB122" s="210">
        <v>492.472667</v>
      </c>
      <c r="CC122" s="210">
        <v>1071.6666660000001</v>
      </c>
      <c r="CD122" s="210">
        <v>379.58933400000001</v>
      </c>
      <c r="CE122" s="210">
        <v>18</v>
      </c>
      <c r="CF122" s="209">
        <v>0</v>
      </c>
      <c r="CG122" s="209">
        <v>0</v>
      </c>
      <c r="CH122" s="209">
        <v>0</v>
      </c>
      <c r="CI122" s="209">
        <v>114</v>
      </c>
      <c r="CJ122" s="209">
        <v>70</v>
      </c>
      <c r="CK122" s="209">
        <v>0</v>
      </c>
      <c r="CL122" s="209">
        <v>0</v>
      </c>
      <c r="CM122" s="209">
        <v>0</v>
      </c>
      <c r="CN122" s="209">
        <v>0</v>
      </c>
      <c r="CO122" s="209">
        <v>5</v>
      </c>
      <c r="CP122" s="209">
        <v>3</v>
      </c>
      <c r="CQ122" s="209">
        <v>0</v>
      </c>
      <c r="CR122" s="209">
        <v>0</v>
      </c>
      <c r="CS122" s="209">
        <v>0</v>
      </c>
      <c r="CT122" s="209">
        <v>184.7</v>
      </c>
      <c r="CU122" s="209">
        <v>77</v>
      </c>
      <c r="CV122" s="209">
        <v>1</v>
      </c>
      <c r="CW122" s="209">
        <v>11.333333</v>
      </c>
      <c r="CX122" s="209">
        <v>7.7</v>
      </c>
      <c r="CY122" s="209">
        <v>0</v>
      </c>
      <c r="CZ122" s="209">
        <v>178.55</v>
      </c>
      <c r="DA122" s="209">
        <v>112.7</v>
      </c>
      <c r="DB122" s="209">
        <v>3</v>
      </c>
      <c r="DC122" s="209">
        <v>0</v>
      </c>
      <c r="DD122" s="209">
        <v>0</v>
      </c>
      <c r="DE122" s="209">
        <v>0</v>
      </c>
      <c r="DF122" s="209">
        <v>17.599999</v>
      </c>
      <c r="DG122" s="209">
        <v>15.166665999999999</v>
      </c>
      <c r="DH122" s="209">
        <v>1</v>
      </c>
      <c r="DI122" s="211">
        <v>658.54465900000002</v>
      </c>
      <c r="DJ122" s="211">
        <v>255.617997</v>
      </c>
      <c r="DK122" s="211">
        <v>4</v>
      </c>
      <c r="DL122" s="212">
        <f t="shared" si="9"/>
        <v>134</v>
      </c>
      <c r="DM122" s="212">
        <f t="shared" si="10"/>
        <v>249.5</v>
      </c>
      <c r="DN122" s="212">
        <f t="shared" si="11"/>
        <v>0</v>
      </c>
      <c r="DO122" s="212">
        <f t="shared" si="12"/>
        <v>0</v>
      </c>
      <c r="DP122" s="208">
        <v>73.5</v>
      </c>
      <c r="DR122" s="206">
        <v>312</v>
      </c>
      <c r="DS122" s="206" t="s">
        <v>166</v>
      </c>
      <c r="DT122" s="206">
        <v>3127004</v>
      </c>
      <c r="DU122" s="206">
        <v>102462</v>
      </c>
      <c r="DV122" s="206" t="s">
        <v>414</v>
      </c>
      <c r="DW122" s="206" t="s">
        <v>295</v>
      </c>
      <c r="DX122" s="206" t="str">
        <f t="shared" si="7"/>
        <v>Maintained</v>
      </c>
      <c r="DY122" s="246">
        <v>0</v>
      </c>
      <c r="DZ122" s="246">
        <v>255</v>
      </c>
      <c r="EA122" s="213">
        <f t="shared" si="13"/>
        <v>4</v>
      </c>
      <c r="EB122" s="207" t="str">
        <f t="shared" si="8"/>
        <v>3124</v>
      </c>
    </row>
    <row r="123" spans="1:132" ht="15" hidden="1" x14ac:dyDescent="0.25">
      <c r="A123" s="243">
        <v>860</v>
      </c>
      <c r="B123" s="244" t="s">
        <v>222</v>
      </c>
      <c r="C123" s="208">
        <v>66143.5</v>
      </c>
      <c r="D123" s="208">
        <v>46416.5</v>
      </c>
      <c r="E123" s="209">
        <v>0</v>
      </c>
      <c r="F123" s="209">
        <v>37.799999999999997</v>
      </c>
      <c r="G123" s="209">
        <v>15.8</v>
      </c>
      <c r="H123" s="209">
        <v>0</v>
      </c>
      <c r="I123" s="209">
        <v>0</v>
      </c>
      <c r="J123" s="209">
        <v>0</v>
      </c>
      <c r="K123" s="209">
        <v>0</v>
      </c>
      <c r="L123" s="209">
        <v>0</v>
      </c>
      <c r="M123" s="209">
        <v>0</v>
      </c>
      <c r="N123" s="209">
        <v>0</v>
      </c>
      <c r="O123" s="209">
        <v>0</v>
      </c>
      <c r="P123" s="209">
        <v>0</v>
      </c>
      <c r="Q123" s="209">
        <v>48.8</v>
      </c>
      <c r="R123" s="209">
        <v>511.85533400000003</v>
      </c>
      <c r="S123" s="209">
        <v>208.41466700000001</v>
      </c>
      <c r="T123" s="209">
        <v>1.008</v>
      </c>
      <c r="U123" s="209">
        <v>0</v>
      </c>
      <c r="V123" s="209">
        <v>0</v>
      </c>
      <c r="W123" s="209">
        <v>0</v>
      </c>
      <c r="X123" s="210">
        <v>1791.411996</v>
      </c>
      <c r="Y123" s="210">
        <v>7988.6264369999999</v>
      </c>
      <c r="Z123" s="210">
        <v>2827.4486790000001</v>
      </c>
      <c r="AA123" s="210">
        <v>99.516667999999996</v>
      </c>
      <c r="AB123" s="209">
        <v>7</v>
      </c>
      <c r="AC123" s="209">
        <v>1</v>
      </c>
      <c r="AD123" s="209">
        <v>0</v>
      </c>
      <c r="AE123" s="209">
        <v>0</v>
      </c>
      <c r="AF123" s="209">
        <v>0</v>
      </c>
      <c r="AG123" s="209">
        <v>0</v>
      </c>
      <c r="AH123" s="209">
        <v>0</v>
      </c>
      <c r="AI123" s="209">
        <v>0</v>
      </c>
      <c r="AJ123" s="209">
        <v>0</v>
      </c>
      <c r="AK123" s="209">
        <v>67</v>
      </c>
      <c r="AL123" s="209">
        <v>36.799999999999997</v>
      </c>
      <c r="AM123" s="209">
        <v>0</v>
      </c>
      <c r="AN123" s="209">
        <v>0</v>
      </c>
      <c r="AO123" s="209">
        <v>0</v>
      </c>
      <c r="AP123" s="209">
        <v>991.05866900000001</v>
      </c>
      <c r="AQ123" s="209">
        <v>450.21800200000001</v>
      </c>
      <c r="AR123" s="209">
        <v>10</v>
      </c>
      <c r="AS123" s="211">
        <v>261</v>
      </c>
      <c r="AT123" s="209">
        <v>4</v>
      </c>
      <c r="AU123" s="209">
        <v>4</v>
      </c>
      <c r="AV123" s="209">
        <v>0</v>
      </c>
      <c r="AW123" s="209">
        <v>0</v>
      </c>
      <c r="AX123" s="209">
        <v>0</v>
      </c>
      <c r="AY123" s="209">
        <v>0</v>
      </c>
      <c r="AZ123" s="209">
        <v>0</v>
      </c>
      <c r="BA123" s="209">
        <v>0</v>
      </c>
      <c r="BB123" s="209">
        <v>0</v>
      </c>
      <c r="BC123" s="209">
        <v>202.307332</v>
      </c>
      <c r="BD123" s="209">
        <v>96.266666999999998</v>
      </c>
      <c r="BE123" s="209">
        <v>0</v>
      </c>
      <c r="BF123" s="211">
        <v>4181.0139950000003</v>
      </c>
      <c r="BG123" s="211">
        <v>1580.153335</v>
      </c>
      <c r="BH123" s="211">
        <v>19.599999</v>
      </c>
      <c r="BI123" s="209">
        <v>0</v>
      </c>
      <c r="BJ123" s="209">
        <v>31.6</v>
      </c>
      <c r="BK123" s="209">
        <v>17</v>
      </c>
      <c r="BL123" s="209">
        <v>1.8</v>
      </c>
      <c r="BM123" s="209">
        <v>0</v>
      </c>
      <c r="BN123" s="209">
        <v>0</v>
      </c>
      <c r="BO123" s="209">
        <v>0</v>
      </c>
      <c r="BP123" s="209">
        <v>1</v>
      </c>
      <c r="BQ123" s="209">
        <v>0</v>
      </c>
      <c r="BR123" s="209">
        <v>0</v>
      </c>
      <c r="BS123" s="209">
        <v>0</v>
      </c>
      <c r="BT123" s="209">
        <v>0</v>
      </c>
      <c r="BU123" s="209">
        <v>100.6</v>
      </c>
      <c r="BV123" s="209">
        <v>1106.533334</v>
      </c>
      <c r="BW123" s="209">
        <v>477.866669</v>
      </c>
      <c r="BX123" s="209">
        <v>13.833333</v>
      </c>
      <c r="BY123" s="209">
        <v>0</v>
      </c>
      <c r="BZ123" s="209">
        <v>0</v>
      </c>
      <c r="CA123" s="209">
        <v>0</v>
      </c>
      <c r="CB123" s="210">
        <v>1432.230673</v>
      </c>
      <c r="CC123" s="210">
        <v>7278.6673510000001</v>
      </c>
      <c r="CD123" s="210">
        <v>2481.804001</v>
      </c>
      <c r="CE123" s="210">
        <v>117.652666</v>
      </c>
      <c r="CF123" s="209">
        <v>5.8</v>
      </c>
      <c r="CG123" s="209">
        <v>7</v>
      </c>
      <c r="CH123" s="209">
        <v>0</v>
      </c>
      <c r="CI123" s="209">
        <v>0</v>
      </c>
      <c r="CJ123" s="209">
        <v>0</v>
      </c>
      <c r="CK123" s="209">
        <v>1</v>
      </c>
      <c r="CL123" s="209">
        <v>0</v>
      </c>
      <c r="CM123" s="209">
        <v>0</v>
      </c>
      <c r="CN123" s="209">
        <v>0</v>
      </c>
      <c r="CO123" s="209">
        <v>168.8</v>
      </c>
      <c r="CP123" s="209">
        <v>90</v>
      </c>
      <c r="CQ123" s="209">
        <v>2</v>
      </c>
      <c r="CR123" s="209">
        <v>0</v>
      </c>
      <c r="CS123" s="209">
        <v>0</v>
      </c>
      <c r="CT123" s="209">
        <v>869.41666599999996</v>
      </c>
      <c r="CU123" s="209">
        <v>421.3</v>
      </c>
      <c r="CV123" s="209">
        <v>17.733332999999998</v>
      </c>
      <c r="CW123" s="209">
        <v>10</v>
      </c>
      <c r="CX123" s="209">
        <v>4</v>
      </c>
      <c r="CY123" s="209">
        <v>0</v>
      </c>
      <c r="CZ123" s="209">
        <v>0</v>
      </c>
      <c r="DA123" s="209">
        <v>0</v>
      </c>
      <c r="DB123" s="209">
        <v>1</v>
      </c>
      <c r="DC123" s="209">
        <v>0</v>
      </c>
      <c r="DD123" s="209">
        <v>0</v>
      </c>
      <c r="DE123" s="209">
        <v>0</v>
      </c>
      <c r="DF123" s="209">
        <v>463.66666400000003</v>
      </c>
      <c r="DG123" s="209">
        <v>218.74999800000001</v>
      </c>
      <c r="DH123" s="209">
        <v>3.2666659999999998</v>
      </c>
      <c r="DI123" s="211">
        <v>4109.9859960000003</v>
      </c>
      <c r="DJ123" s="211">
        <v>1497.338657</v>
      </c>
      <c r="DK123" s="211">
        <v>33.733333000000002</v>
      </c>
      <c r="DL123" s="212">
        <f t="shared" si="9"/>
        <v>374</v>
      </c>
      <c r="DM123" s="212">
        <f t="shared" si="10"/>
        <v>206</v>
      </c>
      <c r="DN123" s="212">
        <f t="shared" si="11"/>
        <v>780</v>
      </c>
      <c r="DO123" s="212">
        <f t="shared" si="12"/>
        <v>1410</v>
      </c>
      <c r="DP123" s="208">
        <v>437</v>
      </c>
      <c r="DR123" s="206">
        <v>312</v>
      </c>
      <c r="DS123" s="206" t="s">
        <v>166</v>
      </c>
      <c r="DT123" s="206">
        <v>3127009</v>
      </c>
      <c r="DU123" s="206">
        <v>102465</v>
      </c>
      <c r="DV123" s="206" t="s">
        <v>415</v>
      </c>
      <c r="DW123" s="206" t="s">
        <v>295</v>
      </c>
      <c r="DX123" s="206" t="str">
        <f t="shared" si="7"/>
        <v>Maintained</v>
      </c>
      <c r="DY123" s="246">
        <v>191</v>
      </c>
      <c r="DZ123" s="246">
        <v>0</v>
      </c>
      <c r="EA123" s="213">
        <f t="shared" si="13"/>
        <v>5</v>
      </c>
      <c r="EB123" s="207" t="str">
        <f t="shared" si="8"/>
        <v>3125</v>
      </c>
    </row>
    <row r="124" spans="1:132" ht="15" hidden="1" x14ac:dyDescent="0.25">
      <c r="A124" s="243">
        <v>356</v>
      </c>
      <c r="B124" s="244" t="s">
        <v>223</v>
      </c>
      <c r="C124" s="208">
        <v>24586</v>
      </c>
      <c r="D124" s="208">
        <v>15600</v>
      </c>
      <c r="E124" s="209">
        <v>71</v>
      </c>
      <c r="F124" s="209">
        <v>201</v>
      </c>
      <c r="G124" s="209">
        <v>70</v>
      </c>
      <c r="H124" s="209">
        <v>5</v>
      </c>
      <c r="I124" s="209">
        <v>21</v>
      </c>
      <c r="J124" s="209">
        <v>1010.633333</v>
      </c>
      <c r="K124" s="209">
        <v>448.53333300000003</v>
      </c>
      <c r="L124" s="209">
        <v>1</v>
      </c>
      <c r="M124" s="209">
        <v>0</v>
      </c>
      <c r="N124" s="209">
        <v>0</v>
      </c>
      <c r="O124" s="209">
        <v>0</v>
      </c>
      <c r="P124" s="209">
        <v>0</v>
      </c>
      <c r="Q124" s="209">
        <v>3</v>
      </c>
      <c r="R124" s="209">
        <v>151</v>
      </c>
      <c r="S124" s="209">
        <v>85.4</v>
      </c>
      <c r="T124" s="209">
        <v>0</v>
      </c>
      <c r="U124" s="209">
        <v>0</v>
      </c>
      <c r="V124" s="209">
        <v>0</v>
      </c>
      <c r="W124" s="209">
        <v>0</v>
      </c>
      <c r="X124" s="210">
        <v>609.84533299999998</v>
      </c>
      <c r="Y124" s="210">
        <v>1968.7293340000001</v>
      </c>
      <c r="Z124" s="210">
        <v>522.26666699999998</v>
      </c>
      <c r="AA124" s="210">
        <v>88</v>
      </c>
      <c r="AB124" s="209">
        <v>26</v>
      </c>
      <c r="AC124" s="209">
        <v>15</v>
      </c>
      <c r="AD124" s="209">
        <v>1</v>
      </c>
      <c r="AE124" s="209">
        <v>172</v>
      </c>
      <c r="AF124" s="209">
        <v>84</v>
      </c>
      <c r="AG124" s="209">
        <v>0</v>
      </c>
      <c r="AH124" s="209">
        <v>0</v>
      </c>
      <c r="AI124" s="209">
        <v>0</v>
      </c>
      <c r="AJ124" s="209">
        <v>0</v>
      </c>
      <c r="AK124" s="209">
        <v>21</v>
      </c>
      <c r="AL124" s="209">
        <v>7</v>
      </c>
      <c r="AM124" s="209">
        <v>0</v>
      </c>
      <c r="AN124" s="209">
        <v>0</v>
      </c>
      <c r="AO124" s="209">
        <v>0</v>
      </c>
      <c r="AP124" s="209">
        <v>241.84466699999999</v>
      </c>
      <c r="AQ124" s="209">
        <v>50</v>
      </c>
      <c r="AR124" s="209">
        <v>0</v>
      </c>
      <c r="AS124" s="211">
        <v>124</v>
      </c>
      <c r="AT124" s="209">
        <v>83.466667000000001</v>
      </c>
      <c r="AU124" s="209">
        <v>38.6</v>
      </c>
      <c r="AV124" s="209">
        <v>2</v>
      </c>
      <c r="AW124" s="209">
        <v>315.23333200000002</v>
      </c>
      <c r="AX124" s="209">
        <v>177.916</v>
      </c>
      <c r="AY124" s="209">
        <v>0</v>
      </c>
      <c r="AZ124" s="209">
        <v>0</v>
      </c>
      <c r="BA124" s="209">
        <v>0</v>
      </c>
      <c r="BB124" s="209">
        <v>0</v>
      </c>
      <c r="BC124" s="209">
        <v>65.773334000000006</v>
      </c>
      <c r="BD124" s="209">
        <v>35.866667</v>
      </c>
      <c r="BE124" s="209">
        <v>0</v>
      </c>
      <c r="BF124" s="211">
        <v>1398.9766729999999</v>
      </c>
      <c r="BG124" s="211">
        <v>424.19933300000002</v>
      </c>
      <c r="BH124" s="211">
        <v>32.333334000000001</v>
      </c>
      <c r="BI124" s="209">
        <v>76</v>
      </c>
      <c r="BJ124" s="209">
        <v>194</v>
      </c>
      <c r="BK124" s="209">
        <v>88</v>
      </c>
      <c r="BL124" s="209">
        <v>5</v>
      </c>
      <c r="BM124" s="209">
        <v>21</v>
      </c>
      <c r="BN124" s="209">
        <v>967.25</v>
      </c>
      <c r="BO124" s="209">
        <v>402.8</v>
      </c>
      <c r="BP124" s="209">
        <v>4</v>
      </c>
      <c r="BQ124" s="209">
        <v>0</v>
      </c>
      <c r="BR124" s="209">
        <v>0</v>
      </c>
      <c r="BS124" s="209">
        <v>0</v>
      </c>
      <c r="BT124" s="209">
        <v>0</v>
      </c>
      <c r="BU124" s="209">
        <v>5</v>
      </c>
      <c r="BV124" s="209">
        <v>166.39666500000001</v>
      </c>
      <c r="BW124" s="209">
        <v>88.8</v>
      </c>
      <c r="BX124" s="209">
        <v>1</v>
      </c>
      <c r="BY124" s="209">
        <v>0</v>
      </c>
      <c r="BZ124" s="209">
        <v>0</v>
      </c>
      <c r="CA124" s="209">
        <v>0</v>
      </c>
      <c r="CB124" s="210">
        <v>544.87599999999998</v>
      </c>
      <c r="CC124" s="210">
        <v>1765.4653330000001</v>
      </c>
      <c r="CD124" s="210">
        <v>563.84333400000003</v>
      </c>
      <c r="CE124" s="210">
        <v>97.6</v>
      </c>
      <c r="CF124" s="209">
        <v>41</v>
      </c>
      <c r="CG124" s="209">
        <v>22</v>
      </c>
      <c r="CH124" s="209">
        <v>2</v>
      </c>
      <c r="CI124" s="209">
        <v>175</v>
      </c>
      <c r="CJ124" s="209">
        <v>71</v>
      </c>
      <c r="CK124" s="209">
        <v>0</v>
      </c>
      <c r="CL124" s="209">
        <v>0</v>
      </c>
      <c r="CM124" s="209">
        <v>0</v>
      </c>
      <c r="CN124" s="209">
        <v>0</v>
      </c>
      <c r="CO124" s="209">
        <v>13</v>
      </c>
      <c r="CP124" s="209">
        <v>14.8</v>
      </c>
      <c r="CQ124" s="209">
        <v>0</v>
      </c>
      <c r="CR124" s="209">
        <v>0</v>
      </c>
      <c r="CS124" s="209">
        <v>0</v>
      </c>
      <c r="CT124" s="209">
        <v>192.30533299999999</v>
      </c>
      <c r="CU124" s="209">
        <v>61</v>
      </c>
      <c r="CV124" s="209">
        <v>3</v>
      </c>
      <c r="CW124" s="209">
        <v>90.55</v>
      </c>
      <c r="CX124" s="209">
        <v>40.700000000000003</v>
      </c>
      <c r="CY124" s="209">
        <v>1</v>
      </c>
      <c r="CZ124" s="209">
        <v>327.36666700000001</v>
      </c>
      <c r="DA124" s="209">
        <v>167.816667</v>
      </c>
      <c r="DB124" s="209">
        <v>2</v>
      </c>
      <c r="DC124" s="209">
        <v>0</v>
      </c>
      <c r="DD124" s="209">
        <v>0</v>
      </c>
      <c r="DE124" s="209">
        <v>0</v>
      </c>
      <c r="DF124" s="209">
        <v>63.966669000000003</v>
      </c>
      <c r="DG124" s="209">
        <v>34.700000000000003</v>
      </c>
      <c r="DH124" s="209">
        <v>0</v>
      </c>
      <c r="DI124" s="211">
        <v>1299.5826750000001</v>
      </c>
      <c r="DJ124" s="211">
        <v>441.01467100000002</v>
      </c>
      <c r="DK124" s="211">
        <v>37</v>
      </c>
      <c r="DL124" s="212">
        <f t="shared" si="9"/>
        <v>265</v>
      </c>
      <c r="DM124" s="212">
        <f t="shared" si="10"/>
        <v>462</v>
      </c>
      <c r="DN124" s="212">
        <f t="shared" si="11"/>
        <v>0</v>
      </c>
      <c r="DO124" s="212">
        <f t="shared" si="12"/>
        <v>0</v>
      </c>
      <c r="DP124" s="208">
        <v>95</v>
      </c>
      <c r="DR124" s="206">
        <v>312</v>
      </c>
      <c r="DS124" s="206" t="s">
        <v>166</v>
      </c>
      <c r="DT124" s="206">
        <v>3127010</v>
      </c>
      <c r="DU124" s="206">
        <v>138158</v>
      </c>
      <c r="DV124" s="206" t="s">
        <v>416</v>
      </c>
      <c r="DW124" s="206" t="s">
        <v>300</v>
      </c>
      <c r="DX124" s="206" t="str">
        <f t="shared" si="7"/>
        <v>Academy</v>
      </c>
      <c r="DY124" s="246">
        <v>0</v>
      </c>
      <c r="DZ124" s="246">
        <v>120</v>
      </c>
      <c r="EA124" s="213">
        <f t="shared" si="13"/>
        <v>6</v>
      </c>
      <c r="EB124" s="207" t="str">
        <f t="shared" si="8"/>
        <v>3126</v>
      </c>
    </row>
    <row r="125" spans="1:132" ht="15" hidden="1" x14ac:dyDescent="0.25">
      <c r="A125" s="243">
        <v>808</v>
      </c>
      <c r="B125" s="244" t="s">
        <v>224</v>
      </c>
      <c r="C125" s="208">
        <v>17040</v>
      </c>
      <c r="D125" s="208">
        <v>11539</v>
      </c>
      <c r="E125" s="209">
        <v>0</v>
      </c>
      <c r="F125" s="209">
        <v>0</v>
      </c>
      <c r="G125" s="209">
        <v>0</v>
      </c>
      <c r="H125" s="209">
        <v>0</v>
      </c>
      <c r="I125" s="209">
        <v>67</v>
      </c>
      <c r="J125" s="209">
        <v>555.5</v>
      </c>
      <c r="K125" s="209">
        <v>252</v>
      </c>
      <c r="L125" s="209">
        <v>0</v>
      </c>
      <c r="M125" s="209">
        <v>0</v>
      </c>
      <c r="N125" s="209">
        <v>0</v>
      </c>
      <c r="O125" s="209">
        <v>0</v>
      </c>
      <c r="P125" s="209">
        <v>0</v>
      </c>
      <c r="Q125" s="209">
        <v>48</v>
      </c>
      <c r="R125" s="209">
        <v>840.8</v>
      </c>
      <c r="S125" s="209">
        <v>378</v>
      </c>
      <c r="T125" s="209">
        <v>4</v>
      </c>
      <c r="U125" s="209">
        <v>0</v>
      </c>
      <c r="V125" s="209">
        <v>0</v>
      </c>
      <c r="W125" s="209">
        <v>0</v>
      </c>
      <c r="X125" s="210">
        <v>535.66666699999996</v>
      </c>
      <c r="Y125" s="210">
        <v>581.10000100000002</v>
      </c>
      <c r="Z125" s="210">
        <v>122.2</v>
      </c>
      <c r="AA125" s="210">
        <v>38</v>
      </c>
      <c r="AB125" s="209">
        <v>0</v>
      </c>
      <c r="AC125" s="209">
        <v>0</v>
      </c>
      <c r="AD125" s="209">
        <v>0</v>
      </c>
      <c r="AE125" s="209">
        <v>113</v>
      </c>
      <c r="AF125" s="209">
        <v>69</v>
      </c>
      <c r="AG125" s="209">
        <v>0</v>
      </c>
      <c r="AH125" s="209">
        <v>0</v>
      </c>
      <c r="AI125" s="209">
        <v>0</v>
      </c>
      <c r="AJ125" s="209">
        <v>0</v>
      </c>
      <c r="AK125" s="209">
        <v>160</v>
      </c>
      <c r="AL125" s="209">
        <v>90</v>
      </c>
      <c r="AM125" s="209">
        <v>2</v>
      </c>
      <c r="AN125" s="209">
        <v>0</v>
      </c>
      <c r="AO125" s="209">
        <v>0</v>
      </c>
      <c r="AP125" s="209">
        <v>78.866667000000007</v>
      </c>
      <c r="AQ125" s="209">
        <v>26</v>
      </c>
      <c r="AR125" s="209">
        <v>0</v>
      </c>
      <c r="AS125" s="211">
        <v>118</v>
      </c>
      <c r="AT125" s="209">
        <v>0</v>
      </c>
      <c r="AU125" s="209">
        <v>0</v>
      </c>
      <c r="AV125" s="209">
        <v>0</v>
      </c>
      <c r="AW125" s="209">
        <v>94.633334000000005</v>
      </c>
      <c r="AX125" s="209">
        <v>44.2</v>
      </c>
      <c r="AY125" s="209">
        <v>0</v>
      </c>
      <c r="AZ125" s="209">
        <v>0</v>
      </c>
      <c r="BA125" s="209">
        <v>0</v>
      </c>
      <c r="BB125" s="209">
        <v>0</v>
      </c>
      <c r="BC125" s="209">
        <v>233.9</v>
      </c>
      <c r="BD125" s="209">
        <v>132.283333</v>
      </c>
      <c r="BE125" s="209">
        <v>0</v>
      </c>
      <c r="BF125" s="211">
        <v>492.73332799999997</v>
      </c>
      <c r="BG125" s="211">
        <v>134.36666700000001</v>
      </c>
      <c r="BH125" s="211">
        <v>1</v>
      </c>
      <c r="BI125" s="209">
        <v>0</v>
      </c>
      <c r="BJ125" s="209">
        <v>0</v>
      </c>
      <c r="BK125" s="209">
        <v>0</v>
      </c>
      <c r="BL125" s="209">
        <v>0</v>
      </c>
      <c r="BM125" s="209">
        <v>49</v>
      </c>
      <c r="BN125" s="209">
        <v>504.5</v>
      </c>
      <c r="BO125" s="209">
        <v>211</v>
      </c>
      <c r="BP125" s="209">
        <v>0</v>
      </c>
      <c r="BQ125" s="209">
        <v>0</v>
      </c>
      <c r="BR125" s="209">
        <v>0</v>
      </c>
      <c r="BS125" s="209">
        <v>0</v>
      </c>
      <c r="BT125" s="209">
        <v>0</v>
      </c>
      <c r="BU125" s="209">
        <v>54</v>
      </c>
      <c r="BV125" s="209">
        <v>979.41666699999996</v>
      </c>
      <c r="BW125" s="209">
        <v>416.7</v>
      </c>
      <c r="BX125" s="209">
        <v>3</v>
      </c>
      <c r="BY125" s="209">
        <v>0</v>
      </c>
      <c r="BZ125" s="209">
        <v>0</v>
      </c>
      <c r="CA125" s="209">
        <v>0</v>
      </c>
      <c r="CB125" s="210">
        <v>466.13333299999999</v>
      </c>
      <c r="CC125" s="210">
        <v>628.73333500000001</v>
      </c>
      <c r="CD125" s="210">
        <v>144.83333300000001</v>
      </c>
      <c r="CE125" s="210">
        <v>37.799999999999997</v>
      </c>
      <c r="CF125" s="209">
        <v>0</v>
      </c>
      <c r="CG125" s="209">
        <v>0</v>
      </c>
      <c r="CH125" s="209">
        <v>0</v>
      </c>
      <c r="CI125" s="209">
        <v>83</v>
      </c>
      <c r="CJ125" s="209">
        <v>71</v>
      </c>
      <c r="CK125" s="209">
        <v>0</v>
      </c>
      <c r="CL125" s="209">
        <v>0</v>
      </c>
      <c r="CM125" s="209">
        <v>0</v>
      </c>
      <c r="CN125" s="209">
        <v>0</v>
      </c>
      <c r="CO125" s="209">
        <v>95</v>
      </c>
      <c r="CP125" s="209">
        <v>70</v>
      </c>
      <c r="CQ125" s="209">
        <v>0</v>
      </c>
      <c r="CR125" s="209">
        <v>0</v>
      </c>
      <c r="CS125" s="209">
        <v>0</v>
      </c>
      <c r="CT125" s="209">
        <v>83</v>
      </c>
      <c r="CU125" s="209">
        <v>38</v>
      </c>
      <c r="CV125" s="209">
        <v>2</v>
      </c>
      <c r="CW125" s="209">
        <v>0</v>
      </c>
      <c r="CX125" s="209">
        <v>0</v>
      </c>
      <c r="CY125" s="209">
        <v>0</v>
      </c>
      <c r="CZ125" s="209">
        <v>132.19999899999999</v>
      </c>
      <c r="DA125" s="209">
        <v>74.133332999999993</v>
      </c>
      <c r="DB125" s="209">
        <v>0</v>
      </c>
      <c r="DC125" s="209">
        <v>0</v>
      </c>
      <c r="DD125" s="209">
        <v>0</v>
      </c>
      <c r="DE125" s="209">
        <v>0</v>
      </c>
      <c r="DF125" s="209">
        <v>320.13333299999999</v>
      </c>
      <c r="DG125" s="209">
        <v>159.86666700000001</v>
      </c>
      <c r="DH125" s="209">
        <v>1</v>
      </c>
      <c r="DI125" s="211">
        <v>548.59999800000003</v>
      </c>
      <c r="DJ125" s="211">
        <v>136.66666699999999</v>
      </c>
      <c r="DK125" s="211">
        <v>2</v>
      </c>
      <c r="DL125" s="212">
        <f t="shared" si="9"/>
        <v>0</v>
      </c>
      <c r="DM125" s="212">
        <f t="shared" si="10"/>
        <v>0</v>
      </c>
      <c r="DN125" s="212">
        <f t="shared" si="11"/>
        <v>212</v>
      </c>
      <c r="DO125" s="212">
        <f t="shared" si="12"/>
        <v>432</v>
      </c>
      <c r="DP125" s="208">
        <v>96</v>
      </c>
      <c r="DR125" s="206">
        <v>312</v>
      </c>
      <c r="DS125" s="206" t="s">
        <v>166</v>
      </c>
      <c r="DT125" s="206">
        <v>3127012</v>
      </c>
      <c r="DU125" s="206">
        <v>138157</v>
      </c>
      <c r="DV125" s="206" t="s">
        <v>417</v>
      </c>
      <c r="DW125" s="206" t="s">
        <v>300</v>
      </c>
      <c r="DX125" s="206" t="str">
        <f t="shared" si="7"/>
        <v>Academy</v>
      </c>
      <c r="DY125" s="246">
        <v>128</v>
      </c>
      <c r="DZ125" s="246">
        <v>0</v>
      </c>
      <c r="EA125" s="213">
        <f t="shared" si="13"/>
        <v>7</v>
      </c>
      <c r="EB125" s="207" t="str">
        <f t="shared" si="8"/>
        <v>3127</v>
      </c>
    </row>
    <row r="126" spans="1:132" ht="15" hidden="1" x14ac:dyDescent="0.25">
      <c r="A126" s="243">
        <v>861</v>
      </c>
      <c r="B126" s="244" t="s">
        <v>225</v>
      </c>
      <c r="C126" s="208">
        <v>22288</v>
      </c>
      <c r="D126" s="208">
        <v>14224</v>
      </c>
      <c r="E126" s="209">
        <v>25</v>
      </c>
      <c r="F126" s="209">
        <v>39</v>
      </c>
      <c r="G126" s="209">
        <v>12</v>
      </c>
      <c r="H126" s="209">
        <v>0</v>
      </c>
      <c r="I126" s="209">
        <v>17</v>
      </c>
      <c r="J126" s="209">
        <v>258.2</v>
      </c>
      <c r="K126" s="209">
        <v>122</v>
      </c>
      <c r="L126" s="209">
        <v>0</v>
      </c>
      <c r="M126" s="209">
        <v>0</v>
      </c>
      <c r="N126" s="209">
        <v>0</v>
      </c>
      <c r="O126" s="209">
        <v>0</v>
      </c>
      <c r="P126" s="209">
        <v>0</v>
      </c>
      <c r="Q126" s="209">
        <v>45.2</v>
      </c>
      <c r="R126" s="209">
        <v>1347.133333</v>
      </c>
      <c r="S126" s="209">
        <v>663</v>
      </c>
      <c r="T126" s="209">
        <v>4</v>
      </c>
      <c r="U126" s="209">
        <v>0</v>
      </c>
      <c r="V126" s="209">
        <v>0</v>
      </c>
      <c r="W126" s="209">
        <v>0</v>
      </c>
      <c r="X126" s="210">
        <v>844.19440299999997</v>
      </c>
      <c r="Y126" s="210">
        <v>1086.660599</v>
      </c>
      <c r="Z126" s="210">
        <v>193.41668999999999</v>
      </c>
      <c r="AA126" s="210">
        <v>41.931581000000001</v>
      </c>
      <c r="AB126" s="209">
        <v>23</v>
      </c>
      <c r="AC126" s="209">
        <v>9</v>
      </c>
      <c r="AD126" s="209">
        <v>0</v>
      </c>
      <c r="AE126" s="209">
        <v>101</v>
      </c>
      <c r="AF126" s="209">
        <v>51</v>
      </c>
      <c r="AG126" s="209">
        <v>0</v>
      </c>
      <c r="AH126" s="209">
        <v>0</v>
      </c>
      <c r="AI126" s="209">
        <v>0</v>
      </c>
      <c r="AJ126" s="209">
        <v>0</v>
      </c>
      <c r="AK126" s="209">
        <v>471</v>
      </c>
      <c r="AL126" s="209">
        <v>263</v>
      </c>
      <c r="AM126" s="209">
        <v>3</v>
      </c>
      <c r="AN126" s="209">
        <v>0</v>
      </c>
      <c r="AO126" s="209">
        <v>0</v>
      </c>
      <c r="AP126" s="209">
        <v>293.16798799999998</v>
      </c>
      <c r="AQ126" s="209">
        <v>48.689476999999997</v>
      </c>
      <c r="AR126" s="209">
        <v>14.947369999999999</v>
      </c>
      <c r="AS126" s="211">
        <v>149</v>
      </c>
      <c r="AT126" s="209">
        <v>8</v>
      </c>
      <c r="AU126" s="209">
        <v>3</v>
      </c>
      <c r="AV126" s="209">
        <v>0</v>
      </c>
      <c r="AW126" s="209">
        <v>113.666668</v>
      </c>
      <c r="AX126" s="209">
        <v>47.333334000000001</v>
      </c>
      <c r="AY126" s="209">
        <v>0</v>
      </c>
      <c r="AZ126" s="209">
        <v>0</v>
      </c>
      <c r="BA126" s="209">
        <v>0</v>
      </c>
      <c r="BB126" s="209">
        <v>0</v>
      </c>
      <c r="BC126" s="209">
        <v>422.06666799999999</v>
      </c>
      <c r="BD126" s="209">
        <v>227.00000199999999</v>
      </c>
      <c r="BE126" s="209">
        <v>2</v>
      </c>
      <c r="BF126" s="211">
        <v>488.62133299999999</v>
      </c>
      <c r="BG126" s="211">
        <v>95.292666999999994</v>
      </c>
      <c r="BH126" s="211">
        <v>7.6</v>
      </c>
      <c r="BI126" s="209">
        <v>20</v>
      </c>
      <c r="BJ126" s="209">
        <v>26</v>
      </c>
      <c r="BK126" s="209">
        <v>9</v>
      </c>
      <c r="BL126" s="209">
        <v>0</v>
      </c>
      <c r="BM126" s="209">
        <v>14</v>
      </c>
      <c r="BN126" s="209">
        <v>256</v>
      </c>
      <c r="BO126" s="209">
        <v>147</v>
      </c>
      <c r="BP126" s="209">
        <v>0</v>
      </c>
      <c r="BQ126" s="209">
        <v>0</v>
      </c>
      <c r="BR126" s="209">
        <v>0</v>
      </c>
      <c r="BS126" s="209">
        <v>0</v>
      </c>
      <c r="BT126" s="209">
        <v>0</v>
      </c>
      <c r="BU126" s="209">
        <v>41.6</v>
      </c>
      <c r="BV126" s="209">
        <v>1456.55</v>
      </c>
      <c r="BW126" s="209">
        <v>724</v>
      </c>
      <c r="BX126" s="209">
        <v>3</v>
      </c>
      <c r="BY126" s="209">
        <v>0</v>
      </c>
      <c r="BZ126" s="209">
        <v>0</v>
      </c>
      <c r="CA126" s="209">
        <v>0</v>
      </c>
      <c r="CB126" s="210">
        <v>809.80996100000004</v>
      </c>
      <c r="CC126" s="210">
        <v>1033.665518</v>
      </c>
      <c r="CD126" s="210">
        <v>174.939786</v>
      </c>
      <c r="CE126" s="210">
        <v>40.999420999999998</v>
      </c>
      <c r="CF126" s="209">
        <v>12</v>
      </c>
      <c r="CG126" s="209">
        <v>5</v>
      </c>
      <c r="CH126" s="209">
        <v>0</v>
      </c>
      <c r="CI126" s="209">
        <v>74</v>
      </c>
      <c r="CJ126" s="209">
        <v>54</v>
      </c>
      <c r="CK126" s="209">
        <v>0</v>
      </c>
      <c r="CL126" s="209">
        <v>0</v>
      </c>
      <c r="CM126" s="209">
        <v>0</v>
      </c>
      <c r="CN126" s="209">
        <v>0</v>
      </c>
      <c r="CO126" s="209">
        <v>508.55</v>
      </c>
      <c r="CP126" s="209">
        <v>285</v>
      </c>
      <c r="CQ126" s="209">
        <v>1</v>
      </c>
      <c r="CR126" s="209">
        <v>0</v>
      </c>
      <c r="CS126" s="209">
        <v>0</v>
      </c>
      <c r="CT126" s="209">
        <v>318.76581700000003</v>
      </c>
      <c r="CU126" s="209">
        <v>50.288898000000003</v>
      </c>
      <c r="CV126" s="209">
        <v>9</v>
      </c>
      <c r="CW126" s="209">
        <v>5</v>
      </c>
      <c r="CX126" s="209">
        <v>4</v>
      </c>
      <c r="CY126" s="209">
        <v>0</v>
      </c>
      <c r="CZ126" s="209">
        <v>96.000003000000007</v>
      </c>
      <c r="DA126" s="209">
        <v>71.666668000000001</v>
      </c>
      <c r="DB126" s="209">
        <v>0</v>
      </c>
      <c r="DC126" s="209">
        <v>0</v>
      </c>
      <c r="DD126" s="209">
        <v>0</v>
      </c>
      <c r="DE126" s="209">
        <v>0</v>
      </c>
      <c r="DF126" s="209">
        <v>496.33333399999998</v>
      </c>
      <c r="DG126" s="209">
        <v>252.00000199999999</v>
      </c>
      <c r="DH126" s="209">
        <v>0</v>
      </c>
      <c r="DI126" s="211">
        <v>491.70666299999999</v>
      </c>
      <c r="DJ126" s="211">
        <v>101.13333299999999</v>
      </c>
      <c r="DK126" s="211">
        <v>11.066667000000001</v>
      </c>
      <c r="DL126" s="212">
        <f t="shared" si="9"/>
        <v>152</v>
      </c>
      <c r="DM126" s="212">
        <f t="shared" si="10"/>
        <v>303</v>
      </c>
      <c r="DN126" s="212">
        <f t="shared" si="11"/>
        <v>232</v>
      </c>
      <c r="DO126" s="212">
        <f t="shared" si="12"/>
        <v>219.5</v>
      </c>
      <c r="DP126" s="208">
        <v>235</v>
      </c>
      <c r="DR126" s="206">
        <v>313</v>
      </c>
      <c r="DS126" s="206" t="s">
        <v>167</v>
      </c>
      <c r="DT126" s="206">
        <v>3137003</v>
      </c>
      <c r="DU126" s="206">
        <v>140360</v>
      </c>
      <c r="DV126" s="206" t="s">
        <v>418</v>
      </c>
      <c r="DW126" s="206" t="s">
        <v>311</v>
      </c>
      <c r="DX126" s="206" t="str">
        <f t="shared" si="7"/>
        <v>Academy</v>
      </c>
      <c r="DY126" s="246">
        <v>13</v>
      </c>
      <c r="DZ126" s="246">
        <v>114</v>
      </c>
      <c r="EA126" s="213">
        <f t="shared" si="13"/>
        <v>1</v>
      </c>
      <c r="EB126" s="207" t="str">
        <f t="shared" si="8"/>
        <v>3131</v>
      </c>
    </row>
    <row r="127" spans="1:132" ht="15" hidden="1" x14ac:dyDescent="0.25">
      <c r="A127" s="243">
        <v>935</v>
      </c>
      <c r="B127" s="244" t="s">
        <v>226</v>
      </c>
      <c r="C127" s="208">
        <v>54912.5</v>
      </c>
      <c r="D127" s="208">
        <v>38336.5</v>
      </c>
      <c r="E127" s="209">
        <v>12.8</v>
      </c>
      <c r="F127" s="209">
        <v>40.200000000000003</v>
      </c>
      <c r="G127" s="209">
        <v>18.600000000000001</v>
      </c>
      <c r="H127" s="209">
        <v>1</v>
      </c>
      <c r="I127" s="209">
        <v>2</v>
      </c>
      <c r="J127" s="209">
        <v>334.79933299999999</v>
      </c>
      <c r="K127" s="209">
        <v>133.711333</v>
      </c>
      <c r="L127" s="209">
        <v>1</v>
      </c>
      <c r="M127" s="209">
        <v>0</v>
      </c>
      <c r="N127" s="209">
        <v>0</v>
      </c>
      <c r="O127" s="209">
        <v>0</v>
      </c>
      <c r="P127" s="209">
        <v>0</v>
      </c>
      <c r="Q127" s="209">
        <v>27</v>
      </c>
      <c r="R127" s="209">
        <v>1146.0333330000001</v>
      </c>
      <c r="S127" s="209">
        <v>536.56666600000005</v>
      </c>
      <c r="T127" s="209">
        <v>2</v>
      </c>
      <c r="U127" s="209">
        <v>0</v>
      </c>
      <c r="V127" s="209">
        <v>0</v>
      </c>
      <c r="W127" s="209">
        <v>0</v>
      </c>
      <c r="X127" s="210">
        <v>1321.9253160000001</v>
      </c>
      <c r="Y127" s="210">
        <v>5268.8599819999999</v>
      </c>
      <c r="Z127" s="210">
        <v>1847.905332</v>
      </c>
      <c r="AA127" s="210">
        <v>182.779999</v>
      </c>
      <c r="AB127" s="209">
        <v>5.8</v>
      </c>
      <c r="AC127" s="209">
        <v>4</v>
      </c>
      <c r="AD127" s="209">
        <v>0</v>
      </c>
      <c r="AE127" s="209">
        <v>13</v>
      </c>
      <c r="AF127" s="209">
        <v>14.4</v>
      </c>
      <c r="AG127" s="209">
        <v>0</v>
      </c>
      <c r="AH127" s="209">
        <v>0</v>
      </c>
      <c r="AI127" s="209">
        <v>0</v>
      </c>
      <c r="AJ127" s="209">
        <v>0</v>
      </c>
      <c r="AK127" s="209">
        <v>130.9</v>
      </c>
      <c r="AL127" s="209">
        <v>86.4</v>
      </c>
      <c r="AM127" s="209">
        <v>0</v>
      </c>
      <c r="AN127" s="209">
        <v>0</v>
      </c>
      <c r="AO127" s="209">
        <v>0</v>
      </c>
      <c r="AP127" s="209">
        <v>533.403997</v>
      </c>
      <c r="AQ127" s="209">
        <v>309.39066700000001</v>
      </c>
      <c r="AR127" s="209">
        <v>18.133333</v>
      </c>
      <c r="AS127" s="211">
        <v>277</v>
      </c>
      <c r="AT127" s="209">
        <v>7.8</v>
      </c>
      <c r="AU127" s="209">
        <v>1.6</v>
      </c>
      <c r="AV127" s="209">
        <v>0</v>
      </c>
      <c r="AW127" s="209">
        <v>59.112667000000002</v>
      </c>
      <c r="AX127" s="209">
        <v>23.772666999999998</v>
      </c>
      <c r="AY127" s="209">
        <v>1</v>
      </c>
      <c r="AZ127" s="209">
        <v>0</v>
      </c>
      <c r="BA127" s="209">
        <v>0</v>
      </c>
      <c r="BB127" s="209">
        <v>0</v>
      </c>
      <c r="BC127" s="209">
        <v>191.95</v>
      </c>
      <c r="BD127" s="209">
        <v>105.816667</v>
      </c>
      <c r="BE127" s="209">
        <v>1.4</v>
      </c>
      <c r="BF127" s="211">
        <v>2041.6460070000001</v>
      </c>
      <c r="BG127" s="211">
        <v>826.20399899999995</v>
      </c>
      <c r="BH127" s="211">
        <v>36.713334000000003</v>
      </c>
      <c r="BI127" s="209">
        <v>13.2</v>
      </c>
      <c r="BJ127" s="209">
        <v>55</v>
      </c>
      <c r="BK127" s="209">
        <v>17</v>
      </c>
      <c r="BL127" s="209">
        <v>1</v>
      </c>
      <c r="BM127" s="209">
        <v>0</v>
      </c>
      <c r="BN127" s="209">
        <v>318.099333</v>
      </c>
      <c r="BO127" s="209">
        <v>153.31133299999999</v>
      </c>
      <c r="BP127" s="209">
        <v>4.2</v>
      </c>
      <c r="BQ127" s="209">
        <v>0</v>
      </c>
      <c r="BR127" s="209">
        <v>0</v>
      </c>
      <c r="BS127" s="209">
        <v>0</v>
      </c>
      <c r="BT127" s="209">
        <v>0</v>
      </c>
      <c r="BU127" s="209">
        <v>37.799999999999997</v>
      </c>
      <c r="BV127" s="209">
        <v>1084.578667</v>
      </c>
      <c r="BW127" s="209">
        <v>505.96666699999997</v>
      </c>
      <c r="BX127" s="209">
        <v>13.4</v>
      </c>
      <c r="BY127" s="209">
        <v>0</v>
      </c>
      <c r="BZ127" s="209">
        <v>0</v>
      </c>
      <c r="CA127" s="209">
        <v>0</v>
      </c>
      <c r="CB127" s="210">
        <v>1166.9779880000001</v>
      </c>
      <c r="CC127" s="210">
        <v>5198.515324</v>
      </c>
      <c r="CD127" s="210">
        <v>1777.550661</v>
      </c>
      <c r="CE127" s="210">
        <v>155.53</v>
      </c>
      <c r="CF127" s="209">
        <v>8.6</v>
      </c>
      <c r="CG127" s="209">
        <v>3.6</v>
      </c>
      <c r="CH127" s="209">
        <v>0</v>
      </c>
      <c r="CI127" s="209">
        <v>32.4</v>
      </c>
      <c r="CJ127" s="209">
        <v>22</v>
      </c>
      <c r="CK127" s="209">
        <v>0</v>
      </c>
      <c r="CL127" s="209">
        <v>0</v>
      </c>
      <c r="CM127" s="209">
        <v>0</v>
      </c>
      <c r="CN127" s="209">
        <v>0</v>
      </c>
      <c r="CO127" s="209">
        <v>123</v>
      </c>
      <c r="CP127" s="209">
        <v>69.599999999999994</v>
      </c>
      <c r="CQ127" s="209">
        <v>1</v>
      </c>
      <c r="CR127" s="209">
        <v>0</v>
      </c>
      <c r="CS127" s="209">
        <v>0</v>
      </c>
      <c r="CT127" s="209">
        <v>549.92266300000006</v>
      </c>
      <c r="CU127" s="209">
        <v>300.78866699999998</v>
      </c>
      <c r="CV127" s="209">
        <v>18</v>
      </c>
      <c r="CW127" s="209">
        <v>8.6</v>
      </c>
      <c r="CX127" s="209">
        <v>4</v>
      </c>
      <c r="CY127" s="209">
        <v>1</v>
      </c>
      <c r="CZ127" s="209">
        <v>81.711335000000005</v>
      </c>
      <c r="DA127" s="209">
        <v>45.267332000000003</v>
      </c>
      <c r="DB127" s="209">
        <v>0</v>
      </c>
      <c r="DC127" s="209">
        <v>0</v>
      </c>
      <c r="DD127" s="209">
        <v>0</v>
      </c>
      <c r="DE127" s="209">
        <v>0</v>
      </c>
      <c r="DF127" s="209">
        <v>245.421334</v>
      </c>
      <c r="DG127" s="209">
        <v>123.944666</v>
      </c>
      <c r="DH127" s="209">
        <v>2.4</v>
      </c>
      <c r="DI127" s="211">
        <v>2182.41536</v>
      </c>
      <c r="DJ127" s="211">
        <v>836.21534099999997</v>
      </c>
      <c r="DK127" s="211">
        <v>33.933332</v>
      </c>
      <c r="DL127" s="212">
        <f t="shared" si="9"/>
        <v>58</v>
      </c>
      <c r="DM127" s="212">
        <f t="shared" si="10"/>
        <v>25</v>
      </c>
      <c r="DN127" s="212">
        <f t="shared" si="11"/>
        <v>481.5</v>
      </c>
      <c r="DO127" s="212">
        <f t="shared" si="12"/>
        <v>808</v>
      </c>
      <c r="DP127" s="208">
        <v>259.66666666666703</v>
      </c>
      <c r="DR127" s="206">
        <v>313</v>
      </c>
      <c r="DS127" s="206" t="s">
        <v>167</v>
      </c>
      <c r="DT127" s="206">
        <v>3137005</v>
      </c>
      <c r="DU127" s="206">
        <v>102554</v>
      </c>
      <c r="DV127" s="206" t="s">
        <v>419</v>
      </c>
      <c r="DW127" s="206" t="s">
        <v>295</v>
      </c>
      <c r="DX127" s="206" t="str">
        <f t="shared" si="7"/>
        <v>Maintained</v>
      </c>
      <c r="DY127" s="246">
        <v>166</v>
      </c>
      <c r="DZ127" s="246">
        <v>148</v>
      </c>
      <c r="EA127" s="213">
        <f t="shared" si="13"/>
        <v>2</v>
      </c>
      <c r="EB127" s="207" t="str">
        <f t="shared" si="8"/>
        <v>3132</v>
      </c>
    </row>
    <row r="128" spans="1:132" ht="15" hidden="1" x14ac:dyDescent="0.25">
      <c r="A128" s="243">
        <v>394</v>
      </c>
      <c r="B128" s="244" t="s">
        <v>227</v>
      </c>
      <c r="C128" s="208">
        <v>21045</v>
      </c>
      <c r="D128" s="208">
        <v>14825</v>
      </c>
      <c r="E128" s="209">
        <v>154</v>
      </c>
      <c r="F128" s="209">
        <v>414</v>
      </c>
      <c r="G128" s="209">
        <v>115</v>
      </c>
      <c r="H128" s="209">
        <v>5</v>
      </c>
      <c r="I128" s="209">
        <v>127</v>
      </c>
      <c r="J128" s="209">
        <v>637.15</v>
      </c>
      <c r="K128" s="209">
        <v>252</v>
      </c>
      <c r="L128" s="209">
        <v>3</v>
      </c>
      <c r="M128" s="209">
        <v>0</v>
      </c>
      <c r="N128" s="209">
        <v>0</v>
      </c>
      <c r="O128" s="209">
        <v>0</v>
      </c>
      <c r="P128" s="209">
        <v>0</v>
      </c>
      <c r="Q128" s="209">
        <v>124</v>
      </c>
      <c r="R128" s="209">
        <v>960</v>
      </c>
      <c r="S128" s="209">
        <v>413.6</v>
      </c>
      <c r="T128" s="209">
        <v>4</v>
      </c>
      <c r="U128" s="209">
        <v>0</v>
      </c>
      <c r="V128" s="209">
        <v>0</v>
      </c>
      <c r="W128" s="209">
        <v>0</v>
      </c>
      <c r="X128" s="210">
        <v>478.67333300000001</v>
      </c>
      <c r="Y128" s="210">
        <v>701.873334</v>
      </c>
      <c r="Z128" s="210">
        <v>202</v>
      </c>
      <c r="AA128" s="210">
        <v>20</v>
      </c>
      <c r="AB128" s="209">
        <v>155</v>
      </c>
      <c r="AC128" s="209">
        <v>39</v>
      </c>
      <c r="AD128" s="209">
        <v>1</v>
      </c>
      <c r="AE128" s="209">
        <v>202.4</v>
      </c>
      <c r="AF128" s="209">
        <v>91</v>
      </c>
      <c r="AG128" s="209">
        <v>2</v>
      </c>
      <c r="AH128" s="209">
        <v>0</v>
      </c>
      <c r="AI128" s="209">
        <v>0</v>
      </c>
      <c r="AJ128" s="209">
        <v>0</v>
      </c>
      <c r="AK128" s="209">
        <v>237</v>
      </c>
      <c r="AL128" s="209">
        <v>108.6</v>
      </c>
      <c r="AM128" s="209">
        <v>1</v>
      </c>
      <c r="AN128" s="209">
        <v>0</v>
      </c>
      <c r="AO128" s="209">
        <v>0</v>
      </c>
      <c r="AP128" s="209">
        <v>182.873333</v>
      </c>
      <c r="AQ128" s="209">
        <v>68</v>
      </c>
      <c r="AR128" s="209">
        <v>9</v>
      </c>
      <c r="AS128" s="211">
        <v>218</v>
      </c>
      <c r="AT128" s="209">
        <v>211.66666699999999</v>
      </c>
      <c r="AU128" s="209">
        <v>65</v>
      </c>
      <c r="AV128" s="209">
        <v>4</v>
      </c>
      <c r="AW128" s="209">
        <v>168.15</v>
      </c>
      <c r="AX128" s="209">
        <v>87.8</v>
      </c>
      <c r="AY128" s="209">
        <v>0</v>
      </c>
      <c r="AZ128" s="209">
        <v>0</v>
      </c>
      <c r="BA128" s="209">
        <v>0</v>
      </c>
      <c r="BB128" s="209">
        <v>0</v>
      </c>
      <c r="BC128" s="209">
        <v>301.933334</v>
      </c>
      <c r="BD128" s="209">
        <v>172.533333</v>
      </c>
      <c r="BE128" s="209">
        <v>2</v>
      </c>
      <c r="BF128" s="211">
        <v>455.96666599999998</v>
      </c>
      <c r="BG128" s="211">
        <v>153.94666699999999</v>
      </c>
      <c r="BH128" s="211">
        <v>5</v>
      </c>
      <c r="BI128" s="209">
        <v>150</v>
      </c>
      <c r="BJ128" s="209">
        <v>345</v>
      </c>
      <c r="BK128" s="209">
        <v>137</v>
      </c>
      <c r="BL128" s="209">
        <v>3</v>
      </c>
      <c r="BM128" s="209">
        <v>110</v>
      </c>
      <c r="BN128" s="209">
        <v>596.4</v>
      </c>
      <c r="BO128" s="209">
        <v>244</v>
      </c>
      <c r="BP128" s="209">
        <v>4</v>
      </c>
      <c r="BQ128" s="209">
        <v>0</v>
      </c>
      <c r="BR128" s="209">
        <v>0</v>
      </c>
      <c r="BS128" s="209">
        <v>0</v>
      </c>
      <c r="BT128" s="209">
        <v>0</v>
      </c>
      <c r="BU128" s="209">
        <v>158</v>
      </c>
      <c r="BV128" s="209">
        <v>975</v>
      </c>
      <c r="BW128" s="209">
        <v>412</v>
      </c>
      <c r="BX128" s="209">
        <v>6</v>
      </c>
      <c r="BY128" s="209">
        <v>0</v>
      </c>
      <c r="BZ128" s="209">
        <v>0</v>
      </c>
      <c r="CA128" s="209">
        <v>0</v>
      </c>
      <c r="CB128" s="210">
        <v>429.46666699999997</v>
      </c>
      <c r="CC128" s="210">
        <v>694.66666799999996</v>
      </c>
      <c r="CD128" s="210">
        <v>169.8</v>
      </c>
      <c r="CE128" s="210">
        <v>8</v>
      </c>
      <c r="CF128" s="209">
        <v>132</v>
      </c>
      <c r="CG128" s="209">
        <v>56</v>
      </c>
      <c r="CH128" s="209">
        <v>2</v>
      </c>
      <c r="CI128" s="209">
        <v>173.3</v>
      </c>
      <c r="CJ128" s="209">
        <v>81</v>
      </c>
      <c r="CK128" s="209">
        <v>1</v>
      </c>
      <c r="CL128" s="209">
        <v>0</v>
      </c>
      <c r="CM128" s="209">
        <v>0</v>
      </c>
      <c r="CN128" s="209">
        <v>0</v>
      </c>
      <c r="CO128" s="209">
        <v>193</v>
      </c>
      <c r="CP128" s="209">
        <v>106</v>
      </c>
      <c r="CQ128" s="209">
        <v>1</v>
      </c>
      <c r="CR128" s="209">
        <v>0</v>
      </c>
      <c r="CS128" s="209">
        <v>0</v>
      </c>
      <c r="CT128" s="209">
        <v>163.80000000000001</v>
      </c>
      <c r="CU128" s="209">
        <v>50</v>
      </c>
      <c r="CV128" s="209">
        <v>6</v>
      </c>
      <c r="CW128" s="209">
        <v>162.33333300000001</v>
      </c>
      <c r="CX128" s="209">
        <v>83</v>
      </c>
      <c r="CY128" s="209">
        <v>1</v>
      </c>
      <c r="CZ128" s="209">
        <v>191.55</v>
      </c>
      <c r="DA128" s="209">
        <v>71.45</v>
      </c>
      <c r="DB128" s="209">
        <v>1</v>
      </c>
      <c r="DC128" s="209">
        <v>0</v>
      </c>
      <c r="DD128" s="209">
        <v>0</v>
      </c>
      <c r="DE128" s="209">
        <v>0</v>
      </c>
      <c r="DF128" s="209">
        <v>347.66666400000003</v>
      </c>
      <c r="DG128" s="209">
        <v>186.533333</v>
      </c>
      <c r="DH128" s="209">
        <v>1</v>
      </c>
      <c r="DI128" s="211">
        <v>464.23333100000002</v>
      </c>
      <c r="DJ128" s="211">
        <v>122.36666700000001</v>
      </c>
      <c r="DK128" s="211">
        <v>1</v>
      </c>
      <c r="DL128" s="212">
        <f t="shared" si="9"/>
        <v>223</v>
      </c>
      <c r="DM128" s="212">
        <f t="shared" si="10"/>
        <v>0</v>
      </c>
      <c r="DN128" s="212">
        <f t="shared" si="11"/>
        <v>125</v>
      </c>
      <c r="DO128" s="212">
        <f t="shared" si="12"/>
        <v>519</v>
      </c>
      <c r="DP128" s="208">
        <v>77.5</v>
      </c>
      <c r="DR128" s="206">
        <v>313</v>
      </c>
      <c r="DS128" s="206" t="s">
        <v>167</v>
      </c>
      <c r="DT128" s="206">
        <v>3137006</v>
      </c>
      <c r="DU128" s="206">
        <v>102555</v>
      </c>
      <c r="DV128" s="206" t="s">
        <v>420</v>
      </c>
      <c r="DW128" s="206" t="s">
        <v>295</v>
      </c>
      <c r="DX128" s="206" t="str">
        <f t="shared" si="7"/>
        <v>Maintained</v>
      </c>
      <c r="DY128" s="246">
        <v>53</v>
      </c>
      <c r="DZ128" s="246">
        <v>158</v>
      </c>
      <c r="EA128" s="213">
        <f t="shared" si="13"/>
        <v>3</v>
      </c>
      <c r="EB128" s="207" t="str">
        <f t="shared" si="8"/>
        <v>3133</v>
      </c>
    </row>
    <row r="129" spans="1:132" ht="15" hidden="1" x14ac:dyDescent="0.25">
      <c r="A129" s="243">
        <v>936</v>
      </c>
      <c r="B129" s="244" t="s">
        <v>228</v>
      </c>
      <c r="C129" s="208">
        <v>88901</v>
      </c>
      <c r="D129" s="208">
        <v>58196</v>
      </c>
      <c r="E129" s="209">
        <v>58.6</v>
      </c>
      <c r="F129" s="209">
        <v>235.3</v>
      </c>
      <c r="G129" s="209">
        <v>94</v>
      </c>
      <c r="H129" s="209">
        <v>11.933332999999999</v>
      </c>
      <c r="I129" s="209">
        <v>51.2</v>
      </c>
      <c r="J129" s="209">
        <v>957.03333499999997</v>
      </c>
      <c r="K129" s="209">
        <v>448.53333400000002</v>
      </c>
      <c r="L129" s="209">
        <v>11</v>
      </c>
      <c r="M129" s="209">
        <v>0</v>
      </c>
      <c r="N129" s="209">
        <v>0</v>
      </c>
      <c r="O129" s="209">
        <v>0</v>
      </c>
      <c r="P129" s="209">
        <v>0</v>
      </c>
      <c r="Q129" s="209">
        <v>134.6</v>
      </c>
      <c r="R129" s="209">
        <v>1430.0000010000001</v>
      </c>
      <c r="S129" s="209">
        <v>634.20000000000005</v>
      </c>
      <c r="T129" s="209">
        <v>8</v>
      </c>
      <c r="U129" s="209">
        <v>0</v>
      </c>
      <c r="V129" s="209">
        <v>0</v>
      </c>
      <c r="W129" s="209">
        <v>0</v>
      </c>
      <c r="X129" s="210">
        <v>992.06958499999996</v>
      </c>
      <c r="Y129" s="210">
        <v>9486.539734</v>
      </c>
      <c r="Z129" s="210">
        <v>3396.7474259999999</v>
      </c>
      <c r="AA129" s="210">
        <v>774.51915799999995</v>
      </c>
      <c r="AB129" s="209">
        <v>47.3</v>
      </c>
      <c r="AC129" s="209">
        <v>18</v>
      </c>
      <c r="AD129" s="209">
        <v>2</v>
      </c>
      <c r="AE129" s="209">
        <v>125</v>
      </c>
      <c r="AF129" s="209">
        <v>68</v>
      </c>
      <c r="AG129" s="209">
        <v>8</v>
      </c>
      <c r="AH129" s="209">
        <v>0</v>
      </c>
      <c r="AI129" s="209">
        <v>0</v>
      </c>
      <c r="AJ129" s="209">
        <v>0</v>
      </c>
      <c r="AK129" s="209">
        <v>225.98333299999999</v>
      </c>
      <c r="AL129" s="209">
        <v>98.8</v>
      </c>
      <c r="AM129" s="209">
        <v>1</v>
      </c>
      <c r="AN129" s="209">
        <v>0</v>
      </c>
      <c r="AO129" s="209">
        <v>0</v>
      </c>
      <c r="AP129" s="209">
        <v>348.51235300000002</v>
      </c>
      <c r="AQ129" s="209">
        <v>172.241544</v>
      </c>
      <c r="AR129" s="209">
        <v>7.8131589999999997</v>
      </c>
      <c r="AS129" s="211">
        <v>396</v>
      </c>
      <c r="AT129" s="209">
        <v>84</v>
      </c>
      <c r="AU129" s="209">
        <v>41</v>
      </c>
      <c r="AV129" s="209">
        <v>3.0666669999999998</v>
      </c>
      <c r="AW129" s="209">
        <v>272.066666</v>
      </c>
      <c r="AX129" s="209">
        <v>183.58333300000001</v>
      </c>
      <c r="AY129" s="209">
        <v>1</v>
      </c>
      <c r="AZ129" s="209">
        <v>0</v>
      </c>
      <c r="BA129" s="209">
        <v>0</v>
      </c>
      <c r="BB129" s="209">
        <v>0</v>
      </c>
      <c r="BC129" s="209">
        <v>374.13333499999999</v>
      </c>
      <c r="BD129" s="209">
        <v>215.66666699999999</v>
      </c>
      <c r="BE129" s="209">
        <v>2</v>
      </c>
      <c r="BF129" s="211">
        <v>3454.0626889999999</v>
      </c>
      <c r="BG129" s="211">
        <v>1317.2646709999999</v>
      </c>
      <c r="BH129" s="211">
        <v>60.163998999999997</v>
      </c>
      <c r="BI129" s="209">
        <v>40.4</v>
      </c>
      <c r="BJ129" s="209">
        <v>268.39999999999998</v>
      </c>
      <c r="BK129" s="209">
        <v>103</v>
      </c>
      <c r="BL129" s="209">
        <v>8</v>
      </c>
      <c r="BM129" s="209">
        <v>59.4</v>
      </c>
      <c r="BN129" s="209">
        <v>807.91266800000005</v>
      </c>
      <c r="BO129" s="209">
        <v>411.6</v>
      </c>
      <c r="BP129" s="209">
        <v>12</v>
      </c>
      <c r="BQ129" s="209">
        <v>0</v>
      </c>
      <c r="BR129" s="209">
        <v>0</v>
      </c>
      <c r="BS129" s="209">
        <v>0</v>
      </c>
      <c r="BT129" s="209">
        <v>0</v>
      </c>
      <c r="BU129" s="209">
        <v>139.19999999999999</v>
      </c>
      <c r="BV129" s="209">
        <v>1572.833333</v>
      </c>
      <c r="BW129" s="209">
        <v>674.3</v>
      </c>
      <c r="BX129" s="209">
        <v>13</v>
      </c>
      <c r="BY129" s="209">
        <v>0</v>
      </c>
      <c r="BZ129" s="209">
        <v>0</v>
      </c>
      <c r="CA129" s="209">
        <v>0</v>
      </c>
      <c r="CB129" s="210">
        <v>932.84241199999997</v>
      </c>
      <c r="CC129" s="210">
        <v>9374.9940079999997</v>
      </c>
      <c r="CD129" s="210">
        <v>3283.8325399999999</v>
      </c>
      <c r="CE129" s="210">
        <v>848.07208300000002</v>
      </c>
      <c r="CF129" s="209">
        <v>53</v>
      </c>
      <c r="CG129" s="209">
        <v>21</v>
      </c>
      <c r="CH129" s="209">
        <v>3</v>
      </c>
      <c r="CI129" s="209">
        <v>128</v>
      </c>
      <c r="CJ129" s="209">
        <v>66</v>
      </c>
      <c r="CK129" s="209">
        <v>3</v>
      </c>
      <c r="CL129" s="209">
        <v>0</v>
      </c>
      <c r="CM129" s="209">
        <v>0</v>
      </c>
      <c r="CN129" s="209">
        <v>0</v>
      </c>
      <c r="CO129" s="209">
        <v>205.033333</v>
      </c>
      <c r="CP129" s="209">
        <v>99.333332999999996</v>
      </c>
      <c r="CQ129" s="209">
        <v>1</v>
      </c>
      <c r="CR129" s="209">
        <v>0</v>
      </c>
      <c r="CS129" s="209">
        <v>0</v>
      </c>
      <c r="CT129" s="209">
        <v>338.52552600000001</v>
      </c>
      <c r="CU129" s="209">
        <v>148.34466699999999</v>
      </c>
      <c r="CV129" s="209">
        <v>8.5</v>
      </c>
      <c r="CW129" s="209">
        <v>87</v>
      </c>
      <c r="CX129" s="209">
        <v>37</v>
      </c>
      <c r="CY129" s="209">
        <v>3</v>
      </c>
      <c r="CZ129" s="209">
        <v>247.87799999999999</v>
      </c>
      <c r="DA129" s="209">
        <v>164.23333199999999</v>
      </c>
      <c r="DB129" s="209">
        <v>3</v>
      </c>
      <c r="DC129" s="209">
        <v>0</v>
      </c>
      <c r="DD129" s="209">
        <v>0</v>
      </c>
      <c r="DE129" s="209">
        <v>0</v>
      </c>
      <c r="DF129" s="209">
        <v>486.40000099999997</v>
      </c>
      <c r="DG129" s="209">
        <v>252.26666700000001</v>
      </c>
      <c r="DH129" s="209">
        <v>3.2</v>
      </c>
      <c r="DI129" s="211">
        <v>3600.7860310000001</v>
      </c>
      <c r="DJ129" s="211">
        <v>1213.0253310000001</v>
      </c>
      <c r="DK129" s="211">
        <v>61.818002</v>
      </c>
      <c r="DL129" s="212">
        <f t="shared" si="9"/>
        <v>581</v>
      </c>
      <c r="DM129" s="212">
        <f t="shared" si="10"/>
        <v>911.5</v>
      </c>
      <c r="DN129" s="212">
        <f t="shared" si="11"/>
        <v>483.5</v>
      </c>
      <c r="DO129" s="212">
        <f t="shared" si="12"/>
        <v>897</v>
      </c>
      <c r="DP129" s="208">
        <v>1067.06666666667</v>
      </c>
      <c r="DR129" s="206">
        <v>313</v>
      </c>
      <c r="DS129" s="206" t="s">
        <v>167</v>
      </c>
      <c r="DT129" s="206">
        <v>3137007</v>
      </c>
      <c r="DU129" s="206">
        <v>102556</v>
      </c>
      <c r="DV129" s="206" t="s">
        <v>421</v>
      </c>
      <c r="DW129" s="206" t="s">
        <v>295</v>
      </c>
      <c r="DX129" s="206" t="str">
        <f t="shared" si="7"/>
        <v>Maintained</v>
      </c>
      <c r="DY129" s="246">
        <v>190</v>
      </c>
      <c r="DZ129" s="246">
        <v>1</v>
      </c>
      <c r="EA129" s="213">
        <f t="shared" si="13"/>
        <v>4</v>
      </c>
      <c r="EB129" s="207" t="str">
        <f t="shared" si="8"/>
        <v>3134</v>
      </c>
    </row>
    <row r="130" spans="1:132" ht="15" hidden="1" x14ac:dyDescent="0.25">
      <c r="A130" s="243">
        <v>319</v>
      </c>
      <c r="B130" s="244" t="s">
        <v>229</v>
      </c>
      <c r="C130" s="208">
        <v>17753</v>
      </c>
      <c r="D130" s="208">
        <v>16555</v>
      </c>
      <c r="E130" s="209">
        <v>0</v>
      </c>
      <c r="F130" s="209">
        <v>103</v>
      </c>
      <c r="G130" s="209">
        <v>43</v>
      </c>
      <c r="H130" s="209">
        <v>1</v>
      </c>
      <c r="I130" s="209">
        <v>0</v>
      </c>
      <c r="J130" s="209">
        <v>360</v>
      </c>
      <c r="K130" s="209">
        <v>153</v>
      </c>
      <c r="L130" s="209">
        <v>2</v>
      </c>
      <c r="M130" s="209">
        <v>0</v>
      </c>
      <c r="N130" s="209">
        <v>0</v>
      </c>
      <c r="O130" s="209">
        <v>0</v>
      </c>
      <c r="P130" s="209">
        <v>0</v>
      </c>
      <c r="Q130" s="209">
        <v>2</v>
      </c>
      <c r="R130" s="209">
        <v>454</v>
      </c>
      <c r="S130" s="209">
        <v>203</v>
      </c>
      <c r="T130" s="209">
        <v>8</v>
      </c>
      <c r="U130" s="209">
        <v>0</v>
      </c>
      <c r="V130" s="209">
        <v>0</v>
      </c>
      <c r="W130" s="209">
        <v>0</v>
      </c>
      <c r="X130" s="210">
        <v>339.67741799999999</v>
      </c>
      <c r="Y130" s="210">
        <v>1239.308878</v>
      </c>
      <c r="Z130" s="210">
        <v>372.10901899999999</v>
      </c>
      <c r="AA130" s="210">
        <v>36</v>
      </c>
      <c r="AB130" s="209">
        <v>0</v>
      </c>
      <c r="AC130" s="209">
        <v>0</v>
      </c>
      <c r="AD130" s="209">
        <v>0</v>
      </c>
      <c r="AE130" s="209">
        <v>27</v>
      </c>
      <c r="AF130" s="209">
        <v>13</v>
      </c>
      <c r="AG130" s="209">
        <v>0</v>
      </c>
      <c r="AH130" s="209">
        <v>0</v>
      </c>
      <c r="AI130" s="209">
        <v>0</v>
      </c>
      <c r="AJ130" s="209">
        <v>0</v>
      </c>
      <c r="AK130" s="209">
        <v>45</v>
      </c>
      <c r="AL130" s="209">
        <v>17</v>
      </c>
      <c r="AM130" s="209">
        <v>3</v>
      </c>
      <c r="AN130" s="209">
        <v>0</v>
      </c>
      <c r="AO130" s="209">
        <v>0</v>
      </c>
      <c r="AP130" s="209">
        <v>90.366665999999995</v>
      </c>
      <c r="AQ130" s="209">
        <v>44.8</v>
      </c>
      <c r="AR130" s="209">
        <v>2</v>
      </c>
      <c r="AS130" s="211">
        <v>81</v>
      </c>
      <c r="AT130" s="209">
        <v>37.799999999999997</v>
      </c>
      <c r="AU130" s="209">
        <v>12</v>
      </c>
      <c r="AV130" s="209">
        <v>0</v>
      </c>
      <c r="AW130" s="209">
        <v>85.666666000000006</v>
      </c>
      <c r="AX130" s="209">
        <v>45</v>
      </c>
      <c r="AY130" s="209">
        <v>0</v>
      </c>
      <c r="AZ130" s="209">
        <v>0</v>
      </c>
      <c r="BA130" s="209">
        <v>0</v>
      </c>
      <c r="BB130" s="209">
        <v>0</v>
      </c>
      <c r="BC130" s="209">
        <v>123.2</v>
      </c>
      <c r="BD130" s="209">
        <v>60.4</v>
      </c>
      <c r="BE130" s="209">
        <v>1</v>
      </c>
      <c r="BF130" s="211">
        <v>573.92333299999996</v>
      </c>
      <c r="BG130" s="211">
        <v>176.030665</v>
      </c>
      <c r="BH130" s="211">
        <v>11.904667</v>
      </c>
      <c r="BI130" s="209">
        <v>1</v>
      </c>
      <c r="BJ130" s="209">
        <v>105</v>
      </c>
      <c r="BK130" s="209">
        <v>42</v>
      </c>
      <c r="BL130" s="209">
        <v>1</v>
      </c>
      <c r="BM130" s="209">
        <v>0</v>
      </c>
      <c r="BN130" s="209">
        <v>365</v>
      </c>
      <c r="BO130" s="209">
        <v>162.80000000000001</v>
      </c>
      <c r="BP130" s="209">
        <v>2</v>
      </c>
      <c r="BQ130" s="209">
        <v>0</v>
      </c>
      <c r="BR130" s="209">
        <v>0</v>
      </c>
      <c r="BS130" s="209">
        <v>0</v>
      </c>
      <c r="BT130" s="209">
        <v>0</v>
      </c>
      <c r="BU130" s="209">
        <v>0</v>
      </c>
      <c r="BV130" s="209">
        <v>444</v>
      </c>
      <c r="BW130" s="209">
        <v>196</v>
      </c>
      <c r="BX130" s="209">
        <v>3</v>
      </c>
      <c r="BY130" s="209">
        <v>0</v>
      </c>
      <c r="BZ130" s="209">
        <v>0</v>
      </c>
      <c r="CA130" s="209">
        <v>0</v>
      </c>
      <c r="CB130" s="210">
        <v>334.76666699999998</v>
      </c>
      <c r="CC130" s="210">
        <v>1256.854673</v>
      </c>
      <c r="CD130" s="210">
        <v>367.56666899999999</v>
      </c>
      <c r="CE130" s="210">
        <v>30.666667</v>
      </c>
      <c r="CF130" s="209">
        <v>0</v>
      </c>
      <c r="CG130" s="209">
        <v>0</v>
      </c>
      <c r="CH130" s="209">
        <v>0</v>
      </c>
      <c r="CI130" s="209">
        <v>10</v>
      </c>
      <c r="CJ130" s="209">
        <v>10</v>
      </c>
      <c r="CK130" s="209">
        <v>0</v>
      </c>
      <c r="CL130" s="209">
        <v>0</v>
      </c>
      <c r="CM130" s="209">
        <v>0</v>
      </c>
      <c r="CN130" s="209">
        <v>0</v>
      </c>
      <c r="CO130" s="209">
        <v>32</v>
      </c>
      <c r="CP130" s="209">
        <v>21</v>
      </c>
      <c r="CQ130" s="209">
        <v>0</v>
      </c>
      <c r="CR130" s="209">
        <v>0</v>
      </c>
      <c r="CS130" s="209">
        <v>0</v>
      </c>
      <c r="CT130" s="209">
        <v>62.466667000000001</v>
      </c>
      <c r="CU130" s="209">
        <v>33.933332999999998</v>
      </c>
      <c r="CV130" s="209">
        <v>1</v>
      </c>
      <c r="CW130" s="209">
        <v>38.533332999999999</v>
      </c>
      <c r="CX130" s="209">
        <v>16.866667</v>
      </c>
      <c r="CY130" s="209">
        <v>1</v>
      </c>
      <c r="CZ130" s="209">
        <v>85</v>
      </c>
      <c r="DA130" s="209">
        <v>54</v>
      </c>
      <c r="DB130" s="209">
        <v>1</v>
      </c>
      <c r="DC130" s="209">
        <v>0</v>
      </c>
      <c r="DD130" s="209">
        <v>0</v>
      </c>
      <c r="DE130" s="209">
        <v>0</v>
      </c>
      <c r="DF130" s="209">
        <v>143</v>
      </c>
      <c r="DG130" s="209">
        <v>73</v>
      </c>
      <c r="DH130" s="209">
        <v>1</v>
      </c>
      <c r="DI130" s="211">
        <v>613.41600100000005</v>
      </c>
      <c r="DJ130" s="211">
        <v>217.00066699999999</v>
      </c>
      <c r="DK130" s="211">
        <v>7.8</v>
      </c>
      <c r="DL130" s="212">
        <f t="shared" si="9"/>
        <v>65</v>
      </c>
      <c r="DM130" s="212">
        <f t="shared" si="10"/>
        <v>86</v>
      </c>
      <c r="DN130" s="212">
        <f t="shared" si="11"/>
        <v>100</v>
      </c>
      <c r="DO130" s="212">
        <f t="shared" si="12"/>
        <v>365</v>
      </c>
      <c r="DP130" s="208">
        <v>71</v>
      </c>
      <c r="DR130" s="206">
        <v>313</v>
      </c>
      <c r="DS130" s="206" t="s">
        <v>167</v>
      </c>
      <c r="DT130" s="206">
        <v>3137010</v>
      </c>
      <c r="DU130" s="206">
        <v>102558</v>
      </c>
      <c r="DV130" s="206" t="s">
        <v>422</v>
      </c>
      <c r="DW130" s="206" t="s">
        <v>295</v>
      </c>
      <c r="DX130" s="206" t="str">
        <f t="shared" si="7"/>
        <v>Maintained</v>
      </c>
      <c r="DY130" s="246">
        <v>62</v>
      </c>
      <c r="DZ130" s="246">
        <v>0</v>
      </c>
      <c r="EA130" s="213">
        <f t="shared" si="13"/>
        <v>5</v>
      </c>
      <c r="EB130" s="207" t="str">
        <f t="shared" si="8"/>
        <v>3135</v>
      </c>
    </row>
    <row r="131" spans="1:132" ht="15" hidden="1" x14ac:dyDescent="0.25">
      <c r="A131" s="243">
        <v>866</v>
      </c>
      <c r="B131" s="244" t="s">
        <v>230</v>
      </c>
      <c r="C131" s="208">
        <v>20582.5</v>
      </c>
      <c r="D131" s="208">
        <v>12451.5</v>
      </c>
      <c r="E131" s="209">
        <v>0</v>
      </c>
      <c r="F131" s="209">
        <v>0</v>
      </c>
      <c r="G131" s="209">
        <v>0</v>
      </c>
      <c r="H131" s="209">
        <v>0</v>
      </c>
      <c r="I131" s="209">
        <v>36.200000000000003</v>
      </c>
      <c r="J131" s="209">
        <v>334.51733100000001</v>
      </c>
      <c r="K131" s="209">
        <v>148.04999900000001</v>
      </c>
      <c r="L131" s="209">
        <v>3</v>
      </c>
      <c r="M131" s="209">
        <v>0</v>
      </c>
      <c r="N131" s="209">
        <v>0</v>
      </c>
      <c r="O131" s="209">
        <v>0</v>
      </c>
      <c r="P131" s="209">
        <v>0</v>
      </c>
      <c r="Q131" s="209">
        <v>79</v>
      </c>
      <c r="R131" s="209">
        <v>700.73333500000001</v>
      </c>
      <c r="S131" s="209">
        <v>269.63333399999999</v>
      </c>
      <c r="T131" s="209">
        <v>2</v>
      </c>
      <c r="U131" s="209">
        <v>0</v>
      </c>
      <c r="V131" s="209">
        <v>0</v>
      </c>
      <c r="W131" s="209">
        <v>0</v>
      </c>
      <c r="X131" s="210">
        <v>418.83533299999999</v>
      </c>
      <c r="Y131" s="210">
        <v>1475.263336</v>
      </c>
      <c r="Z131" s="210">
        <v>565.22999900000002</v>
      </c>
      <c r="AA131" s="210">
        <v>16.829999000000001</v>
      </c>
      <c r="AB131" s="209">
        <v>0</v>
      </c>
      <c r="AC131" s="209">
        <v>0</v>
      </c>
      <c r="AD131" s="209">
        <v>0</v>
      </c>
      <c r="AE131" s="209">
        <v>58.875999999999998</v>
      </c>
      <c r="AF131" s="209">
        <v>34</v>
      </c>
      <c r="AG131" s="209">
        <v>2</v>
      </c>
      <c r="AH131" s="209">
        <v>0</v>
      </c>
      <c r="AI131" s="209">
        <v>0</v>
      </c>
      <c r="AJ131" s="209">
        <v>0</v>
      </c>
      <c r="AK131" s="209">
        <v>142.33333400000001</v>
      </c>
      <c r="AL131" s="209">
        <v>51.666666999999997</v>
      </c>
      <c r="AM131" s="209">
        <v>0</v>
      </c>
      <c r="AN131" s="209">
        <v>0</v>
      </c>
      <c r="AO131" s="209">
        <v>0</v>
      </c>
      <c r="AP131" s="209">
        <v>226.86399900000001</v>
      </c>
      <c r="AQ131" s="209">
        <v>104.578666</v>
      </c>
      <c r="AR131" s="209">
        <v>2</v>
      </c>
      <c r="AS131" s="211">
        <v>108</v>
      </c>
      <c r="AT131" s="209">
        <v>0</v>
      </c>
      <c r="AU131" s="209">
        <v>0</v>
      </c>
      <c r="AV131" s="209">
        <v>0</v>
      </c>
      <c r="AW131" s="209">
        <v>108.09800199999999</v>
      </c>
      <c r="AX131" s="209">
        <v>53.083334000000001</v>
      </c>
      <c r="AY131" s="209">
        <v>2</v>
      </c>
      <c r="AZ131" s="209">
        <v>0</v>
      </c>
      <c r="BA131" s="209">
        <v>0</v>
      </c>
      <c r="BB131" s="209">
        <v>0</v>
      </c>
      <c r="BC131" s="209">
        <v>177.18333000000001</v>
      </c>
      <c r="BD131" s="209">
        <v>84.516666999999998</v>
      </c>
      <c r="BE131" s="209">
        <v>0</v>
      </c>
      <c r="BF131" s="211">
        <v>747.27933099999996</v>
      </c>
      <c r="BG131" s="211">
        <v>306.04266200000001</v>
      </c>
      <c r="BH131" s="211">
        <v>4.05</v>
      </c>
      <c r="BI131" s="209">
        <v>0</v>
      </c>
      <c r="BJ131" s="209">
        <v>0</v>
      </c>
      <c r="BK131" s="209">
        <v>0</v>
      </c>
      <c r="BL131" s="209">
        <v>0</v>
      </c>
      <c r="BM131" s="209">
        <v>43.466665999999996</v>
      </c>
      <c r="BN131" s="209">
        <v>293.89999699999998</v>
      </c>
      <c r="BO131" s="209">
        <v>114.8</v>
      </c>
      <c r="BP131" s="209">
        <v>0</v>
      </c>
      <c r="BQ131" s="209">
        <v>0</v>
      </c>
      <c r="BR131" s="209">
        <v>0</v>
      </c>
      <c r="BS131" s="209">
        <v>0</v>
      </c>
      <c r="BT131" s="209">
        <v>0</v>
      </c>
      <c r="BU131" s="209">
        <v>47.55</v>
      </c>
      <c r="BV131" s="209">
        <v>721.18666599999995</v>
      </c>
      <c r="BW131" s="209">
        <v>267.616668</v>
      </c>
      <c r="BX131" s="209">
        <v>0</v>
      </c>
      <c r="BY131" s="209">
        <v>0</v>
      </c>
      <c r="BZ131" s="209">
        <v>0</v>
      </c>
      <c r="CA131" s="209">
        <v>0</v>
      </c>
      <c r="CB131" s="210">
        <v>404.70600100000001</v>
      </c>
      <c r="CC131" s="210">
        <v>1515.5093429999999</v>
      </c>
      <c r="CD131" s="210">
        <v>505.144002</v>
      </c>
      <c r="CE131" s="210">
        <v>18.399999999999999</v>
      </c>
      <c r="CF131" s="209">
        <v>0</v>
      </c>
      <c r="CG131" s="209">
        <v>0</v>
      </c>
      <c r="CH131" s="209">
        <v>0</v>
      </c>
      <c r="CI131" s="209">
        <v>49.166665999999999</v>
      </c>
      <c r="CJ131" s="209">
        <v>19.133333</v>
      </c>
      <c r="CK131" s="209">
        <v>0</v>
      </c>
      <c r="CL131" s="209">
        <v>0</v>
      </c>
      <c r="CM131" s="209">
        <v>0</v>
      </c>
      <c r="CN131" s="209">
        <v>0</v>
      </c>
      <c r="CO131" s="209">
        <v>117.916667</v>
      </c>
      <c r="CP131" s="209">
        <v>73.883334000000005</v>
      </c>
      <c r="CQ131" s="209">
        <v>0</v>
      </c>
      <c r="CR131" s="209">
        <v>0</v>
      </c>
      <c r="CS131" s="209">
        <v>0</v>
      </c>
      <c r="CT131" s="209">
        <v>204.90466900000001</v>
      </c>
      <c r="CU131" s="209">
        <v>89.97</v>
      </c>
      <c r="CV131" s="209">
        <v>2.9333330000000002</v>
      </c>
      <c r="CW131" s="209">
        <v>0</v>
      </c>
      <c r="CX131" s="209">
        <v>0</v>
      </c>
      <c r="CY131" s="209">
        <v>0</v>
      </c>
      <c r="CZ131" s="209">
        <v>83.616668000000004</v>
      </c>
      <c r="DA131" s="209">
        <v>45.600000999999999</v>
      </c>
      <c r="DB131" s="209">
        <v>0</v>
      </c>
      <c r="DC131" s="209">
        <v>0</v>
      </c>
      <c r="DD131" s="209">
        <v>0</v>
      </c>
      <c r="DE131" s="209">
        <v>0</v>
      </c>
      <c r="DF131" s="209">
        <v>195.59133499999999</v>
      </c>
      <c r="DG131" s="209">
        <v>110.60466700000001</v>
      </c>
      <c r="DH131" s="209">
        <v>0</v>
      </c>
      <c r="DI131" s="211">
        <v>771.99533299999996</v>
      </c>
      <c r="DJ131" s="211">
        <v>286.86399599999999</v>
      </c>
      <c r="DK131" s="211">
        <v>5.533334</v>
      </c>
      <c r="DL131" s="212">
        <f t="shared" si="9"/>
        <v>48</v>
      </c>
      <c r="DM131" s="212">
        <f t="shared" si="10"/>
        <v>203</v>
      </c>
      <c r="DN131" s="212">
        <f t="shared" si="11"/>
        <v>230</v>
      </c>
      <c r="DO131" s="212">
        <f t="shared" si="12"/>
        <v>292.5</v>
      </c>
      <c r="DP131" s="208">
        <v>12</v>
      </c>
      <c r="DR131" s="206">
        <v>314</v>
      </c>
      <c r="DS131" s="206" t="s">
        <v>171</v>
      </c>
      <c r="DT131" s="206">
        <v>3145950</v>
      </c>
      <c r="DU131" s="206">
        <v>142687</v>
      </c>
      <c r="DV131" s="206" t="s">
        <v>423</v>
      </c>
      <c r="DW131" s="206" t="s">
        <v>300</v>
      </c>
      <c r="DX131" s="206" t="str">
        <f t="shared" si="7"/>
        <v>Academy</v>
      </c>
      <c r="DY131" s="246">
        <v>59</v>
      </c>
      <c r="DZ131" s="246">
        <v>63</v>
      </c>
      <c r="EA131" s="213">
        <f t="shared" si="13"/>
        <v>1</v>
      </c>
      <c r="EB131" s="207" t="str">
        <f t="shared" si="8"/>
        <v>3141</v>
      </c>
    </row>
    <row r="132" spans="1:132" ht="15" hidden="1" x14ac:dyDescent="0.25">
      <c r="A132" s="243">
        <v>357</v>
      </c>
      <c r="B132" s="244" t="s">
        <v>231</v>
      </c>
      <c r="C132" s="208">
        <v>20372</v>
      </c>
      <c r="D132" s="208">
        <v>14571.5</v>
      </c>
      <c r="E132" s="209">
        <v>0</v>
      </c>
      <c r="F132" s="209">
        <v>0</v>
      </c>
      <c r="G132" s="209">
        <v>0</v>
      </c>
      <c r="H132" s="209">
        <v>0</v>
      </c>
      <c r="I132" s="209">
        <v>1</v>
      </c>
      <c r="J132" s="209">
        <v>591</v>
      </c>
      <c r="K132" s="209">
        <v>271.86666700000001</v>
      </c>
      <c r="L132" s="209">
        <v>0</v>
      </c>
      <c r="M132" s="209">
        <v>0</v>
      </c>
      <c r="N132" s="209">
        <v>0</v>
      </c>
      <c r="O132" s="209">
        <v>0</v>
      </c>
      <c r="P132" s="209">
        <v>0</v>
      </c>
      <c r="Q132" s="209">
        <v>0</v>
      </c>
      <c r="R132" s="209">
        <v>504</v>
      </c>
      <c r="S132" s="209">
        <v>259</v>
      </c>
      <c r="T132" s="209">
        <v>0</v>
      </c>
      <c r="U132" s="209">
        <v>0</v>
      </c>
      <c r="V132" s="209">
        <v>0</v>
      </c>
      <c r="W132" s="209">
        <v>0</v>
      </c>
      <c r="X132" s="210">
        <v>892.66600000000005</v>
      </c>
      <c r="Y132" s="210">
        <v>1454.366665</v>
      </c>
      <c r="Z132" s="210">
        <v>399.44266599999997</v>
      </c>
      <c r="AA132" s="210">
        <v>21</v>
      </c>
      <c r="AB132" s="209">
        <v>0</v>
      </c>
      <c r="AC132" s="209">
        <v>0</v>
      </c>
      <c r="AD132" s="209">
        <v>0</v>
      </c>
      <c r="AE132" s="209">
        <v>99</v>
      </c>
      <c r="AF132" s="209">
        <v>42</v>
      </c>
      <c r="AG132" s="209">
        <v>0</v>
      </c>
      <c r="AH132" s="209">
        <v>0</v>
      </c>
      <c r="AI132" s="209">
        <v>0</v>
      </c>
      <c r="AJ132" s="209">
        <v>0</v>
      </c>
      <c r="AK132" s="209">
        <v>86</v>
      </c>
      <c r="AL132" s="209">
        <v>55</v>
      </c>
      <c r="AM132" s="209">
        <v>0</v>
      </c>
      <c r="AN132" s="209">
        <v>0</v>
      </c>
      <c r="AO132" s="209">
        <v>0</v>
      </c>
      <c r="AP132" s="209">
        <v>230.23333299999999</v>
      </c>
      <c r="AQ132" s="209">
        <v>60.833333000000003</v>
      </c>
      <c r="AR132" s="209">
        <v>5</v>
      </c>
      <c r="AS132" s="211">
        <v>118</v>
      </c>
      <c r="AT132" s="209">
        <v>0</v>
      </c>
      <c r="AU132" s="209">
        <v>0</v>
      </c>
      <c r="AV132" s="209">
        <v>0</v>
      </c>
      <c r="AW132" s="209">
        <v>217</v>
      </c>
      <c r="AX132" s="209">
        <v>113.8</v>
      </c>
      <c r="AY132" s="209">
        <v>0</v>
      </c>
      <c r="AZ132" s="209">
        <v>0</v>
      </c>
      <c r="BA132" s="209">
        <v>0</v>
      </c>
      <c r="BB132" s="209">
        <v>0</v>
      </c>
      <c r="BC132" s="209">
        <v>165.2</v>
      </c>
      <c r="BD132" s="209">
        <v>98.8</v>
      </c>
      <c r="BE132" s="209">
        <v>0</v>
      </c>
      <c r="BF132" s="211">
        <v>792.85732599999994</v>
      </c>
      <c r="BG132" s="211">
        <v>246.355333</v>
      </c>
      <c r="BH132" s="211">
        <v>6</v>
      </c>
      <c r="BI132" s="209">
        <v>0</v>
      </c>
      <c r="BJ132" s="209">
        <v>0</v>
      </c>
      <c r="BK132" s="209">
        <v>0</v>
      </c>
      <c r="BL132" s="209">
        <v>0</v>
      </c>
      <c r="BM132" s="209">
        <v>0</v>
      </c>
      <c r="BN132" s="209">
        <v>633.79999999999995</v>
      </c>
      <c r="BO132" s="209">
        <v>268</v>
      </c>
      <c r="BP132" s="209">
        <v>3</v>
      </c>
      <c r="BQ132" s="209">
        <v>0</v>
      </c>
      <c r="BR132" s="209">
        <v>0</v>
      </c>
      <c r="BS132" s="209">
        <v>0</v>
      </c>
      <c r="BT132" s="209">
        <v>0</v>
      </c>
      <c r="BU132" s="209">
        <v>0</v>
      </c>
      <c r="BV132" s="209">
        <v>512</v>
      </c>
      <c r="BW132" s="209">
        <v>250</v>
      </c>
      <c r="BX132" s="209">
        <v>0</v>
      </c>
      <c r="BY132" s="209">
        <v>0</v>
      </c>
      <c r="BZ132" s="209">
        <v>0</v>
      </c>
      <c r="CA132" s="209">
        <v>0</v>
      </c>
      <c r="CB132" s="210">
        <v>763.96666800000003</v>
      </c>
      <c r="CC132" s="210">
        <v>1454.3326669999999</v>
      </c>
      <c r="CD132" s="210">
        <v>395.98533300000003</v>
      </c>
      <c r="CE132" s="210">
        <v>11</v>
      </c>
      <c r="CF132" s="209">
        <v>0</v>
      </c>
      <c r="CG132" s="209">
        <v>0</v>
      </c>
      <c r="CH132" s="209">
        <v>0</v>
      </c>
      <c r="CI132" s="209">
        <v>87</v>
      </c>
      <c r="CJ132" s="209">
        <v>56</v>
      </c>
      <c r="CK132" s="209">
        <v>1</v>
      </c>
      <c r="CL132" s="209">
        <v>0</v>
      </c>
      <c r="CM132" s="209">
        <v>0</v>
      </c>
      <c r="CN132" s="209">
        <v>0</v>
      </c>
      <c r="CO132" s="209">
        <v>90</v>
      </c>
      <c r="CP132" s="209">
        <v>54</v>
      </c>
      <c r="CQ132" s="209">
        <v>0</v>
      </c>
      <c r="CR132" s="209">
        <v>0</v>
      </c>
      <c r="CS132" s="209">
        <v>0</v>
      </c>
      <c r="CT132" s="209">
        <v>286.91866700000003</v>
      </c>
      <c r="CU132" s="209">
        <v>85</v>
      </c>
      <c r="CV132" s="209">
        <v>2</v>
      </c>
      <c r="CW132" s="209">
        <v>0</v>
      </c>
      <c r="CX132" s="209">
        <v>0</v>
      </c>
      <c r="CY132" s="209">
        <v>0</v>
      </c>
      <c r="CZ132" s="209">
        <v>247.4</v>
      </c>
      <c r="DA132" s="209">
        <v>114.4</v>
      </c>
      <c r="DB132" s="209">
        <v>0</v>
      </c>
      <c r="DC132" s="209">
        <v>0</v>
      </c>
      <c r="DD132" s="209">
        <v>0</v>
      </c>
      <c r="DE132" s="209">
        <v>0</v>
      </c>
      <c r="DF132" s="209">
        <v>197.8</v>
      </c>
      <c r="DG132" s="209">
        <v>106.6</v>
      </c>
      <c r="DH132" s="209">
        <v>0</v>
      </c>
      <c r="DI132" s="211">
        <v>830.577991</v>
      </c>
      <c r="DJ132" s="211">
        <v>237.525329</v>
      </c>
      <c r="DK132" s="211">
        <v>8</v>
      </c>
      <c r="DL132" s="212">
        <f t="shared" si="9"/>
        <v>169</v>
      </c>
      <c r="DM132" s="212">
        <f t="shared" si="10"/>
        <v>369</v>
      </c>
      <c r="DN132" s="212">
        <f t="shared" si="11"/>
        <v>167</v>
      </c>
      <c r="DO132" s="212">
        <f t="shared" si="12"/>
        <v>0</v>
      </c>
      <c r="DP132" s="208">
        <v>68</v>
      </c>
      <c r="DR132" s="206">
        <v>314</v>
      </c>
      <c r="DS132" s="206" t="s">
        <v>171</v>
      </c>
      <c r="DT132" s="206">
        <v>3147001</v>
      </c>
      <c r="DU132" s="206">
        <v>142740</v>
      </c>
      <c r="DV132" s="206" t="s">
        <v>424</v>
      </c>
      <c r="DW132" s="206" t="s">
        <v>300</v>
      </c>
      <c r="DX132" s="206" t="str">
        <f t="shared" si="7"/>
        <v>Academy</v>
      </c>
      <c r="DY132" s="246">
        <v>16</v>
      </c>
      <c r="DZ132" s="246">
        <v>162</v>
      </c>
      <c r="EA132" s="213">
        <f t="shared" si="13"/>
        <v>2</v>
      </c>
      <c r="EB132" s="207" t="str">
        <f t="shared" si="8"/>
        <v>3142</v>
      </c>
    </row>
    <row r="133" spans="1:132" ht="15" hidden="1" x14ac:dyDescent="0.25">
      <c r="A133" s="243">
        <v>894</v>
      </c>
      <c r="B133" s="244" t="s">
        <v>232</v>
      </c>
      <c r="C133" s="208">
        <v>15974</v>
      </c>
      <c r="D133" s="208">
        <v>10691</v>
      </c>
      <c r="E133" s="209">
        <v>14.6</v>
      </c>
      <c r="F133" s="209">
        <v>80.8</v>
      </c>
      <c r="G133" s="209">
        <v>37.066667000000002</v>
      </c>
      <c r="H133" s="209">
        <v>3</v>
      </c>
      <c r="I133" s="209">
        <v>89.4</v>
      </c>
      <c r="J133" s="209">
        <v>581.20000000000005</v>
      </c>
      <c r="K133" s="209">
        <v>227</v>
      </c>
      <c r="L133" s="209">
        <v>2</v>
      </c>
      <c r="M133" s="209">
        <v>0</v>
      </c>
      <c r="N133" s="209">
        <v>0</v>
      </c>
      <c r="O133" s="209">
        <v>0</v>
      </c>
      <c r="P133" s="209">
        <v>0</v>
      </c>
      <c r="Q133" s="209">
        <v>19.966667000000001</v>
      </c>
      <c r="R133" s="209">
        <v>174.7</v>
      </c>
      <c r="S133" s="209">
        <v>66</v>
      </c>
      <c r="T133" s="209">
        <v>2</v>
      </c>
      <c r="U133" s="209">
        <v>0</v>
      </c>
      <c r="V133" s="209">
        <v>0</v>
      </c>
      <c r="W133" s="209">
        <v>0</v>
      </c>
      <c r="X133" s="210">
        <v>441.45</v>
      </c>
      <c r="Y133" s="210">
        <v>1213.3833340000001</v>
      </c>
      <c r="Z133" s="210">
        <v>387.066667</v>
      </c>
      <c r="AA133" s="210">
        <v>28.6</v>
      </c>
      <c r="AB133" s="209">
        <v>8.8000000000000007</v>
      </c>
      <c r="AC133" s="209">
        <v>5</v>
      </c>
      <c r="AD133" s="209">
        <v>0</v>
      </c>
      <c r="AE133" s="209">
        <v>124</v>
      </c>
      <c r="AF133" s="209">
        <v>71</v>
      </c>
      <c r="AG133" s="209">
        <v>1</v>
      </c>
      <c r="AH133" s="209">
        <v>0</v>
      </c>
      <c r="AI133" s="209">
        <v>0</v>
      </c>
      <c r="AJ133" s="209">
        <v>0</v>
      </c>
      <c r="AK133" s="209">
        <v>36.866667</v>
      </c>
      <c r="AL133" s="209">
        <v>21.666667</v>
      </c>
      <c r="AM133" s="209">
        <v>1</v>
      </c>
      <c r="AN133" s="209">
        <v>0</v>
      </c>
      <c r="AO133" s="209">
        <v>0</v>
      </c>
      <c r="AP133" s="209">
        <v>189</v>
      </c>
      <c r="AQ133" s="209">
        <v>62.466667000000001</v>
      </c>
      <c r="AR133" s="209">
        <v>3.6</v>
      </c>
      <c r="AS133" s="211">
        <v>90</v>
      </c>
      <c r="AT133" s="209">
        <v>33.566667000000002</v>
      </c>
      <c r="AU133" s="209">
        <v>14.533333000000001</v>
      </c>
      <c r="AV133" s="209">
        <v>0</v>
      </c>
      <c r="AW133" s="209">
        <v>148.13333299999999</v>
      </c>
      <c r="AX133" s="209">
        <v>58.8</v>
      </c>
      <c r="AY133" s="209">
        <v>2</v>
      </c>
      <c r="AZ133" s="209">
        <v>0</v>
      </c>
      <c r="BA133" s="209">
        <v>0</v>
      </c>
      <c r="BB133" s="209">
        <v>0</v>
      </c>
      <c r="BC133" s="209">
        <v>46.033332999999999</v>
      </c>
      <c r="BD133" s="209">
        <v>16.8</v>
      </c>
      <c r="BE133" s="209">
        <v>1</v>
      </c>
      <c r="BF133" s="211">
        <v>657.91666799999996</v>
      </c>
      <c r="BG133" s="211">
        <v>223.716666</v>
      </c>
      <c r="BH133" s="211">
        <v>1</v>
      </c>
      <c r="BI133" s="209">
        <v>17.600000000000001</v>
      </c>
      <c r="BJ133" s="209">
        <v>80.066666999999995</v>
      </c>
      <c r="BK133" s="209">
        <v>29.6</v>
      </c>
      <c r="BL133" s="209">
        <v>5</v>
      </c>
      <c r="BM133" s="209">
        <v>108.3</v>
      </c>
      <c r="BN133" s="209">
        <v>575.01666699999998</v>
      </c>
      <c r="BO133" s="209">
        <v>237.2</v>
      </c>
      <c r="BP133" s="209">
        <v>2</v>
      </c>
      <c r="BQ133" s="209">
        <v>0</v>
      </c>
      <c r="BR133" s="209">
        <v>0</v>
      </c>
      <c r="BS133" s="209">
        <v>0</v>
      </c>
      <c r="BT133" s="209">
        <v>0</v>
      </c>
      <c r="BU133" s="209">
        <v>19.399999999999999</v>
      </c>
      <c r="BV133" s="209">
        <v>181</v>
      </c>
      <c r="BW133" s="209">
        <v>76.400000000000006</v>
      </c>
      <c r="BX133" s="209">
        <v>1</v>
      </c>
      <c r="BY133" s="209">
        <v>0</v>
      </c>
      <c r="BZ133" s="209">
        <v>0</v>
      </c>
      <c r="CA133" s="209">
        <v>0</v>
      </c>
      <c r="CB133" s="210">
        <v>427.96666699999997</v>
      </c>
      <c r="CC133" s="210">
        <v>1215.166667</v>
      </c>
      <c r="CD133" s="210">
        <v>389.16666700000002</v>
      </c>
      <c r="CE133" s="210">
        <v>21</v>
      </c>
      <c r="CF133" s="209">
        <v>7.6</v>
      </c>
      <c r="CG133" s="209">
        <v>8.8000000000000007</v>
      </c>
      <c r="CH133" s="209">
        <v>1</v>
      </c>
      <c r="CI133" s="209">
        <v>134.80000000000001</v>
      </c>
      <c r="CJ133" s="209">
        <v>82</v>
      </c>
      <c r="CK133" s="209">
        <v>1</v>
      </c>
      <c r="CL133" s="209">
        <v>0</v>
      </c>
      <c r="CM133" s="209">
        <v>0</v>
      </c>
      <c r="CN133" s="209">
        <v>0</v>
      </c>
      <c r="CO133" s="209">
        <v>34.466666999999994</v>
      </c>
      <c r="CP133" s="209">
        <v>20.666667</v>
      </c>
      <c r="CQ133" s="209">
        <v>1</v>
      </c>
      <c r="CR133" s="209">
        <v>0</v>
      </c>
      <c r="CS133" s="209">
        <v>0</v>
      </c>
      <c r="CT133" s="209">
        <v>185.1</v>
      </c>
      <c r="CU133" s="209">
        <v>87</v>
      </c>
      <c r="CV133" s="209">
        <v>1</v>
      </c>
      <c r="CW133" s="209">
        <v>36</v>
      </c>
      <c r="CX133" s="209">
        <v>13.016667</v>
      </c>
      <c r="CY133" s="209">
        <v>2</v>
      </c>
      <c r="CZ133" s="209">
        <v>183.13333399999999</v>
      </c>
      <c r="DA133" s="209">
        <v>91.4</v>
      </c>
      <c r="DB133" s="209">
        <v>1</v>
      </c>
      <c r="DC133" s="209">
        <v>0</v>
      </c>
      <c r="DD133" s="209">
        <v>0</v>
      </c>
      <c r="DE133" s="209">
        <v>0</v>
      </c>
      <c r="DF133" s="209">
        <v>34.799999999999997</v>
      </c>
      <c r="DG133" s="209">
        <v>23.4</v>
      </c>
      <c r="DH133" s="209">
        <v>1</v>
      </c>
      <c r="DI133" s="211">
        <v>718.432005</v>
      </c>
      <c r="DJ133" s="211">
        <v>222.05</v>
      </c>
      <c r="DK133" s="211">
        <v>3</v>
      </c>
      <c r="DL133" s="212">
        <f t="shared" si="9"/>
        <v>334</v>
      </c>
      <c r="DM133" s="212">
        <f t="shared" si="10"/>
        <v>231</v>
      </c>
      <c r="DN133" s="212">
        <f t="shared" si="11"/>
        <v>3</v>
      </c>
      <c r="DO133" s="212">
        <f t="shared" si="12"/>
        <v>113</v>
      </c>
      <c r="DP133" s="208">
        <v>42.5</v>
      </c>
      <c r="DR133" s="206">
        <v>314</v>
      </c>
      <c r="DS133" s="206" t="s">
        <v>171</v>
      </c>
      <c r="DT133" s="206">
        <v>3147002</v>
      </c>
      <c r="DU133" s="206">
        <v>142698</v>
      </c>
      <c r="DV133" s="206" t="s">
        <v>425</v>
      </c>
      <c r="DW133" s="206" t="s">
        <v>300</v>
      </c>
      <c r="DX133" s="206" t="str">
        <f t="shared" si="7"/>
        <v>Academy</v>
      </c>
      <c r="DY133" s="246">
        <v>96</v>
      </c>
      <c r="DZ133" s="246">
        <v>53</v>
      </c>
      <c r="EA133" s="213">
        <f t="shared" si="13"/>
        <v>3</v>
      </c>
      <c r="EB133" s="207" t="str">
        <f t="shared" si="8"/>
        <v>3143</v>
      </c>
    </row>
    <row r="134" spans="1:132" ht="15" hidden="1" x14ac:dyDescent="0.25">
      <c r="A134" s="243">
        <v>883</v>
      </c>
      <c r="B134" s="244" t="s">
        <v>233</v>
      </c>
      <c r="C134" s="208">
        <v>17390.5</v>
      </c>
      <c r="D134" s="208">
        <v>10833</v>
      </c>
      <c r="E134" s="209">
        <v>0</v>
      </c>
      <c r="F134" s="209">
        <v>0</v>
      </c>
      <c r="G134" s="209">
        <v>0</v>
      </c>
      <c r="H134" s="209">
        <v>0</v>
      </c>
      <c r="I134" s="209">
        <v>0</v>
      </c>
      <c r="J134" s="209">
        <v>0</v>
      </c>
      <c r="K134" s="209">
        <v>0</v>
      </c>
      <c r="L134" s="209">
        <v>0</v>
      </c>
      <c r="M134" s="209">
        <v>0</v>
      </c>
      <c r="N134" s="209">
        <v>0</v>
      </c>
      <c r="O134" s="209">
        <v>0</v>
      </c>
      <c r="P134" s="209">
        <v>0</v>
      </c>
      <c r="Q134" s="209">
        <v>34.733333000000002</v>
      </c>
      <c r="R134" s="209">
        <v>744.3</v>
      </c>
      <c r="S134" s="209">
        <v>373.7</v>
      </c>
      <c r="T134" s="209">
        <v>3</v>
      </c>
      <c r="U134" s="209">
        <v>0</v>
      </c>
      <c r="V134" s="209">
        <v>0</v>
      </c>
      <c r="W134" s="209">
        <v>0</v>
      </c>
      <c r="X134" s="210">
        <v>458.91141099999999</v>
      </c>
      <c r="Y134" s="210">
        <v>1364.652607</v>
      </c>
      <c r="Z134" s="210">
        <v>437.950534</v>
      </c>
      <c r="AA134" s="210">
        <v>22.112280999999999</v>
      </c>
      <c r="AB134" s="209">
        <v>0</v>
      </c>
      <c r="AC134" s="209">
        <v>0</v>
      </c>
      <c r="AD134" s="209">
        <v>0</v>
      </c>
      <c r="AE134" s="209">
        <v>0</v>
      </c>
      <c r="AF134" s="209">
        <v>0</v>
      </c>
      <c r="AG134" s="209">
        <v>0</v>
      </c>
      <c r="AH134" s="209">
        <v>0</v>
      </c>
      <c r="AI134" s="209">
        <v>0</v>
      </c>
      <c r="AJ134" s="209">
        <v>0</v>
      </c>
      <c r="AK134" s="209">
        <v>11.8</v>
      </c>
      <c r="AL134" s="209">
        <v>11.8</v>
      </c>
      <c r="AM134" s="209">
        <v>0</v>
      </c>
      <c r="AN134" s="209">
        <v>0</v>
      </c>
      <c r="AO134" s="209">
        <v>0</v>
      </c>
      <c r="AP134" s="209">
        <v>100.440353</v>
      </c>
      <c r="AQ134" s="209">
        <v>66.385966999999994</v>
      </c>
      <c r="AR134" s="209">
        <v>1</v>
      </c>
      <c r="AS134" s="211">
        <v>86</v>
      </c>
      <c r="AT134" s="209">
        <v>0</v>
      </c>
      <c r="AU134" s="209">
        <v>0</v>
      </c>
      <c r="AV134" s="209">
        <v>0</v>
      </c>
      <c r="AW134" s="209">
        <v>0</v>
      </c>
      <c r="AX134" s="209">
        <v>0</v>
      </c>
      <c r="AY134" s="209">
        <v>0</v>
      </c>
      <c r="AZ134" s="209">
        <v>0</v>
      </c>
      <c r="BA134" s="209">
        <v>0</v>
      </c>
      <c r="BB134" s="209">
        <v>0</v>
      </c>
      <c r="BC134" s="209">
        <v>173.999999</v>
      </c>
      <c r="BD134" s="209">
        <v>96.316666999999995</v>
      </c>
      <c r="BE134" s="209">
        <v>0</v>
      </c>
      <c r="BF134" s="211">
        <v>625.95599900000002</v>
      </c>
      <c r="BG134" s="211">
        <v>213.93866700000001</v>
      </c>
      <c r="BH134" s="211">
        <v>8</v>
      </c>
      <c r="BI134" s="209">
        <v>0</v>
      </c>
      <c r="BJ134" s="209">
        <v>0</v>
      </c>
      <c r="BK134" s="209">
        <v>0</v>
      </c>
      <c r="BL134" s="209">
        <v>0</v>
      </c>
      <c r="BM134" s="209">
        <v>0</v>
      </c>
      <c r="BN134" s="209">
        <v>0</v>
      </c>
      <c r="BO134" s="209">
        <v>0</v>
      </c>
      <c r="BP134" s="209">
        <v>0</v>
      </c>
      <c r="BQ134" s="209">
        <v>0</v>
      </c>
      <c r="BR134" s="209">
        <v>0</v>
      </c>
      <c r="BS134" s="209">
        <v>0</v>
      </c>
      <c r="BT134" s="209">
        <v>0</v>
      </c>
      <c r="BU134" s="209">
        <v>22</v>
      </c>
      <c r="BV134" s="209">
        <v>792.36666700000001</v>
      </c>
      <c r="BW134" s="209">
        <v>369</v>
      </c>
      <c r="BX134" s="209">
        <v>2</v>
      </c>
      <c r="BY134" s="209">
        <v>0</v>
      </c>
      <c r="BZ134" s="209">
        <v>0</v>
      </c>
      <c r="CA134" s="209">
        <v>0</v>
      </c>
      <c r="CB134" s="210">
        <v>429.80877600000002</v>
      </c>
      <c r="CC134" s="210">
        <v>1298.7706920000001</v>
      </c>
      <c r="CD134" s="210">
        <v>399.55733199999997</v>
      </c>
      <c r="CE134" s="210">
        <v>15.6</v>
      </c>
      <c r="CF134" s="209">
        <v>0</v>
      </c>
      <c r="CG134" s="209">
        <v>0</v>
      </c>
      <c r="CH134" s="209">
        <v>0</v>
      </c>
      <c r="CI134" s="209">
        <v>0</v>
      </c>
      <c r="CJ134" s="209">
        <v>0</v>
      </c>
      <c r="CK134" s="209">
        <v>0</v>
      </c>
      <c r="CL134" s="209">
        <v>0</v>
      </c>
      <c r="CM134" s="209">
        <v>0</v>
      </c>
      <c r="CN134" s="209">
        <v>0</v>
      </c>
      <c r="CO134" s="209">
        <v>11.8</v>
      </c>
      <c r="CP134" s="209">
        <v>12</v>
      </c>
      <c r="CQ134" s="209">
        <v>0</v>
      </c>
      <c r="CR134" s="209">
        <v>0</v>
      </c>
      <c r="CS134" s="209">
        <v>0</v>
      </c>
      <c r="CT134" s="209">
        <v>135.400004</v>
      </c>
      <c r="CU134" s="209">
        <v>42.466669000000003</v>
      </c>
      <c r="CV134" s="209">
        <v>3</v>
      </c>
      <c r="CW134" s="209">
        <v>0</v>
      </c>
      <c r="CX134" s="209">
        <v>0</v>
      </c>
      <c r="CY134" s="209">
        <v>0</v>
      </c>
      <c r="CZ134" s="209">
        <v>0</v>
      </c>
      <c r="DA134" s="209">
        <v>0</v>
      </c>
      <c r="DB134" s="209">
        <v>0</v>
      </c>
      <c r="DC134" s="209">
        <v>0</v>
      </c>
      <c r="DD134" s="209">
        <v>0</v>
      </c>
      <c r="DE134" s="209">
        <v>0</v>
      </c>
      <c r="DF134" s="209">
        <v>222.86666600000001</v>
      </c>
      <c r="DG134" s="209">
        <v>134.25</v>
      </c>
      <c r="DH134" s="209">
        <v>0</v>
      </c>
      <c r="DI134" s="211">
        <v>626.22800700000005</v>
      </c>
      <c r="DJ134" s="211">
        <v>219.79933299999999</v>
      </c>
      <c r="DK134" s="211">
        <v>4.266667</v>
      </c>
      <c r="DL134" s="212">
        <f t="shared" si="9"/>
        <v>0</v>
      </c>
      <c r="DM134" s="212">
        <f t="shared" si="10"/>
        <v>0</v>
      </c>
      <c r="DN134" s="212">
        <f t="shared" si="11"/>
        <v>159</v>
      </c>
      <c r="DO134" s="212">
        <f t="shared" si="12"/>
        <v>278</v>
      </c>
      <c r="DP134" s="208">
        <v>0</v>
      </c>
      <c r="DR134" s="206">
        <v>315</v>
      </c>
      <c r="DS134" s="206" t="s">
        <v>183</v>
      </c>
      <c r="DT134" s="206">
        <v>3157003</v>
      </c>
      <c r="DU134" s="206">
        <v>102697</v>
      </c>
      <c r="DV134" s="206" t="s">
        <v>426</v>
      </c>
      <c r="DW134" s="206" t="s">
        <v>295</v>
      </c>
      <c r="DX134" s="206" t="str">
        <f t="shared" ref="DX134:DX197" si="14">IF(OR(LEFT(DW134,7)="Academy",LEFT(DW134,11)="Free School"),"Academy","Maintained")</f>
        <v>Maintained</v>
      </c>
      <c r="DY134" s="246">
        <v>12</v>
      </c>
      <c r="DZ134" s="246">
        <v>41</v>
      </c>
      <c r="EA134" s="213">
        <f t="shared" si="13"/>
        <v>1</v>
      </c>
      <c r="EB134" s="207" t="str">
        <f t="shared" ref="EB134:EB197" si="15">DR134&amp;EA134</f>
        <v>3151</v>
      </c>
    </row>
    <row r="135" spans="1:132" ht="15" hidden="1" x14ac:dyDescent="0.25">
      <c r="A135" s="243">
        <v>880</v>
      </c>
      <c r="B135" s="244" t="s">
        <v>234</v>
      </c>
      <c r="C135" s="208">
        <v>9589</v>
      </c>
      <c r="D135" s="208">
        <v>7869.5</v>
      </c>
      <c r="E135" s="209">
        <v>0</v>
      </c>
      <c r="F135" s="209">
        <v>0</v>
      </c>
      <c r="G135" s="209">
        <v>0</v>
      </c>
      <c r="H135" s="209">
        <v>0</v>
      </c>
      <c r="I135" s="209">
        <v>16.7</v>
      </c>
      <c r="J135" s="209">
        <v>114.900003</v>
      </c>
      <c r="K135" s="209">
        <v>62.433335</v>
      </c>
      <c r="L135" s="209">
        <v>1</v>
      </c>
      <c r="M135" s="209">
        <v>0</v>
      </c>
      <c r="N135" s="209">
        <v>0</v>
      </c>
      <c r="O135" s="209">
        <v>0</v>
      </c>
      <c r="P135" s="209">
        <v>0</v>
      </c>
      <c r="Q135" s="209">
        <v>77.079998000000003</v>
      </c>
      <c r="R135" s="209">
        <v>369.490002</v>
      </c>
      <c r="S135" s="209">
        <v>160.26666499999999</v>
      </c>
      <c r="T135" s="209">
        <v>0</v>
      </c>
      <c r="U135" s="209">
        <v>0</v>
      </c>
      <c r="V135" s="209">
        <v>0</v>
      </c>
      <c r="W135" s="209">
        <v>0</v>
      </c>
      <c r="X135" s="210">
        <v>240.92568</v>
      </c>
      <c r="Y135" s="210">
        <v>664.53581399999996</v>
      </c>
      <c r="Z135" s="210">
        <v>224.34519599999999</v>
      </c>
      <c r="AA135" s="210">
        <v>7.9526329999999996</v>
      </c>
      <c r="AB135" s="209">
        <v>0</v>
      </c>
      <c r="AC135" s="209">
        <v>0</v>
      </c>
      <c r="AD135" s="209">
        <v>0</v>
      </c>
      <c r="AE135" s="209">
        <v>19.433333999999999</v>
      </c>
      <c r="AF135" s="209">
        <v>8.7333339999999993</v>
      </c>
      <c r="AG135" s="209">
        <v>0</v>
      </c>
      <c r="AH135" s="209">
        <v>0</v>
      </c>
      <c r="AI135" s="209">
        <v>0</v>
      </c>
      <c r="AJ135" s="209">
        <v>0</v>
      </c>
      <c r="AK135" s="209">
        <v>88.693333999999993</v>
      </c>
      <c r="AL135" s="209">
        <v>48.5</v>
      </c>
      <c r="AM135" s="209">
        <v>0</v>
      </c>
      <c r="AN135" s="209">
        <v>0</v>
      </c>
      <c r="AO135" s="209">
        <v>0</v>
      </c>
      <c r="AP135" s="209">
        <v>101.178737</v>
      </c>
      <c r="AQ135" s="209">
        <v>30.897151000000001</v>
      </c>
      <c r="AR135" s="209">
        <v>1.9842109999999999</v>
      </c>
      <c r="AS135" s="211">
        <v>72</v>
      </c>
      <c r="AT135" s="209">
        <v>0</v>
      </c>
      <c r="AU135" s="209">
        <v>0</v>
      </c>
      <c r="AV135" s="209">
        <v>0</v>
      </c>
      <c r="AW135" s="209">
        <v>48.253332</v>
      </c>
      <c r="AX135" s="209">
        <v>27.586665</v>
      </c>
      <c r="AY135" s="209">
        <v>0</v>
      </c>
      <c r="AZ135" s="209">
        <v>0</v>
      </c>
      <c r="BA135" s="209">
        <v>0</v>
      </c>
      <c r="BB135" s="209">
        <v>0</v>
      </c>
      <c r="BC135" s="209">
        <v>93.286660999999995</v>
      </c>
      <c r="BD135" s="209">
        <v>46.593333999999999</v>
      </c>
      <c r="BE135" s="209">
        <v>0</v>
      </c>
      <c r="BF135" s="211">
        <v>359.42865599999999</v>
      </c>
      <c r="BG135" s="211">
        <v>134.295331</v>
      </c>
      <c r="BH135" s="211">
        <v>3.3453330000000001</v>
      </c>
      <c r="BI135" s="209">
        <v>0</v>
      </c>
      <c r="BJ135" s="209">
        <v>0</v>
      </c>
      <c r="BK135" s="209">
        <v>0</v>
      </c>
      <c r="BL135" s="209">
        <v>0</v>
      </c>
      <c r="BM135" s="209">
        <v>7</v>
      </c>
      <c r="BN135" s="209">
        <v>122.26666899999999</v>
      </c>
      <c r="BO135" s="209">
        <v>37.033332999999999</v>
      </c>
      <c r="BP135" s="209">
        <v>0</v>
      </c>
      <c r="BQ135" s="209">
        <v>0</v>
      </c>
      <c r="BR135" s="209">
        <v>0</v>
      </c>
      <c r="BS135" s="209">
        <v>0</v>
      </c>
      <c r="BT135" s="209">
        <v>0</v>
      </c>
      <c r="BU135" s="209">
        <v>74.744665999999995</v>
      </c>
      <c r="BV135" s="209">
        <v>394.08866799999998</v>
      </c>
      <c r="BW135" s="209">
        <v>140.38333600000001</v>
      </c>
      <c r="BX135" s="209">
        <v>0</v>
      </c>
      <c r="BY135" s="209">
        <v>0</v>
      </c>
      <c r="BZ135" s="209">
        <v>0</v>
      </c>
      <c r="CA135" s="209">
        <v>0</v>
      </c>
      <c r="CB135" s="210">
        <v>212.47961699999999</v>
      </c>
      <c r="CC135" s="210">
        <v>640.98251300000004</v>
      </c>
      <c r="CD135" s="210">
        <v>200.435765</v>
      </c>
      <c r="CE135" s="210">
        <v>11.468422</v>
      </c>
      <c r="CF135" s="209">
        <v>0</v>
      </c>
      <c r="CG135" s="209">
        <v>0</v>
      </c>
      <c r="CH135" s="209">
        <v>0</v>
      </c>
      <c r="CI135" s="209">
        <v>20.733333999999999</v>
      </c>
      <c r="CJ135" s="209">
        <v>8.8000000000000007</v>
      </c>
      <c r="CK135" s="209">
        <v>0</v>
      </c>
      <c r="CL135" s="209">
        <v>0</v>
      </c>
      <c r="CM135" s="209">
        <v>0</v>
      </c>
      <c r="CN135" s="209">
        <v>0</v>
      </c>
      <c r="CO135" s="209">
        <v>79.2</v>
      </c>
      <c r="CP135" s="209">
        <v>34.700000000000003</v>
      </c>
      <c r="CQ135" s="209">
        <v>0</v>
      </c>
      <c r="CR135" s="209">
        <v>0</v>
      </c>
      <c r="CS135" s="209">
        <v>0</v>
      </c>
      <c r="CT135" s="209">
        <v>81.882240999999993</v>
      </c>
      <c r="CU135" s="209">
        <v>42.864915000000003</v>
      </c>
      <c r="CV135" s="209">
        <v>1</v>
      </c>
      <c r="CW135" s="209">
        <v>0</v>
      </c>
      <c r="CX135" s="209">
        <v>0</v>
      </c>
      <c r="CY135" s="209">
        <v>0</v>
      </c>
      <c r="CZ135" s="209">
        <v>52.799998000000002</v>
      </c>
      <c r="DA135" s="209">
        <v>21.973333</v>
      </c>
      <c r="DB135" s="209">
        <v>0</v>
      </c>
      <c r="DC135" s="209">
        <v>0</v>
      </c>
      <c r="DD135" s="209">
        <v>0</v>
      </c>
      <c r="DE135" s="209">
        <v>0</v>
      </c>
      <c r="DF135" s="209">
        <v>114.246662</v>
      </c>
      <c r="DG135" s="209">
        <v>40.883333</v>
      </c>
      <c r="DH135" s="209">
        <v>0</v>
      </c>
      <c r="DI135" s="211">
        <v>345.99399199999999</v>
      </c>
      <c r="DJ135" s="211">
        <v>132.29666599999999</v>
      </c>
      <c r="DK135" s="211">
        <v>3.6333329999999999</v>
      </c>
      <c r="DL135" s="212">
        <f t="shared" ref="DL135:DL155" si="16">SUMIFS($DY:$DY,$DR:$DR,$A135,$DX:$DX,"Maintained")</f>
        <v>136</v>
      </c>
      <c r="DM135" s="212">
        <f t="shared" ref="DM135:DM155" si="17">SUMIFS($DZ:$DZ,$DR:$DR,$A135,$DX:$DX,"Maintained")</f>
        <v>128</v>
      </c>
      <c r="DN135" s="212">
        <f t="shared" ref="DN135:DN155" si="18">SUMIFS($DY:$DY,$DR:$DR,$A135,$DX:$DX,"Academy")</f>
        <v>35</v>
      </c>
      <c r="DO135" s="212">
        <f t="shared" ref="DO135:DO155" si="19">SUMIFS($DZ:$DZ,$DR:$DR,$A135,$DX:$DX,"Academy")</f>
        <v>286</v>
      </c>
      <c r="DP135" s="208">
        <v>27</v>
      </c>
      <c r="DR135" s="206">
        <v>315</v>
      </c>
      <c r="DS135" s="206" t="s">
        <v>183</v>
      </c>
      <c r="DT135" s="206">
        <v>3157004</v>
      </c>
      <c r="DU135" s="206">
        <v>102698</v>
      </c>
      <c r="DV135" s="206" t="s">
        <v>427</v>
      </c>
      <c r="DW135" s="206" t="s">
        <v>295</v>
      </c>
      <c r="DX135" s="206" t="str">
        <f t="shared" si="14"/>
        <v>Maintained</v>
      </c>
      <c r="DY135" s="246">
        <v>95</v>
      </c>
      <c r="DZ135" s="246">
        <v>57</v>
      </c>
      <c r="EA135" s="213">
        <f t="shared" ref="EA135:EA198" si="20">IF(DR135=DR134,EA134+1,1)</f>
        <v>2</v>
      </c>
      <c r="EB135" s="207" t="str">
        <f t="shared" si="15"/>
        <v>3152</v>
      </c>
    </row>
    <row r="136" spans="1:132" ht="15" hidden="1" x14ac:dyDescent="0.25">
      <c r="A136" s="243">
        <v>211</v>
      </c>
      <c r="B136" s="244" t="s">
        <v>150</v>
      </c>
      <c r="C136" s="208">
        <v>23330</v>
      </c>
      <c r="D136" s="208">
        <v>14886</v>
      </c>
      <c r="E136" s="209">
        <v>77</v>
      </c>
      <c r="F136" s="209">
        <v>291</v>
      </c>
      <c r="G136" s="209">
        <v>97</v>
      </c>
      <c r="H136" s="209">
        <v>2</v>
      </c>
      <c r="I136" s="209">
        <v>66</v>
      </c>
      <c r="J136" s="209">
        <v>1450</v>
      </c>
      <c r="K136" s="209">
        <v>662</v>
      </c>
      <c r="L136" s="209">
        <v>9</v>
      </c>
      <c r="M136" s="209">
        <v>0</v>
      </c>
      <c r="N136" s="209">
        <v>0</v>
      </c>
      <c r="O136" s="209">
        <v>0</v>
      </c>
      <c r="P136" s="209">
        <v>0</v>
      </c>
      <c r="Q136" s="209">
        <v>0</v>
      </c>
      <c r="R136" s="209">
        <v>296</v>
      </c>
      <c r="S136" s="209">
        <v>162</v>
      </c>
      <c r="T136" s="209">
        <v>0</v>
      </c>
      <c r="U136" s="209">
        <v>0</v>
      </c>
      <c r="V136" s="209">
        <v>0</v>
      </c>
      <c r="W136" s="209">
        <v>0</v>
      </c>
      <c r="X136" s="210">
        <v>669.09333400000003</v>
      </c>
      <c r="Y136" s="210">
        <v>1071.135088</v>
      </c>
      <c r="Z136" s="210">
        <v>230.35122899999999</v>
      </c>
      <c r="AA136" s="210">
        <v>148.28</v>
      </c>
      <c r="AB136" s="209">
        <v>31</v>
      </c>
      <c r="AC136" s="209">
        <v>13</v>
      </c>
      <c r="AD136" s="209">
        <v>1</v>
      </c>
      <c r="AE136" s="209">
        <v>276</v>
      </c>
      <c r="AF136" s="209">
        <v>142</v>
      </c>
      <c r="AG136" s="209">
        <v>2</v>
      </c>
      <c r="AH136" s="209">
        <v>0</v>
      </c>
      <c r="AI136" s="209">
        <v>0</v>
      </c>
      <c r="AJ136" s="209">
        <v>0</v>
      </c>
      <c r="AK136" s="209">
        <v>57</v>
      </c>
      <c r="AL136" s="209">
        <v>32</v>
      </c>
      <c r="AM136" s="209">
        <v>0</v>
      </c>
      <c r="AN136" s="209">
        <v>0</v>
      </c>
      <c r="AO136" s="209">
        <v>0</v>
      </c>
      <c r="AP136" s="209">
        <v>135.87719300000001</v>
      </c>
      <c r="AQ136" s="209">
        <v>28.657895</v>
      </c>
      <c r="AR136" s="209">
        <v>19</v>
      </c>
      <c r="AS136" s="211">
        <v>140</v>
      </c>
      <c r="AT136" s="209">
        <v>86</v>
      </c>
      <c r="AU136" s="209">
        <v>36</v>
      </c>
      <c r="AV136" s="209">
        <v>1</v>
      </c>
      <c r="AW136" s="209">
        <v>266</v>
      </c>
      <c r="AX136" s="209">
        <v>112</v>
      </c>
      <c r="AY136" s="209">
        <v>7</v>
      </c>
      <c r="AZ136" s="209">
        <v>0</v>
      </c>
      <c r="BA136" s="209">
        <v>0</v>
      </c>
      <c r="BB136" s="209">
        <v>0</v>
      </c>
      <c r="BC136" s="209">
        <v>53.166665000000002</v>
      </c>
      <c r="BD136" s="209">
        <v>38.166665000000002</v>
      </c>
      <c r="BE136" s="209">
        <v>0</v>
      </c>
      <c r="BF136" s="211">
        <v>263.37066600000003</v>
      </c>
      <c r="BG136" s="211">
        <v>68.605999999999995</v>
      </c>
      <c r="BH136" s="211">
        <v>14.754667</v>
      </c>
      <c r="BI136" s="209">
        <v>48</v>
      </c>
      <c r="BJ136" s="209">
        <v>225.5</v>
      </c>
      <c r="BK136" s="209">
        <v>67</v>
      </c>
      <c r="BL136" s="209">
        <v>2</v>
      </c>
      <c r="BM136" s="209">
        <v>86</v>
      </c>
      <c r="BN136" s="209">
        <v>1489.5</v>
      </c>
      <c r="BO136" s="209">
        <v>632</v>
      </c>
      <c r="BP136" s="209">
        <v>3</v>
      </c>
      <c r="BQ136" s="209">
        <v>0</v>
      </c>
      <c r="BR136" s="209">
        <v>0</v>
      </c>
      <c r="BS136" s="209">
        <v>0</v>
      </c>
      <c r="BT136" s="209">
        <v>0</v>
      </c>
      <c r="BU136" s="209">
        <v>17</v>
      </c>
      <c r="BV136" s="209">
        <v>314.16666700000002</v>
      </c>
      <c r="BW136" s="209">
        <v>147</v>
      </c>
      <c r="BX136" s="209">
        <v>0</v>
      </c>
      <c r="BY136" s="209">
        <v>0</v>
      </c>
      <c r="BZ136" s="209">
        <v>0</v>
      </c>
      <c r="CA136" s="209">
        <v>0</v>
      </c>
      <c r="CB136" s="210">
        <v>712.28596700000003</v>
      </c>
      <c r="CC136" s="210">
        <v>1064.0638610000001</v>
      </c>
      <c r="CD136" s="210">
        <v>249.84</v>
      </c>
      <c r="CE136" s="210">
        <v>121.72666700000001</v>
      </c>
      <c r="CF136" s="209">
        <v>28</v>
      </c>
      <c r="CG136" s="209">
        <v>7</v>
      </c>
      <c r="CH136" s="209">
        <v>1</v>
      </c>
      <c r="CI136" s="209">
        <v>285</v>
      </c>
      <c r="CJ136" s="209">
        <v>137</v>
      </c>
      <c r="CK136" s="209">
        <v>0</v>
      </c>
      <c r="CL136" s="209">
        <v>0</v>
      </c>
      <c r="CM136" s="209">
        <v>0</v>
      </c>
      <c r="CN136" s="209">
        <v>0</v>
      </c>
      <c r="CO136" s="209">
        <v>52</v>
      </c>
      <c r="CP136" s="209">
        <v>34</v>
      </c>
      <c r="CQ136" s="209">
        <v>0</v>
      </c>
      <c r="CR136" s="209">
        <v>0</v>
      </c>
      <c r="CS136" s="209">
        <v>0</v>
      </c>
      <c r="CT136" s="209">
        <v>177.657895</v>
      </c>
      <c r="CU136" s="209">
        <v>22</v>
      </c>
      <c r="CV136" s="209">
        <v>13</v>
      </c>
      <c r="CW136" s="209">
        <v>60</v>
      </c>
      <c r="CX136" s="209">
        <v>26</v>
      </c>
      <c r="CY136" s="209">
        <v>1</v>
      </c>
      <c r="CZ136" s="209">
        <v>334.66666700000002</v>
      </c>
      <c r="DA136" s="209">
        <v>126</v>
      </c>
      <c r="DB136" s="209">
        <v>1</v>
      </c>
      <c r="DC136" s="209">
        <v>0</v>
      </c>
      <c r="DD136" s="209">
        <v>0</v>
      </c>
      <c r="DE136" s="209">
        <v>0</v>
      </c>
      <c r="DF136" s="209">
        <v>87.000000999999997</v>
      </c>
      <c r="DG136" s="209">
        <v>39.666666999999997</v>
      </c>
      <c r="DH136" s="209">
        <v>0</v>
      </c>
      <c r="DI136" s="211">
        <v>261.40466500000002</v>
      </c>
      <c r="DJ136" s="211">
        <v>88.099998999999997</v>
      </c>
      <c r="DK136" s="211">
        <v>20.765999999999998</v>
      </c>
      <c r="DL136" s="212">
        <f t="shared" si="16"/>
        <v>318</v>
      </c>
      <c r="DM136" s="212">
        <f t="shared" si="17"/>
        <v>386</v>
      </c>
      <c r="DN136" s="212">
        <f t="shared" si="18"/>
        <v>0</v>
      </c>
      <c r="DO136" s="212">
        <f t="shared" si="19"/>
        <v>42</v>
      </c>
      <c r="DP136" s="208">
        <v>80</v>
      </c>
      <c r="DR136" s="206">
        <v>315</v>
      </c>
      <c r="DS136" s="206" t="s">
        <v>183</v>
      </c>
      <c r="DT136" s="206">
        <v>3157006</v>
      </c>
      <c r="DU136" s="206">
        <v>102699</v>
      </c>
      <c r="DV136" s="206" t="s">
        <v>428</v>
      </c>
      <c r="DW136" s="206" t="s">
        <v>295</v>
      </c>
      <c r="DX136" s="206" t="str">
        <f t="shared" si="14"/>
        <v>Maintained</v>
      </c>
      <c r="DY136" s="246">
        <v>56</v>
      </c>
      <c r="DZ136" s="246">
        <v>174.5</v>
      </c>
      <c r="EA136" s="213">
        <f t="shared" si="20"/>
        <v>3</v>
      </c>
      <c r="EB136" s="207" t="str">
        <f t="shared" si="15"/>
        <v>3153</v>
      </c>
    </row>
    <row r="137" spans="1:132" ht="15" hidden="1" x14ac:dyDescent="0.25">
      <c r="A137" s="243">
        <v>358</v>
      </c>
      <c r="B137" s="244" t="s">
        <v>235</v>
      </c>
      <c r="C137" s="208">
        <v>21293</v>
      </c>
      <c r="D137" s="208">
        <v>16558</v>
      </c>
      <c r="E137" s="209">
        <v>0</v>
      </c>
      <c r="F137" s="209">
        <v>0</v>
      </c>
      <c r="G137" s="209">
        <v>0</v>
      </c>
      <c r="H137" s="209">
        <v>0</v>
      </c>
      <c r="I137" s="209">
        <v>5</v>
      </c>
      <c r="J137" s="209">
        <v>897.33333300000004</v>
      </c>
      <c r="K137" s="209">
        <v>421.6</v>
      </c>
      <c r="L137" s="209">
        <v>3</v>
      </c>
      <c r="M137" s="209">
        <v>0</v>
      </c>
      <c r="N137" s="209">
        <v>0</v>
      </c>
      <c r="O137" s="209">
        <v>0</v>
      </c>
      <c r="P137" s="209">
        <v>0</v>
      </c>
      <c r="Q137" s="209">
        <v>11.4</v>
      </c>
      <c r="R137" s="209">
        <v>221</v>
      </c>
      <c r="S137" s="209">
        <v>122</v>
      </c>
      <c r="T137" s="209">
        <v>0</v>
      </c>
      <c r="U137" s="209">
        <v>0</v>
      </c>
      <c r="V137" s="209">
        <v>0</v>
      </c>
      <c r="W137" s="209">
        <v>0</v>
      </c>
      <c r="X137" s="210">
        <v>520.27499999999998</v>
      </c>
      <c r="Y137" s="210">
        <v>1644.0666650000001</v>
      </c>
      <c r="Z137" s="210">
        <v>420.85</v>
      </c>
      <c r="AA137" s="210">
        <v>66</v>
      </c>
      <c r="AB137" s="209">
        <v>0</v>
      </c>
      <c r="AC137" s="209">
        <v>0</v>
      </c>
      <c r="AD137" s="209">
        <v>0</v>
      </c>
      <c r="AE137" s="209">
        <v>92</v>
      </c>
      <c r="AF137" s="209">
        <v>49</v>
      </c>
      <c r="AG137" s="209">
        <v>0</v>
      </c>
      <c r="AH137" s="209">
        <v>0</v>
      </c>
      <c r="AI137" s="209">
        <v>0</v>
      </c>
      <c r="AJ137" s="209">
        <v>0</v>
      </c>
      <c r="AK137" s="209">
        <v>40</v>
      </c>
      <c r="AL137" s="209">
        <v>24.6</v>
      </c>
      <c r="AM137" s="209">
        <v>0</v>
      </c>
      <c r="AN137" s="209">
        <v>0</v>
      </c>
      <c r="AO137" s="209">
        <v>0</v>
      </c>
      <c r="AP137" s="209">
        <v>78</v>
      </c>
      <c r="AQ137" s="209">
        <v>31</v>
      </c>
      <c r="AR137" s="209">
        <v>2</v>
      </c>
      <c r="AS137" s="211">
        <v>79</v>
      </c>
      <c r="AT137" s="209">
        <v>0</v>
      </c>
      <c r="AU137" s="209">
        <v>0</v>
      </c>
      <c r="AV137" s="209">
        <v>0</v>
      </c>
      <c r="AW137" s="209">
        <v>430.89999899999998</v>
      </c>
      <c r="AX137" s="209">
        <v>219.5</v>
      </c>
      <c r="AY137" s="209">
        <v>2</v>
      </c>
      <c r="AZ137" s="209">
        <v>0</v>
      </c>
      <c r="BA137" s="209">
        <v>0</v>
      </c>
      <c r="BB137" s="209">
        <v>0</v>
      </c>
      <c r="BC137" s="209">
        <v>82.8</v>
      </c>
      <c r="BD137" s="209">
        <v>59.8</v>
      </c>
      <c r="BE137" s="209">
        <v>0</v>
      </c>
      <c r="BF137" s="211">
        <v>1048.4086440000001</v>
      </c>
      <c r="BG137" s="211">
        <v>293.95399300000003</v>
      </c>
      <c r="BH137" s="211">
        <v>16</v>
      </c>
      <c r="BI137" s="209">
        <v>0</v>
      </c>
      <c r="BJ137" s="209">
        <v>0</v>
      </c>
      <c r="BK137" s="209">
        <v>0</v>
      </c>
      <c r="BL137" s="209">
        <v>0</v>
      </c>
      <c r="BM137" s="209">
        <v>18</v>
      </c>
      <c r="BN137" s="209">
        <v>856.4</v>
      </c>
      <c r="BO137" s="209">
        <v>422.73333300000002</v>
      </c>
      <c r="BP137" s="209">
        <v>4</v>
      </c>
      <c r="BQ137" s="209">
        <v>0</v>
      </c>
      <c r="BR137" s="209">
        <v>0</v>
      </c>
      <c r="BS137" s="209">
        <v>0</v>
      </c>
      <c r="BT137" s="209">
        <v>0</v>
      </c>
      <c r="BU137" s="209">
        <v>12</v>
      </c>
      <c r="BV137" s="209">
        <v>189</v>
      </c>
      <c r="BW137" s="209">
        <v>115</v>
      </c>
      <c r="BX137" s="209">
        <v>0</v>
      </c>
      <c r="BY137" s="209">
        <v>0</v>
      </c>
      <c r="BZ137" s="209">
        <v>0</v>
      </c>
      <c r="CA137" s="209">
        <v>0</v>
      </c>
      <c r="CB137" s="210">
        <v>398.04166500000002</v>
      </c>
      <c r="CC137" s="210">
        <v>1586.816673</v>
      </c>
      <c r="CD137" s="210">
        <v>411.25000299999999</v>
      </c>
      <c r="CE137" s="210">
        <v>74</v>
      </c>
      <c r="CF137" s="209">
        <v>0</v>
      </c>
      <c r="CG137" s="209">
        <v>0</v>
      </c>
      <c r="CH137" s="209">
        <v>0</v>
      </c>
      <c r="CI137" s="209">
        <v>93</v>
      </c>
      <c r="CJ137" s="209">
        <v>29</v>
      </c>
      <c r="CK137" s="209">
        <v>2</v>
      </c>
      <c r="CL137" s="209">
        <v>0</v>
      </c>
      <c r="CM137" s="209">
        <v>0</v>
      </c>
      <c r="CN137" s="209">
        <v>0</v>
      </c>
      <c r="CO137" s="209">
        <v>26</v>
      </c>
      <c r="CP137" s="209">
        <v>24</v>
      </c>
      <c r="CQ137" s="209">
        <v>0</v>
      </c>
      <c r="CR137" s="209">
        <v>0</v>
      </c>
      <c r="CS137" s="209">
        <v>0</v>
      </c>
      <c r="CT137" s="209">
        <v>65.583332999999996</v>
      </c>
      <c r="CU137" s="209">
        <v>26.416665999999999</v>
      </c>
      <c r="CV137" s="209">
        <v>2</v>
      </c>
      <c r="CW137" s="209">
        <v>0</v>
      </c>
      <c r="CX137" s="209">
        <v>0</v>
      </c>
      <c r="CY137" s="209">
        <v>0</v>
      </c>
      <c r="CZ137" s="209">
        <v>468.38333399999999</v>
      </c>
      <c r="DA137" s="209">
        <v>262.78333400000002</v>
      </c>
      <c r="DB137" s="209">
        <v>2</v>
      </c>
      <c r="DC137" s="209">
        <v>0</v>
      </c>
      <c r="DD137" s="209">
        <v>0</v>
      </c>
      <c r="DE137" s="209">
        <v>0</v>
      </c>
      <c r="DF137" s="209">
        <v>90.2</v>
      </c>
      <c r="DG137" s="209">
        <v>52.4</v>
      </c>
      <c r="DH137" s="209">
        <v>0</v>
      </c>
      <c r="DI137" s="211">
        <v>1038.5586639999999</v>
      </c>
      <c r="DJ137" s="211">
        <v>273.46667000000002</v>
      </c>
      <c r="DK137" s="211">
        <v>15</v>
      </c>
      <c r="DL137" s="212">
        <f t="shared" si="16"/>
        <v>111</v>
      </c>
      <c r="DM137" s="212">
        <f t="shared" si="17"/>
        <v>168</v>
      </c>
      <c r="DN137" s="212">
        <f t="shared" si="18"/>
        <v>300.5</v>
      </c>
      <c r="DO137" s="212">
        <f t="shared" si="19"/>
        <v>202</v>
      </c>
      <c r="DP137" s="208">
        <v>38</v>
      </c>
      <c r="DR137" s="206">
        <v>316</v>
      </c>
      <c r="DS137" s="206" t="s">
        <v>187</v>
      </c>
      <c r="DT137" s="206">
        <v>3167004</v>
      </c>
      <c r="DU137" s="206">
        <v>141255</v>
      </c>
      <c r="DV137" s="206" t="s">
        <v>429</v>
      </c>
      <c r="DW137" s="206" t="s">
        <v>300</v>
      </c>
      <c r="DX137" s="206" t="str">
        <f t="shared" si="14"/>
        <v>Academy</v>
      </c>
      <c r="DY137" s="246">
        <v>28</v>
      </c>
      <c r="DZ137" s="246">
        <v>113</v>
      </c>
      <c r="EA137" s="213">
        <f t="shared" si="20"/>
        <v>1</v>
      </c>
      <c r="EB137" s="207" t="str">
        <f t="shared" si="15"/>
        <v>3161</v>
      </c>
    </row>
    <row r="138" spans="1:132" ht="15" hidden="1" x14ac:dyDescent="0.25">
      <c r="A138" s="243">
        <v>384</v>
      </c>
      <c r="B138" s="244" t="s">
        <v>236</v>
      </c>
      <c r="C138" s="208">
        <v>29051.5</v>
      </c>
      <c r="D138" s="208">
        <v>19837.5</v>
      </c>
      <c r="E138" s="209">
        <v>69.8</v>
      </c>
      <c r="F138" s="209">
        <v>115.8</v>
      </c>
      <c r="G138" s="209">
        <v>51</v>
      </c>
      <c r="H138" s="209">
        <v>4.8</v>
      </c>
      <c r="I138" s="209">
        <v>23</v>
      </c>
      <c r="J138" s="209">
        <v>1043.7333329999999</v>
      </c>
      <c r="K138" s="209">
        <v>405.8</v>
      </c>
      <c r="L138" s="209">
        <v>1</v>
      </c>
      <c r="M138" s="209">
        <v>0</v>
      </c>
      <c r="N138" s="209">
        <v>0</v>
      </c>
      <c r="O138" s="209">
        <v>0</v>
      </c>
      <c r="P138" s="209">
        <v>0</v>
      </c>
      <c r="Q138" s="209">
        <v>19</v>
      </c>
      <c r="R138" s="209">
        <v>1247.5</v>
      </c>
      <c r="S138" s="209">
        <v>485.6</v>
      </c>
      <c r="T138" s="209">
        <v>3</v>
      </c>
      <c r="U138" s="209">
        <v>0</v>
      </c>
      <c r="V138" s="209">
        <v>0</v>
      </c>
      <c r="W138" s="209">
        <v>0</v>
      </c>
      <c r="X138" s="210">
        <v>797.09533199999998</v>
      </c>
      <c r="Y138" s="210">
        <v>1447.885346</v>
      </c>
      <c r="Z138" s="210">
        <v>405.51666999999998</v>
      </c>
      <c r="AA138" s="210">
        <v>37</v>
      </c>
      <c r="AB138" s="209">
        <v>37.799999999999997</v>
      </c>
      <c r="AC138" s="209">
        <v>11</v>
      </c>
      <c r="AD138" s="209">
        <v>1</v>
      </c>
      <c r="AE138" s="209">
        <v>290</v>
      </c>
      <c r="AF138" s="209">
        <v>129.6</v>
      </c>
      <c r="AG138" s="209">
        <v>0</v>
      </c>
      <c r="AH138" s="209">
        <v>0</v>
      </c>
      <c r="AI138" s="209">
        <v>0</v>
      </c>
      <c r="AJ138" s="209">
        <v>0</v>
      </c>
      <c r="AK138" s="209">
        <v>300.7</v>
      </c>
      <c r="AL138" s="209">
        <v>135.80000000000001</v>
      </c>
      <c r="AM138" s="209">
        <v>2</v>
      </c>
      <c r="AN138" s="209">
        <v>0</v>
      </c>
      <c r="AO138" s="209">
        <v>0</v>
      </c>
      <c r="AP138" s="209">
        <v>194.54333299999999</v>
      </c>
      <c r="AQ138" s="209">
        <v>68.426000000000002</v>
      </c>
      <c r="AR138" s="209">
        <v>2</v>
      </c>
      <c r="AS138" s="211">
        <v>168</v>
      </c>
      <c r="AT138" s="209">
        <v>48.8</v>
      </c>
      <c r="AU138" s="209">
        <v>24.2</v>
      </c>
      <c r="AV138" s="209">
        <v>3</v>
      </c>
      <c r="AW138" s="209">
        <v>145.723332</v>
      </c>
      <c r="AX138" s="209">
        <v>62.800001000000002</v>
      </c>
      <c r="AY138" s="209">
        <v>0</v>
      </c>
      <c r="AZ138" s="209">
        <v>0</v>
      </c>
      <c r="BA138" s="209">
        <v>0</v>
      </c>
      <c r="BB138" s="209">
        <v>0</v>
      </c>
      <c r="BC138" s="209">
        <v>228.36666700000001</v>
      </c>
      <c r="BD138" s="209">
        <v>120.49</v>
      </c>
      <c r="BE138" s="209">
        <v>0</v>
      </c>
      <c r="BF138" s="211">
        <v>1121.484007</v>
      </c>
      <c r="BG138" s="211">
        <v>329.78666900000002</v>
      </c>
      <c r="BH138" s="211">
        <v>5.5473330000000001</v>
      </c>
      <c r="BI138" s="209">
        <v>62.6</v>
      </c>
      <c r="BJ138" s="209">
        <v>154.80000000000001</v>
      </c>
      <c r="BK138" s="209">
        <v>42.6</v>
      </c>
      <c r="BL138" s="209">
        <v>1</v>
      </c>
      <c r="BM138" s="209">
        <v>57</v>
      </c>
      <c r="BN138" s="209">
        <v>1006.0666670000001</v>
      </c>
      <c r="BO138" s="209">
        <v>395</v>
      </c>
      <c r="BP138" s="209">
        <v>4</v>
      </c>
      <c r="BQ138" s="209">
        <v>0</v>
      </c>
      <c r="BR138" s="209">
        <v>0</v>
      </c>
      <c r="BS138" s="209">
        <v>0</v>
      </c>
      <c r="BT138" s="209">
        <v>0</v>
      </c>
      <c r="BU138" s="209">
        <v>17</v>
      </c>
      <c r="BV138" s="209">
        <v>1259.2</v>
      </c>
      <c r="BW138" s="209">
        <v>494.933333</v>
      </c>
      <c r="BX138" s="209">
        <v>6</v>
      </c>
      <c r="BY138" s="209">
        <v>0</v>
      </c>
      <c r="BZ138" s="209">
        <v>0</v>
      </c>
      <c r="CA138" s="209">
        <v>0</v>
      </c>
      <c r="CB138" s="210">
        <v>670.15332899999999</v>
      </c>
      <c r="CC138" s="210">
        <v>1421.754682</v>
      </c>
      <c r="CD138" s="210">
        <v>400.469336</v>
      </c>
      <c r="CE138" s="210">
        <v>54.980666999999997</v>
      </c>
      <c r="CF138" s="209">
        <v>41</v>
      </c>
      <c r="CG138" s="209">
        <v>11.8</v>
      </c>
      <c r="CH138" s="209">
        <v>0</v>
      </c>
      <c r="CI138" s="209">
        <v>268.933334</v>
      </c>
      <c r="CJ138" s="209">
        <v>136</v>
      </c>
      <c r="CK138" s="209">
        <v>1</v>
      </c>
      <c r="CL138" s="209">
        <v>0</v>
      </c>
      <c r="CM138" s="209">
        <v>0</v>
      </c>
      <c r="CN138" s="209">
        <v>0</v>
      </c>
      <c r="CO138" s="209">
        <v>233</v>
      </c>
      <c r="CP138" s="209">
        <v>131.80000000000001</v>
      </c>
      <c r="CQ138" s="209">
        <v>1</v>
      </c>
      <c r="CR138" s="209">
        <v>0</v>
      </c>
      <c r="CS138" s="209">
        <v>0</v>
      </c>
      <c r="CT138" s="209">
        <v>199.662667</v>
      </c>
      <c r="CU138" s="209">
        <v>70.290666999999999</v>
      </c>
      <c r="CV138" s="209">
        <v>7</v>
      </c>
      <c r="CW138" s="209">
        <v>59.8</v>
      </c>
      <c r="CX138" s="209">
        <v>22.2</v>
      </c>
      <c r="CY138" s="209">
        <v>0</v>
      </c>
      <c r="CZ138" s="209">
        <v>156.51333199999999</v>
      </c>
      <c r="DA138" s="209">
        <v>74.583332999999996</v>
      </c>
      <c r="DB138" s="209">
        <v>0</v>
      </c>
      <c r="DC138" s="209">
        <v>0</v>
      </c>
      <c r="DD138" s="209">
        <v>0</v>
      </c>
      <c r="DE138" s="209">
        <v>0</v>
      </c>
      <c r="DF138" s="209">
        <v>305.38333299999999</v>
      </c>
      <c r="DG138" s="209">
        <v>142.16666599999999</v>
      </c>
      <c r="DH138" s="209">
        <v>0</v>
      </c>
      <c r="DI138" s="211">
        <v>1125.334672</v>
      </c>
      <c r="DJ138" s="211">
        <v>334.414669</v>
      </c>
      <c r="DK138" s="211">
        <v>7.6666670000000003</v>
      </c>
      <c r="DL138" s="212">
        <f t="shared" si="16"/>
        <v>201</v>
      </c>
      <c r="DM138" s="212">
        <f t="shared" si="17"/>
        <v>412</v>
      </c>
      <c r="DN138" s="212">
        <f t="shared" si="18"/>
        <v>0</v>
      </c>
      <c r="DO138" s="212">
        <f t="shared" si="19"/>
        <v>0</v>
      </c>
      <c r="DP138" s="208">
        <v>64.6666666666667</v>
      </c>
      <c r="DR138" s="206">
        <v>316</v>
      </c>
      <c r="DS138" s="206" t="s">
        <v>187</v>
      </c>
      <c r="DT138" s="206">
        <v>3167007</v>
      </c>
      <c r="DU138" s="206">
        <v>143275</v>
      </c>
      <c r="DV138" s="206" t="s">
        <v>430</v>
      </c>
      <c r="DW138" s="206" t="s">
        <v>300</v>
      </c>
      <c r="DX138" s="206" t="str">
        <f t="shared" si="14"/>
        <v>Academy</v>
      </c>
      <c r="DY138" s="246">
        <v>15</v>
      </c>
      <c r="DZ138" s="246">
        <v>42</v>
      </c>
      <c r="EA138" s="213">
        <f t="shared" si="20"/>
        <v>2</v>
      </c>
      <c r="EB138" s="207" t="str">
        <f t="shared" si="15"/>
        <v>3162</v>
      </c>
    </row>
    <row r="139" spans="1:132" ht="15" hidden="1" x14ac:dyDescent="0.25">
      <c r="A139" s="243">
        <v>335</v>
      </c>
      <c r="B139" s="244" t="s">
        <v>237</v>
      </c>
      <c r="C139" s="208">
        <v>26692.5</v>
      </c>
      <c r="D139" s="208">
        <v>18677.669999999998</v>
      </c>
      <c r="E139" s="209">
        <v>290</v>
      </c>
      <c r="F139" s="209">
        <v>559.29999999999995</v>
      </c>
      <c r="G139" s="209">
        <v>192</v>
      </c>
      <c r="H139" s="209">
        <v>2</v>
      </c>
      <c r="I139" s="209">
        <v>98.8</v>
      </c>
      <c r="J139" s="209">
        <v>1228.8</v>
      </c>
      <c r="K139" s="209">
        <v>519.4</v>
      </c>
      <c r="L139" s="209">
        <v>0</v>
      </c>
      <c r="M139" s="209">
        <v>0</v>
      </c>
      <c r="N139" s="209">
        <v>0</v>
      </c>
      <c r="O139" s="209">
        <v>0</v>
      </c>
      <c r="P139" s="209">
        <v>0</v>
      </c>
      <c r="Q139" s="209">
        <v>72.400000000000006</v>
      </c>
      <c r="R139" s="209">
        <v>525</v>
      </c>
      <c r="S139" s="209">
        <v>230.1</v>
      </c>
      <c r="T139" s="209">
        <v>0</v>
      </c>
      <c r="U139" s="209">
        <v>0</v>
      </c>
      <c r="V139" s="209">
        <v>0</v>
      </c>
      <c r="W139" s="209">
        <v>0</v>
      </c>
      <c r="X139" s="210">
        <v>700.36666500000001</v>
      </c>
      <c r="Y139" s="210">
        <v>965.83333200000004</v>
      </c>
      <c r="Z139" s="210">
        <v>235.171333</v>
      </c>
      <c r="AA139" s="210">
        <v>67</v>
      </c>
      <c r="AB139" s="209">
        <v>142</v>
      </c>
      <c r="AC139" s="209">
        <v>69</v>
      </c>
      <c r="AD139" s="209">
        <v>1</v>
      </c>
      <c r="AE139" s="209">
        <v>239.8</v>
      </c>
      <c r="AF139" s="209">
        <v>102</v>
      </c>
      <c r="AG139" s="209">
        <v>0</v>
      </c>
      <c r="AH139" s="209">
        <v>0</v>
      </c>
      <c r="AI139" s="209">
        <v>0</v>
      </c>
      <c r="AJ139" s="209">
        <v>0</v>
      </c>
      <c r="AK139" s="209">
        <v>119</v>
      </c>
      <c r="AL139" s="209">
        <v>67</v>
      </c>
      <c r="AM139" s="209">
        <v>0</v>
      </c>
      <c r="AN139" s="209">
        <v>0</v>
      </c>
      <c r="AO139" s="209">
        <v>0</v>
      </c>
      <c r="AP139" s="209">
        <v>61</v>
      </c>
      <c r="AQ139" s="209">
        <v>28</v>
      </c>
      <c r="AR139" s="209">
        <v>5</v>
      </c>
      <c r="AS139" s="211">
        <v>155</v>
      </c>
      <c r="AT139" s="209">
        <v>132</v>
      </c>
      <c r="AU139" s="209">
        <v>62</v>
      </c>
      <c r="AV139" s="209">
        <v>1</v>
      </c>
      <c r="AW139" s="209">
        <v>236</v>
      </c>
      <c r="AX139" s="209">
        <v>133.86666700000001</v>
      </c>
      <c r="AY139" s="209">
        <v>0</v>
      </c>
      <c r="AZ139" s="209">
        <v>0</v>
      </c>
      <c r="BA139" s="209">
        <v>0</v>
      </c>
      <c r="BB139" s="209">
        <v>0</v>
      </c>
      <c r="BC139" s="209">
        <v>103</v>
      </c>
      <c r="BD139" s="209">
        <v>36</v>
      </c>
      <c r="BE139" s="209">
        <v>0</v>
      </c>
      <c r="BF139" s="211">
        <v>505.53333300000003</v>
      </c>
      <c r="BG139" s="211">
        <v>140.76666700000001</v>
      </c>
      <c r="BH139" s="211">
        <v>15</v>
      </c>
      <c r="BI139" s="209">
        <v>279</v>
      </c>
      <c r="BJ139" s="209">
        <v>548.79999999999995</v>
      </c>
      <c r="BK139" s="209">
        <v>189</v>
      </c>
      <c r="BL139" s="209">
        <v>3</v>
      </c>
      <c r="BM139" s="209">
        <v>91.2</v>
      </c>
      <c r="BN139" s="209">
        <v>1220.7</v>
      </c>
      <c r="BO139" s="209">
        <v>525</v>
      </c>
      <c r="BP139" s="209">
        <v>0</v>
      </c>
      <c r="BQ139" s="209">
        <v>0</v>
      </c>
      <c r="BR139" s="209">
        <v>0</v>
      </c>
      <c r="BS139" s="209">
        <v>0</v>
      </c>
      <c r="BT139" s="209">
        <v>0</v>
      </c>
      <c r="BU139" s="209">
        <v>69</v>
      </c>
      <c r="BV139" s="209">
        <v>551.5</v>
      </c>
      <c r="BW139" s="209">
        <v>232</v>
      </c>
      <c r="BX139" s="209">
        <v>1</v>
      </c>
      <c r="BY139" s="209">
        <v>0</v>
      </c>
      <c r="BZ139" s="209">
        <v>0</v>
      </c>
      <c r="CA139" s="209">
        <v>0</v>
      </c>
      <c r="CB139" s="210">
        <v>586.20000000000005</v>
      </c>
      <c r="CC139" s="210">
        <v>1015.866664</v>
      </c>
      <c r="CD139" s="210">
        <v>253</v>
      </c>
      <c r="CE139" s="210">
        <v>40</v>
      </c>
      <c r="CF139" s="209">
        <v>131</v>
      </c>
      <c r="CG139" s="209">
        <v>63</v>
      </c>
      <c r="CH139" s="209">
        <v>1</v>
      </c>
      <c r="CI139" s="209">
        <v>166</v>
      </c>
      <c r="CJ139" s="209">
        <v>98</v>
      </c>
      <c r="CK139" s="209">
        <v>0</v>
      </c>
      <c r="CL139" s="209">
        <v>0</v>
      </c>
      <c r="CM139" s="209">
        <v>0</v>
      </c>
      <c r="CN139" s="209">
        <v>0</v>
      </c>
      <c r="CO139" s="209">
        <v>127.5</v>
      </c>
      <c r="CP139" s="209">
        <v>62</v>
      </c>
      <c r="CQ139" s="209">
        <v>0</v>
      </c>
      <c r="CR139" s="209">
        <v>0</v>
      </c>
      <c r="CS139" s="209">
        <v>0</v>
      </c>
      <c r="CT139" s="209">
        <v>113</v>
      </c>
      <c r="CU139" s="209">
        <v>50</v>
      </c>
      <c r="CV139" s="209">
        <v>3</v>
      </c>
      <c r="CW139" s="209">
        <v>149</v>
      </c>
      <c r="CX139" s="209">
        <v>55.4</v>
      </c>
      <c r="CY139" s="209">
        <v>0</v>
      </c>
      <c r="CZ139" s="209">
        <v>289</v>
      </c>
      <c r="DA139" s="209">
        <v>144.4</v>
      </c>
      <c r="DB139" s="209">
        <v>0</v>
      </c>
      <c r="DC139" s="209">
        <v>0</v>
      </c>
      <c r="DD139" s="209">
        <v>0</v>
      </c>
      <c r="DE139" s="209">
        <v>0</v>
      </c>
      <c r="DF139" s="209">
        <v>108</v>
      </c>
      <c r="DG139" s="209">
        <v>62</v>
      </c>
      <c r="DH139" s="209">
        <v>1</v>
      </c>
      <c r="DI139" s="211">
        <v>503.915999</v>
      </c>
      <c r="DJ139" s="211">
        <v>160.14999900000001</v>
      </c>
      <c r="DK139" s="211">
        <v>12</v>
      </c>
      <c r="DL139" s="212">
        <f t="shared" si="16"/>
        <v>292</v>
      </c>
      <c r="DM139" s="212">
        <f t="shared" si="17"/>
        <v>467</v>
      </c>
      <c r="DN139" s="212">
        <f t="shared" si="18"/>
        <v>34</v>
      </c>
      <c r="DO139" s="212">
        <f t="shared" si="19"/>
        <v>0</v>
      </c>
      <c r="DP139" s="208">
        <v>109.166666666667</v>
      </c>
      <c r="DR139" s="206">
        <v>317</v>
      </c>
      <c r="DS139" s="206" t="s">
        <v>203</v>
      </c>
      <c r="DT139" s="206">
        <v>3175950</v>
      </c>
      <c r="DU139" s="206">
        <v>102878</v>
      </c>
      <c r="DV139" s="206" t="s">
        <v>431</v>
      </c>
      <c r="DW139" s="206" t="s">
        <v>320</v>
      </c>
      <c r="DX139" s="206" t="str">
        <f t="shared" si="14"/>
        <v>Maintained</v>
      </c>
      <c r="DY139" s="246">
        <v>0</v>
      </c>
      <c r="DZ139" s="246">
        <v>200</v>
      </c>
      <c r="EA139" s="213">
        <f t="shared" si="20"/>
        <v>1</v>
      </c>
      <c r="EB139" s="207" t="str">
        <f t="shared" si="15"/>
        <v>3171</v>
      </c>
    </row>
    <row r="140" spans="1:132" ht="15" hidden="1" x14ac:dyDescent="0.25">
      <c r="A140" s="243">
        <v>320</v>
      </c>
      <c r="B140" s="244" t="s">
        <v>238</v>
      </c>
      <c r="C140" s="208">
        <v>23463</v>
      </c>
      <c r="D140" s="208">
        <v>14146</v>
      </c>
      <c r="E140" s="209">
        <v>62.6</v>
      </c>
      <c r="F140" s="209">
        <v>139</v>
      </c>
      <c r="G140" s="209">
        <v>52</v>
      </c>
      <c r="H140" s="209">
        <v>4</v>
      </c>
      <c r="I140" s="209">
        <v>56.533334000000004</v>
      </c>
      <c r="J140" s="209">
        <v>750.66666699999996</v>
      </c>
      <c r="K140" s="209">
        <v>293.53333400000002</v>
      </c>
      <c r="L140" s="209">
        <v>8</v>
      </c>
      <c r="M140" s="209">
        <v>0</v>
      </c>
      <c r="N140" s="209">
        <v>18</v>
      </c>
      <c r="O140" s="209">
        <v>11</v>
      </c>
      <c r="P140" s="209">
        <v>0</v>
      </c>
      <c r="Q140" s="209">
        <v>90</v>
      </c>
      <c r="R140" s="209">
        <v>751.2</v>
      </c>
      <c r="S140" s="209">
        <v>333.4</v>
      </c>
      <c r="T140" s="209">
        <v>4</v>
      </c>
      <c r="U140" s="209">
        <v>0</v>
      </c>
      <c r="V140" s="209">
        <v>0</v>
      </c>
      <c r="W140" s="209">
        <v>0</v>
      </c>
      <c r="X140" s="210">
        <v>458.16316</v>
      </c>
      <c r="Y140" s="210">
        <v>1525.264365</v>
      </c>
      <c r="Z140" s="210">
        <v>438.742884</v>
      </c>
      <c r="AA140" s="210">
        <v>76.578946999999999</v>
      </c>
      <c r="AB140" s="209">
        <v>23</v>
      </c>
      <c r="AC140" s="209">
        <v>11</v>
      </c>
      <c r="AD140" s="209">
        <v>0</v>
      </c>
      <c r="AE140" s="209">
        <v>99.866667000000007</v>
      </c>
      <c r="AF140" s="209">
        <v>35.866667</v>
      </c>
      <c r="AG140" s="209">
        <v>0</v>
      </c>
      <c r="AH140" s="209">
        <v>0</v>
      </c>
      <c r="AI140" s="209">
        <v>0</v>
      </c>
      <c r="AJ140" s="209">
        <v>0</v>
      </c>
      <c r="AK140" s="209">
        <v>61</v>
      </c>
      <c r="AL140" s="209">
        <v>43</v>
      </c>
      <c r="AM140" s="209">
        <v>1</v>
      </c>
      <c r="AN140" s="209">
        <v>0</v>
      </c>
      <c r="AO140" s="209">
        <v>0</v>
      </c>
      <c r="AP140" s="209">
        <v>122.829825</v>
      </c>
      <c r="AQ140" s="209">
        <v>49.245614000000003</v>
      </c>
      <c r="AR140" s="209">
        <v>5</v>
      </c>
      <c r="AS140" s="211">
        <v>95</v>
      </c>
      <c r="AT140" s="209">
        <v>41</v>
      </c>
      <c r="AU140" s="209">
        <v>26.4</v>
      </c>
      <c r="AV140" s="209">
        <v>0</v>
      </c>
      <c r="AW140" s="209">
        <v>183.499999</v>
      </c>
      <c r="AX140" s="209">
        <v>82.333332999999996</v>
      </c>
      <c r="AY140" s="209">
        <v>1</v>
      </c>
      <c r="AZ140" s="209">
        <v>6</v>
      </c>
      <c r="BA140" s="209">
        <v>4</v>
      </c>
      <c r="BB140" s="209">
        <v>0</v>
      </c>
      <c r="BC140" s="209">
        <v>164.7</v>
      </c>
      <c r="BD140" s="209">
        <v>96.8</v>
      </c>
      <c r="BE140" s="209">
        <v>2</v>
      </c>
      <c r="BF140" s="211">
        <v>810.42134699999997</v>
      </c>
      <c r="BG140" s="211">
        <v>251.56333599999999</v>
      </c>
      <c r="BH140" s="211">
        <v>16.8</v>
      </c>
      <c r="BI140" s="209">
        <v>72</v>
      </c>
      <c r="BJ140" s="209">
        <v>157.4</v>
      </c>
      <c r="BK140" s="209">
        <v>52</v>
      </c>
      <c r="BL140" s="209">
        <v>4</v>
      </c>
      <c r="BM140" s="209">
        <v>42</v>
      </c>
      <c r="BN140" s="209">
        <v>711.86666700000001</v>
      </c>
      <c r="BO140" s="209">
        <v>304</v>
      </c>
      <c r="BP140" s="209">
        <v>13</v>
      </c>
      <c r="BQ140" s="209">
        <v>0</v>
      </c>
      <c r="BR140" s="209">
        <v>29</v>
      </c>
      <c r="BS140" s="209">
        <v>8</v>
      </c>
      <c r="BT140" s="209">
        <v>0</v>
      </c>
      <c r="BU140" s="209">
        <v>87</v>
      </c>
      <c r="BV140" s="209">
        <v>735</v>
      </c>
      <c r="BW140" s="209">
        <v>308.39999999999998</v>
      </c>
      <c r="BX140" s="209">
        <v>5</v>
      </c>
      <c r="BY140" s="209">
        <v>0</v>
      </c>
      <c r="BZ140" s="209">
        <v>0</v>
      </c>
      <c r="CA140" s="209">
        <v>0</v>
      </c>
      <c r="CB140" s="210">
        <v>395.066439</v>
      </c>
      <c r="CC140" s="210">
        <v>1527.26403</v>
      </c>
      <c r="CD140" s="210">
        <v>481.58066700000001</v>
      </c>
      <c r="CE140" s="210">
        <v>57</v>
      </c>
      <c r="CF140" s="209">
        <v>32</v>
      </c>
      <c r="CG140" s="209">
        <v>12</v>
      </c>
      <c r="CH140" s="209">
        <v>3</v>
      </c>
      <c r="CI140" s="209">
        <v>88</v>
      </c>
      <c r="CJ140" s="209">
        <v>60</v>
      </c>
      <c r="CK140" s="209">
        <v>1</v>
      </c>
      <c r="CL140" s="209">
        <v>8</v>
      </c>
      <c r="CM140" s="209">
        <v>2</v>
      </c>
      <c r="CN140" s="209">
        <v>0</v>
      </c>
      <c r="CO140" s="209">
        <v>88</v>
      </c>
      <c r="CP140" s="209">
        <v>47.8</v>
      </c>
      <c r="CQ140" s="209">
        <v>1</v>
      </c>
      <c r="CR140" s="209">
        <v>0</v>
      </c>
      <c r="CS140" s="209">
        <v>0</v>
      </c>
      <c r="CT140" s="209">
        <v>114.5</v>
      </c>
      <c r="CU140" s="209">
        <v>52.933332999999998</v>
      </c>
      <c r="CV140" s="209">
        <v>7</v>
      </c>
      <c r="CW140" s="209">
        <v>53.2</v>
      </c>
      <c r="CX140" s="209">
        <v>19</v>
      </c>
      <c r="CY140" s="209">
        <v>2</v>
      </c>
      <c r="CZ140" s="209">
        <v>224.75000199999999</v>
      </c>
      <c r="DA140" s="209">
        <v>105.066667</v>
      </c>
      <c r="DB140" s="209">
        <v>5.8666669999999996</v>
      </c>
      <c r="DC140" s="209">
        <v>7</v>
      </c>
      <c r="DD140" s="209">
        <v>3</v>
      </c>
      <c r="DE140" s="209">
        <v>0</v>
      </c>
      <c r="DF140" s="209">
        <v>194.35</v>
      </c>
      <c r="DG140" s="209">
        <v>109</v>
      </c>
      <c r="DH140" s="209">
        <v>2</v>
      </c>
      <c r="DI140" s="211">
        <v>794.47268299999996</v>
      </c>
      <c r="DJ140" s="211">
        <v>268.94467300000002</v>
      </c>
      <c r="DK140" s="211">
        <v>16.602</v>
      </c>
      <c r="DL140" s="212">
        <f t="shared" si="16"/>
        <v>0</v>
      </c>
      <c r="DM140" s="212">
        <f t="shared" si="17"/>
        <v>29</v>
      </c>
      <c r="DN140" s="212">
        <f t="shared" si="18"/>
        <v>269</v>
      </c>
      <c r="DO140" s="212">
        <f t="shared" si="19"/>
        <v>471</v>
      </c>
      <c r="DP140" s="208">
        <v>0</v>
      </c>
      <c r="DR140" s="206">
        <v>317</v>
      </c>
      <c r="DS140" s="206" t="s">
        <v>203</v>
      </c>
      <c r="DT140" s="206">
        <v>3177001</v>
      </c>
      <c r="DU140" s="206">
        <v>148240</v>
      </c>
      <c r="DV140" s="206" t="s">
        <v>432</v>
      </c>
      <c r="DW140" s="206" t="s">
        <v>311</v>
      </c>
      <c r="DX140" s="206" t="str">
        <f t="shared" si="14"/>
        <v>Academy</v>
      </c>
      <c r="DY140" s="246">
        <v>27</v>
      </c>
      <c r="DZ140" s="246">
        <v>0</v>
      </c>
      <c r="EA140" s="213">
        <f t="shared" si="20"/>
        <v>2</v>
      </c>
      <c r="EB140" s="207" t="str">
        <f t="shared" si="15"/>
        <v>3172</v>
      </c>
    </row>
    <row r="141" spans="1:132" ht="15" hidden="1" x14ac:dyDescent="0.25">
      <c r="A141" s="243">
        <v>212</v>
      </c>
      <c r="B141" s="244" t="s">
        <v>157</v>
      </c>
      <c r="C141" s="208">
        <v>17652</v>
      </c>
      <c r="D141" s="208">
        <v>10047.83</v>
      </c>
      <c r="E141" s="209">
        <v>26</v>
      </c>
      <c r="F141" s="209">
        <v>96</v>
      </c>
      <c r="G141" s="209">
        <v>41</v>
      </c>
      <c r="H141" s="209">
        <v>12</v>
      </c>
      <c r="I141" s="209">
        <v>35</v>
      </c>
      <c r="J141" s="209">
        <v>911</v>
      </c>
      <c r="K141" s="209">
        <v>403</v>
      </c>
      <c r="L141" s="209">
        <v>25</v>
      </c>
      <c r="M141" s="209">
        <v>0</v>
      </c>
      <c r="N141" s="209">
        <v>0</v>
      </c>
      <c r="O141" s="209">
        <v>0</v>
      </c>
      <c r="P141" s="209">
        <v>0</v>
      </c>
      <c r="Q141" s="209">
        <v>16</v>
      </c>
      <c r="R141" s="209">
        <v>231</v>
      </c>
      <c r="S141" s="209">
        <v>99</v>
      </c>
      <c r="T141" s="209">
        <v>1</v>
      </c>
      <c r="U141" s="209">
        <v>0</v>
      </c>
      <c r="V141" s="209">
        <v>0</v>
      </c>
      <c r="W141" s="209">
        <v>0</v>
      </c>
      <c r="X141" s="210">
        <v>382.276319</v>
      </c>
      <c r="Y141" s="210">
        <v>1923.5913129999999</v>
      </c>
      <c r="Z141" s="210">
        <v>602.094742</v>
      </c>
      <c r="AA141" s="210">
        <v>501.70965200000001</v>
      </c>
      <c r="AB141" s="209">
        <v>36</v>
      </c>
      <c r="AC141" s="209">
        <v>13</v>
      </c>
      <c r="AD141" s="209">
        <v>5</v>
      </c>
      <c r="AE141" s="209">
        <v>178</v>
      </c>
      <c r="AF141" s="209">
        <v>85</v>
      </c>
      <c r="AG141" s="209">
        <v>10</v>
      </c>
      <c r="AH141" s="209">
        <v>0</v>
      </c>
      <c r="AI141" s="209">
        <v>0</v>
      </c>
      <c r="AJ141" s="209">
        <v>0</v>
      </c>
      <c r="AK141" s="209">
        <v>68</v>
      </c>
      <c r="AL141" s="209">
        <v>29</v>
      </c>
      <c r="AM141" s="209">
        <v>1</v>
      </c>
      <c r="AN141" s="209">
        <v>0</v>
      </c>
      <c r="AO141" s="209">
        <v>0</v>
      </c>
      <c r="AP141" s="209">
        <v>9</v>
      </c>
      <c r="AQ141" s="209">
        <v>2</v>
      </c>
      <c r="AR141" s="209">
        <v>0</v>
      </c>
      <c r="AS141" s="211">
        <v>125</v>
      </c>
      <c r="AT141" s="209">
        <v>14</v>
      </c>
      <c r="AU141" s="209">
        <v>12</v>
      </c>
      <c r="AV141" s="209">
        <v>2</v>
      </c>
      <c r="AW141" s="209">
        <v>247.2</v>
      </c>
      <c r="AX141" s="209">
        <v>110.4</v>
      </c>
      <c r="AY141" s="209">
        <v>3</v>
      </c>
      <c r="AZ141" s="209">
        <v>0</v>
      </c>
      <c r="BA141" s="209">
        <v>0</v>
      </c>
      <c r="BB141" s="209">
        <v>0</v>
      </c>
      <c r="BC141" s="209">
        <v>36</v>
      </c>
      <c r="BD141" s="209">
        <v>11</v>
      </c>
      <c r="BE141" s="209">
        <v>0</v>
      </c>
      <c r="BF141" s="211">
        <v>459.800003</v>
      </c>
      <c r="BG141" s="211">
        <v>129.69999999999999</v>
      </c>
      <c r="BH141" s="211">
        <v>14</v>
      </c>
      <c r="BI141" s="209">
        <v>30</v>
      </c>
      <c r="BJ141" s="209">
        <v>91</v>
      </c>
      <c r="BK141" s="209">
        <v>35</v>
      </c>
      <c r="BL141" s="209">
        <v>4</v>
      </c>
      <c r="BM141" s="209">
        <v>22</v>
      </c>
      <c r="BN141" s="209">
        <v>854</v>
      </c>
      <c r="BO141" s="209">
        <v>390</v>
      </c>
      <c r="BP141" s="209">
        <v>21</v>
      </c>
      <c r="BQ141" s="209">
        <v>0</v>
      </c>
      <c r="BR141" s="209">
        <v>0</v>
      </c>
      <c r="BS141" s="209">
        <v>0</v>
      </c>
      <c r="BT141" s="209">
        <v>0</v>
      </c>
      <c r="BU141" s="209">
        <v>17</v>
      </c>
      <c r="BV141" s="209">
        <v>212</v>
      </c>
      <c r="BW141" s="209">
        <v>100</v>
      </c>
      <c r="BX141" s="209">
        <v>3</v>
      </c>
      <c r="BY141" s="209">
        <v>0</v>
      </c>
      <c r="BZ141" s="209">
        <v>0</v>
      </c>
      <c r="CA141" s="209">
        <v>0</v>
      </c>
      <c r="CB141" s="210">
        <v>363.98161900000002</v>
      </c>
      <c r="CC141" s="210">
        <v>1855.2709050000001</v>
      </c>
      <c r="CD141" s="210">
        <v>627.36644200000001</v>
      </c>
      <c r="CE141" s="210">
        <v>475.71205400000002</v>
      </c>
      <c r="CF141" s="209">
        <v>35</v>
      </c>
      <c r="CG141" s="209">
        <v>19</v>
      </c>
      <c r="CH141" s="209">
        <v>2</v>
      </c>
      <c r="CI141" s="209">
        <v>195</v>
      </c>
      <c r="CJ141" s="209">
        <v>98</v>
      </c>
      <c r="CK141" s="209">
        <v>6</v>
      </c>
      <c r="CL141" s="209">
        <v>0</v>
      </c>
      <c r="CM141" s="209">
        <v>0</v>
      </c>
      <c r="CN141" s="209">
        <v>0</v>
      </c>
      <c r="CO141" s="209">
        <v>43</v>
      </c>
      <c r="CP141" s="209">
        <v>34</v>
      </c>
      <c r="CQ141" s="209">
        <v>1</v>
      </c>
      <c r="CR141" s="209">
        <v>0</v>
      </c>
      <c r="CS141" s="209">
        <v>0</v>
      </c>
      <c r="CT141" s="209">
        <v>27.578948</v>
      </c>
      <c r="CU141" s="209">
        <v>12</v>
      </c>
      <c r="CV141" s="209">
        <v>1</v>
      </c>
      <c r="CW141" s="209">
        <v>20</v>
      </c>
      <c r="CX141" s="209">
        <v>6</v>
      </c>
      <c r="CY141" s="209">
        <v>1</v>
      </c>
      <c r="CZ141" s="209">
        <v>276.2</v>
      </c>
      <c r="DA141" s="209">
        <v>119</v>
      </c>
      <c r="DB141" s="209">
        <v>3</v>
      </c>
      <c r="DC141" s="209">
        <v>0</v>
      </c>
      <c r="DD141" s="209">
        <v>0</v>
      </c>
      <c r="DE141" s="209">
        <v>0</v>
      </c>
      <c r="DF141" s="209">
        <v>35.799999999999997</v>
      </c>
      <c r="DG141" s="209">
        <v>19.399999999999999</v>
      </c>
      <c r="DH141" s="209">
        <v>0.2</v>
      </c>
      <c r="DI141" s="211">
        <v>423.33466700000002</v>
      </c>
      <c r="DJ141" s="211">
        <v>122.927998</v>
      </c>
      <c r="DK141" s="211">
        <v>19</v>
      </c>
      <c r="DL141" s="212">
        <f t="shared" si="16"/>
        <v>191</v>
      </c>
      <c r="DM141" s="212">
        <f t="shared" si="17"/>
        <v>438</v>
      </c>
      <c r="DN141" s="212">
        <f t="shared" si="18"/>
        <v>65</v>
      </c>
      <c r="DO141" s="212">
        <f t="shared" si="19"/>
        <v>178</v>
      </c>
      <c r="DP141" s="208">
        <v>221</v>
      </c>
      <c r="DR141" s="206">
        <v>317</v>
      </c>
      <c r="DS141" s="206" t="s">
        <v>203</v>
      </c>
      <c r="DT141" s="206">
        <v>3177004</v>
      </c>
      <c r="DU141" s="206">
        <v>102879</v>
      </c>
      <c r="DV141" s="206" t="s">
        <v>433</v>
      </c>
      <c r="DW141" s="206" t="s">
        <v>295</v>
      </c>
      <c r="DX141" s="206" t="str">
        <f t="shared" si="14"/>
        <v>Maintained</v>
      </c>
      <c r="DY141" s="246">
        <v>28</v>
      </c>
      <c r="DZ141" s="246">
        <v>40</v>
      </c>
      <c r="EA141" s="213">
        <f t="shared" si="20"/>
        <v>3</v>
      </c>
      <c r="EB141" s="207" t="str">
        <f t="shared" si="15"/>
        <v>3173</v>
      </c>
    </row>
    <row r="142" spans="1:132" ht="15" hidden="1" x14ac:dyDescent="0.25">
      <c r="A142" s="243">
        <v>877</v>
      </c>
      <c r="B142" s="244" t="s">
        <v>239</v>
      </c>
      <c r="C142" s="208">
        <v>17620</v>
      </c>
      <c r="D142" s="208">
        <v>12666.5</v>
      </c>
      <c r="E142" s="209">
        <v>21</v>
      </c>
      <c r="F142" s="209">
        <v>64</v>
      </c>
      <c r="G142" s="209">
        <v>14</v>
      </c>
      <c r="H142" s="209">
        <v>2</v>
      </c>
      <c r="I142" s="209">
        <v>35</v>
      </c>
      <c r="J142" s="209">
        <v>371.03333400000002</v>
      </c>
      <c r="K142" s="209">
        <v>151</v>
      </c>
      <c r="L142" s="209">
        <v>1</v>
      </c>
      <c r="M142" s="209">
        <v>0</v>
      </c>
      <c r="N142" s="209">
        <v>0</v>
      </c>
      <c r="O142" s="209">
        <v>0</v>
      </c>
      <c r="P142" s="209">
        <v>0</v>
      </c>
      <c r="Q142" s="209">
        <v>44.7</v>
      </c>
      <c r="R142" s="209">
        <v>187.91666699999999</v>
      </c>
      <c r="S142" s="209">
        <v>78.833333999999994</v>
      </c>
      <c r="T142" s="209">
        <v>0</v>
      </c>
      <c r="U142" s="209">
        <v>0</v>
      </c>
      <c r="V142" s="209">
        <v>0</v>
      </c>
      <c r="W142" s="209">
        <v>0</v>
      </c>
      <c r="X142" s="210">
        <v>354.62666899999999</v>
      </c>
      <c r="Y142" s="210">
        <v>1549.5633350000001</v>
      </c>
      <c r="Z142" s="210">
        <v>494.86666700000001</v>
      </c>
      <c r="AA142" s="210">
        <v>13.772</v>
      </c>
      <c r="AB142" s="209">
        <v>16</v>
      </c>
      <c r="AC142" s="209">
        <v>7</v>
      </c>
      <c r="AD142" s="209">
        <v>1</v>
      </c>
      <c r="AE142" s="209">
        <v>51</v>
      </c>
      <c r="AF142" s="209">
        <v>32</v>
      </c>
      <c r="AG142" s="209">
        <v>0</v>
      </c>
      <c r="AH142" s="209">
        <v>0</v>
      </c>
      <c r="AI142" s="209">
        <v>0</v>
      </c>
      <c r="AJ142" s="209">
        <v>0</v>
      </c>
      <c r="AK142" s="209">
        <v>42</v>
      </c>
      <c r="AL142" s="209">
        <v>18</v>
      </c>
      <c r="AM142" s="209">
        <v>0</v>
      </c>
      <c r="AN142" s="209">
        <v>0</v>
      </c>
      <c r="AO142" s="209">
        <v>0</v>
      </c>
      <c r="AP142" s="209">
        <v>175.98333400000001</v>
      </c>
      <c r="AQ142" s="209">
        <v>69</v>
      </c>
      <c r="AR142" s="209">
        <v>1</v>
      </c>
      <c r="AS142" s="211">
        <v>76</v>
      </c>
      <c r="AT142" s="209">
        <v>21</v>
      </c>
      <c r="AU142" s="209">
        <v>7</v>
      </c>
      <c r="AV142" s="209">
        <v>1</v>
      </c>
      <c r="AW142" s="209">
        <v>109.75000300000001</v>
      </c>
      <c r="AX142" s="209">
        <v>65.066665999999998</v>
      </c>
      <c r="AY142" s="209">
        <v>0</v>
      </c>
      <c r="AZ142" s="209">
        <v>0</v>
      </c>
      <c r="BA142" s="209">
        <v>0</v>
      </c>
      <c r="BB142" s="209">
        <v>0</v>
      </c>
      <c r="BC142" s="209">
        <v>73.416666000000006</v>
      </c>
      <c r="BD142" s="209">
        <v>34.85</v>
      </c>
      <c r="BE142" s="209">
        <v>0</v>
      </c>
      <c r="BF142" s="211">
        <v>969.11732700000005</v>
      </c>
      <c r="BG142" s="211">
        <v>333.551332</v>
      </c>
      <c r="BH142" s="211">
        <v>7</v>
      </c>
      <c r="BI142" s="209">
        <v>25</v>
      </c>
      <c r="BJ142" s="209">
        <v>56</v>
      </c>
      <c r="BK142" s="209">
        <v>24</v>
      </c>
      <c r="BL142" s="209">
        <v>0</v>
      </c>
      <c r="BM142" s="209">
        <v>30.8</v>
      </c>
      <c r="BN142" s="209">
        <v>328.90000199999997</v>
      </c>
      <c r="BO142" s="209">
        <v>138</v>
      </c>
      <c r="BP142" s="209">
        <v>1</v>
      </c>
      <c r="BQ142" s="209">
        <v>0</v>
      </c>
      <c r="BR142" s="209">
        <v>0</v>
      </c>
      <c r="BS142" s="209">
        <v>0</v>
      </c>
      <c r="BT142" s="209">
        <v>0</v>
      </c>
      <c r="BU142" s="209">
        <v>35.65</v>
      </c>
      <c r="BV142" s="209">
        <v>203.88333299999999</v>
      </c>
      <c r="BW142" s="209">
        <v>79.533332999999999</v>
      </c>
      <c r="BX142" s="209">
        <v>0</v>
      </c>
      <c r="BY142" s="209">
        <v>0</v>
      </c>
      <c r="BZ142" s="209">
        <v>0</v>
      </c>
      <c r="CA142" s="209">
        <v>0</v>
      </c>
      <c r="CB142" s="210">
        <v>326.54666700000001</v>
      </c>
      <c r="CC142" s="210">
        <v>1593.4353349999999</v>
      </c>
      <c r="CD142" s="210">
        <v>531.00933299999997</v>
      </c>
      <c r="CE142" s="210">
        <v>10.733333</v>
      </c>
      <c r="CF142" s="209">
        <v>29</v>
      </c>
      <c r="CG142" s="209">
        <v>10</v>
      </c>
      <c r="CH142" s="209">
        <v>0</v>
      </c>
      <c r="CI142" s="209">
        <v>51.733333999999999</v>
      </c>
      <c r="CJ142" s="209">
        <v>32</v>
      </c>
      <c r="CK142" s="209">
        <v>0</v>
      </c>
      <c r="CL142" s="209">
        <v>0</v>
      </c>
      <c r="CM142" s="209">
        <v>0</v>
      </c>
      <c r="CN142" s="209">
        <v>0</v>
      </c>
      <c r="CO142" s="209">
        <v>38.700000000000003</v>
      </c>
      <c r="CP142" s="209">
        <v>19.8</v>
      </c>
      <c r="CQ142" s="209">
        <v>0</v>
      </c>
      <c r="CR142" s="209">
        <v>0</v>
      </c>
      <c r="CS142" s="209">
        <v>0</v>
      </c>
      <c r="CT142" s="209">
        <v>231.26666700000001</v>
      </c>
      <c r="CU142" s="209">
        <v>72.5</v>
      </c>
      <c r="CV142" s="209">
        <v>1</v>
      </c>
      <c r="CW142" s="209">
        <v>17</v>
      </c>
      <c r="CX142" s="209">
        <v>6</v>
      </c>
      <c r="CY142" s="209">
        <v>0</v>
      </c>
      <c r="CZ142" s="209">
        <v>121.35</v>
      </c>
      <c r="DA142" s="209">
        <v>43.249997999999998</v>
      </c>
      <c r="DB142" s="209">
        <v>0.6</v>
      </c>
      <c r="DC142" s="209">
        <v>0</v>
      </c>
      <c r="DD142" s="209">
        <v>0</v>
      </c>
      <c r="DE142" s="209">
        <v>0</v>
      </c>
      <c r="DF142" s="209">
        <v>82.633331999999996</v>
      </c>
      <c r="DG142" s="209">
        <v>41.322665999999998</v>
      </c>
      <c r="DH142" s="209">
        <v>0</v>
      </c>
      <c r="DI142" s="211">
        <v>1003.674671</v>
      </c>
      <c r="DJ142" s="211">
        <v>358.41133600000001</v>
      </c>
      <c r="DK142" s="211">
        <v>5.733333</v>
      </c>
      <c r="DL142" s="212">
        <f t="shared" si="16"/>
        <v>155</v>
      </c>
      <c r="DM142" s="212">
        <f t="shared" si="17"/>
        <v>225</v>
      </c>
      <c r="DN142" s="212">
        <f t="shared" si="18"/>
        <v>0</v>
      </c>
      <c r="DO142" s="212">
        <f t="shared" si="19"/>
        <v>0</v>
      </c>
      <c r="DP142" s="208">
        <v>71.5</v>
      </c>
      <c r="DR142" s="206">
        <v>317</v>
      </c>
      <c r="DS142" s="206" t="s">
        <v>203</v>
      </c>
      <c r="DT142" s="206">
        <v>3177007</v>
      </c>
      <c r="DU142" s="206">
        <v>102881</v>
      </c>
      <c r="DV142" s="206" t="s">
        <v>434</v>
      </c>
      <c r="DW142" s="206" t="s">
        <v>295</v>
      </c>
      <c r="DX142" s="206" t="str">
        <f t="shared" si="14"/>
        <v>Maintained</v>
      </c>
      <c r="DY142" s="246">
        <v>190</v>
      </c>
      <c r="DZ142" s="246">
        <v>0</v>
      </c>
      <c r="EA142" s="213">
        <f t="shared" si="20"/>
        <v>4</v>
      </c>
      <c r="EB142" s="207" t="str">
        <f t="shared" si="15"/>
        <v>3174</v>
      </c>
    </row>
    <row r="143" spans="1:132" ht="15" hidden="1" x14ac:dyDescent="0.25">
      <c r="A143" s="243">
        <v>937</v>
      </c>
      <c r="B143" s="244" t="s">
        <v>240</v>
      </c>
      <c r="C143" s="208">
        <v>45246.5</v>
      </c>
      <c r="D143" s="208">
        <v>32557.5</v>
      </c>
      <c r="E143" s="209">
        <v>0</v>
      </c>
      <c r="F143" s="209">
        <v>308.816667</v>
      </c>
      <c r="G143" s="209">
        <v>116</v>
      </c>
      <c r="H143" s="209">
        <v>5.2</v>
      </c>
      <c r="I143" s="209">
        <v>0</v>
      </c>
      <c r="J143" s="209">
        <v>436.933333</v>
      </c>
      <c r="K143" s="209">
        <v>178.8</v>
      </c>
      <c r="L143" s="209">
        <v>2</v>
      </c>
      <c r="M143" s="209">
        <v>0</v>
      </c>
      <c r="N143" s="209">
        <v>0</v>
      </c>
      <c r="O143" s="209">
        <v>0</v>
      </c>
      <c r="P143" s="209">
        <v>0</v>
      </c>
      <c r="Q143" s="209">
        <v>16</v>
      </c>
      <c r="R143" s="209">
        <v>405.83333399999998</v>
      </c>
      <c r="S143" s="209">
        <v>165</v>
      </c>
      <c r="T143" s="209">
        <v>1</v>
      </c>
      <c r="U143" s="209">
        <v>0</v>
      </c>
      <c r="V143" s="209">
        <v>0</v>
      </c>
      <c r="W143" s="209">
        <v>0</v>
      </c>
      <c r="X143" s="210">
        <v>923.69066799999996</v>
      </c>
      <c r="Y143" s="210">
        <v>4817.0566840000001</v>
      </c>
      <c r="Z143" s="210">
        <v>1717.152006</v>
      </c>
      <c r="AA143" s="210">
        <v>165.533334</v>
      </c>
      <c r="AB143" s="209">
        <v>27.666667</v>
      </c>
      <c r="AC143" s="209">
        <v>16</v>
      </c>
      <c r="AD143" s="209">
        <v>0</v>
      </c>
      <c r="AE143" s="209">
        <v>50</v>
      </c>
      <c r="AF143" s="209">
        <v>20</v>
      </c>
      <c r="AG143" s="209">
        <v>0</v>
      </c>
      <c r="AH143" s="209">
        <v>0</v>
      </c>
      <c r="AI143" s="209">
        <v>0</v>
      </c>
      <c r="AJ143" s="209">
        <v>0</v>
      </c>
      <c r="AK143" s="209">
        <v>61.6</v>
      </c>
      <c r="AL143" s="209">
        <v>26.333333</v>
      </c>
      <c r="AM143" s="209">
        <v>1</v>
      </c>
      <c r="AN143" s="209">
        <v>0</v>
      </c>
      <c r="AO143" s="209">
        <v>0</v>
      </c>
      <c r="AP143" s="209">
        <v>303.84533299999998</v>
      </c>
      <c r="AQ143" s="209">
        <v>129.58666700000001</v>
      </c>
      <c r="AR143" s="209">
        <v>6.0666669999999998</v>
      </c>
      <c r="AS143" s="211">
        <v>206</v>
      </c>
      <c r="AT143" s="209">
        <v>69.133334000000005</v>
      </c>
      <c r="AU143" s="209">
        <v>51.333333000000003</v>
      </c>
      <c r="AV143" s="209">
        <v>2.5333329999999998</v>
      </c>
      <c r="AW143" s="209">
        <v>115.16666600000001</v>
      </c>
      <c r="AX143" s="209">
        <v>54.216667000000001</v>
      </c>
      <c r="AY143" s="209">
        <v>1</v>
      </c>
      <c r="AZ143" s="209">
        <v>0</v>
      </c>
      <c r="BA143" s="209">
        <v>0</v>
      </c>
      <c r="BB143" s="209">
        <v>0</v>
      </c>
      <c r="BC143" s="209">
        <v>129.33333400000001</v>
      </c>
      <c r="BD143" s="209">
        <v>68.333333999999994</v>
      </c>
      <c r="BE143" s="209">
        <v>0</v>
      </c>
      <c r="BF143" s="211">
        <v>2342.646663</v>
      </c>
      <c r="BG143" s="211">
        <v>863.89266699999996</v>
      </c>
      <c r="BH143" s="211">
        <v>17.5</v>
      </c>
      <c r="BI143" s="209">
        <v>0</v>
      </c>
      <c r="BJ143" s="209">
        <v>281.05</v>
      </c>
      <c r="BK143" s="209">
        <v>113.6</v>
      </c>
      <c r="BL143" s="209">
        <v>1</v>
      </c>
      <c r="BM143" s="209">
        <v>0</v>
      </c>
      <c r="BN143" s="209">
        <v>413.53333400000002</v>
      </c>
      <c r="BO143" s="209">
        <v>191.6</v>
      </c>
      <c r="BP143" s="209">
        <v>3</v>
      </c>
      <c r="BQ143" s="209">
        <v>0</v>
      </c>
      <c r="BR143" s="209">
        <v>0</v>
      </c>
      <c r="BS143" s="209">
        <v>0</v>
      </c>
      <c r="BT143" s="209">
        <v>0</v>
      </c>
      <c r="BU143" s="209">
        <v>20.066666999999999</v>
      </c>
      <c r="BV143" s="209">
        <v>545.53333499999997</v>
      </c>
      <c r="BW143" s="209">
        <v>196.933334</v>
      </c>
      <c r="BX143" s="209">
        <v>0</v>
      </c>
      <c r="BY143" s="209">
        <v>0</v>
      </c>
      <c r="BZ143" s="209">
        <v>0</v>
      </c>
      <c r="CA143" s="209">
        <v>0</v>
      </c>
      <c r="CB143" s="210">
        <v>861.57266700000002</v>
      </c>
      <c r="CC143" s="210">
        <v>4823.6680070000002</v>
      </c>
      <c r="CD143" s="210">
        <v>1660.8586740000001</v>
      </c>
      <c r="CE143" s="210">
        <v>167.63333299999999</v>
      </c>
      <c r="CF143" s="209">
        <v>26.7</v>
      </c>
      <c r="CG143" s="209">
        <v>12.8</v>
      </c>
      <c r="CH143" s="209">
        <v>1</v>
      </c>
      <c r="CI143" s="209">
        <v>58</v>
      </c>
      <c r="CJ143" s="209">
        <v>27</v>
      </c>
      <c r="CK143" s="209">
        <v>0</v>
      </c>
      <c r="CL143" s="209">
        <v>0</v>
      </c>
      <c r="CM143" s="209">
        <v>0</v>
      </c>
      <c r="CN143" s="209">
        <v>0</v>
      </c>
      <c r="CO143" s="209">
        <v>63.6</v>
      </c>
      <c r="CP143" s="209">
        <v>34.799999999999997</v>
      </c>
      <c r="CQ143" s="209">
        <v>0</v>
      </c>
      <c r="CR143" s="209">
        <v>0</v>
      </c>
      <c r="CS143" s="209">
        <v>0</v>
      </c>
      <c r="CT143" s="209">
        <v>348.46133300000002</v>
      </c>
      <c r="CU143" s="209">
        <v>136.644667</v>
      </c>
      <c r="CV143" s="209">
        <v>3.9</v>
      </c>
      <c r="CW143" s="209">
        <v>85.866667000000007</v>
      </c>
      <c r="CX143" s="209">
        <v>35.750000999999997</v>
      </c>
      <c r="CY143" s="209">
        <v>0</v>
      </c>
      <c r="CZ143" s="209">
        <v>120.077333</v>
      </c>
      <c r="DA143" s="209">
        <v>69.989333000000002</v>
      </c>
      <c r="DB143" s="209">
        <v>1</v>
      </c>
      <c r="DC143" s="209">
        <v>0</v>
      </c>
      <c r="DD143" s="209">
        <v>0</v>
      </c>
      <c r="DE143" s="209">
        <v>0</v>
      </c>
      <c r="DF143" s="209">
        <v>180.73333700000001</v>
      </c>
      <c r="DG143" s="209">
        <v>65.216667999999999</v>
      </c>
      <c r="DH143" s="209">
        <v>0</v>
      </c>
      <c r="DI143" s="211">
        <v>2487.3026629999999</v>
      </c>
      <c r="DJ143" s="211">
        <v>912.19600600000001</v>
      </c>
      <c r="DK143" s="211">
        <v>15.45</v>
      </c>
      <c r="DL143" s="212">
        <f t="shared" si="16"/>
        <v>190</v>
      </c>
      <c r="DM143" s="212">
        <f t="shared" si="17"/>
        <v>334</v>
      </c>
      <c r="DN143" s="212">
        <f t="shared" si="18"/>
        <v>435.5</v>
      </c>
      <c r="DO143" s="212">
        <f t="shared" si="19"/>
        <v>717.5</v>
      </c>
      <c r="DP143" s="208">
        <v>235.06666666666666</v>
      </c>
      <c r="DR143" s="206">
        <v>317</v>
      </c>
      <c r="DS143" s="206" t="s">
        <v>203</v>
      </c>
      <c r="DT143" s="206">
        <v>3177009</v>
      </c>
      <c r="DU143" s="206">
        <v>144875</v>
      </c>
      <c r="DV143" s="206" t="s">
        <v>435</v>
      </c>
      <c r="DW143" s="206" t="s">
        <v>300</v>
      </c>
      <c r="DX143" s="206" t="str">
        <f t="shared" si="14"/>
        <v>Academy</v>
      </c>
      <c r="DY143" s="246">
        <v>73</v>
      </c>
      <c r="DZ143" s="246">
        <v>78</v>
      </c>
      <c r="EA143" s="213">
        <f t="shared" si="20"/>
        <v>5</v>
      </c>
      <c r="EB143" s="207" t="str">
        <f t="shared" si="15"/>
        <v>3175</v>
      </c>
    </row>
    <row r="144" spans="1:132" ht="15" hidden="1" x14ac:dyDescent="0.25">
      <c r="A144" s="243">
        <v>869</v>
      </c>
      <c r="B144" s="244" t="s">
        <v>241</v>
      </c>
      <c r="C144" s="208">
        <v>12996</v>
      </c>
      <c r="D144" s="208">
        <v>10142.5</v>
      </c>
      <c r="E144" s="209">
        <v>39</v>
      </c>
      <c r="F144" s="209">
        <v>97.866667000000007</v>
      </c>
      <c r="G144" s="209">
        <v>48</v>
      </c>
      <c r="H144" s="209">
        <v>6</v>
      </c>
      <c r="I144" s="209">
        <v>31.8</v>
      </c>
      <c r="J144" s="209">
        <v>355.1</v>
      </c>
      <c r="K144" s="209">
        <v>123.6</v>
      </c>
      <c r="L144" s="209">
        <v>3.6666669999999999</v>
      </c>
      <c r="M144" s="209">
        <v>0</v>
      </c>
      <c r="N144" s="209">
        <v>0</v>
      </c>
      <c r="O144" s="209">
        <v>0</v>
      </c>
      <c r="P144" s="209">
        <v>0</v>
      </c>
      <c r="Q144" s="209">
        <v>7</v>
      </c>
      <c r="R144" s="209">
        <v>26</v>
      </c>
      <c r="S144" s="209">
        <v>9</v>
      </c>
      <c r="T144" s="209">
        <v>0</v>
      </c>
      <c r="U144" s="209">
        <v>0</v>
      </c>
      <c r="V144" s="209">
        <v>0</v>
      </c>
      <c r="W144" s="209">
        <v>0</v>
      </c>
      <c r="X144" s="210">
        <v>141.13333399999999</v>
      </c>
      <c r="Y144" s="210">
        <v>1096.2933350000001</v>
      </c>
      <c r="Z144" s="210">
        <v>412.08333399999998</v>
      </c>
      <c r="AA144" s="210">
        <v>38.333333000000003</v>
      </c>
      <c r="AB144" s="209">
        <v>19.866667</v>
      </c>
      <c r="AC144" s="209">
        <v>15</v>
      </c>
      <c r="AD144" s="209">
        <v>3</v>
      </c>
      <c r="AE144" s="209">
        <v>35</v>
      </c>
      <c r="AF144" s="209">
        <v>17</v>
      </c>
      <c r="AG144" s="209">
        <v>0</v>
      </c>
      <c r="AH144" s="209">
        <v>0</v>
      </c>
      <c r="AI144" s="209">
        <v>0</v>
      </c>
      <c r="AJ144" s="209">
        <v>0</v>
      </c>
      <c r="AK144" s="209">
        <v>7</v>
      </c>
      <c r="AL144" s="209">
        <v>6</v>
      </c>
      <c r="AM144" s="209">
        <v>0</v>
      </c>
      <c r="AN144" s="209">
        <v>0</v>
      </c>
      <c r="AO144" s="209">
        <v>0</v>
      </c>
      <c r="AP144" s="209">
        <v>58.266665000000003</v>
      </c>
      <c r="AQ144" s="209">
        <v>32.299999999999997</v>
      </c>
      <c r="AR144" s="209">
        <v>0.73333300000000001</v>
      </c>
      <c r="AS144" s="211">
        <v>53</v>
      </c>
      <c r="AT144" s="209">
        <v>30.5</v>
      </c>
      <c r="AU144" s="209">
        <v>16.966666</v>
      </c>
      <c r="AV144" s="209">
        <v>2</v>
      </c>
      <c r="AW144" s="209">
        <v>98.133332999999993</v>
      </c>
      <c r="AX144" s="209">
        <v>51.916665999999999</v>
      </c>
      <c r="AY144" s="209">
        <v>2</v>
      </c>
      <c r="AZ144" s="209">
        <v>0</v>
      </c>
      <c r="BA144" s="209">
        <v>0</v>
      </c>
      <c r="BB144" s="209">
        <v>0</v>
      </c>
      <c r="BC144" s="209">
        <v>15</v>
      </c>
      <c r="BD144" s="209">
        <v>3</v>
      </c>
      <c r="BE144" s="209">
        <v>0</v>
      </c>
      <c r="BF144" s="211">
        <v>510.083327</v>
      </c>
      <c r="BG144" s="211">
        <v>199.716668</v>
      </c>
      <c r="BH144" s="211">
        <v>12.35</v>
      </c>
      <c r="BI144" s="209">
        <v>36.097999999999999</v>
      </c>
      <c r="BJ144" s="209">
        <v>108.632667</v>
      </c>
      <c r="BK144" s="209">
        <v>34</v>
      </c>
      <c r="BL144" s="209">
        <v>6</v>
      </c>
      <c r="BM144" s="209">
        <v>33.6</v>
      </c>
      <c r="BN144" s="209">
        <v>323.23333300000002</v>
      </c>
      <c r="BO144" s="209">
        <v>119.35</v>
      </c>
      <c r="BP144" s="209">
        <v>7</v>
      </c>
      <c r="BQ144" s="209">
        <v>0</v>
      </c>
      <c r="BR144" s="209">
        <v>0</v>
      </c>
      <c r="BS144" s="209">
        <v>0</v>
      </c>
      <c r="BT144" s="209">
        <v>0</v>
      </c>
      <c r="BU144" s="209">
        <v>7</v>
      </c>
      <c r="BV144" s="209">
        <v>47</v>
      </c>
      <c r="BW144" s="209">
        <v>13</v>
      </c>
      <c r="BX144" s="209">
        <v>0</v>
      </c>
      <c r="BY144" s="209">
        <v>0</v>
      </c>
      <c r="BZ144" s="209">
        <v>0</v>
      </c>
      <c r="CA144" s="209">
        <v>0</v>
      </c>
      <c r="CB144" s="210">
        <v>119.80000099999999</v>
      </c>
      <c r="CC144" s="210">
        <v>1071.0500010000001</v>
      </c>
      <c r="CD144" s="210">
        <v>360.11666700000001</v>
      </c>
      <c r="CE144" s="210">
        <v>40.616664999999998</v>
      </c>
      <c r="CF144" s="209">
        <v>27</v>
      </c>
      <c r="CG144" s="209">
        <v>8</v>
      </c>
      <c r="CH144" s="209">
        <v>2</v>
      </c>
      <c r="CI144" s="209">
        <v>33.633333</v>
      </c>
      <c r="CJ144" s="209">
        <v>14.9</v>
      </c>
      <c r="CK144" s="209">
        <v>1</v>
      </c>
      <c r="CL144" s="209">
        <v>0</v>
      </c>
      <c r="CM144" s="209">
        <v>0</v>
      </c>
      <c r="CN144" s="209">
        <v>0</v>
      </c>
      <c r="CO144" s="209">
        <v>6</v>
      </c>
      <c r="CP144" s="209">
        <v>6</v>
      </c>
      <c r="CQ144" s="209">
        <v>0</v>
      </c>
      <c r="CR144" s="209">
        <v>0</v>
      </c>
      <c r="CS144" s="209">
        <v>0</v>
      </c>
      <c r="CT144" s="209">
        <v>48.000000999999997</v>
      </c>
      <c r="CU144" s="209">
        <v>30</v>
      </c>
      <c r="CV144" s="209">
        <v>1.733333</v>
      </c>
      <c r="CW144" s="209">
        <v>36.974665999999999</v>
      </c>
      <c r="CX144" s="209">
        <v>12.199999</v>
      </c>
      <c r="CY144" s="209">
        <v>2</v>
      </c>
      <c r="CZ144" s="209">
        <v>121.666667</v>
      </c>
      <c r="DA144" s="209">
        <v>41.416665999999999</v>
      </c>
      <c r="DB144" s="209">
        <v>3</v>
      </c>
      <c r="DC144" s="209">
        <v>0</v>
      </c>
      <c r="DD144" s="209">
        <v>0</v>
      </c>
      <c r="DE144" s="209">
        <v>0</v>
      </c>
      <c r="DF144" s="209">
        <v>17</v>
      </c>
      <c r="DG144" s="209">
        <v>8</v>
      </c>
      <c r="DH144" s="209">
        <v>0</v>
      </c>
      <c r="DI144" s="211">
        <v>529.00333699999999</v>
      </c>
      <c r="DJ144" s="211">
        <v>181.95000099999999</v>
      </c>
      <c r="DK144" s="211">
        <v>5.4166660000000002</v>
      </c>
      <c r="DL144" s="212">
        <f t="shared" si="16"/>
        <v>160</v>
      </c>
      <c r="DM144" s="212">
        <f t="shared" si="17"/>
        <v>251</v>
      </c>
      <c r="DN144" s="212">
        <f t="shared" si="18"/>
        <v>0</v>
      </c>
      <c r="DO144" s="212">
        <f t="shared" si="19"/>
        <v>0</v>
      </c>
      <c r="DP144" s="208">
        <v>56</v>
      </c>
      <c r="DR144" s="206">
        <v>318</v>
      </c>
      <c r="DS144" s="206" t="s">
        <v>205</v>
      </c>
      <c r="DT144" s="206">
        <v>3187000</v>
      </c>
      <c r="DU144" s="206">
        <v>143317</v>
      </c>
      <c r="DV144" s="206" t="s">
        <v>436</v>
      </c>
      <c r="DW144" s="206" t="s">
        <v>300</v>
      </c>
      <c r="DX144" s="206" t="str">
        <f t="shared" si="14"/>
        <v>Academy</v>
      </c>
      <c r="DY144" s="246">
        <v>48</v>
      </c>
      <c r="DZ144" s="246">
        <v>114</v>
      </c>
      <c r="EA144" s="213">
        <f t="shared" si="20"/>
        <v>1</v>
      </c>
      <c r="EB144" s="207" t="str">
        <f t="shared" si="15"/>
        <v>3181</v>
      </c>
    </row>
    <row r="145" spans="1:132" ht="15" hidden="1" x14ac:dyDescent="0.25">
      <c r="A145" s="245">
        <v>941</v>
      </c>
      <c r="B145" s="244" t="s">
        <v>283</v>
      </c>
      <c r="C145" s="208">
        <v>35547.5</v>
      </c>
      <c r="D145" s="208">
        <v>23846</v>
      </c>
      <c r="E145" s="209">
        <v>20.8</v>
      </c>
      <c r="F145" s="209">
        <v>199.233341</v>
      </c>
      <c r="G145" s="209">
        <v>79.333336000000003</v>
      </c>
      <c r="H145" s="209">
        <v>0</v>
      </c>
      <c r="I145" s="209">
        <v>5.8</v>
      </c>
      <c r="J145" s="209">
        <v>261.19999899999999</v>
      </c>
      <c r="K145" s="209">
        <v>120.533334</v>
      </c>
      <c r="L145" s="209">
        <v>2</v>
      </c>
      <c r="M145" s="209">
        <v>0</v>
      </c>
      <c r="N145" s="209">
        <v>0</v>
      </c>
      <c r="O145" s="209">
        <v>0</v>
      </c>
      <c r="P145" s="209">
        <v>0</v>
      </c>
      <c r="Q145" s="209">
        <v>30.8</v>
      </c>
      <c r="R145" s="209">
        <v>560.79999799999996</v>
      </c>
      <c r="S145" s="209">
        <v>214.933333</v>
      </c>
      <c r="T145" s="209">
        <v>5</v>
      </c>
      <c r="U145" s="209">
        <v>0</v>
      </c>
      <c r="V145" s="209">
        <v>0</v>
      </c>
      <c r="W145" s="209">
        <v>0</v>
      </c>
      <c r="X145" s="210">
        <v>561.00930700000004</v>
      </c>
      <c r="Y145" s="210">
        <v>3368.045333</v>
      </c>
      <c r="Z145" s="210">
        <v>1224.0995829999999</v>
      </c>
      <c r="AA145" s="210">
        <v>23.939194000000001</v>
      </c>
      <c r="AB145" s="209">
        <v>18.8</v>
      </c>
      <c r="AC145" s="209">
        <v>11</v>
      </c>
      <c r="AD145" s="209">
        <v>0</v>
      </c>
      <c r="AE145" s="209">
        <v>11.933332999999999</v>
      </c>
      <c r="AF145" s="209">
        <v>11</v>
      </c>
      <c r="AG145" s="209">
        <v>0</v>
      </c>
      <c r="AH145" s="209">
        <v>0</v>
      </c>
      <c r="AI145" s="209">
        <v>0</v>
      </c>
      <c r="AJ145" s="209">
        <v>0</v>
      </c>
      <c r="AK145" s="209">
        <v>47.4</v>
      </c>
      <c r="AL145" s="209">
        <v>21.866665999999999</v>
      </c>
      <c r="AM145" s="209">
        <v>1</v>
      </c>
      <c r="AN145" s="209">
        <v>0</v>
      </c>
      <c r="AO145" s="209">
        <v>0</v>
      </c>
      <c r="AP145" s="209">
        <v>402.39410800000002</v>
      </c>
      <c r="AQ145" s="209">
        <v>167.31184400000001</v>
      </c>
      <c r="AR145" s="209">
        <v>2</v>
      </c>
      <c r="AS145" s="211">
        <v>157</v>
      </c>
      <c r="AT145" s="209">
        <v>71.633341000000001</v>
      </c>
      <c r="AU145" s="209">
        <v>25.533335999999998</v>
      </c>
      <c r="AV145" s="209">
        <v>0</v>
      </c>
      <c r="AW145" s="209">
        <v>90.86</v>
      </c>
      <c r="AX145" s="209">
        <v>46.912000999999997</v>
      </c>
      <c r="AY145" s="209">
        <v>1.8666670000000001</v>
      </c>
      <c r="AZ145" s="209">
        <v>0</v>
      </c>
      <c r="BA145" s="209">
        <v>0</v>
      </c>
      <c r="BB145" s="209">
        <v>0</v>
      </c>
      <c r="BC145" s="209">
        <v>139.566667</v>
      </c>
      <c r="BD145" s="209">
        <v>65.500000999999997</v>
      </c>
      <c r="BE145" s="209">
        <v>2.733333</v>
      </c>
      <c r="BF145" s="211">
        <v>1663.1614340000001</v>
      </c>
      <c r="BG145" s="211">
        <v>658.05803300000002</v>
      </c>
      <c r="BH145" s="211">
        <v>13.704001</v>
      </c>
      <c r="BI145" s="209">
        <v>18.399999999999999</v>
      </c>
      <c r="BJ145" s="209">
        <v>180.06666999999999</v>
      </c>
      <c r="BK145" s="209">
        <v>71.700002999999995</v>
      </c>
      <c r="BL145" s="209">
        <v>3.266667</v>
      </c>
      <c r="BM145" s="209">
        <v>3.85</v>
      </c>
      <c r="BN145" s="209">
        <v>259.59999800000003</v>
      </c>
      <c r="BO145" s="209">
        <v>128.01666599999999</v>
      </c>
      <c r="BP145" s="209">
        <v>1.933333</v>
      </c>
      <c r="BQ145" s="209">
        <v>0</v>
      </c>
      <c r="BR145" s="209">
        <v>0</v>
      </c>
      <c r="BS145" s="209">
        <v>0</v>
      </c>
      <c r="BT145" s="209">
        <v>0</v>
      </c>
      <c r="BU145" s="209">
        <v>26</v>
      </c>
      <c r="BV145" s="209">
        <v>504.93333200000001</v>
      </c>
      <c r="BW145" s="209">
        <v>207.69999899999999</v>
      </c>
      <c r="BX145" s="209">
        <v>3</v>
      </c>
      <c r="BY145" s="209">
        <v>0</v>
      </c>
      <c r="BZ145" s="209">
        <v>0</v>
      </c>
      <c r="CA145" s="209">
        <v>0</v>
      </c>
      <c r="CB145" s="210">
        <v>507.43733700000001</v>
      </c>
      <c r="CC145" s="210">
        <v>3393.2684720000002</v>
      </c>
      <c r="CD145" s="210">
        <v>1169.1496159999999</v>
      </c>
      <c r="CE145" s="210">
        <v>40.522810999999997</v>
      </c>
      <c r="CF145" s="209">
        <v>21.300001000000002</v>
      </c>
      <c r="CG145" s="209">
        <v>6.3666669999999996</v>
      </c>
      <c r="CH145" s="209">
        <v>0</v>
      </c>
      <c r="CI145" s="209">
        <v>19.933333000000001</v>
      </c>
      <c r="CJ145" s="209">
        <v>7</v>
      </c>
      <c r="CK145" s="209">
        <v>0</v>
      </c>
      <c r="CL145" s="209">
        <v>0</v>
      </c>
      <c r="CM145" s="209">
        <v>0</v>
      </c>
      <c r="CN145" s="209">
        <v>0</v>
      </c>
      <c r="CO145" s="209">
        <v>37</v>
      </c>
      <c r="CP145" s="209">
        <v>13</v>
      </c>
      <c r="CQ145" s="209">
        <v>1</v>
      </c>
      <c r="CR145" s="209">
        <v>0</v>
      </c>
      <c r="CS145" s="209">
        <v>0</v>
      </c>
      <c r="CT145" s="209">
        <v>270.862302</v>
      </c>
      <c r="CU145" s="209">
        <v>134.181591</v>
      </c>
      <c r="CV145" s="209">
        <v>5</v>
      </c>
      <c r="CW145" s="209">
        <v>59.933337000000002</v>
      </c>
      <c r="CX145" s="209">
        <v>31.366669999999999</v>
      </c>
      <c r="CY145" s="209">
        <v>1.266667</v>
      </c>
      <c r="CZ145" s="209">
        <v>85.896669000000003</v>
      </c>
      <c r="DA145" s="209">
        <v>43.706665999999998</v>
      </c>
      <c r="DB145" s="209">
        <v>1</v>
      </c>
      <c r="DC145" s="209">
        <v>0</v>
      </c>
      <c r="DD145" s="209">
        <v>0</v>
      </c>
      <c r="DE145" s="209">
        <v>0</v>
      </c>
      <c r="DF145" s="209">
        <v>135.966668</v>
      </c>
      <c r="DG145" s="209">
        <v>66.933334000000002</v>
      </c>
      <c r="DH145" s="209">
        <v>2</v>
      </c>
      <c r="DI145" s="211">
        <v>1837.2193589999999</v>
      </c>
      <c r="DJ145" s="211">
        <v>632.14667899999995</v>
      </c>
      <c r="DK145" s="211">
        <v>16.618666000000001</v>
      </c>
      <c r="DL145" s="212">
        <f t="shared" si="16"/>
        <v>163</v>
      </c>
      <c r="DM145" s="212">
        <f t="shared" si="17"/>
        <v>67</v>
      </c>
      <c r="DN145" s="212">
        <f t="shared" si="18"/>
        <v>226</v>
      </c>
      <c r="DO145" s="212">
        <f t="shared" si="19"/>
        <v>687</v>
      </c>
      <c r="DP145" s="208">
        <v>117.82000000000001</v>
      </c>
      <c r="DR145" s="206">
        <v>318</v>
      </c>
      <c r="DS145" s="206" t="s">
        <v>205</v>
      </c>
      <c r="DT145" s="206">
        <v>3187002</v>
      </c>
      <c r="DU145" s="206">
        <v>147188</v>
      </c>
      <c r="DV145" s="206" t="s">
        <v>437</v>
      </c>
      <c r="DW145" s="206" t="s">
        <v>311</v>
      </c>
      <c r="DX145" s="206" t="str">
        <f t="shared" si="14"/>
        <v>Academy</v>
      </c>
      <c r="DY145" s="246">
        <v>7</v>
      </c>
      <c r="DZ145" s="246">
        <v>25</v>
      </c>
      <c r="EA145" s="213">
        <f t="shared" si="20"/>
        <v>2</v>
      </c>
      <c r="EB145" s="207" t="str">
        <f t="shared" si="15"/>
        <v>3182</v>
      </c>
    </row>
    <row r="146" spans="1:132" ht="15" hidden="1" x14ac:dyDescent="0.25">
      <c r="A146" s="243">
        <v>938</v>
      </c>
      <c r="B146" s="244" t="s">
        <v>242</v>
      </c>
      <c r="C146" s="208">
        <v>64841.5</v>
      </c>
      <c r="D146" s="208">
        <v>44230</v>
      </c>
      <c r="E146" s="209">
        <v>63</v>
      </c>
      <c r="F146" s="209">
        <v>296</v>
      </c>
      <c r="G146" s="209">
        <v>107</v>
      </c>
      <c r="H146" s="209">
        <v>9</v>
      </c>
      <c r="I146" s="209">
        <v>9.8000000000000007</v>
      </c>
      <c r="J146" s="209">
        <v>181</v>
      </c>
      <c r="K146" s="209">
        <v>79</v>
      </c>
      <c r="L146" s="209">
        <v>0</v>
      </c>
      <c r="M146" s="209">
        <v>0</v>
      </c>
      <c r="N146" s="209">
        <v>0</v>
      </c>
      <c r="O146" s="209">
        <v>0</v>
      </c>
      <c r="P146" s="209">
        <v>0</v>
      </c>
      <c r="Q146" s="209">
        <v>5.8</v>
      </c>
      <c r="R146" s="209">
        <v>264.46666499999998</v>
      </c>
      <c r="S146" s="209">
        <v>97.6</v>
      </c>
      <c r="T146" s="209">
        <v>3</v>
      </c>
      <c r="U146" s="209">
        <v>0</v>
      </c>
      <c r="V146" s="209">
        <v>0</v>
      </c>
      <c r="W146" s="209">
        <v>0</v>
      </c>
      <c r="X146" s="210">
        <v>1395.1583579999999</v>
      </c>
      <c r="Y146" s="210">
        <v>7664.8388210000003</v>
      </c>
      <c r="Z146" s="210">
        <v>2661.5001440000001</v>
      </c>
      <c r="AA146" s="210">
        <v>281.564031</v>
      </c>
      <c r="AB146" s="209">
        <v>43</v>
      </c>
      <c r="AC146" s="209">
        <v>23</v>
      </c>
      <c r="AD146" s="209">
        <v>4</v>
      </c>
      <c r="AE146" s="209">
        <v>18</v>
      </c>
      <c r="AF146" s="209">
        <v>12.8</v>
      </c>
      <c r="AG146" s="209">
        <v>0</v>
      </c>
      <c r="AH146" s="209">
        <v>0</v>
      </c>
      <c r="AI146" s="209">
        <v>0</v>
      </c>
      <c r="AJ146" s="209">
        <v>0</v>
      </c>
      <c r="AK146" s="209">
        <v>32.799999999999997</v>
      </c>
      <c r="AL146" s="209">
        <v>16.866667</v>
      </c>
      <c r="AM146" s="209">
        <v>3</v>
      </c>
      <c r="AN146" s="209">
        <v>0</v>
      </c>
      <c r="AO146" s="209">
        <v>0</v>
      </c>
      <c r="AP146" s="209">
        <v>850.61055899999997</v>
      </c>
      <c r="AQ146" s="209">
        <v>357.70527199999998</v>
      </c>
      <c r="AR146" s="209">
        <v>22.803508999999998</v>
      </c>
      <c r="AS146" s="211">
        <v>342</v>
      </c>
      <c r="AT146" s="209">
        <v>114.333333</v>
      </c>
      <c r="AU146" s="209">
        <v>48.2</v>
      </c>
      <c r="AV146" s="209">
        <v>6</v>
      </c>
      <c r="AW146" s="209">
        <v>26.8</v>
      </c>
      <c r="AX146" s="209">
        <v>22</v>
      </c>
      <c r="AY146" s="209">
        <v>0</v>
      </c>
      <c r="AZ146" s="209">
        <v>0</v>
      </c>
      <c r="BA146" s="209">
        <v>0</v>
      </c>
      <c r="BB146" s="209">
        <v>0</v>
      </c>
      <c r="BC146" s="209">
        <v>67.966667000000001</v>
      </c>
      <c r="BD146" s="209">
        <v>28.533334</v>
      </c>
      <c r="BE146" s="209">
        <v>2</v>
      </c>
      <c r="BF146" s="211">
        <v>3348.4540050000001</v>
      </c>
      <c r="BG146" s="211">
        <v>1274.1493359999999</v>
      </c>
      <c r="BH146" s="211">
        <v>40.517333999999998</v>
      </c>
      <c r="BI146" s="209">
        <v>57.2</v>
      </c>
      <c r="BJ146" s="209">
        <v>301.60000000000002</v>
      </c>
      <c r="BK146" s="209">
        <v>126</v>
      </c>
      <c r="BL146" s="209">
        <v>2</v>
      </c>
      <c r="BM146" s="209">
        <v>3</v>
      </c>
      <c r="BN146" s="209">
        <v>198.4</v>
      </c>
      <c r="BO146" s="209">
        <v>76</v>
      </c>
      <c r="BP146" s="209">
        <v>1</v>
      </c>
      <c r="BQ146" s="209">
        <v>0</v>
      </c>
      <c r="BR146" s="209">
        <v>0</v>
      </c>
      <c r="BS146" s="209">
        <v>0</v>
      </c>
      <c r="BT146" s="209">
        <v>0</v>
      </c>
      <c r="BU146" s="209">
        <v>11</v>
      </c>
      <c r="BV146" s="209">
        <v>288.66666600000002</v>
      </c>
      <c r="BW146" s="209">
        <v>98.933333000000005</v>
      </c>
      <c r="BX146" s="209">
        <v>3</v>
      </c>
      <c r="BY146" s="209">
        <v>0</v>
      </c>
      <c r="BZ146" s="209">
        <v>0</v>
      </c>
      <c r="CA146" s="209">
        <v>0</v>
      </c>
      <c r="CB146" s="210">
        <v>1422.84743</v>
      </c>
      <c r="CC146" s="210">
        <v>7435.6329210000004</v>
      </c>
      <c r="CD146" s="210">
        <v>2646.7545239999999</v>
      </c>
      <c r="CE146" s="210">
        <v>269.53157700000003</v>
      </c>
      <c r="CF146" s="209">
        <v>28</v>
      </c>
      <c r="CG146" s="209">
        <v>31</v>
      </c>
      <c r="CH146" s="209">
        <v>1</v>
      </c>
      <c r="CI146" s="209">
        <v>6</v>
      </c>
      <c r="CJ146" s="209">
        <v>9</v>
      </c>
      <c r="CK146" s="209">
        <v>0</v>
      </c>
      <c r="CL146" s="209">
        <v>0</v>
      </c>
      <c r="CM146" s="209">
        <v>0</v>
      </c>
      <c r="CN146" s="209">
        <v>0</v>
      </c>
      <c r="CO146" s="209">
        <v>28.666665999999999</v>
      </c>
      <c r="CP146" s="209">
        <v>12</v>
      </c>
      <c r="CQ146" s="209">
        <v>0</v>
      </c>
      <c r="CR146" s="209">
        <v>0</v>
      </c>
      <c r="CS146" s="209">
        <v>0</v>
      </c>
      <c r="CT146" s="209">
        <v>801.32634599999994</v>
      </c>
      <c r="CU146" s="209">
        <v>355.73158799999999</v>
      </c>
      <c r="CV146" s="209">
        <v>21.8</v>
      </c>
      <c r="CW146" s="209">
        <v>146.73333400000001</v>
      </c>
      <c r="CX146" s="209">
        <v>54.133335000000002</v>
      </c>
      <c r="CY146" s="209">
        <v>1</v>
      </c>
      <c r="CZ146" s="209">
        <v>24.4</v>
      </c>
      <c r="DA146" s="209">
        <v>10</v>
      </c>
      <c r="DB146" s="209">
        <v>0</v>
      </c>
      <c r="DC146" s="209">
        <v>0</v>
      </c>
      <c r="DD146" s="209">
        <v>0</v>
      </c>
      <c r="DE146" s="209">
        <v>0</v>
      </c>
      <c r="DF146" s="209">
        <v>92.533333999999996</v>
      </c>
      <c r="DG146" s="209">
        <v>42.466665999999996</v>
      </c>
      <c r="DH146" s="209">
        <v>0</v>
      </c>
      <c r="DI146" s="211">
        <v>3426.660637</v>
      </c>
      <c r="DJ146" s="211">
        <v>1311.96333</v>
      </c>
      <c r="DK146" s="211">
        <v>40.551999000000002</v>
      </c>
      <c r="DL146" s="212">
        <f t="shared" si="16"/>
        <v>842</v>
      </c>
      <c r="DM146" s="212">
        <f t="shared" si="17"/>
        <v>993</v>
      </c>
      <c r="DN146" s="212">
        <f t="shared" si="18"/>
        <v>64</v>
      </c>
      <c r="DO146" s="212">
        <f t="shared" si="19"/>
        <v>66</v>
      </c>
      <c r="DP146" s="208">
        <v>492.83333333333297</v>
      </c>
      <c r="DR146" s="206">
        <v>318</v>
      </c>
      <c r="DS146" s="206" t="s">
        <v>205</v>
      </c>
      <c r="DT146" s="206">
        <v>3187007</v>
      </c>
      <c r="DU146" s="206">
        <v>143318</v>
      </c>
      <c r="DV146" s="206" t="s">
        <v>438</v>
      </c>
      <c r="DW146" s="206" t="s">
        <v>300</v>
      </c>
      <c r="DX146" s="206" t="str">
        <f t="shared" si="14"/>
        <v>Academy</v>
      </c>
      <c r="DY146" s="246">
        <v>50</v>
      </c>
      <c r="DZ146" s="246">
        <v>55</v>
      </c>
      <c r="EA146" s="213">
        <f t="shared" si="20"/>
        <v>3</v>
      </c>
      <c r="EB146" s="207" t="str">
        <f t="shared" si="15"/>
        <v>3183</v>
      </c>
    </row>
    <row r="147" spans="1:132" ht="15" hidden="1" x14ac:dyDescent="0.25">
      <c r="A147" s="243">
        <v>213</v>
      </c>
      <c r="B147" s="244" t="s">
        <v>162</v>
      </c>
      <c r="C147" s="208">
        <v>8808.5</v>
      </c>
      <c r="D147" s="208">
        <v>9046</v>
      </c>
      <c r="E147" s="209">
        <v>64</v>
      </c>
      <c r="F147" s="209">
        <v>139</v>
      </c>
      <c r="G147" s="209">
        <v>43</v>
      </c>
      <c r="H147" s="209">
        <v>8</v>
      </c>
      <c r="I147" s="209">
        <v>16</v>
      </c>
      <c r="J147" s="209">
        <v>405</v>
      </c>
      <c r="K147" s="209">
        <v>185</v>
      </c>
      <c r="L147" s="209">
        <v>5</v>
      </c>
      <c r="M147" s="209">
        <v>0</v>
      </c>
      <c r="N147" s="209">
        <v>0</v>
      </c>
      <c r="O147" s="209">
        <v>0</v>
      </c>
      <c r="P147" s="209">
        <v>0</v>
      </c>
      <c r="Q147" s="209">
        <v>17</v>
      </c>
      <c r="R147" s="209">
        <v>148</v>
      </c>
      <c r="S147" s="209">
        <v>57</v>
      </c>
      <c r="T147" s="209">
        <v>2</v>
      </c>
      <c r="U147" s="209">
        <v>0</v>
      </c>
      <c r="V147" s="209">
        <v>0</v>
      </c>
      <c r="W147" s="209">
        <v>0</v>
      </c>
      <c r="X147" s="210">
        <v>201.26666700000001</v>
      </c>
      <c r="Y147" s="210">
        <v>653.13333399999999</v>
      </c>
      <c r="Z147" s="210">
        <v>146.6</v>
      </c>
      <c r="AA147" s="210">
        <v>71</v>
      </c>
      <c r="AB147" s="209">
        <v>24</v>
      </c>
      <c r="AC147" s="209">
        <v>10</v>
      </c>
      <c r="AD147" s="209">
        <v>4</v>
      </c>
      <c r="AE147" s="209">
        <v>102</v>
      </c>
      <c r="AF147" s="209">
        <v>63</v>
      </c>
      <c r="AG147" s="209">
        <v>2</v>
      </c>
      <c r="AH147" s="209">
        <v>0</v>
      </c>
      <c r="AI147" s="209">
        <v>0</v>
      </c>
      <c r="AJ147" s="209">
        <v>0</v>
      </c>
      <c r="AK147" s="209">
        <v>54</v>
      </c>
      <c r="AL147" s="209">
        <v>28</v>
      </c>
      <c r="AM147" s="209">
        <v>2</v>
      </c>
      <c r="AN147" s="209">
        <v>0</v>
      </c>
      <c r="AO147" s="209">
        <v>0</v>
      </c>
      <c r="AP147" s="209">
        <v>48</v>
      </c>
      <c r="AQ147" s="209">
        <v>9</v>
      </c>
      <c r="AR147" s="209">
        <v>1</v>
      </c>
      <c r="AS147" s="211">
        <v>62</v>
      </c>
      <c r="AT147" s="209">
        <v>26</v>
      </c>
      <c r="AU147" s="209">
        <v>12</v>
      </c>
      <c r="AV147" s="209">
        <v>1</v>
      </c>
      <c r="AW147" s="209">
        <v>54</v>
      </c>
      <c r="AX147" s="209">
        <v>35</v>
      </c>
      <c r="AY147" s="209">
        <v>0</v>
      </c>
      <c r="AZ147" s="209">
        <v>0</v>
      </c>
      <c r="BA147" s="209">
        <v>0</v>
      </c>
      <c r="BB147" s="209">
        <v>0</v>
      </c>
      <c r="BC147" s="209">
        <v>22</v>
      </c>
      <c r="BD147" s="209">
        <v>5</v>
      </c>
      <c r="BE147" s="209">
        <v>0</v>
      </c>
      <c r="BF147" s="211">
        <v>106.41066600000001</v>
      </c>
      <c r="BG147" s="211">
        <v>25.754667000000001</v>
      </c>
      <c r="BH147" s="211">
        <v>4.7546670000000004</v>
      </c>
      <c r="BI147" s="209">
        <v>73</v>
      </c>
      <c r="BJ147" s="209">
        <v>141</v>
      </c>
      <c r="BK147" s="209">
        <v>38</v>
      </c>
      <c r="BL147" s="209">
        <v>8</v>
      </c>
      <c r="BM147" s="209">
        <v>16</v>
      </c>
      <c r="BN147" s="209">
        <v>371</v>
      </c>
      <c r="BO147" s="209">
        <v>165</v>
      </c>
      <c r="BP147" s="209">
        <v>3</v>
      </c>
      <c r="BQ147" s="209">
        <v>0</v>
      </c>
      <c r="BR147" s="209">
        <v>0</v>
      </c>
      <c r="BS147" s="209">
        <v>0</v>
      </c>
      <c r="BT147" s="209">
        <v>0</v>
      </c>
      <c r="BU147" s="209">
        <v>22</v>
      </c>
      <c r="BV147" s="209">
        <v>147</v>
      </c>
      <c r="BW147" s="209">
        <v>57</v>
      </c>
      <c r="BX147" s="209">
        <v>3</v>
      </c>
      <c r="BY147" s="209">
        <v>0</v>
      </c>
      <c r="BZ147" s="209">
        <v>0</v>
      </c>
      <c r="CA147" s="209">
        <v>0</v>
      </c>
      <c r="CB147" s="210">
        <v>165.33333400000001</v>
      </c>
      <c r="CC147" s="210">
        <v>667.277334</v>
      </c>
      <c r="CD147" s="210">
        <v>172</v>
      </c>
      <c r="CE147" s="210">
        <v>108</v>
      </c>
      <c r="CF147" s="209">
        <v>46</v>
      </c>
      <c r="CG147" s="209">
        <v>16</v>
      </c>
      <c r="CH147" s="209">
        <v>2</v>
      </c>
      <c r="CI147" s="209">
        <v>99</v>
      </c>
      <c r="CJ147" s="209">
        <v>42</v>
      </c>
      <c r="CK147" s="209">
        <v>0</v>
      </c>
      <c r="CL147" s="209">
        <v>0</v>
      </c>
      <c r="CM147" s="209">
        <v>0</v>
      </c>
      <c r="CN147" s="209">
        <v>0</v>
      </c>
      <c r="CO147" s="209">
        <v>55</v>
      </c>
      <c r="CP147" s="209">
        <v>28</v>
      </c>
      <c r="CQ147" s="209">
        <v>2</v>
      </c>
      <c r="CR147" s="209">
        <v>0</v>
      </c>
      <c r="CS147" s="209">
        <v>0</v>
      </c>
      <c r="CT147" s="209">
        <v>43</v>
      </c>
      <c r="CU147" s="209">
        <v>10</v>
      </c>
      <c r="CV147" s="209">
        <v>2</v>
      </c>
      <c r="CW147" s="209">
        <v>29</v>
      </c>
      <c r="CX147" s="209">
        <v>9</v>
      </c>
      <c r="CY147" s="209">
        <v>0</v>
      </c>
      <c r="CZ147" s="209">
        <v>52.666668999999999</v>
      </c>
      <c r="DA147" s="209">
        <v>28.333335000000002</v>
      </c>
      <c r="DB147" s="209">
        <v>0</v>
      </c>
      <c r="DC147" s="209">
        <v>0</v>
      </c>
      <c r="DD147" s="209">
        <v>0</v>
      </c>
      <c r="DE147" s="209">
        <v>0</v>
      </c>
      <c r="DF147" s="209">
        <v>18</v>
      </c>
      <c r="DG147" s="209">
        <v>8</v>
      </c>
      <c r="DH147" s="209">
        <v>0</v>
      </c>
      <c r="DI147" s="211">
        <v>108.561998</v>
      </c>
      <c r="DJ147" s="211">
        <v>27.578665999999998</v>
      </c>
      <c r="DK147" s="211">
        <v>0</v>
      </c>
      <c r="DL147" s="212">
        <f t="shared" si="16"/>
        <v>67</v>
      </c>
      <c r="DM147" s="212">
        <f t="shared" si="17"/>
        <v>111</v>
      </c>
      <c r="DN147" s="212">
        <f t="shared" si="18"/>
        <v>0</v>
      </c>
      <c r="DO147" s="212">
        <f t="shared" si="19"/>
        <v>61</v>
      </c>
      <c r="DP147" s="208">
        <v>48.5</v>
      </c>
      <c r="DR147" s="206">
        <v>319</v>
      </c>
      <c r="DS147" s="206" t="s">
        <v>229</v>
      </c>
      <c r="DT147" s="206">
        <v>3197001</v>
      </c>
      <c r="DU147" s="206">
        <v>139722</v>
      </c>
      <c r="DV147" s="206" t="s">
        <v>439</v>
      </c>
      <c r="DW147" s="206" t="s">
        <v>345</v>
      </c>
      <c r="DX147" s="206" t="str">
        <f t="shared" si="14"/>
        <v>Academy</v>
      </c>
      <c r="DY147" s="246">
        <v>21</v>
      </c>
      <c r="DZ147" s="246">
        <v>231</v>
      </c>
      <c r="EA147" s="213">
        <f t="shared" si="20"/>
        <v>1</v>
      </c>
      <c r="EB147" s="207" t="str">
        <f t="shared" si="15"/>
        <v>3191</v>
      </c>
    </row>
    <row r="148" spans="1:132" ht="15" hidden="1" x14ac:dyDescent="0.25">
      <c r="A148" s="243">
        <v>359</v>
      </c>
      <c r="B148" s="244" t="s">
        <v>243</v>
      </c>
      <c r="C148" s="208">
        <v>26010</v>
      </c>
      <c r="D148" s="208">
        <v>18992.5</v>
      </c>
      <c r="E148" s="209">
        <v>50.4</v>
      </c>
      <c r="F148" s="209">
        <v>104.8</v>
      </c>
      <c r="G148" s="209">
        <v>44</v>
      </c>
      <c r="H148" s="209">
        <v>1</v>
      </c>
      <c r="I148" s="209">
        <v>27.8</v>
      </c>
      <c r="J148" s="209">
        <v>539</v>
      </c>
      <c r="K148" s="209">
        <v>257.8</v>
      </c>
      <c r="L148" s="209">
        <v>0</v>
      </c>
      <c r="M148" s="209">
        <v>0</v>
      </c>
      <c r="N148" s="209">
        <v>0</v>
      </c>
      <c r="O148" s="209">
        <v>0</v>
      </c>
      <c r="P148" s="209">
        <v>0</v>
      </c>
      <c r="Q148" s="209">
        <v>76.2</v>
      </c>
      <c r="R148" s="209">
        <v>288.13333399999999</v>
      </c>
      <c r="S148" s="209">
        <v>126.666667</v>
      </c>
      <c r="T148" s="209">
        <v>1</v>
      </c>
      <c r="U148" s="209">
        <v>0</v>
      </c>
      <c r="V148" s="209">
        <v>0</v>
      </c>
      <c r="W148" s="209">
        <v>0</v>
      </c>
      <c r="X148" s="210">
        <v>840.27933599999994</v>
      </c>
      <c r="Y148" s="210">
        <v>2351.2900020000002</v>
      </c>
      <c r="Z148" s="210">
        <v>751.66600000000005</v>
      </c>
      <c r="AA148" s="210">
        <v>11.354666999999999</v>
      </c>
      <c r="AB148" s="209">
        <v>35</v>
      </c>
      <c r="AC148" s="209">
        <v>16</v>
      </c>
      <c r="AD148" s="209">
        <v>1</v>
      </c>
      <c r="AE148" s="209">
        <v>102.8</v>
      </c>
      <c r="AF148" s="209">
        <v>58</v>
      </c>
      <c r="AG148" s="209">
        <v>0</v>
      </c>
      <c r="AH148" s="209">
        <v>0</v>
      </c>
      <c r="AI148" s="209">
        <v>0</v>
      </c>
      <c r="AJ148" s="209">
        <v>0</v>
      </c>
      <c r="AK148" s="209">
        <v>75.8</v>
      </c>
      <c r="AL148" s="209">
        <v>33.866667</v>
      </c>
      <c r="AM148" s="209">
        <v>0</v>
      </c>
      <c r="AN148" s="209">
        <v>0</v>
      </c>
      <c r="AO148" s="209">
        <v>0</v>
      </c>
      <c r="AP148" s="209">
        <v>61.875999999999998</v>
      </c>
      <c r="AQ148" s="209">
        <v>105</v>
      </c>
      <c r="AR148" s="209">
        <v>1.3546670000000001</v>
      </c>
      <c r="AS148" s="211">
        <v>140</v>
      </c>
      <c r="AT148" s="209">
        <v>31.933333000000001</v>
      </c>
      <c r="AU148" s="209">
        <v>16.899999999999999</v>
      </c>
      <c r="AV148" s="209">
        <v>0</v>
      </c>
      <c r="AW148" s="209">
        <v>207.15</v>
      </c>
      <c r="AX148" s="209">
        <v>117.799999</v>
      </c>
      <c r="AY148" s="209">
        <v>0</v>
      </c>
      <c r="AZ148" s="209">
        <v>0</v>
      </c>
      <c r="BA148" s="209">
        <v>0</v>
      </c>
      <c r="BB148" s="209">
        <v>0</v>
      </c>
      <c r="BC148" s="209">
        <v>110.16666499999999</v>
      </c>
      <c r="BD148" s="209">
        <v>60.299999</v>
      </c>
      <c r="BE148" s="209">
        <v>0.7</v>
      </c>
      <c r="BF148" s="211">
        <v>1436.2406699999999</v>
      </c>
      <c r="BG148" s="211">
        <v>477.91666800000002</v>
      </c>
      <c r="BH148" s="211">
        <v>4.9666670000000002</v>
      </c>
      <c r="BI148" s="209">
        <v>42.2</v>
      </c>
      <c r="BJ148" s="209">
        <v>88.6</v>
      </c>
      <c r="BK148" s="209">
        <v>40.799999999999997</v>
      </c>
      <c r="BL148" s="209">
        <v>0</v>
      </c>
      <c r="BM148" s="209">
        <v>30</v>
      </c>
      <c r="BN148" s="209">
        <v>548.86666700000001</v>
      </c>
      <c r="BO148" s="209">
        <v>214.6</v>
      </c>
      <c r="BP148" s="209">
        <v>1</v>
      </c>
      <c r="BQ148" s="209">
        <v>0</v>
      </c>
      <c r="BR148" s="209">
        <v>0</v>
      </c>
      <c r="BS148" s="209">
        <v>0</v>
      </c>
      <c r="BT148" s="209">
        <v>0</v>
      </c>
      <c r="BU148" s="209">
        <v>74.8</v>
      </c>
      <c r="BV148" s="209">
        <v>339.66666700000002</v>
      </c>
      <c r="BW148" s="209">
        <v>121.4</v>
      </c>
      <c r="BX148" s="209">
        <v>1</v>
      </c>
      <c r="BY148" s="209">
        <v>0</v>
      </c>
      <c r="BZ148" s="209">
        <v>0</v>
      </c>
      <c r="CA148" s="209">
        <v>0</v>
      </c>
      <c r="CB148" s="210">
        <v>754.78666799999996</v>
      </c>
      <c r="CC148" s="210">
        <v>2280.916667</v>
      </c>
      <c r="CD148" s="210">
        <v>755.23333400000001</v>
      </c>
      <c r="CE148" s="210">
        <v>1</v>
      </c>
      <c r="CF148" s="209">
        <v>29.6</v>
      </c>
      <c r="CG148" s="209">
        <v>19</v>
      </c>
      <c r="CH148" s="209">
        <v>0</v>
      </c>
      <c r="CI148" s="209">
        <v>119.2</v>
      </c>
      <c r="CJ148" s="209">
        <v>43</v>
      </c>
      <c r="CK148" s="209">
        <v>0</v>
      </c>
      <c r="CL148" s="209">
        <v>0</v>
      </c>
      <c r="CM148" s="209">
        <v>0</v>
      </c>
      <c r="CN148" s="209">
        <v>0</v>
      </c>
      <c r="CO148" s="209">
        <v>81.599999999999994</v>
      </c>
      <c r="CP148" s="209">
        <v>34.799999999999997</v>
      </c>
      <c r="CQ148" s="209">
        <v>1</v>
      </c>
      <c r="CR148" s="209">
        <v>0</v>
      </c>
      <c r="CS148" s="209">
        <v>0</v>
      </c>
      <c r="CT148" s="209">
        <v>173.36666700000001</v>
      </c>
      <c r="CU148" s="209">
        <v>105.3</v>
      </c>
      <c r="CV148" s="209">
        <v>1</v>
      </c>
      <c r="CW148" s="209">
        <v>28.4</v>
      </c>
      <c r="CX148" s="209">
        <v>15.533333000000001</v>
      </c>
      <c r="CY148" s="209">
        <v>0</v>
      </c>
      <c r="CZ148" s="209">
        <v>218.33333200000001</v>
      </c>
      <c r="DA148" s="209">
        <v>104.25</v>
      </c>
      <c r="DB148" s="209">
        <v>0</v>
      </c>
      <c r="DC148" s="209">
        <v>0</v>
      </c>
      <c r="DD148" s="209">
        <v>0</v>
      </c>
      <c r="DE148" s="209">
        <v>0</v>
      </c>
      <c r="DF148" s="209">
        <v>126.15533000000001</v>
      </c>
      <c r="DG148" s="209">
        <v>64.333331999999999</v>
      </c>
      <c r="DH148" s="209">
        <v>0</v>
      </c>
      <c r="DI148" s="211">
        <v>1446.97667</v>
      </c>
      <c r="DJ148" s="211">
        <v>500.86666600000001</v>
      </c>
      <c r="DK148" s="211">
        <v>0</v>
      </c>
      <c r="DL148" s="212">
        <f t="shared" si="16"/>
        <v>355</v>
      </c>
      <c r="DM148" s="212">
        <f t="shared" si="17"/>
        <v>531</v>
      </c>
      <c r="DN148" s="212">
        <f t="shared" si="18"/>
        <v>0</v>
      </c>
      <c r="DO148" s="212">
        <f t="shared" si="19"/>
        <v>0</v>
      </c>
      <c r="DP148" s="208">
        <v>103.5</v>
      </c>
      <c r="DR148" s="206">
        <v>319</v>
      </c>
      <c r="DS148" s="206" t="s">
        <v>229</v>
      </c>
      <c r="DT148" s="206">
        <v>3197002</v>
      </c>
      <c r="DU148" s="206">
        <v>103025</v>
      </c>
      <c r="DV148" s="206" t="s">
        <v>440</v>
      </c>
      <c r="DW148" s="206" t="s">
        <v>320</v>
      </c>
      <c r="DX148" s="206" t="str">
        <f t="shared" si="14"/>
        <v>Maintained</v>
      </c>
      <c r="DY148" s="246">
        <v>65</v>
      </c>
      <c r="DZ148" s="246">
        <v>86</v>
      </c>
      <c r="EA148" s="213">
        <f t="shared" si="20"/>
        <v>2</v>
      </c>
      <c r="EB148" s="207" t="str">
        <f t="shared" si="15"/>
        <v>3192</v>
      </c>
    </row>
    <row r="149" spans="1:132" ht="15" hidden="1" x14ac:dyDescent="0.25">
      <c r="A149" s="243">
        <v>865</v>
      </c>
      <c r="B149" s="244" t="s">
        <v>244</v>
      </c>
      <c r="C149" s="208">
        <v>38152.5</v>
      </c>
      <c r="D149" s="208">
        <v>26093.5</v>
      </c>
      <c r="E149" s="209">
        <v>0</v>
      </c>
      <c r="F149" s="209">
        <v>0</v>
      </c>
      <c r="G149" s="209">
        <v>0</v>
      </c>
      <c r="H149" s="209">
        <v>0</v>
      </c>
      <c r="I149" s="209">
        <v>10</v>
      </c>
      <c r="J149" s="209">
        <v>128.066667</v>
      </c>
      <c r="K149" s="209">
        <v>49.866667</v>
      </c>
      <c r="L149" s="209">
        <v>0</v>
      </c>
      <c r="M149" s="209">
        <v>0</v>
      </c>
      <c r="N149" s="209">
        <v>0</v>
      </c>
      <c r="O149" s="209">
        <v>0</v>
      </c>
      <c r="P149" s="209">
        <v>0</v>
      </c>
      <c r="Q149" s="209">
        <v>41.283332999999999</v>
      </c>
      <c r="R149" s="209">
        <v>282.46666800000003</v>
      </c>
      <c r="S149" s="209">
        <v>122.233334</v>
      </c>
      <c r="T149" s="209">
        <v>3.8</v>
      </c>
      <c r="U149" s="209">
        <v>0</v>
      </c>
      <c r="V149" s="209">
        <v>0</v>
      </c>
      <c r="W149" s="209">
        <v>0</v>
      </c>
      <c r="X149" s="210">
        <v>776.81665499999997</v>
      </c>
      <c r="Y149" s="210">
        <v>4763.4666470000002</v>
      </c>
      <c r="Z149" s="210">
        <v>1650.9853290000001</v>
      </c>
      <c r="AA149" s="210">
        <v>158.566667</v>
      </c>
      <c r="AB149" s="209">
        <v>0</v>
      </c>
      <c r="AC149" s="209">
        <v>0</v>
      </c>
      <c r="AD149" s="209">
        <v>0</v>
      </c>
      <c r="AE149" s="209">
        <v>13.866667</v>
      </c>
      <c r="AF149" s="209">
        <v>6.8666669999999996</v>
      </c>
      <c r="AG149" s="209">
        <v>0</v>
      </c>
      <c r="AH149" s="209">
        <v>0</v>
      </c>
      <c r="AI149" s="209">
        <v>0</v>
      </c>
      <c r="AJ149" s="209">
        <v>0</v>
      </c>
      <c r="AK149" s="209">
        <v>30.066668</v>
      </c>
      <c r="AL149" s="209">
        <v>18</v>
      </c>
      <c r="AM149" s="209">
        <v>0</v>
      </c>
      <c r="AN149" s="209">
        <v>0</v>
      </c>
      <c r="AO149" s="209">
        <v>0</v>
      </c>
      <c r="AP149" s="209">
        <v>309.83333099999999</v>
      </c>
      <c r="AQ149" s="209">
        <v>134.79999699999999</v>
      </c>
      <c r="AR149" s="209">
        <v>5.6</v>
      </c>
      <c r="AS149" s="211">
        <v>202</v>
      </c>
      <c r="AT149" s="209">
        <v>0</v>
      </c>
      <c r="AU149" s="209">
        <v>0</v>
      </c>
      <c r="AV149" s="209">
        <v>0</v>
      </c>
      <c r="AW149" s="209">
        <v>36.216665999999996</v>
      </c>
      <c r="AX149" s="209">
        <v>23.2</v>
      </c>
      <c r="AY149" s="209">
        <v>0</v>
      </c>
      <c r="AZ149" s="209">
        <v>0</v>
      </c>
      <c r="BA149" s="209">
        <v>0</v>
      </c>
      <c r="BB149" s="209">
        <v>0</v>
      </c>
      <c r="BC149" s="209">
        <v>101.48333100000001</v>
      </c>
      <c r="BD149" s="209">
        <v>48.116667</v>
      </c>
      <c r="BE149" s="209">
        <v>0</v>
      </c>
      <c r="BF149" s="211">
        <v>2335.6766689999999</v>
      </c>
      <c r="BG149" s="211">
        <v>858.91399999999999</v>
      </c>
      <c r="BH149" s="211">
        <v>32.533332999999999</v>
      </c>
      <c r="BI149" s="209">
        <v>0</v>
      </c>
      <c r="BJ149" s="209">
        <v>0</v>
      </c>
      <c r="BK149" s="209">
        <v>0</v>
      </c>
      <c r="BL149" s="209">
        <v>0</v>
      </c>
      <c r="BM149" s="209">
        <v>7</v>
      </c>
      <c r="BN149" s="209">
        <v>131.566667</v>
      </c>
      <c r="BO149" s="209">
        <v>53.4</v>
      </c>
      <c r="BP149" s="209">
        <v>6.4</v>
      </c>
      <c r="BQ149" s="209">
        <v>0</v>
      </c>
      <c r="BR149" s="209">
        <v>0</v>
      </c>
      <c r="BS149" s="209">
        <v>0</v>
      </c>
      <c r="BT149" s="209">
        <v>0</v>
      </c>
      <c r="BU149" s="209">
        <v>27.666667</v>
      </c>
      <c r="BV149" s="209">
        <v>311.17200300000002</v>
      </c>
      <c r="BW149" s="209">
        <v>122.683334</v>
      </c>
      <c r="BX149" s="209">
        <v>6</v>
      </c>
      <c r="BY149" s="209">
        <v>0</v>
      </c>
      <c r="BZ149" s="209">
        <v>0</v>
      </c>
      <c r="CA149" s="209">
        <v>0</v>
      </c>
      <c r="CB149" s="210">
        <v>692.68333099999995</v>
      </c>
      <c r="CC149" s="210">
        <v>4683.9666520000001</v>
      </c>
      <c r="CD149" s="210">
        <v>1646.8833320000001</v>
      </c>
      <c r="CE149" s="210">
        <v>205.26666499999999</v>
      </c>
      <c r="CF149" s="209">
        <v>0</v>
      </c>
      <c r="CG149" s="209">
        <v>0</v>
      </c>
      <c r="CH149" s="209">
        <v>0</v>
      </c>
      <c r="CI149" s="209">
        <v>18.733333999999999</v>
      </c>
      <c r="CJ149" s="209">
        <v>10</v>
      </c>
      <c r="CK149" s="209">
        <v>2</v>
      </c>
      <c r="CL149" s="209">
        <v>0</v>
      </c>
      <c r="CM149" s="209">
        <v>0</v>
      </c>
      <c r="CN149" s="209">
        <v>0</v>
      </c>
      <c r="CO149" s="209">
        <v>36.150001000000003</v>
      </c>
      <c r="CP149" s="209">
        <v>18.8</v>
      </c>
      <c r="CQ149" s="209">
        <v>0</v>
      </c>
      <c r="CR149" s="209">
        <v>0</v>
      </c>
      <c r="CS149" s="209">
        <v>0</v>
      </c>
      <c r="CT149" s="209">
        <v>417.86666000000002</v>
      </c>
      <c r="CU149" s="209">
        <v>159.60000099999999</v>
      </c>
      <c r="CV149" s="209">
        <v>15.099999</v>
      </c>
      <c r="CW149" s="209">
        <v>0</v>
      </c>
      <c r="CX149" s="209">
        <v>0</v>
      </c>
      <c r="CY149" s="209">
        <v>0</v>
      </c>
      <c r="CZ149" s="209">
        <v>35.483333000000002</v>
      </c>
      <c r="DA149" s="209">
        <v>15.766666000000001</v>
      </c>
      <c r="DB149" s="209">
        <v>2</v>
      </c>
      <c r="DC149" s="209">
        <v>0</v>
      </c>
      <c r="DD149" s="209">
        <v>0</v>
      </c>
      <c r="DE149" s="209">
        <v>0</v>
      </c>
      <c r="DF149" s="209">
        <v>121.88333299999999</v>
      </c>
      <c r="DG149" s="209">
        <v>60.577331000000001</v>
      </c>
      <c r="DH149" s="209">
        <v>3</v>
      </c>
      <c r="DI149" s="211">
        <v>2354.5500029999998</v>
      </c>
      <c r="DJ149" s="211">
        <v>900.96667100000002</v>
      </c>
      <c r="DK149" s="211">
        <v>60.566667000000002</v>
      </c>
      <c r="DL149" s="212">
        <f t="shared" si="16"/>
        <v>133</v>
      </c>
      <c r="DM149" s="212">
        <f t="shared" si="17"/>
        <v>366</v>
      </c>
      <c r="DN149" s="212">
        <f t="shared" si="18"/>
        <v>158</v>
      </c>
      <c r="DO149" s="212">
        <f t="shared" si="19"/>
        <v>204</v>
      </c>
      <c r="DP149" s="208">
        <v>208</v>
      </c>
      <c r="DR149" s="206">
        <v>319</v>
      </c>
      <c r="DS149" s="206" t="s">
        <v>229</v>
      </c>
      <c r="DT149" s="206">
        <v>3197005</v>
      </c>
      <c r="DU149" s="206">
        <v>137507</v>
      </c>
      <c r="DV149" s="206" t="s">
        <v>441</v>
      </c>
      <c r="DW149" s="206" t="s">
        <v>300</v>
      </c>
      <c r="DX149" s="206" t="str">
        <f t="shared" si="14"/>
        <v>Academy</v>
      </c>
      <c r="DY149" s="246">
        <v>20</v>
      </c>
      <c r="DZ149" s="246">
        <v>68</v>
      </c>
      <c r="EA149" s="213">
        <f t="shared" si="20"/>
        <v>3</v>
      </c>
      <c r="EB149" s="207" t="str">
        <f t="shared" si="15"/>
        <v>3193</v>
      </c>
    </row>
    <row r="150" spans="1:132" ht="15" hidden="1" x14ac:dyDescent="0.25">
      <c r="A150" s="243">
        <v>868</v>
      </c>
      <c r="B150" s="244" t="s">
        <v>245</v>
      </c>
      <c r="C150" s="208">
        <v>11059</v>
      </c>
      <c r="D150" s="208">
        <v>8693.5</v>
      </c>
      <c r="E150" s="209">
        <v>20</v>
      </c>
      <c r="F150" s="209">
        <v>176.8</v>
      </c>
      <c r="G150" s="209">
        <v>69.8</v>
      </c>
      <c r="H150" s="209">
        <v>8.8000000000000007</v>
      </c>
      <c r="I150" s="209">
        <v>9</v>
      </c>
      <c r="J150" s="209">
        <v>157</v>
      </c>
      <c r="K150" s="209">
        <v>76</v>
      </c>
      <c r="L150" s="209">
        <v>0</v>
      </c>
      <c r="M150" s="209">
        <v>0</v>
      </c>
      <c r="N150" s="209">
        <v>0</v>
      </c>
      <c r="O150" s="209">
        <v>0</v>
      </c>
      <c r="P150" s="209">
        <v>0</v>
      </c>
      <c r="Q150" s="209">
        <v>1</v>
      </c>
      <c r="R150" s="209">
        <v>84.9</v>
      </c>
      <c r="S150" s="209">
        <v>32.799999999999997</v>
      </c>
      <c r="T150" s="209">
        <v>0.4</v>
      </c>
      <c r="U150" s="209">
        <v>0</v>
      </c>
      <c r="V150" s="209">
        <v>0</v>
      </c>
      <c r="W150" s="209">
        <v>0</v>
      </c>
      <c r="X150" s="210">
        <v>133.066666</v>
      </c>
      <c r="Y150" s="210">
        <v>1223.130003</v>
      </c>
      <c r="Z150" s="210">
        <v>386.64399900000001</v>
      </c>
      <c r="AA150" s="210">
        <v>125.03333499999999</v>
      </c>
      <c r="AB150" s="209">
        <v>8</v>
      </c>
      <c r="AC150" s="209">
        <v>3</v>
      </c>
      <c r="AD150" s="209">
        <v>0</v>
      </c>
      <c r="AE150" s="209">
        <v>29</v>
      </c>
      <c r="AF150" s="209">
        <v>11</v>
      </c>
      <c r="AG150" s="209">
        <v>0</v>
      </c>
      <c r="AH150" s="209">
        <v>0</v>
      </c>
      <c r="AI150" s="209">
        <v>0</v>
      </c>
      <c r="AJ150" s="209">
        <v>0</v>
      </c>
      <c r="AK150" s="209">
        <v>9</v>
      </c>
      <c r="AL150" s="209">
        <v>2</v>
      </c>
      <c r="AM150" s="209">
        <v>0</v>
      </c>
      <c r="AN150" s="209">
        <v>0</v>
      </c>
      <c r="AO150" s="209">
        <v>0</v>
      </c>
      <c r="AP150" s="209">
        <v>36.733333999999999</v>
      </c>
      <c r="AQ150" s="209">
        <v>16.8</v>
      </c>
      <c r="AR150" s="209">
        <v>1</v>
      </c>
      <c r="AS150" s="211">
        <v>30</v>
      </c>
      <c r="AT150" s="209">
        <v>36</v>
      </c>
      <c r="AU150" s="209">
        <v>24</v>
      </c>
      <c r="AV150" s="209">
        <v>1</v>
      </c>
      <c r="AW150" s="209">
        <v>20</v>
      </c>
      <c r="AX150" s="209">
        <v>23</v>
      </c>
      <c r="AY150" s="209">
        <v>0</v>
      </c>
      <c r="AZ150" s="209">
        <v>0</v>
      </c>
      <c r="BA150" s="209">
        <v>0</v>
      </c>
      <c r="BB150" s="209">
        <v>0</v>
      </c>
      <c r="BC150" s="209">
        <v>14.2</v>
      </c>
      <c r="BD150" s="209">
        <v>6</v>
      </c>
      <c r="BE150" s="209">
        <v>0</v>
      </c>
      <c r="BF150" s="211">
        <v>473.66399899999999</v>
      </c>
      <c r="BG150" s="211">
        <v>163.53533300000001</v>
      </c>
      <c r="BH150" s="211">
        <v>6.8</v>
      </c>
      <c r="BI150" s="209">
        <v>17</v>
      </c>
      <c r="BJ150" s="209">
        <v>158</v>
      </c>
      <c r="BK150" s="209">
        <v>57</v>
      </c>
      <c r="BL150" s="209">
        <v>6</v>
      </c>
      <c r="BM150" s="209">
        <v>0</v>
      </c>
      <c r="BN150" s="209">
        <v>125</v>
      </c>
      <c r="BO150" s="209">
        <v>48</v>
      </c>
      <c r="BP150" s="209">
        <v>1</v>
      </c>
      <c r="BQ150" s="209">
        <v>0</v>
      </c>
      <c r="BR150" s="209">
        <v>0</v>
      </c>
      <c r="BS150" s="209">
        <v>0</v>
      </c>
      <c r="BT150" s="209">
        <v>0</v>
      </c>
      <c r="BU150" s="209">
        <v>0</v>
      </c>
      <c r="BV150" s="209">
        <v>84.6</v>
      </c>
      <c r="BW150" s="209">
        <v>39</v>
      </c>
      <c r="BX150" s="209">
        <v>0</v>
      </c>
      <c r="BY150" s="209">
        <v>0</v>
      </c>
      <c r="BZ150" s="209">
        <v>0</v>
      </c>
      <c r="CA150" s="209">
        <v>0</v>
      </c>
      <c r="CB150" s="210">
        <v>138.879333</v>
      </c>
      <c r="CC150" s="210">
        <v>1210.8499999999999</v>
      </c>
      <c r="CD150" s="210">
        <v>446.28466600000002</v>
      </c>
      <c r="CE150" s="210">
        <v>122.36666700000001</v>
      </c>
      <c r="CF150" s="209">
        <v>14</v>
      </c>
      <c r="CG150" s="209">
        <v>3</v>
      </c>
      <c r="CH150" s="209">
        <v>0</v>
      </c>
      <c r="CI150" s="209">
        <v>15</v>
      </c>
      <c r="CJ150" s="209">
        <v>12</v>
      </c>
      <c r="CK150" s="209">
        <v>0</v>
      </c>
      <c r="CL150" s="209">
        <v>0</v>
      </c>
      <c r="CM150" s="209">
        <v>0</v>
      </c>
      <c r="CN150" s="209">
        <v>0</v>
      </c>
      <c r="CO150" s="209">
        <v>8</v>
      </c>
      <c r="CP150" s="209">
        <v>6</v>
      </c>
      <c r="CQ150" s="209">
        <v>0</v>
      </c>
      <c r="CR150" s="209">
        <v>0</v>
      </c>
      <c r="CS150" s="209">
        <v>0</v>
      </c>
      <c r="CT150" s="209">
        <v>37.283334000000004</v>
      </c>
      <c r="CU150" s="209">
        <v>16.8</v>
      </c>
      <c r="CV150" s="209">
        <v>0</v>
      </c>
      <c r="CW150" s="209">
        <v>53</v>
      </c>
      <c r="CX150" s="209">
        <v>22</v>
      </c>
      <c r="CY150" s="209">
        <v>4</v>
      </c>
      <c r="CZ150" s="209">
        <v>42</v>
      </c>
      <c r="DA150" s="209">
        <v>9</v>
      </c>
      <c r="DB150" s="209">
        <v>1</v>
      </c>
      <c r="DC150" s="209">
        <v>0</v>
      </c>
      <c r="DD150" s="209">
        <v>0</v>
      </c>
      <c r="DE150" s="209">
        <v>0</v>
      </c>
      <c r="DF150" s="209">
        <v>13.75</v>
      </c>
      <c r="DG150" s="209">
        <v>7</v>
      </c>
      <c r="DH150" s="209">
        <v>0</v>
      </c>
      <c r="DI150" s="211">
        <v>506.43800199999998</v>
      </c>
      <c r="DJ150" s="211">
        <v>195.79999900000001</v>
      </c>
      <c r="DK150" s="211">
        <v>8</v>
      </c>
      <c r="DL150" s="212">
        <f t="shared" si="16"/>
        <v>98</v>
      </c>
      <c r="DM150" s="212">
        <f t="shared" si="17"/>
        <v>189</v>
      </c>
      <c r="DN150" s="212">
        <f t="shared" si="18"/>
        <v>49</v>
      </c>
      <c r="DO150" s="212">
        <f t="shared" si="19"/>
        <v>48</v>
      </c>
      <c r="DP150" s="208">
        <v>53</v>
      </c>
      <c r="DR150" s="206">
        <v>319</v>
      </c>
      <c r="DS150" s="206" t="s">
        <v>229</v>
      </c>
      <c r="DT150" s="206">
        <v>3197006</v>
      </c>
      <c r="DU150" s="206">
        <v>144851</v>
      </c>
      <c r="DV150" s="206" t="s">
        <v>442</v>
      </c>
      <c r="DW150" s="206" t="s">
        <v>300</v>
      </c>
      <c r="DX150" s="206" t="str">
        <f t="shared" si="14"/>
        <v>Academy</v>
      </c>
      <c r="DY150" s="246">
        <v>59</v>
      </c>
      <c r="DZ150" s="246">
        <v>0</v>
      </c>
      <c r="EA150" s="213">
        <f t="shared" si="20"/>
        <v>4</v>
      </c>
      <c r="EB150" s="207" t="str">
        <f t="shared" si="15"/>
        <v>3194</v>
      </c>
    </row>
    <row r="151" spans="1:132" ht="15" hidden="1" x14ac:dyDescent="0.25">
      <c r="A151" s="243">
        <v>344</v>
      </c>
      <c r="B151" s="244" t="s">
        <v>246</v>
      </c>
      <c r="C151" s="208">
        <v>25432</v>
      </c>
      <c r="D151" s="208">
        <v>18737</v>
      </c>
      <c r="E151" s="209">
        <v>99</v>
      </c>
      <c r="F151" s="209">
        <v>143</v>
      </c>
      <c r="G151" s="209">
        <v>45</v>
      </c>
      <c r="H151" s="209">
        <v>3</v>
      </c>
      <c r="I151" s="209">
        <v>211.5</v>
      </c>
      <c r="J151" s="209">
        <v>978.80000099999995</v>
      </c>
      <c r="K151" s="209">
        <v>402.13333399999999</v>
      </c>
      <c r="L151" s="209">
        <v>10.8</v>
      </c>
      <c r="M151" s="209">
        <v>0</v>
      </c>
      <c r="N151" s="209">
        <v>0</v>
      </c>
      <c r="O151" s="209">
        <v>0</v>
      </c>
      <c r="P151" s="209">
        <v>0</v>
      </c>
      <c r="Q151" s="209">
        <v>7</v>
      </c>
      <c r="R151" s="209">
        <v>195.85</v>
      </c>
      <c r="S151" s="209">
        <v>74.8</v>
      </c>
      <c r="T151" s="209">
        <v>0</v>
      </c>
      <c r="U151" s="209">
        <v>0</v>
      </c>
      <c r="V151" s="209">
        <v>0</v>
      </c>
      <c r="W151" s="209">
        <v>0</v>
      </c>
      <c r="X151" s="210">
        <v>690.32</v>
      </c>
      <c r="Y151" s="210">
        <v>1890.4133280000001</v>
      </c>
      <c r="Z151" s="210">
        <v>607.39999799999998</v>
      </c>
      <c r="AA151" s="210">
        <v>22.6</v>
      </c>
      <c r="AB151" s="209">
        <v>34</v>
      </c>
      <c r="AC151" s="209">
        <v>5</v>
      </c>
      <c r="AD151" s="209">
        <v>1</v>
      </c>
      <c r="AE151" s="209">
        <v>262.60000000000002</v>
      </c>
      <c r="AF151" s="209">
        <v>133.80000000000001</v>
      </c>
      <c r="AG151" s="209">
        <v>4</v>
      </c>
      <c r="AH151" s="209">
        <v>0</v>
      </c>
      <c r="AI151" s="209">
        <v>0</v>
      </c>
      <c r="AJ151" s="209">
        <v>0</v>
      </c>
      <c r="AK151" s="209">
        <v>29.35</v>
      </c>
      <c r="AL151" s="209">
        <v>6</v>
      </c>
      <c r="AM151" s="209">
        <v>0</v>
      </c>
      <c r="AN151" s="209">
        <v>0</v>
      </c>
      <c r="AO151" s="209">
        <v>0</v>
      </c>
      <c r="AP151" s="209">
        <v>150.54999900000001</v>
      </c>
      <c r="AQ151" s="209">
        <v>90.599998999999997</v>
      </c>
      <c r="AR151" s="209">
        <v>4.8</v>
      </c>
      <c r="AS151" s="211">
        <v>146</v>
      </c>
      <c r="AT151" s="209">
        <v>42.666666999999997</v>
      </c>
      <c r="AU151" s="209">
        <v>15</v>
      </c>
      <c r="AV151" s="209">
        <v>1</v>
      </c>
      <c r="AW151" s="209">
        <v>326.80000100000001</v>
      </c>
      <c r="AX151" s="209">
        <v>157.716666</v>
      </c>
      <c r="AY151" s="209">
        <v>2.2000000000000002</v>
      </c>
      <c r="AZ151" s="209">
        <v>0</v>
      </c>
      <c r="BA151" s="209">
        <v>0</v>
      </c>
      <c r="BB151" s="209">
        <v>0</v>
      </c>
      <c r="BC151" s="209">
        <v>90.816665999999998</v>
      </c>
      <c r="BD151" s="209">
        <v>43.616667</v>
      </c>
      <c r="BE151" s="209">
        <v>0</v>
      </c>
      <c r="BF151" s="211">
        <v>1187.173329</v>
      </c>
      <c r="BG151" s="211">
        <v>378.32600000000002</v>
      </c>
      <c r="BH151" s="211">
        <v>9.0666670000000007</v>
      </c>
      <c r="BI151" s="209">
        <v>79</v>
      </c>
      <c r="BJ151" s="209">
        <v>135</v>
      </c>
      <c r="BK151" s="209">
        <v>46</v>
      </c>
      <c r="BL151" s="209">
        <v>0</v>
      </c>
      <c r="BM151" s="209">
        <v>195.1</v>
      </c>
      <c r="BN151" s="209">
        <v>969.70533399999999</v>
      </c>
      <c r="BO151" s="209">
        <v>376.71666599999998</v>
      </c>
      <c r="BP151" s="209">
        <v>9</v>
      </c>
      <c r="BQ151" s="209">
        <v>0</v>
      </c>
      <c r="BR151" s="209">
        <v>0</v>
      </c>
      <c r="BS151" s="209">
        <v>0</v>
      </c>
      <c r="BT151" s="209">
        <v>0</v>
      </c>
      <c r="BU151" s="209">
        <v>9</v>
      </c>
      <c r="BV151" s="209">
        <v>242.2</v>
      </c>
      <c r="BW151" s="209">
        <v>118.933333</v>
      </c>
      <c r="BX151" s="209">
        <v>3</v>
      </c>
      <c r="BY151" s="209">
        <v>0</v>
      </c>
      <c r="BZ151" s="209">
        <v>0</v>
      </c>
      <c r="CA151" s="209">
        <v>0</v>
      </c>
      <c r="CB151" s="210">
        <v>607.95266900000001</v>
      </c>
      <c r="CC151" s="210">
        <v>1868.3099990000001</v>
      </c>
      <c r="CD151" s="210">
        <v>540.80266800000004</v>
      </c>
      <c r="CE151" s="210">
        <v>29.6</v>
      </c>
      <c r="CF151" s="209">
        <v>34</v>
      </c>
      <c r="CG151" s="209">
        <v>14</v>
      </c>
      <c r="CH151" s="209">
        <v>0</v>
      </c>
      <c r="CI151" s="209">
        <v>227.73333400000001</v>
      </c>
      <c r="CJ151" s="209">
        <v>102.333333</v>
      </c>
      <c r="CK151" s="209">
        <v>4</v>
      </c>
      <c r="CL151" s="209">
        <v>0</v>
      </c>
      <c r="CM151" s="209">
        <v>0</v>
      </c>
      <c r="CN151" s="209">
        <v>0</v>
      </c>
      <c r="CO151" s="209">
        <v>29</v>
      </c>
      <c r="CP151" s="209">
        <v>8</v>
      </c>
      <c r="CQ151" s="209">
        <v>0</v>
      </c>
      <c r="CR151" s="209">
        <v>0</v>
      </c>
      <c r="CS151" s="209">
        <v>0</v>
      </c>
      <c r="CT151" s="209">
        <v>168.40266700000001</v>
      </c>
      <c r="CU151" s="209">
        <v>82.202667000000005</v>
      </c>
      <c r="CV151" s="209">
        <v>6</v>
      </c>
      <c r="CW151" s="209">
        <v>38</v>
      </c>
      <c r="CX151" s="209">
        <v>20</v>
      </c>
      <c r="CY151" s="209">
        <v>0</v>
      </c>
      <c r="CZ151" s="209">
        <v>348.94999899999999</v>
      </c>
      <c r="DA151" s="209">
        <v>170.73333299999999</v>
      </c>
      <c r="DB151" s="209">
        <v>2</v>
      </c>
      <c r="DC151" s="209">
        <v>0</v>
      </c>
      <c r="DD151" s="209">
        <v>0</v>
      </c>
      <c r="DE151" s="209">
        <v>0</v>
      </c>
      <c r="DF151" s="209">
        <v>112.783333</v>
      </c>
      <c r="DG151" s="209">
        <v>65.883335000000002</v>
      </c>
      <c r="DH151" s="209">
        <v>1</v>
      </c>
      <c r="DI151" s="211">
        <v>1148.4633329999999</v>
      </c>
      <c r="DJ151" s="211">
        <v>351.66467</v>
      </c>
      <c r="DK151" s="211">
        <v>12</v>
      </c>
      <c r="DL151" s="212">
        <f t="shared" si="16"/>
        <v>588</v>
      </c>
      <c r="DM151" s="212">
        <f t="shared" si="17"/>
        <v>633</v>
      </c>
      <c r="DN151" s="212">
        <f t="shared" si="18"/>
        <v>0</v>
      </c>
      <c r="DO151" s="212">
        <f t="shared" si="19"/>
        <v>0</v>
      </c>
      <c r="DP151" s="208">
        <v>38</v>
      </c>
      <c r="DR151" s="206">
        <v>319</v>
      </c>
      <c r="DS151" s="206" t="s">
        <v>229</v>
      </c>
      <c r="DT151" s="206">
        <v>3197007</v>
      </c>
      <c r="DU151" s="206">
        <v>144852</v>
      </c>
      <c r="DV151" s="206" t="s">
        <v>443</v>
      </c>
      <c r="DW151" s="206" t="s">
        <v>300</v>
      </c>
      <c r="DX151" s="206" t="str">
        <f t="shared" si="14"/>
        <v>Academy</v>
      </c>
      <c r="DY151" s="246">
        <v>0</v>
      </c>
      <c r="DZ151" s="246">
        <v>66</v>
      </c>
      <c r="EA151" s="213">
        <f t="shared" si="20"/>
        <v>5</v>
      </c>
      <c r="EB151" s="207" t="str">
        <f t="shared" si="15"/>
        <v>3195</v>
      </c>
    </row>
    <row r="152" spans="1:132" ht="15" hidden="1" x14ac:dyDescent="0.25">
      <c r="A152" s="243">
        <v>872</v>
      </c>
      <c r="B152" s="244" t="s">
        <v>247</v>
      </c>
      <c r="C152" s="208">
        <v>15665</v>
      </c>
      <c r="D152" s="208">
        <v>10126</v>
      </c>
      <c r="E152" s="209">
        <v>0</v>
      </c>
      <c r="F152" s="209">
        <v>82.4</v>
      </c>
      <c r="G152" s="209">
        <v>34.6</v>
      </c>
      <c r="H152" s="209">
        <v>0</v>
      </c>
      <c r="I152" s="209">
        <v>5</v>
      </c>
      <c r="J152" s="209">
        <v>230</v>
      </c>
      <c r="K152" s="209">
        <v>88.4</v>
      </c>
      <c r="L152" s="209">
        <v>0</v>
      </c>
      <c r="M152" s="209">
        <v>0</v>
      </c>
      <c r="N152" s="209">
        <v>0</v>
      </c>
      <c r="O152" s="209">
        <v>0</v>
      </c>
      <c r="P152" s="209">
        <v>0</v>
      </c>
      <c r="Q152" s="209">
        <v>0</v>
      </c>
      <c r="R152" s="209">
        <v>180.4</v>
      </c>
      <c r="S152" s="209">
        <v>89.6</v>
      </c>
      <c r="T152" s="209">
        <v>0</v>
      </c>
      <c r="U152" s="209">
        <v>0</v>
      </c>
      <c r="V152" s="209">
        <v>0</v>
      </c>
      <c r="W152" s="209">
        <v>0</v>
      </c>
      <c r="X152" s="210">
        <v>127.37014499999999</v>
      </c>
      <c r="Y152" s="210">
        <v>1344.1308289999999</v>
      </c>
      <c r="Z152" s="210">
        <v>498.289965</v>
      </c>
      <c r="AA152" s="210">
        <v>112.016526</v>
      </c>
      <c r="AB152" s="209">
        <v>5</v>
      </c>
      <c r="AC152" s="209">
        <v>4</v>
      </c>
      <c r="AD152" s="209">
        <v>0</v>
      </c>
      <c r="AE152" s="209">
        <v>20</v>
      </c>
      <c r="AF152" s="209">
        <v>10</v>
      </c>
      <c r="AG152" s="209">
        <v>0</v>
      </c>
      <c r="AH152" s="209">
        <v>0</v>
      </c>
      <c r="AI152" s="209">
        <v>0</v>
      </c>
      <c r="AJ152" s="209">
        <v>0</v>
      </c>
      <c r="AK152" s="209">
        <v>19</v>
      </c>
      <c r="AL152" s="209">
        <v>4</v>
      </c>
      <c r="AM152" s="209">
        <v>0</v>
      </c>
      <c r="AN152" s="209">
        <v>0</v>
      </c>
      <c r="AO152" s="209">
        <v>0</v>
      </c>
      <c r="AP152" s="209">
        <v>72.799684999999997</v>
      </c>
      <c r="AQ152" s="209">
        <v>37.866387000000003</v>
      </c>
      <c r="AR152" s="209">
        <v>2</v>
      </c>
      <c r="AS152" s="211">
        <v>53</v>
      </c>
      <c r="AT152" s="209">
        <v>36.620002999999997</v>
      </c>
      <c r="AU152" s="209">
        <v>17.014002999999999</v>
      </c>
      <c r="AV152" s="209">
        <v>0</v>
      </c>
      <c r="AW152" s="209">
        <v>78.2</v>
      </c>
      <c r="AX152" s="209">
        <v>28.4</v>
      </c>
      <c r="AY152" s="209">
        <v>0</v>
      </c>
      <c r="AZ152" s="209">
        <v>0</v>
      </c>
      <c r="BA152" s="209">
        <v>0</v>
      </c>
      <c r="BB152" s="209">
        <v>0</v>
      </c>
      <c r="BC152" s="209">
        <v>69.2</v>
      </c>
      <c r="BD152" s="209">
        <v>44</v>
      </c>
      <c r="BE152" s="209">
        <v>0</v>
      </c>
      <c r="BF152" s="211">
        <v>544.98133499999994</v>
      </c>
      <c r="BG152" s="211">
        <v>186.26733300000001</v>
      </c>
      <c r="BH152" s="211">
        <v>20.100000000000001</v>
      </c>
      <c r="BI152" s="209">
        <v>0</v>
      </c>
      <c r="BJ152" s="209">
        <v>85.4</v>
      </c>
      <c r="BK152" s="209">
        <v>35</v>
      </c>
      <c r="BL152" s="209">
        <v>0</v>
      </c>
      <c r="BM152" s="209">
        <v>4</v>
      </c>
      <c r="BN152" s="209">
        <v>202.8</v>
      </c>
      <c r="BO152" s="209">
        <v>93.6</v>
      </c>
      <c r="BP152" s="209">
        <v>0</v>
      </c>
      <c r="BQ152" s="209">
        <v>0</v>
      </c>
      <c r="BR152" s="209">
        <v>0</v>
      </c>
      <c r="BS152" s="209">
        <v>0</v>
      </c>
      <c r="BT152" s="209">
        <v>0</v>
      </c>
      <c r="BU152" s="209">
        <v>0</v>
      </c>
      <c r="BV152" s="209">
        <v>213.6</v>
      </c>
      <c r="BW152" s="209">
        <v>97</v>
      </c>
      <c r="BX152" s="209">
        <v>0</v>
      </c>
      <c r="BY152" s="209">
        <v>0</v>
      </c>
      <c r="BZ152" s="209">
        <v>0</v>
      </c>
      <c r="CA152" s="209">
        <v>0</v>
      </c>
      <c r="CB152" s="210">
        <v>110.81740600000001</v>
      </c>
      <c r="CC152" s="210">
        <v>1335.68028</v>
      </c>
      <c r="CD152" s="210">
        <v>473.23947900000002</v>
      </c>
      <c r="CE152" s="210">
        <v>122.479859</v>
      </c>
      <c r="CF152" s="209">
        <v>11.8</v>
      </c>
      <c r="CG152" s="209">
        <v>1</v>
      </c>
      <c r="CH152" s="209">
        <v>0</v>
      </c>
      <c r="CI152" s="209">
        <v>15</v>
      </c>
      <c r="CJ152" s="209">
        <v>10</v>
      </c>
      <c r="CK152" s="209">
        <v>0</v>
      </c>
      <c r="CL152" s="209">
        <v>0</v>
      </c>
      <c r="CM152" s="209">
        <v>0</v>
      </c>
      <c r="CN152" s="209">
        <v>0</v>
      </c>
      <c r="CO152" s="209">
        <v>16</v>
      </c>
      <c r="CP152" s="209">
        <v>10</v>
      </c>
      <c r="CQ152" s="209">
        <v>0</v>
      </c>
      <c r="CR152" s="209">
        <v>0</v>
      </c>
      <c r="CS152" s="209">
        <v>0</v>
      </c>
      <c r="CT152" s="209">
        <v>63.682878000000002</v>
      </c>
      <c r="CU152" s="209">
        <v>26.666667</v>
      </c>
      <c r="CV152" s="209">
        <v>1</v>
      </c>
      <c r="CW152" s="209">
        <v>31.964003000000002</v>
      </c>
      <c r="CX152" s="209">
        <v>16.013334</v>
      </c>
      <c r="CY152" s="209">
        <v>0</v>
      </c>
      <c r="CZ152" s="209">
        <v>66.599999999999994</v>
      </c>
      <c r="DA152" s="209">
        <v>35</v>
      </c>
      <c r="DB152" s="209">
        <v>0</v>
      </c>
      <c r="DC152" s="209">
        <v>0</v>
      </c>
      <c r="DD152" s="209">
        <v>0</v>
      </c>
      <c r="DE152" s="209">
        <v>0</v>
      </c>
      <c r="DF152" s="209">
        <v>85.2</v>
      </c>
      <c r="DG152" s="209">
        <v>43</v>
      </c>
      <c r="DH152" s="209">
        <v>0</v>
      </c>
      <c r="DI152" s="211">
        <v>542.81866600000001</v>
      </c>
      <c r="DJ152" s="211">
        <v>206.74200099999999</v>
      </c>
      <c r="DK152" s="211">
        <v>17.346665999999999</v>
      </c>
      <c r="DL152" s="212">
        <f t="shared" si="16"/>
        <v>105</v>
      </c>
      <c r="DM152" s="212">
        <f t="shared" si="17"/>
        <v>150</v>
      </c>
      <c r="DN152" s="212">
        <f t="shared" si="18"/>
        <v>6</v>
      </c>
      <c r="DO152" s="212">
        <f t="shared" si="19"/>
        <v>42.5</v>
      </c>
      <c r="DP152" s="208">
        <v>73</v>
      </c>
      <c r="DR152" s="206">
        <v>320</v>
      </c>
      <c r="DS152" s="206" t="s">
        <v>238</v>
      </c>
      <c r="DT152" s="206">
        <v>3205950</v>
      </c>
      <c r="DU152" s="206">
        <v>140795</v>
      </c>
      <c r="DV152" s="206" t="s">
        <v>444</v>
      </c>
      <c r="DW152" s="206" t="s">
        <v>300</v>
      </c>
      <c r="DX152" s="206" t="str">
        <f t="shared" si="14"/>
        <v>Academy</v>
      </c>
      <c r="DY152" s="246">
        <v>159</v>
      </c>
      <c r="DZ152" s="246">
        <v>208</v>
      </c>
      <c r="EA152" s="213">
        <f t="shared" si="20"/>
        <v>1</v>
      </c>
      <c r="EB152" s="207" t="str">
        <f t="shared" si="15"/>
        <v>3201</v>
      </c>
    </row>
    <row r="153" spans="1:132" ht="15" hidden="1" x14ac:dyDescent="0.25">
      <c r="A153" s="243">
        <v>336</v>
      </c>
      <c r="B153" s="244" t="s">
        <v>248</v>
      </c>
      <c r="C153" s="208">
        <v>24710</v>
      </c>
      <c r="D153" s="208">
        <v>17015.5</v>
      </c>
      <c r="E153" s="209">
        <v>207</v>
      </c>
      <c r="F153" s="209">
        <v>416</v>
      </c>
      <c r="G153" s="209">
        <v>131</v>
      </c>
      <c r="H153" s="209">
        <v>10</v>
      </c>
      <c r="I153" s="209">
        <v>79.400000000000006</v>
      </c>
      <c r="J153" s="209">
        <v>690.8</v>
      </c>
      <c r="K153" s="209">
        <v>313</v>
      </c>
      <c r="L153" s="209">
        <v>3</v>
      </c>
      <c r="M153" s="209">
        <v>0</v>
      </c>
      <c r="N153" s="209">
        <v>0</v>
      </c>
      <c r="O153" s="209">
        <v>0</v>
      </c>
      <c r="P153" s="209">
        <v>0</v>
      </c>
      <c r="Q153" s="209">
        <v>61</v>
      </c>
      <c r="R153" s="209">
        <v>875</v>
      </c>
      <c r="S153" s="209">
        <v>369</v>
      </c>
      <c r="T153" s="209">
        <v>2</v>
      </c>
      <c r="U153" s="209">
        <v>0</v>
      </c>
      <c r="V153" s="209">
        <v>0</v>
      </c>
      <c r="W153" s="209">
        <v>0</v>
      </c>
      <c r="X153" s="210">
        <v>558.20842600000003</v>
      </c>
      <c r="Y153" s="210">
        <v>960.42315199999996</v>
      </c>
      <c r="Z153" s="210">
        <v>315.14929599999999</v>
      </c>
      <c r="AA153" s="210">
        <v>45</v>
      </c>
      <c r="AB153" s="209">
        <v>152</v>
      </c>
      <c r="AC153" s="209">
        <v>52</v>
      </c>
      <c r="AD153" s="209">
        <v>6</v>
      </c>
      <c r="AE153" s="209">
        <v>220</v>
      </c>
      <c r="AF153" s="209">
        <v>101</v>
      </c>
      <c r="AG153" s="209">
        <v>0</v>
      </c>
      <c r="AH153" s="209">
        <v>0</v>
      </c>
      <c r="AI153" s="209">
        <v>0</v>
      </c>
      <c r="AJ153" s="209">
        <v>0</v>
      </c>
      <c r="AK153" s="209">
        <v>207</v>
      </c>
      <c r="AL153" s="209">
        <v>112</v>
      </c>
      <c r="AM153" s="209">
        <v>0</v>
      </c>
      <c r="AN153" s="209">
        <v>0</v>
      </c>
      <c r="AO153" s="209">
        <v>0</v>
      </c>
      <c r="AP153" s="209">
        <v>146.30526499999999</v>
      </c>
      <c r="AQ153" s="209">
        <v>68.623683999999997</v>
      </c>
      <c r="AR153" s="209">
        <v>4</v>
      </c>
      <c r="AS153" s="211">
        <v>141</v>
      </c>
      <c r="AT153" s="209">
        <v>65</v>
      </c>
      <c r="AU153" s="209">
        <v>24</v>
      </c>
      <c r="AV153" s="209">
        <v>0</v>
      </c>
      <c r="AW153" s="209">
        <v>55</v>
      </c>
      <c r="AX153" s="209">
        <v>46</v>
      </c>
      <c r="AY153" s="209">
        <v>0</v>
      </c>
      <c r="AZ153" s="209">
        <v>0</v>
      </c>
      <c r="BA153" s="209">
        <v>0</v>
      </c>
      <c r="BB153" s="209">
        <v>0</v>
      </c>
      <c r="BC153" s="209">
        <v>115</v>
      </c>
      <c r="BD153" s="209">
        <v>67.666667000000004</v>
      </c>
      <c r="BE153" s="209">
        <v>1</v>
      </c>
      <c r="BF153" s="211">
        <v>503.64999899999998</v>
      </c>
      <c r="BG153" s="211">
        <v>181.346</v>
      </c>
      <c r="BH153" s="211">
        <v>4</v>
      </c>
      <c r="BI153" s="209">
        <v>171</v>
      </c>
      <c r="BJ153" s="209">
        <v>390</v>
      </c>
      <c r="BK153" s="209">
        <v>122</v>
      </c>
      <c r="BL153" s="209">
        <v>10</v>
      </c>
      <c r="BM153" s="209">
        <v>64.8</v>
      </c>
      <c r="BN153" s="209">
        <v>776</v>
      </c>
      <c r="BO153" s="209">
        <v>290.5</v>
      </c>
      <c r="BP153" s="209">
        <v>4</v>
      </c>
      <c r="BQ153" s="209">
        <v>0</v>
      </c>
      <c r="BR153" s="209">
        <v>0</v>
      </c>
      <c r="BS153" s="209">
        <v>0</v>
      </c>
      <c r="BT153" s="209">
        <v>0</v>
      </c>
      <c r="BU153" s="209">
        <v>58.2</v>
      </c>
      <c r="BV153" s="209">
        <v>758</v>
      </c>
      <c r="BW153" s="209">
        <v>358</v>
      </c>
      <c r="BX153" s="209">
        <v>1</v>
      </c>
      <c r="BY153" s="209">
        <v>0</v>
      </c>
      <c r="BZ153" s="209">
        <v>0</v>
      </c>
      <c r="CA153" s="209">
        <v>0</v>
      </c>
      <c r="CB153" s="210">
        <v>608.14568099999997</v>
      </c>
      <c r="CC153" s="210">
        <v>1019.158758</v>
      </c>
      <c r="CD153" s="210">
        <v>299.69297899999998</v>
      </c>
      <c r="CE153" s="210">
        <v>41.989474000000001</v>
      </c>
      <c r="CF153" s="209">
        <v>138</v>
      </c>
      <c r="CG153" s="209">
        <v>46</v>
      </c>
      <c r="CH153" s="209">
        <v>5</v>
      </c>
      <c r="CI153" s="209">
        <v>212</v>
      </c>
      <c r="CJ153" s="209">
        <v>100</v>
      </c>
      <c r="CK153" s="209">
        <v>4</v>
      </c>
      <c r="CL153" s="209">
        <v>0</v>
      </c>
      <c r="CM153" s="209">
        <v>0</v>
      </c>
      <c r="CN153" s="209">
        <v>0</v>
      </c>
      <c r="CO153" s="209">
        <v>170</v>
      </c>
      <c r="CP153" s="209">
        <v>96</v>
      </c>
      <c r="CQ153" s="209">
        <v>0</v>
      </c>
      <c r="CR153" s="209">
        <v>0</v>
      </c>
      <c r="CS153" s="209">
        <v>0</v>
      </c>
      <c r="CT153" s="209">
        <v>158.08158</v>
      </c>
      <c r="CU153" s="209">
        <v>50.623683999999997</v>
      </c>
      <c r="CV153" s="209">
        <v>4</v>
      </c>
      <c r="CW153" s="209">
        <v>60</v>
      </c>
      <c r="CX153" s="209">
        <v>22</v>
      </c>
      <c r="CY153" s="209">
        <v>2</v>
      </c>
      <c r="CZ153" s="209">
        <v>112</v>
      </c>
      <c r="DA153" s="209">
        <v>44.5</v>
      </c>
      <c r="DB153" s="209">
        <v>1</v>
      </c>
      <c r="DC153" s="209">
        <v>0</v>
      </c>
      <c r="DD153" s="209">
        <v>0</v>
      </c>
      <c r="DE153" s="209">
        <v>0</v>
      </c>
      <c r="DF153" s="209">
        <v>97</v>
      </c>
      <c r="DG153" s="209">
        <v>63.8</v>
      </c>
      <c r="DH153" s="209">
        <v>0</v>
      </c>
      <c r="DI153" s="211">
        <v>519.76200100000005</v>
      </c>
      <c r="DJ153" s="211">
        <v>169.701335</v>
      </c>
      <c r="DK153" s="211">
        <v>1</v>
      </c>
      <c r="DL153" s="212">
        <f t="shared" si="16"/>
        <v>250</v>
      </c>
      <c r="DM153" s="212">
        <f t="shared" si="17"/>
        <v>339</v>
      </c>
      <c r="DN153" s="212">
        <f t="shared" si="18"/>
        <v>155</v>
      </c>
      <c r="DO153" s="212">
        <f t="shared" si="19"/>
        <v>240</v>
      </c>
      <c r="DP153" s="208">
        <v>18</v>
      </c>
      <c r="DR153" s="206">
        <v>320</v>
      </c>
      <c r="DS153" s="206" t="s">
        <v>238</v>
      </c>
      <c r="DT153" s="206">
        <v>3207002</v>
      </c>
      <c r="DU153" s="206">
        <v>138454</v>
      </c>
      <c r="DV153" s="206" t="s">
        <v>445</v>
      </c>
      <c r="DW153" s="206" t="s">
        <v>300</v>
      </c>
      <c r="DX153" s="206" t="str">
        <f t="shared" si="14"/>
        <v>Academy</v>
      </c>
      <c r="DY153" s="246">
        <v>77</v>
      </c>
      <c r="DZ153" s="246">
        <v>194</v>
      </c>
      <c r="EA153" s="213">
        <f t="shared" si="20"/>
        <v>2</v>
      </c>
      <c r="EB153" s="207" t="str">
        <f t="shared" si="15"/>
        <v>3202</v>
      </c>
    </row>
    <row r="154" spans="1:132" ht="15" hidden="1" x14ac:dyDescent="0.25">
      <c r="A154" s="243">
        <v>885</v>
      </c>
      <c r="B154" s="244" t="s">
        <v>249</v>
      </c>
      <c r="C154" s="208">
        <v>43845</v>
      </c>
      <c r="D154" s="208">
        <v>30173.5</v>
      </c>
      <c r="E154" s="209">
        <v>9.4</v>
      </c>
      <c r="F154" s="209">
        <v>47</v>
      </c>
      <c r="G154" s="209">
        <v>21.6</v>
      </c>
      <c r="H154" s="209">
        <v>8.8000000000000007</v>
      </c>
      <c r="I154" s="209">
        <v>72.299994999999996</v>
      </c>
      <c r="J154" s="209">
        <v>573.26666599999999</v>
      </c>
      <c r="K154" s="209">
        <v>224.23333299999999</v>
      </c>
      <c r="L154" s="209">
        <v>8.6</v>
      </c>
      <c r="M154" s="209">
        <v>0</v>
      </c>
      <c r="N154" s="209">
        <v>0</v>
      </c>
      <c r="O154" s="209">
        <v>0</v>
      </c>
      <c r="P154" s="209">
        <v>0</v>
      </c>
      <c r="Q154" s="209">
        <v>46.266666999999998</v>
      </c>
      <c r="R154" s="209">
        <v>731.42600100000004</v>
      </c>
      <c r="S154" s="209">
        <v>289.116668</v>
      </c>
      <c r="T154" s="209">
        <v>4</v>
      </c>
      <c r="U154" s="209">
        <v>0</v>
      </c>
      <c r="V154" s="209">
        <v>0</v>
      </c>
      <c r="W154" s="209">
        <v>0</v>
      </c>
      <c r="X154" s="210">
        <v>1042.049602</v>
      </c>
      <c r="Y154" s="210">
        <v>4304.9978080000001</v>
      </c>
      <c r="Z154" s="210">
        <v>1524.6175909999999</v>
      </c>
      <c r="AA154" s="210">
        <v>126.479879</v>
      </c>
      <c r="AB154" s="209">
        <v>8.1999999999999993</v>
      </c>
      <c r="AC154" s="209">
        <v>3</v>
      </c>
      <c r="AD154" s="209">
        <v>1.8</v>
      </c>
      <c r="AE154" s="209">
        <v>88.866667000000007</v>
      </c>
      <c r="AF154" s="209">
        <v>46.6</v>
      </c>
      <c r="AG154" s="209">
        <v>1</v>
      </c>
      <c r="AH154" s="209">
        <v>0</v>
      </c>
      <c r="AI154" s="209">
        <v>0</v>
      </c>
      <c r="AJ154" s="209">
        <v>0</v>
      </c>
      <c r="AK154" s="209">
        <v>93.316666999999995</v>
      </c>
      <c r="AL154" s="209">
        <v>69.033332999999999</v>
      </c>
      <c r="AM154" s="209">
        <v>1</v>
      </c>
      <c r="AN154" s="209">
        <v>0</v>
      </c>
      <c r="AO154" s="209">
        <v>0</v>
      </c>
      <c r="AP154" s="209">
        <v>336.95681200000001</v>
      </c>
      <c r="AQ154" s="209">
        <v>170.913284</v>
      </c>
      <c r="AR154" s="209">
        <v>10.253508999999999</v>
      </c>
      <c r="AS154" s="211">
        <v>235</v>
      </c>
      <c r="AT154" s="209">
        <v>8.1999999999999993</v>
      </c>
      <c r="AU154" s="209">
        <v>12.4</v>
      </c>
      <c r="AV154" s="209">
        <v>3.4</v>
      </c>
      <c r="AW154" s="209">
        <v>206.08333099999999</v>
      </c>
      <c r="AX154" s="209">
        <v>95.633332999999993</v>
      </c>
      <c r="AY154" s="209">
        <v>4.2</v>
      </c>
      <c r="AZ154" s="209">
        <v>0</v>
      </c>
      <c r="BA154" s="209">
        <v>0</v>
      </c>
      <c r="BB154" s="209">
        <v>0</v>
      </c>
      <c r="BC154" s="209">
        <v>241.56666000000001</v>
      </c>
      <c r="BD154" s="209">
        <v>99.733332000000004</v>
      </c>
      <c r="BE154" s="209">
        <v>0</v>
      </c>
      <c r="BF154" s="211">
        <v>2360.506042</v>
      </c>
      <c r="BG154" s="211">
        <v>922.18468299999995</v>
      </c>
      <c r="BH154" s="211">
        <v>35.582666000000003</v>
      </c>
      <c r="BI154" s="209">
        <v>4</v>
      </c>
      <c r="BJ154" s="209">
        <v>45.6</v>
      </c>
      <c r="BK154" s="209">
        <v>18.8</v>
      </c>
      <c r="BL154" s="209">
        <v>2</v>
      </c>
      <c r="BM154" s="209">
        <v>65.866663000000003</v>
      </c>
      <c r="BN154" s="209">
        <v>583.57332899999994</v>
      </c>
      <c r="BO154" s="209">
        <v>279.91666600000002</v>
      </c>
      <c r="BP154" s="209">
        <v>6.8</v>
      </c>
      <c r="BQ154" s="209">
        <v>0</v>
      </c>
      <c r="BR154" s="209">
        <v>0</v>
      </c>
      <c r="BS154" s="209">
        <v>0</v>
      </c>
      <c r="BT154" s="209">
        <v>0</v>
      </c>
      <c r="BU154" s="209">
        <v>59.083334999999998</v>
      </c>
      <c r="BV154" s="209">
        <v>747.40000299999997</v>
      </c>
      <c r="BW154" s="209">
        <v>300.05</v>
      </c>
      <c r="BX154" s="209">
        <v>16</v>
      </c>
      <c r="BY154" s="209">
        <v>0</v>
      </c>
      <c r="BZ154" s="209">
        <v>0</v>
      </c>
      <c r="CA154" s="209">
        <v>0</v>
      </c>
      <c r="CB154" s="210">
        <v>836.34031500000003</v>
      </c>
      <c r="CC154" s="210">
        <v>4113.4173449999998</v>
      </c>
      <c r="CD154" s="210">
        <v>1411.46018</v>
      </c>
      <c r="CE154" s="210">
        <v>152.62526299999999</v>
      </c>
      <c r="CF154" s="209">
        <v>0</v>
      </c>
      <c r="CG154" s="209">
        <v>0</v>
      </c>
      <c r="CH154" s="209">
        <v>0</v>
      </c>
      <c r="CI154" s="209">
        <v>89.033332000000001</v>
      </c>
      <c r="CJ154" s="209">
        <v>53.25</v>
      </c>
      <c r="CK154" s="209">
        <v>2</v>
      </c>
      <c r="CL154" s="209">
        <v>0</v>
      </c>
      <c r="CM154" s="209">
        <v>0</v>
      </c>
      <c r="CN154" s="209">
        <v>0</v>
      </c>
      <c r="CO154" s="209">
        <v>140.216667</v>
      </c>
      <c r="CP154" s="209">
        <v>82.66666699999999</v>
      </c>
      <c r="CQ154" s="209">
        <v>8</v>
      </c>
      <c r="CR154" s="209">
        <v>0</v>
      </c>
      <c r="CS154" s="209">
        <v>0</v>
      </c>
      <c r="CT154" s="209">
        <v>382.65051399999999</v>
      </c>
      <c r="CU154" s="209">
        <v>160.62180699999999</v>
      </c>
      <c r="CV154" s="209">
        <v>6.6</v>
      </c>
      <c r="CW154" s="209">
        <v>13.6</v>
      </c>
      <c r="CX154" s="209">
        <v>8</v>
      </c>
      <c r="CY154" s="209">
        <v>2</v>
      </c>
      <c r="CZ154" s="209">
        <v>242.316667</v>
      </c>
      <c r="DA154" s="209">
        <v>115.266665</v>
      </c>
      <c r="DB154" s="209">
        <v>2</v>
      </c>
      <c r="DC154" s="209">
        <v>0</v>
      </c>
      <c r="DD154" s="209">
        <v>0</v>
      </c>
      <c r="DE154" s="209">
        <v>0</v>
      </c>
      <c r="DF154" s="209">
        <v>247.250001</v>
      </c>
      <c r="DG154" s="209">
        <v>105.266665</v>
      </c>
      <c r="DH154" s="209">
        <v>5.4</v>
      </c>
      <c r="DI154" s="211">
        <v>2402.097362</v>
      </c>
      <c r="DJ154" s="211">
        <v>840.79267800000002</v>
      </c>
      <c r="DK154" s="211">
        <v>43.193333000000003</v>
      </c>
      <c r="DL154" s="212">
        <f t="shared" si="16"/>
        <v>646</v>
      </c>
      <c r="DM154" s="212">
        <f t="shared" si="17"/>
        <v>395</v>
      </c>
      <c r="DN154" s="212">
        <f t="shared" si="18"/>
        <v>167</v>
      </c>
      <c r="DO154" s="212">
        <f t="shared" si="19"/>
        <v>466</v>
      </c>
      <c r="DP154" s="208">
        <v>266</v>
      </c>
      <c r="DR154" s="206">
        <v>320</v>
      </c>
      <c r="DS154" s="206" t="s">
        <v>238</v>
      </c>
      <c r="DT154" s="206">
        <v>3207003</v>
      </c>
      <c r="DU154" s="206">
        <v>140197</v>
      </c>
      <c r="DV154" s="206" t="s">
        <v>446</v>
      </c>
      <c r="DW154" s="206" t="s">
        <v>345</v>
      </c>
      <c r="DX154" s="206" t="str">
        <f t="shared" si="14"/>
        <v>Academy</v>
      </c>
      <c r="DY154" s="246">
        <v>33</v>
      </c>
      <c r="DZ154" s="246">
        <v>69</v>
      </c>
      <c r="EA154" s="213">
        <f t="shared" si="20"/>
        <v>3</v>
      </c>
      <c r="EB154" s="207" t="str">
        <f t="shared" si="15"/>
        <v>3203</v>
      </c>
    </row>
    <row r="155" spans="1:132" ht="15" hidden="1" x14ac:dyDescent="0.25">
      <c r="A155" s="243">
        <v>816</v>
      </c>
      <c r="B155" s="244" t="s">
        <v>250</v>
      </c>
      <c r="C155" s="208">
        <v>13238</v>
      </c>
      <c r="D155" s="208">
        <v>9618.5</v>
      </c>
      <c r="E155" s="209">
        <v>0</v>
      </c>
      <c r="F155" s="209">
        <v>34.6</v>
      </c>
      <c r="G155" s="209">
        <v>18</v>
      </c>
      <c r="H155" s="209">
        <v>5.9333330000000002</v>
      </c>
      <c r="I155" s="209">
        <v>0</v>
      </c>
      <c r="J155" s="209">
        <v>112.6</v>
      </c>
      <c r="K155" s="209">
        <v>45.2</v>
      </c>
      <c r="L155" s="209">
        <v>1</v>
      </c>
      <c r="M155" s="209">
        <v>0</v>
      </c>
      <c r="N155" s="209">
        <v>0</v>
      </c>
      <c r="O155" s="209">
        <v>0</v>
      </c>
      <c r="P155" s="209">
        <v>0</v>
      </c>
      <c r="Q155" s="209">
        <v>36.799999999999997</v>
      </c>
      <c r="R155" s="209">
        <v>329.51666799999998</v>
      </c>
      <c r="S155" s="209">
        <v>122.58333500000001</v>
      </c>
      <c r="T155" s="209">
        <v>2</v>
      </c>
      <c r="U155" s="209">
        <v>0</v>
      </c>
      <c r="V155" s="209">
        <v>0</v>
      </c>
      <c r="W155" s="209">
        <v>0</v>
      </c>
      <c r="X155" s="210">
        <v>267.66666600000002</v>
      </c>
      <c r="Y155" s="210">
        <v>1252.983336</v>
      </c>
      <c r="Z155" s="210">
        <v>385.34999900000003</v>
      </c>
      <c r="AA155" s="210">
        <v>62.8</v>
      </c>
      <c r="AB155" s="209">
        <v>2</v>
      </c>
      <c r="AC155" s="209">
        <v>2</v>
      </c>
      <c r="AD155" s="209">
        <v>2</v>
      </c>
      <c r="AE155" s="209">
        <v>17</v>
      </c>
      <c r="AF155" s="209">
        <v>11</v>
      </c>
      <c r="AG155" s="209">
        <v>0</v>
      </c>
      <c r="AH155" s="209">
        <v>0</v>
      </c>
      <c r="AI155" s="209">
        <v>0</v>
      </c>
      <c r="AJ155" s="209">
        <v>0</v>
      </c>
      <c r="AK155" s="209">
        <v>77.966667000000001</v>
      </c>
      <c r="AL155" s="209">
        <v>26.6</v>
      </c>
      <c r="AM155" s="209">
        <v>0</v>
      </c>
      <c r="AN155" s="209">
        <v>0</v>
      </c>
      <c r="AO155" s="209">
        <v>0</v>
      </c>
      <c r="AP155" s="209">
        <v>130.683333</v>
      </c>
      <c r="AQ155" s="209">
        <v>38.4</v>
      </c>
      <c r="AR155" s="209">
        <v>3</v>
      </c>
      <c r="AS155" s="211">
        <v>51</v>
      </c>
      <c r="AT155" s="209">
        <v>13.8</v>
      </c>
      <c r="AU155" s="209">
        <v>10.133333</v>
      </c>
      <c r="AV155" s="209">
        <v>2.8666670000000001</v>
      </c>
      <c r="AW155" s="209">
        <v>33</v>
      </c>
      <c r="AX155" s="209">
        <v>21.6</v>
      </c>
      <c r="AY155" s="209">
        <v>0</v>
      </c>
      <c r="AZ155" s="209">
        <v>0</v>
      </c>
      <c r="BA155" s="209">
        <v>0</v>
      </c>
      <c r="BB155" s="209">
        <v>0</v>
      </c>
      <c r="BC155" s="209">
        <v>88.383330999999998</v>
      </c>
      <c r="BD155" s="209">
        <v>36.616666000000002</v>
      </c>
      <c r="BE155" s="209">
        <v>0</v>
      </c>
      <c r="BF155" s="211">
        <v>787.72999900000002</v>
      </c>
      <c r="BG155" s="211">
        <v>269.918002</v>
      </c>
      <c r="BH155" s="211">
        <v>32.699998999999998</v>
      </c>
      <c r="BI155" s="209">
        <v>0</v>
      </c>
      <c r="BJ155" s="209">
        <v>39.553334</v>
      </c>
      <c r="BK155" s="209">
        <v>22.933333000000001</v>
      </c>
      <c r="BL155" s="209">
        <v>4</v>
      </c>
      <c r="BM155" s="209">
        <v>0</v>
      </c>
      <c r="BN155" s="209">
        <v>107.25</v>
      </c>
      <c r="BO155" s="209">
        <v>51.6</v>
      </c>
      <c r="BP155" s="209">
        <v>1</v>
      </c>
      <c r="BQ155" s="209">
        <v>0</v>
      </c>
      <c r="BR155" s="209">
        <v>0</v>
      </c>
      <c r="BS155" s="209">
        <v>0</v>
      </c>
      <c r="BT155" s="209">
        <v>0</v>
      </c>
      <c r="BU155" s="209">
        <v>43.233333000000002</v>
      </c>
      <c r="BV155" s="209">
        <v>297.03333500000002</v>
      </c>
      <c r="BW155" s="209">
        <v>143.466669</v>
      </c>
      <c r="BX155" s="209">
        <v>4.2</v>
      </c>
      <c r="BY155" s="209">
        <v>0</v>
      </c>
      <c r="BZ155" s="209">
        <v>0</v>
      </c>
      <c r="CA155" s="209">
        <v>0</v>
      </c>
      <c r="CB155" s="210">
        <v>248.297335</v>
      </c>
      <c r="CC155" s="210">
        <v>1182.270002</v>
      </c>
      <c r="CD155" s="210">
        <v>393.9</v>
      </c>
      <c r="CE155" s="210">
        <v>75.400000000000006</v>
      </c>
      <c r="CF155" s="209">
        <v>2</v>
      </c>
      <c r="CG155" s="209">
        <v>3</v>
      </c>
      <c r="CH155" s="209">
        <v>2</v>
      </c>
      <c r="CI155" s="209">
        <v>12.8</v>
      </c>
      <c r="CJ155" s="209">
        <v>17</v>
      </c>
      <c r="CK155" s="209">
        <v>0</v>
      </c>
      <c r="CL155" s="209">
        <v>0</v>
      </c>
      <c r="CM155" s="209">
        <v>0</v>
      </c>
      <c r="CN155" s="209">
        <v>0</v>
      </c>
      <c r="CO155" s="209">
        <v>57.866667</v>
      </c>
      <c r="CP155" s="209">
        <v>40.066667000000002</v>
      </c>
      <c r="CQ155" s="209">
        <v>0.8</v>
      </c>
      <c r="CR155" s="209">
        <v>0</v>
      </c>
      <c r="CS155" s="209">
        <v>0</v>
      </c>
      <c r="CT155" s="209">
        <v>114.750001</v>
      </c>
      <c r="CU155" s="209">
        <v>39.233333999999999</v>
      </c>
      <c r="CV155" s="209">
        <v>0.2</v>
      </c>
      <c r="CW155" s="209">
        <v>23.086666000000001</v>
      </c>
      <c r="CX155" s="209">
        <v>13.200001</v>
      </c>
      <c r="CY155" s="209">
        <v>2</v>
      </c>
      <c r="CZ155" s="209">
        <v>44.266666999999998</v>
      </c>
      <c r="DA155" s="209">
        <v>28.233333999999999</v>
      </c>
      <c r="DB155" s="209">
        <v>1</v>
      </c>
      <c r="DC155" s="209">
        <v>0</v>
      </c>
      <c r="DD155" s="209">
        <v>0</v>
      </c>
      <c r="DE155" s="209">
        <v>0</v>
      </c>
      <c r="DF155" s="209">
        <v>96.916663</v>
      </c>
      <c r="DG155" s="209">
        <v>53.699998999999998</v>
      </c>
      <c r="DH155" s="209">
        <v>1.3333330000000001</v>
      </c>
      <c r="DI155" s="211">
        <v>781.66266099999996</v>
      </c>
      <c r="DJ155" s="211">
        <v>244.193332</v>
      </c>
      <c r="DK155" s="211">
        <v>29.733332999999998</v>
      </c>
      <c r="DL155" s="212">
        <f t="shared" si="16"/>
        <v>0</v>
      </c>
      <c r="DM155" s="212">
        <f t="shared" si="17"/>
        <v>196</v>
      </c>
      <c r="DN155" s="212">
        <f t="shared" si="18"/>
        <v>107</v>
      </c>
      <c r="DO155" s="212">
        <f t="shared" si="19"/>
        <v>0</v>
      </c>
      <c r="DP155" s="208">
        <v>11</v>
      </c>
      <c r="DR155" s="206">
        <v>320</v>
      </c>
      <c r="DS155" s="206" t="s">
        <v>238</v>
      </c>
      <c r="DT155" s="206">
        <v>3207011</v>
      </c>
      <c r="DU155" s="206">
        <v>131697</v>
      </c>
      <c r="DV155" s="206" t="s">
        <v>447</v>
      </c>
      <c r="DW155" s="206" t="s">
        <v>295</v>
      </c>
      <c r="DX155" s="206" t="str">
        <f t="shared" si="14"/>
        <v>Maintained</v>
      </c>
      <c r="DY155" s="246">
        <v>0</v>
      </c>
      <c r="DZ155" s="246">
        <v>29</v>
      </c>
      <c r="EA155" s="213">
        <f t="shared" si="20"/>
        <v>4</v>
      </c>
      <c r="EB155" s="207" t="str">
        <f t="shared" si="15"/>
        <v>3204</v>
      </c>
    </row>
    <row r="156" spans="1:132" ht="15" x14ac:dyDescent="0.25">
      <c r="E156" s="172"/>
      <c r="F156" s="172"/>
      <c r="G156" s="172"/>
      <c r="H156" s="172"/>
      <c r="I156" s="172"/>
      <c r="J156" s="172"/>
      <c r="K156" s="172"/>
      <c r="L156" s="172"/>
      <c r="M156" s="172"/>
      <c r="N156" s="172"/>
      <c r="O156" s="172"/>
      <c r="P156" s="172"/>
      <c r="Q156" s="172"/>
      <c r="R156" s="172"/>
      <c r="S156" s="172"/>
      <c r="T156" s="172"/>
      <c r="U156" s="172"/>
      <c r="BI156" s="172"/>
      <c r="BJ156" s="172"/>
      <c r="BK156" s="172"/>
      <c r="BL156" s="172"/>
      <c r="BM156" s="172"/>
      <c r="BN156" s="172"/>
      <c r="BO156" s="172"/>
      <c r="BP156" s="172"/>
      <c r="BQ156" s="172"/>
      <c r="BR156" s="172"/>
      <c r="BS156" s="172"/>
      <c r="BT156" s="172"/>
      <c r="BU156" s="172"/>
      <c r="BV156" s="172"/>
      <c r="BW156" s="172"/>
      <c r="BX156" s="172"/>
      <c r="BY156" s="172"/>
      <c r="DR156" s="206">
        <v>330</v>
      </c>
      <c r="DS156" s="206" t="s">
        <v>113</v>
      </c>
      <c r="DT156" s="206">
        <v>3302207</v>
      </c>
      <c r="DU156" s="206">
        <v>148653</v>
      </c>
      <c r="DV156" s="206" t="s">
        <v>448</v>
      </c>
      <c r="DW156" s="206" t="s">
        <v>300</v>
      </c>
      <c r="DX156" s="206" t="str">
        <f t="shared" si="14"/>
        <v>Academy</v>
      </c>
      <c r="DY156" s="246">
        <v>167</v>
      </c>
      <c r="DZ156" s="246">
        <v>0</v>
      </c>
      <c r="EA156" s="213">
        <f t="shared" si="20"/>
        <v>1</v>
      </c>
      <c r="EB156" s="207" t="str">
        <f t="shared" si="15"/>
        <v>3301</v>
      </c>
    </row>
    <row r="157" spans="1:132" ht="15" x14ac:dyDescent="0.25">
      <c r="DR157" s="206">
        <v>330</v>
      </c>
      <c r="DS157" s="206" t="s">
        <v>113</v>
      </c>
      <c r="DT157" s="206">
        <v>3307000</v>
      </c>
      <c r="DU157" s="206">
        <v>144336</v>
      </c>
      <c r="DV157" s="206" t="s">
        <v>449</v>
      </c>
      <c r="DW157" s="206" t="s">
        <v>345</v>
      </c>
      <c r="DX157" s="206" t="str">
        <f t="shared" si="14"/>
        <v>Academy</v>
      </c>
      <c r="DY157" s="246">
        <v>56</v>
      </c>
      <c r="DZ157" s="246">
        <v>204</v>
      </c>
      <c r="EA157" s="213">
        <f t="shared" si="20"/>
        <v>2</v>
      </c>
      <c r="EB157" s="207" t="str">
        <f t="shared" si="15"/>
        <v>3302</v>
      </c>
    </row>
    <row r="158" spans="1:132" ht="15" x14ac:dyDescent="0.25">
      <c r="DR158" s="206">
        <v>330</v>
      </c>
      <c r="DS158" s="206" t="s">
        <v>113</v>
      </c>
      <c r="DT158" s="206">
        <v>3307001</v>
      </c>
      <c r="DU158" s="206">
        <v>146858</v>
      </c>
      <c r="DV158" s="206" t="s">
        <v>450</v>
      </c>
      <c r="DW158" s="206" t="s">
        <v>345</v>
      </c>
      <c r="DX158" s="206" t="str">
        <f t="shared" si="14"/>
        <v>Academy</v>
      </c>
      <c r="DY158" s="246">
        <v>0</v>
      </c>
      <c r="DZ158" s="246">
        <v>253</v>
      </c>
      <c r="EA158" s="213">
        <f t="shared" si="20"/>
        <v>3</v>
      </c>
      <c r="EB158" s="207" t="str">
        <f t="shared" si="15"/>
        <v>3303</v>
      </c>
    </row>
    <row r="159" spans="1:132" ht="15" x14ac:dyDescent="0.25">
      <c r="DR159" s="206">
        <v>330</v>
      </c>
      <c r="DS159" s="206" t="s">
        <v>113</v>
      </c>
      <c r="DT159" s="206">
        <v>3307004</v>
      </c>
      <c r="DU159" s="206">
        <v>148225</v>
      </c>
      <c r="DV159" s="206" t="s">
        <v>451</v>
      </c>
      <c r="DW159" s="206" t="s">
        <v>345</v>
      </c>
      <c r="DX159" s="206" t="str">
        <f t="shared" si="14"/>
        <v>Academy</v>
      </c>
      <c r="DY159" s="246">
        <v>110.5</v>
      </c>
      <c r="DZ159" s="246">
        <v>188</v>
      </c>
      <c r="EA159" s="213">
        <f t="shared" si="20"/>
        <v>4</v>
      </c>
      <c r="EB159" s="207" t="str">
        <f t="shared" si="15"/>
        <v>3304</v>
      </c>
    </row>
    <row r="160" spans="1:132" ht="15" x14ac:dyDescent="0.25">
      <c r="DR160" s="206">
        <v>330</v>
      </c>
      <c r="DS160" s="206" t="s">
        <v>113</v>
      </c>
      <c r="DT160" s="206">
        <v>3307005</v>
      </c>
      <c r="DU160" s="206">
        <v>148722</v>
      </c>
      <c r="DV160" s="206" t="s">
        <v>452</v>
      </c>
      <c r="DW160" s="206" t="s">
        <v>345</v>
      </c>
      <c r="DX160" s="206" t="str">
        <f t="shared" si="14"/>
        <v>Academy</v>
      </c>
      <c r="DY160" s="246">
        <v>43</v>
      </c>
      <c r="DZ160" s="246">
        <v>29</v>
      </c>
      <c r="EA160" s="213">
        <f t="shared" si="20"/>
        <v>5</v>
      </c>
      <c r="EB160" s="207" t="str">
        <f t="shared" si="15"/>
        <v>3305</v>
      </c>
    </row>
    <row r="161" spans="122:132" ht="15" x14ac:dyDescent="0.25">
      <c r="DR161" s="206">
        <v>330</v>
      </c>
      <c r="DS161" s="206" t="s">
        <v>113</v>
      </c>
      <c r="DT161" s="206">
        <v>3307006</v>
      </c>
      <c r="DU161" s="206">
        <v>103600</v>
      </c>
      <c r="DV161" s="206" t="s">
        <v>453</v>
      </c>
      <c r="DW161" s="206" t="s">
        <v>320</v>
      </c>
      <c r="DX161" s="206" t="str">
        <f t="shared" si="14"/>
        <v>Maintained</v>
      </c>
      <c r="DY161" s="246">
        <v>115</v>
      </c>
      <c r="DZ161" s="246">
        <v>0</v>
      </c>
      <c r="EA161" s="213">
        <f t="shared" si="20"/>
        <v>6</v>
      </c>
      <c r="EB161" s="207" t="str">
        <f t="shared" si="15"/>
        <v>3306</v>
      </c>
    </row>
    <row r="162" spans="122:132" ht="15" x14ac:dyDescent="0.25">
      <c r="DR162" s="206">
        <v>330</v>
      </c>
      <c r="DS162" s="206" t="s">
        <v>113</v>
      </c>
      <c r="DT162" s="206">
        <v>3307009</v>
      </c>
      <c r="DU162" s="206">
        <v>103601</v>
      </c>
      <c r="DV162" s="206" t="s">
        <v>454</v>
      </c>
      <c r="DW162" s="206" t="s">
        <v>295</v>
      </c>
      <c r="DX162" s="206" t="str">
        <f t="shared" si="14"/>
        <v>Maintained</v>
      </c>
      <c r="DY162" s="246">
        <v>98</v>
      </c>
      <c r="DZ162" s="246">
        <v>130</v>
      </c>
      <c r="EA162" s="213">
        <f t="shared" si="20"/>
        <v>7</v>
      </c>
      <c r="EB162" s="207" t="str">
        <f t="shared" si="15"/>
        <v>3307</v>
      </c>
    </row>
    <row r="163" spans="122:132" ht="15" x14ac:dyDescent="0.25">
      <c r="DR163" s="206">
        <v>330</v>
      </c>
      <c r="DS163" s="206" t="s">
        <v>113</v>
      </c>
      <c r="DT163" s="206">
        <v>3307012</v>
      </c>
      <c r="DU163" s="206">
        <v>103603</v>
      </c>
      <c r="DV163" s="206" t="s">
        <v>455</v>
      </c>
      <c r="DW163" s="206" t="s">
        <v>320</v>
      </c>
      <c r="DX163" s="206" t="str">
        <f t="shared" si="14"/>
        <v>Maintained</v>
      </c>
      <c r="DY163" s="246">
        <v>53</v>
      </c>
      <c r="DZ163" s="246">
        <v>0</v>
      </c>
      <c r="EA163" s="213">
        <f t="shared" si="20"/>
        <v>8</v>
      </c>
      <c r="EB163" s="207" t="str">
        <f t="shared" si="15"/>
        <v>3308</v>
      </c>
    </row>
    <row r="164" spans="122:132" ht="15" x14ac:dyDescent="0.25">
      <c r="DR164" s="206">
        <v>330</v>
      </c>
      <c r="DS164" s="206" t="s">
        <v>113</v>
      </c>
      <c r="DT164" s="206">
        <v>3307013</v>
      </c>
      <c r="DU164" s="206">
        <v>141252</v>
      </c>
      <c r="DV164" s="206" t="s">
        <v>456</v>
      </c>
      <c r="DW164" s="206" t="s">
        <v>300</v>
      </c>
      <c r="DX164" s="206" t="str">
        <f t="shared" si="14"/>
        <v>Academy</v>
      </c>
      <c r="DY164" s="246">
        <v>124</v>
      </c>
      <c r="DZ164" s="246">
        <v>303</v>
      </c>
      <c r="EA164" s="213">
        <f t="shared" si="20"/>
        <v>9</v>
      </c>
      <c r="EB164" s="207" t="str">
        <f t="shared" si="15"/>
        <v>3309</v>
      </c>
    </row>
    <row r="165" spans="122:132" ht="15" x14ac:dyDescent="0.25">
      <c r="DR165" s="206">
        <v>330</v>
      </c>
      <c r="DS165" s="206" t="s">
        <v>113</v>
      </c>
      <c r="DT165" s="206">
        <v>3307014</v>
      </c>
      <c r="DU165" s="206">
        <v>103605</v>
      </c>
      <c r="DV165" s="206" t="s">
        <v>457</v>
      </c>
      <c r="DW165" s="206" t="s">
        <v>295</v>
      </c>
      <c r="DX165" s="206" t="str">
        <f t="shared" si="14"/>
        <v>Maintained</v>
      </c>
      <c r="DY165" s="246">
        <v>92</v>
      </c>
      <c r="DZ165" s="246">
        <v>159</v>
      </c>
      <c r="EA165" s="213">
        <f t="shared" si="20"/>
        <v>10</v>
      </c>
      <c r="EB165" s="207" t="str">
        <f t="shared" si="15"/>
        <v>33010</v>
      </c>
    </row>
    <row r="166" spans="122:132" ht="15" x14ac:dyDescent="0.25">
      <c r="DR166" s="206">
        <v>330</v>
      </c>
      <c r="DS166" s="206" t="s">
        <v>113</v>
      </c>
      <c r="DT166" s="206">
        <v>3307016</v>
      </c>
      <c r="DU166" s="206">
        <v>103606</v>
      </c>
      <c r="DV166" s="206" t="s">
        <v>458</v>
      </c>
      <c r="DW166" s="206" t="s">
        <v>320</v>
      </c>
      <c r="DX166" s="206" t="str">
        <f t="shared" si="14"/>
        <v>Maintained</v>
      </c>
      <c r="DY166" s="246">
        <v>0</v>
      </c>
      <c r="DZ166" s="246">
        <v>163</v>
      </c>
      <c r="EA166" s="213">
        <f t="shared" si="20"/>
        <v>11</v>
      </c>
      <c r="EB166" s="207" t="str">
        <f t="shared" si="15"/>
        <v>33011</v>
      </c>
    </row>
    <row r="167" spans="122:132" ht="15" x14ac:dyDescent="0.25">
      <c r="DR167" s="206">
        <v>330</v>
      </c>
      <c r="DS167" s="206" t="s">
        <v>113</v>
      </c>
      <c r="DT167" s="206">
        <v>3307030</v>
      </c>
      <c r="DU167" s="206">
        <v>103611</v>
      </c>
      <c r="DV167" s="206" t="s">
        <v>459</v>
      </c>
      <c r="DW167" s="206" t="s">
        <v>320</v>
      </c>
      <c r="DX167" s="206" t="str">
        <f t="shared" si="14"/>
        <v>Maintained</v>
      </c>
      <c r="DY167" s="246">
        <v>0</v>
      </c>
      <c r="DZ167" s="246">
        <v>72</v>
      </c>
      <c r="EA167" s="213">
        <f t="shared" si="20"/>
        <v>12</v>
      </c>
      <c r="EB167" s="207" t="str">
        <f t="shared" si="15"/>
        <v>33012</v>
      </c>
    </row>
    <row r="168" spans="122:132" ht="15" x14ac:dyDescent="0.25">
      <c r="DR168" s="206">
        <v>330</v>
      </c>
      <c r="DS168" s="206" t="s">
        <v>113</v>
      </c>
      <c r="DT168" s="206">
        <v>3307031</v>
      </c>
      <c r="DU168" s="206">
        <v>138281</v>
      </c>
      <c r="DV168" s="206" t="s">
        <v>460</v>
      </c>
      <c r="DW168" s="206" t="s">
        <v>300</v>
      </c>
      <c r="DX168" s="206" t="str">
        <f t="shared" si="14"/>
        <v>Academy</v>
      </c>
      <c r="DY168" s="246">
        <v>85</v>
      </c>
      <c r="DZ168" s="246">
        <v>154</v>
      </c>
      <c r="EA168" s="213">
        <f t="shared" si="20"/>
        <v>13</v>
      </c>
      <c r="EB168" s="207" t="str">
        <f t="shared" si="15"/>
        <v>33013</v>
      </c>
    </row>
    <row r="169" spans="122:132" ht="15" x14ac:dyDescent="0.25">
      <c r="DR169" s="206">
        <v>330</v>
      </c>
      <c r="DS169" s="206" t="s">
        <v>113</v>
      </c>
      <c r="DT169" s="206">
        <v>3307033</v>
      </c>
      <c r="DU169" s="206">
        <v>103613</v>
      </c>
      <c r="DV169" s="206" t="s">
        <v>461</v>
      </c>
      <c r="DW169" s="206" t="s">
        <v>320</v>
      </c>
      <c r="DX169" s="206" t="str">
        <f t="shared" si="14"/>
        <v>Maintained</v>
      </c>
      <c r="DY169" s="246">
        <v>0</v>
      </c>
      <c r="DZ169" s="246">
        <v>384</v>
      </c>
      <c r="EA169" s="213">
        <f t="shared" si="20"/>
        <v>14</v>
      </c>
      <c r="EB169" s="207" t="str">
        <f t="shared" si="15"/>
        <v>33014</v>
      </c>
    </row>
    <row r="170" spans="122:132" ht="15" x14ac:dyDescent="0.25">
      <c r="DR170" s="206">
        <v>330</v>
      </c>
      <c r="DS170" s="206" t="s">
        <v>113</v>
      </c>
      <c r="DT170" s="206">
        <v>3307034</v>
      </c>
      <c r="DU170" s="206">
        <v>103614</v>
      </c>
      <c r="DV170" s="206" t="s">
        <v>462</v>
      </c>
      <c r="DW170" s="206" t="s">
        <v>295</v>
      </c>
      <c r="DX170" s="206" t="str">
        <f t="shared" si="14"/>
        <v>Maintained</v>
      </c>
      <c r="DY170" s="246">
        <v>38</v>
      </c>
      <c r="DZ170" s="246">
        <v>47</v>
      </c>
      <c r="EA170" s="213">
        <f t="shared" si="20"/>
        <v>15</v>
      </c>
      <c r="EB170" s="207" t="str">
        <f t="shared" si="15"/>
        <v>33015</v>
      </c>
    </row>
    <row r="171" spans="122:132" ht="15" x14ac:dyDescent="0.25">
      <c r="DR171" s="206">
        <v>330</v>
      </c>
      <c r="DS171" s="206" t="s">
        <v>113</v>
      </c>
      <c r="DT171" s="206">
        <v>3307035</v>
      </c>
      <c r="DU171" s="206">
        <v>103615</v>
      </c>
      <c r="DV171" s="206" t="s">
        <v>463</v>
      </c>
      <c r="DW171" s="206" t="s">
        <v>320</v>
      </c>
      <c r="DX171" s="206" t="str">
        <f t="shared" si="14"/>
        <v>Maintained</v>
      </c>
      <c r="DY171" s="246">
        <v>149</v>
      </c>
      <c r="DZ171" s="246">
        <v>0</v>
      </c>
      <c r="EA171" s="213">
        <f t="shared" si="20"/>
        <v>16</v>
      </c>
      <c r="EB171" s="207" t="str">
        <f t="shared" si="15"/>
        <v>33016</v>
      </c>
    </row>
    <row r="172" spans="122:132" ht="15" x14ac:dyDescent="0.25">
      <c r="DR172" s="206">
        <v>330</v>
      </c>
      <c r="DS172" s="206" t="s">
        <v>113</v>
      </c>
      <c r="DT172" s="206">
        <v>3307038</v>
      </c>
      <c r="DU172" s="206">
        <v>144042</v>
      </c>
      <c r="DV172" s="206" t="s">
        <v>464</v>
      </c>
      <c r="DW172" s="206" t="s">
        <v>300</v>
      </c>
      <c r="DX172" s="206" t="str">
        <f t="shared" si="14"/>
        <v>Academy</v>
      </c>
      <c r="DY172" s="246">
        <v>90</v>
      </c>
      <c r="DZ172" s="246">
        <v>0</v>
      </c>
      <c r="EA172" s="213">
        <f t="shared" si="20"/>
        <v>17</v>
      </c>
      <c r="EB172" s="207" t="str">
        <f t="shared" si="15"/>
        <v>33017</v>
      </c>
    </row>
    <row r="173" spans="122:132" ht="15" x14ac:dyDescent="0.25">
      <c r="DR173" s="206">
        <v>330</v>
      </c>
      <c r="DS173" s="206" t="s">
        <v>113</v>
      </c>
      <c r="DT173" s="206">
        <v>3307045</v>
      </c>
      <c r="DU173" s="206">
        <v>103622</v>
      </c>
      <c r="DV173" s="206" t="s">
        <v>465</v>
      </c>
      <c r="DW173" s="206" t="s">
        <v>320</v>
      </c>
      <c r="DX173" s="206" t="str">
        <f t="shared" si="14"/>
        <v>Maintained</v>
      </c>
      <c r="DY173" s="246">
        <v>135</v>
      </c>
      <c r="DZ173" s="246">
        <v>108</v>
      </c>
      <c r="EA173" s="213">
        <f t="shared" si="20"/>
        <v>18</v>
      </c>
      <c r="EB173" s="207" t="str">
        <f t="shared" si="15"/>
        <v>33018</v>
      </c>
    </row>
    <row r="174" spans="122:132" ht="15" x14ac:dyDescent="0.25">
      <c r="DR174" s="206">
        <v>330</v>
      </c>
      <c r="DS174" s="206" t="s">
        <v>113</v>
      </c>
      <c r="DT174" s="206">
        <v>3307047</v>
      </c>
      <c r="DU174" s="206">
        <v>103623</v>
      </c>
      <c r="DV174" s="206" t="s">
        <v>466</v>
      </c>
      <c r="DW174" s="206" t="s">
        <v>295</v>
      </c>
      <c r="DX174" s="206" t="str">
        <f t="shared" si="14"/>
        <v>Maintained</v>
      </c>
      <c r="DY174" s="246">
        <v>76</v>
      </c>
      <c r="DZ174" s="246">
        <v>0</v>
      </c>
      <c r="EA174" s="213">
        <f t="shared" si="20"/>
        <v>19</v>
      </c>
      <c r="EB174" s="207" t="str">
        <f t="shared" si="15"/>
        <v>33019</v>
      </c>
    </row>
    <row r="175" spans="122:132" ht="15" x14ac:dyDescent="0.25">
      <c r="DR175" s="206">
        <v>330</v>
      </c>
      <c r="DS175" s="206" t="s">
        <v>113</v>
      </c>
      <c r="DT175" s="206">
        <v>3307049</v>
      </c>
      <c r="DU175" s="206">
        <v>144043</v>
      </c>
      <c r="DV175" s="206" t="s">
        <v>315</v>
      </c>
      <c r="DW175" s="206" t="s">
        <v>300</v>
      </c>
      <c r="DX175" s="206" t="str">
        <f t="shared" si="14"/>
        <v>Academy</v>
      </c>
      <c r="DY175" s="246">
        <v>89</v>
      </c>
      <c r="DZ175" s="246">
        <v>0</v>
      </c>
      <c r="EA175" s="213">
        <f t="shared" si="20"/>
        <v>20</v>
      </c>
      <c r="EB175" s="207" t="str">
        <f t="shared" si="15"/>
        <v>33020</v>
      </c>
    </row>
    <row r="176" spans="122:132" ht="15" x14ac:dyDescent="0.25">
      <c r="DR176" s="206">
        <v>330</v>
      </c>
      <c r="DS176" s="206" t="s">
        <v>113</v>
      </c>
      <c r="DT176" s="206">
        <v>3307050</v>
      </c>
      <c r="DU176" s="206">
        <v>103625</v>
      </c>
      <c r="DV176" s="206" t="s">
        <v>467</v>
      </c>
      <c r="DW176" s="206" t="s">
        <v>320</v>
      </c>
      <c r="DX176" s="206" t="str">
        <f t="shared" si="14"/>
        <v>Maintained</v>
      </c>
      <c r="DY176" s="246">
        <v>0</v>
      </c>
      <c r="DZ176" s="246">
        <v>108</v>
      </c>
      <c r="EA176" s="213">
        <f t="shared" si="20"/>
        <v>21</v>
      </c>
      <c r="EB176" s="207" t="str">
        <f t="shared" si="15"/>
        <v>33021</v>
      </c>
    </row>
    <row r="177" spans="122:132" ht="15" x14ac:dyDescent="0.25">
      <c r="DR177" s="206">
        <v>330</v>
      </c>
      <c r="DS177" s="206" t="s">
        <v>113</v>
      </c>
      <c r="DT177" s="206">
        <v>3307051</v>
      </c>
      <c r="DU177" s="206">
        <v>103626</v>
      </c>
      <c r="DV177" s="206" t="s">
        <v>468</v>
      </c>
      <c r="DW177" s="206" t="s">
        <v>295</v>
      </c>
      <c r="DX177" s="206" t="str">
        <f t="shared" si="14"/>
        <v>Maintained</v>
      </c>
      <c r="DY177" s="246">
        <v>111</v>
      </c>
      <c r="DZ177" s="246">
        <v>0</v>
      </c>
      <c r="EA177" s="213">
        <f t="shared" si="20"/>
        <v>22</v>
      </c>
      <c r="EB177" s="207" t="str">
        <f t="shared" si="15"/>
        <v>33022</v>
      </c>
    </row>
    <row r="178" spans="122:132" ht="15" x14ac:dyDescent="0.25">
      <c r="DR178" s="206">
        <v>330</v>
      </c>
      <c r="DS178" s="206" t="s">
        <v>113</v>
      </c>
      <c r="DT178" s="206">
        <v>3307052</v>
      </c>
      <c r="DU178" s="206">
        <v>103627</v>
      </c>
      <c r="DV178" s="206" t="s">
        <v>469</v>
      </c>
      <c r="DW178" s="206" t="s">
        <v>295</v>
      </c>
      <c r="DX178" s="206" t="str">
        <f t="shared" si="14"/>
        <v>Maintained</v>
      </c>
      <c r="DY178" s="246">
        <v>86</v>
      </c>
      <c r="DZ178" s="246">
        <v>0</v>
      </c>
      <c r="EA178" s="213">
        <f t="shared" si="20"/>
        <v>23</v>
      </c>
      <c r="EB178" s="207" t="str">
        <f t="shared" si="15"/>
        <v>33023</v>
      </c>
    </row>
    <row r="179" spans="122:132" ht="15" x14ac:dyDescent="0.25">
      <c r="DR179" s="206">
        <v>330</v>
      </c>
      <c r="DS179" s="206" t="s">
        <v>113</v>
      </c>
      <c r="DT179" s="206">
        <v>3307053</v>
      </c>
      <c r="DU179" s="206">
        <v>103628</v>
      </c>
      <c r="DV179" s="206" t="s">
        <v>470</v>
      </c>
      <c r="DW179" s="206" t="s">
        <v>295</v>
      </c>
      <c r="DX179" s="206" t="str">
        <f t="shared" si="14"/>
        <v>Maintained</v>
      </c>
      <c r="DY179" s="246">
        <v>0</v>
      </c>
      <c r="DZ179" s="246">
        <v>140</v>
      </c>
      <c r="EA179" s="213">
        <f t="shared" si="20"/>
        <v>24</v>
      </c>
      <c r="EB179" s="207" t="str">
        <f t="shared" si="15"/>
        <v>33024</v>
      </c>
    </row>
    <row r="180" spans="122:132" ht="15" x14ac:dyDescent="0.25">
      <c r="DR180" s="206">
        <v>330</v>
      </c>
      <c r="DS180" s="206" t="s">
        <v>113</v>
      </c>
      <c r="DT180" s="206">
        <v>3307060</v>
      </c>
      <c r="DU180" s="206">
        <v>103630</v>
      </c>
      <c r="DV180" s="206" t="s">
        <v>471</v>
      </c>
      <c r="DW180" s="206" t="s">
        <v>320</v>
      </c>
      <c r="DX180" s="206" t="str">
        <f t="shared" si="14"/>
        <v>Maintained</v>
      </c>
      <c r="DY180" s="246">
        <v>97</v>
      </c>
      <c r="DZ180" s="246">
        <v>0</v>
      </c>
      <c r="EA180" s="213">
        <f t="shared" si="20"/>
        <v>25</v>
      </c>
      <c r="EB180" s="207" t="str">
        <f t="shared" si="15"/>
        <v>33025</v>
      </c>
    </row>
    <row r="181" spans="122:132" ht="15" x14ac:dyDescent="0.25">
      <c r="DR181" s="206">
        <v>330</v>
      </c>
      <c r="DS181" s="206" t="s">
        <v>113</v>
      </c>
      <c r="DT181" s="206">
        <v>3307062</v>
      </c>
      <c r="DU181" s="206">
        <v>103632</v>
      </c>
      <c r="DV181" s="206" t="s">
        <v>472</v>
      </c>
      <c r="DW181" s="206" t="s">
        <v>295</v>
      </c>
      <c r="DX181" s="206" t="str">
        <f t="shared" si="14"/>
        <v>Maintained</v>
      </c>
      <c r="DY181" s="246">
        <v>8</v>
      </c>
      <c r="DZ181" s="246">
        <v>114</v>
      </c>
      <c r="EA181" s="213">
        <f t="shared" si="20"/>
        <v>26</v>
      </c>
      <c r="EB181" s="207" t="str">
        <f t="shared" si="15"/>
        <v>33026</v>
      </c>
    </row>
    <row r="182" spans="122:132" ht="15" x14ac:dyDescent="0.25">
      <c r="DR182" s="206">
        <v>330</v>
      </c>
      <c r="DS182" s="206" t="s">
        <v>113</v>
      </c>
      <c r="DT182" s="206">
        <v>3307063</v>
      </c>
      <c r="DU182" s="206">
        <v>139526</v>
      </c>
      <c r="DV182" s="206" t="s">
        <v>473</v>
      </c>
      <c r="DW182" s="206" t="s">
        <v>300</v>
      </c>
      <c r="DX182" s="206" t="str">
        <f t="shared" si="14"/>
        <v>Academy</v>
      </c>
      <c r="DY182" s="246">
        <v>6</v>
      </c>
      <c r="DZ182" s="246">
        <v>110.5</v>
      </c>
      <c r="EA182" s="213">
        <f t="shared" si="20"/>
        <v>27</v>
      </c>
      <c r="EB182" s="207" t="str">
        <f t="shared" si="15"/>
        <v>33027</v>
      </c>
    </row>
    <row r="183" spans="122:132" ht="15" x14ac:dyDescent="0.25">
      <c r="DR183" s="206">
        <v>331</v>
      </c>
      <c r="DS183" s="206" t="s">
        <v>138</v>
      </c>
      <c r="DT183" s="206">
        <v>3317000</v>
      </c>
      <c r="DU183" s="206">
        <v>139911</v>
      </c>
      <c r="DV183" s="206" t="s">
        <v>474</v>
      </c>
      <c r="DW183" s="206" t="s">
        <v>345</v>
      </c>
      <c r="DX183" s="206" t="str">
        <f t="shared" si="14"/>
        <v>Academy</v>
      </c>
      <c r="DY183" s="246">
        <v>91</v>
      </c>
      <c r="DZ183" s="246">
        <v>0</v>
      </c>
      <c r="EA183" s="213">
        <f t="shared" si="20"/>
        <v>1</v>
      </c>
      <c r="EB183" s="207" t="str">
        <f t="shared" si="15"/>
        <v>3311</v>
      </c>
    </row>
    <row r="184" spans="122:132" ht="15" x14ac:dyDescent="0.25">
      <c r="DR184" s="206">
        <v>331</v>
      </c>
      <c r="DS184" s="206" t="s">
        <v>138</v>
      </c>
      <c r="DT184" s="206">
        <v>3317002</v>
      </c>
      <c r="DU184" s="206">
        <v>141376</v>
      </c>
      <c r="DV184" s="206" t="s">
        <v>475</v>
      </c>
      <c r="DW184" s="206" t="s">
        <v>345</v>
      </c>
      <c r="DX184" s="206" t="str">
        <f t="shared" si="14"/>
        <v>Academy</v>
      </c>
      <c r="DY184" s="246">
        <v>0</v>
      </c>
      <c r="DZ184" s="246">
        <v>186</v>
      </c>
      <c r="EA184" s="213">
        <f t="shared" si="20"/>
        <v>2</v>
      </c>
      <c r="EB184" s="207" t="str">
        <f t="shared" si="15"/>
        <v>3312</v>
      </c>
    </row>
    <row r="185" spans="122:132" ht="15" x14ac:dyDescent="0.25">
      <c r="DR185" s="206">
        <v>331</v>
      </c>
      <c r="DS185" s="206" t="s">
        <v>138</v>
      </c>
      <c r="DT185" s="206">
        <v>3317009</v>
      </c>
      <c r="DU185" s="206">
        <v>103760</v>
      </c>
      <c r="DV185" s="206" t="s">
        <v>476</v>
      </c>
      <c r="DW185" s="206" t="s">
        <v>295</v>
      </c>
      <c r="DX185" s="206" t="str">
        <f t="shared" si="14"/>
        <v>Maintained</v>
      </c>
      <c r="DY185" s="246">
        <v>80</v>
      </c>
      <c r="DZ185" s="246">
        <v>141</v>
      </c>
      <c r="EA185" s="213">
        <f t="shared" si="20"/>
        <v>3</v>
      </c>
      <c r="EB185" s="207" t="str">
        <f t="shared" si="15"/>
        <v>3313</v>
      </c>
    </row>
    <row r="186" spans="122:132" ht="15" x14ac:dyDescent="0.25">
      <c r="DR186" s="206">
        <v>331</v>
      </c>
      <c r="DS186" s="206" t="s">
        <v>138</v>
      </c>
      <c r="DT186" s="206">
        <v>3317017</v>
      </c>
      <c r="DU186" s="206">
        <v>103763</v>
      </c>
      <c r="DV186" s="206" t="s">
        <v>477</v>
      </c>
      <c r="DW186" s="206" t="s">
        <v>295</v>
      </c>
      <c r="DX186" s="206" t="str">
        <f t="shared" si="14"/>
        <v>Maintained</v>
      </c>
      <c r="DY186" s="246">
        <v>113</v>
      </c>
      <c r="DZ186" s="246">
        <v>0</v>
      </c>
      <c r="EA186" s="213">
        <f t="shared" si="20"/>
        <v>4</v>
      </c>
      <c r="EB186" s="207" t="str">
        <f t="shared" si="15"/>
        <v>3314</v>
      </c>
    </row>
    <row r="187" spans="122:132" ht="15" x14ac:dyDescent="0.25">
      <c r="DR187" s="206">
        <v>331</v>
      </c>
      <c r="DS187" s="206" t="s">
        <v>138</v>
      </c>
      <c r="DT187" s="206">
        <v>3317019</v>
      </c>
      <c r="DU187" s="206">
        <v>103765</v>
      </c>
      <c r="DV187" s="206" t="s">
        <v>478</v>
      </c>
      <c r="DW187" s="206" t="s">
        <v>295</v>
      </c>
      <c r="DX187" s="206" t="str">
        <f t="shared" si="14"/>
        <v>Maintained</v>
      </c>
      <c r="DY187" s="246">
        <v>0</v>
      </c>
      <c r="DZ187" s="246">
        <v>119</v>
      </c>
      <c r="EA187" s="213">
        <f t="shared" si="20"/>
        <v>5</v>
      </c>
      <c r="EB187" s="207" t="str">
        <f t="shared" si="15"/>
        <v>3315</v>
      </c>
    </row>
    <row r="188" spans="122:132" ht="15" x14ac:dyDescent="0.25">
      <c r="DR188" s="206">
        <v>331</v>
      </c>
      <c r="DS188" s="206" t="s">
        <v>138</v>
      </c>
      <c r="DT188" s="206">
        <v>3317021</v>
      </c>
      <c r="DU188" s="206">
        <v>131574</v>
      </c>
      <c r="DV188" s="206" t="s">
        <v>479</v>
      </c>
      <c r="DW188" s="206" t="s">
        <v>295</v>
      </c>
      <c r="DX188" s="206" t="str">
        <f t="shared" si="14"/>
        <v>Maintained</v>
      </c>
      <c r="DY188" s="246">
        <v>60</v>
      </c>
      <c r="DZ188" s="246">
        <v>84</v>
      </c>
      <c r="EA188" s="213">
        <f t="shared" si="20"/>
        <v>6</v>
      </c>
      <c r="EB188" s="207" t="str">
        <f t="shared" si="15"/>
        <v>3316</v>
      </c>
    </row>
    <row r="189" spans="122:132" ht="15" x14ac:dyDescent="0.25">
      <c r="DR189" s="206">
        <v>331</v>
      </c>
      <c r="DS189" s="206" t="s">
        <v>138</v>
      </c>
      <c r="DT189" s="206">
        <v>3317022</v>
      </c>
      <c r="DU189" s="206">
        <v>134533</v>
      </c>
      <c r="DV189" s="206" t="s">
        <v>480</v>
      </c>
      <c r="DW189" s="206" t="s">
        <v>295</v>
      </c>
      <c r="DX189" s="206" t="str">
        <f t="shared" si="14"/>
        <v>Maintained</v>
      </c>
      <c r="DY189" s="246">
        <v>0</v>
      </c>
      <c r="DZ189" s="246">
        <v>135</v>
      </c>
      <c r="EA189" s="213">
        <f t="shared" si="20"/>
        <v>7</v>
      </c>
      <c r="EB189" s="207" t="str">
        <f t="shared" si="15"/>
        <v>3317</v>
      </c>
    </row>
    <row r="190" spans="122:132" ht="15" x14ac:dyDescent="0.25">
      <c r="DR190" s="206">
        <v>331</v>
      </c>
      <c r="DS190" s="206" t="s">
        <v>138</v>
      </c>
      <c r="DT190" s="206">
        <v>3317024</v>
      </c>
      <c r="DU190" s="206">
        <v>135569</v>
      </c>
      <c r="DV190" s="206" t="s">
        <v>481</v>
      </c>
      <c r="DW190" s="206" t="s">
        <v>295</v>
      </c>
      <c r="DX190" s="206" t="str">
        <f t="shared" si="14"/>
        <v>Maintained</v>
      </c>
      <c r="DY190" s="246">
        <v>160</v>
      </c>
      <c r="DZ190" s="246">
        <v>0</v>
      </c>
      <c r="EA190" s="213">
        <f t="shared" si="20"/>
        <v>8</v>
      </c>
      <c r="EB190" s="207" t="str">
        <f t="shared" si="15"/>
        <v>3318</v>
      </c>
    </row>
    <row r="191" spans="122:132" ht="15" x14ac:dyDescent="0.25">
      <c r="DR191" s="206">
        <v>332</v>
      </c>
      <c r="DS191" s="206" t="s">
        <v>148</v>
      </c>
      <c r="DT191" s="206">
        <v>3327001</v>
      </c>
      <c r="DU191" s="206">
        <v>103877</v>
      </c>
      <c r="DV191" s="206" t="s">
        <v>482</v>
      </c>
      <c r="DW191" s="206" t="s">
        <v>320</v>
      </c>
      <c r="DX191" s="206" t="str">
        <f t="shared" si="14"/>
        <v>Maintained</v>
      </c>
      <c r="DY191" s="246">
        <v>0</v>
      </c>
      <c r="DZ191" s="246">
        <v>184</v>
      </c>
      <c r="EA191" s="213">
        <f t="shared" si="20"/>
        <v>1</v>
      </c>
      <c r="EB191" s="207" t="str">
        <f t="shared" si="15"/>
        <v>3321</v>
      </c>
    </row>
    <row r="192" spans="122:132" ht="15" x14ac:dyDescent="0.25">
      <c r="DR192" s="206">
        <v>332</v>
      </c>
      <c r="DS192" s="206" t="s">
        <v>148</v>
      </c>
      <c r="DT192" s="206">
        <v>3327002</v>
      </c>
      <c r="DU192" s="206">
        <v>103878</v>
      </c>
      <c r="DV192" s="206" t="s">
        <v>483</v>
      </c>
      <c r="DW192" s="206" t="s">
        <v>295</v>
      </c>
      <c r="DX192" s="206" t="str">
        <f t="shared" si="14"/>
        <v>Maintained</v>
      </c>
      <c r="DY192" s="246">
        <v>92</v>
      </c>
      <c r="DZ192" s="246">
        <v>72</v>
      </c>
      <c r="EA192" s="213">
        <f t="shared" si="20"/>
        <v>2</v>
      </c>
      <c r="EB192" s="207" t="str">
        <f t="shared" si="15"/>
        <v>3322</v>
      </c>
    </row>
    <row r="193" spans="122:132" ht="15" x14ac:dyDescent="0.25">
      <c r="DR193" s="206">
        <v>332</v>
      </c>
      <c r="DS193" s="206" t="s">
        <v>148</v>
      </c>
      <c r="DT193" s="206">
        <v>3327003</v>
      </c>
      <c r="DU193" s="206">
        <v>103879</v>
      </c>
      <c r="DV193" s="206" t="s">
        <v>484</v>
      </c>
      <c r="DW193" s="206" t="s">
        <v>295</v>
      </c>
      <c r="DX193" s="206" t="str">
        <f t="shared" si="14"/>
        <v>Maintained</v>
      </c>
      <c r="DY193" s="246">
        <v>102</v>
      </c>
      <c r="DZ193" s="246">
        <v>0</v>
      </c>
      <c r="EA193" s="213">
        <f t="shared" si="20"/>
        <v>3</v>
      </c>
      <c r="EB193" s="207" t="str">
        <f t="shared" si="15"/>
        <v>3323</v>
      </c>
    </row>
    <row r="194" spans="122:132" ht="15" x14ac:dyDescent="0.25">
      <c r="DR194" s="206">
        <v>332</v>
      </c>
      <c r="DS194" s="206" t="s">
        <v>148</v>
      </c>
      <c r="DT194" s="206">
        <v>3327004</v>
      </c>
      <c r="DU194" s="206">
        <v>103880</v>
      </c>
      <c r="DV194" s="206" t="s">
        <v>485</v>
      </c>
      <c r="DW194" s="206" t="s">
        <v>295</v>
      </c>
      <c r="DX194" s="206" t="str">
        <f t="shared" si="14"/>
        <v>Maintained</v>
      </c>
      <c r="DY194" s="246">
        <v>82</v>
      </c>
      <c r="DZ194" s="246">
        <v>68</v>
      </c>
      <c r="EA194" s="213">
        <f t="shared" si="20"/>
        <v>4</v>
      </c>
      <c r="EB194" s="207" t="str">
        <f t="shared" si="15"/>
        <v>3324</v>
      </c>
    </row>
    <row r="195" spans="122:132" ht="15" x14ac:dyDescent="0.25">
      <c r="DR195" s="206">
        <v>332</v>
      </c>
      <c r="DS195" s="206" t="s">
        <v>148</v>
      </c>
      <c r="DT195" s="206">
        <v>3327005</v>
      </c>
      <c r="DU195" s="206">
        <v>103881</v>
      </c>
      <c r="DV195" s="206" t="s">
        <v>486</v>
      </c>
      <c r="DW195" s="206" t="s">
        <v>320</v>
      </c>
      <c r="DX195" s="206" t="str">
        <f t="shared" si="14"/>
        <v>Maintained</v>
      </c>
      <c r="DY195" s="246">
        <v>91</v>
      </c>
      <c r="DZ195" s="246">
        <v>63</v>
      </c>
      <c r="EA195" s="213">
        <f t="shared" si="20"/>
        <v>5</v>
      </c>
      <c r="EB195" s="207" t="str">
        <f t="shared" si="15"/>
        <v>3325</v>
      </c>
    </row>
    <row r="196" spans="122:132" ht="15" x14ac:dyDescent="0.25">
      <c r="DR196" s="206">
        <v>332</v>
      </c>
      <c r="DS196" s="206" t="s">
        <v>148</v>
      </c>
      <c r="DT196" s="206">
        <v>3327008</v>
      </c>
      <c r="DU196" s="206">
        <v>103882</v>
      </c>
      <c r="DV196" s="206" t="s">
        <v>487</v>
      </c>
      <c r="DW196" s="206" t="s">
        <v>295</v>
      </c>
      <c r="DX196" s="206" t="str">
        <f t="shared" si="14"/>
        <v>Maintained</v>
      </c>
      <c r="DY196" s="246">
        <v>3</v>
      </c>
      <c r="DZ196" s="246">
        <v>41</v>
      </c>
      <c r="EA196" s="213">
        <f t="shared" si="20"/>
        <v>6</v>
      </c>
      <c r="EB196" s="207" t="str">
        <f t="shared" si="15"/>
        <v>3326</v>
      </c>
    </row>
    <row r="197" spans="122:132" ht="15" x14ac:dyDescent="0.25">
      <c r="DR197" s="206">
        <v>332</v>
      </c>
      <c r="DS197" s="206" t="s">
        <v>148</v>
      </c>
      <c r="DT197" s="206">
        <v>3327009</v>
      </c>
      <c r="DU197" s="206">
        <v>103883</v>
      </c>
      <c r="DV197" s="206" t="s">
        <v>488</v>
      </c>
      <c r="DW197" s="206" t="s">
        <v>295</v>
      </c>
      <c r="DX197" s="206" t="str">
        <f t="shared" si="14"/>
        <v>Maintained</v>
      </c>
      <c r="DY197" s="246">
        <v>53</v>
      </c>
      <c r="DZ197" s="246">
        <v>58</v>
      </c>
      <c r="EA197" s="213">
        <f t="shared" si="20"/>
        <v>7</v>
      </c>
      <c r="EB197" s="207" t="str">
        <f t="shared" si="15"/>
        <v>3327</v>
      </c>
    </row>
    <row r="198" spans="122:132" ht="15" x14ac:dyDescent="0.25">
      <c r="DR198" s="206">
        <v>333</v>
      </c>
      <c r="DS198" s="206" t="s">
        <v>210</v>
      </c>
      <c r="DT198" s="206">
        <v>3337000</v>
      </c>
      <c r="DU198" s="206">
        <v>148400</v>
      </c>
      <c r="DV198" s="206" t="s">
        <v>489</v>
      </c>
      <c r="DW198" s="206" t="s">
        <v>311</v>
      </c>
      <c r="DX198" s="206" t="str">
        <f t="shared" ref="DX198:DX261" si="21">IF(OR(LEFT(DW198,7)="Academy",LEFT(DW198,11)="Free School"),"Academy","Maintained")</f>
        <v>Academy</v>
      </c>
      <c r="DY198" s="246">
        <v>0</v>
      </c>
      <c r="DZ198" s="246">
        <v>24</v>
      </c>
      <c r="EA198" s="213">
        <f t="shared" si="20"/>
        <v>1</v>
      </c>
      <c r="EB198" s="207" t="str">
        <f t="shared" ref="EB198:EB261" si="22">DR198&amp;EA198</f>
        <v>3331</v>
      </c>
    </row>
    <row r="199" spans="122:132" ht="15" x14ac:dyDescent="0.25">
      <c r="DR199" s="206">
        <v>333</v>
      </c>
      <c r="DS199" s="206" t="s">
        <v>210</v>
      </c>
      <c r="DT199" s="206">
        <v>3337001</v>
      </c>
      <c r="DU199" s="206">
        <v>147347</v>
      </c>
      <c r="DV199" s="206" t="s">
        <v>490</v>
      </c>
      <c r="DW199" s="206" t="s">
        <v>300</v>
      </c>
      <c r="DX199" s="206" t="str">
        <f t="shared" si="21"/>
        <v>Academy</v>
      </c>
      <c r="DY199" s="246">
        <v>48</v>
      </c>
      <c r="DZ199" s="246">
        <v>47</v>
      </c>
      <c r="EA199" s="213">
        <f t="shared" ref="EA199:EA262" si="23">IF(DR199=DR198,EA198+1,1)</f>
        <v>2</v>
      </c>
      <c r="EB199" s="207" t="str">
        <f t="shared" si="22"/>
        <v>3332</v>
      </c>
    </row>
    <row r="200" spans="122:132" ht="15" x14ac:dyDescent="0.25">
      <c r="DR200" s="206">
        <v>333</v>
      </c>
      <c r="DS200" s="206" t="s">
        <v>210</v>
      </c>
      <c r="DT200" s="206">
        <v>3337017</v>
      </c>
      <c r="DU200" s="206">
        <v>132231</v>
      </c>
      <c r="DV200" s="206" t="s">
        <v>491</v>
      </c>
      <c r="DW200" s="206" t="s">
        <v>295</v>
      </c>
      <c r="DX200" s="206" t="str">
        <f t="shared" si="21"/>
        <v>Maintained</v>
      </c>
      <c r="DY200" s="246">
        <v>0</v>
      </c>
      <c r="DZ200" s="246">
        <v>207</v>
      </c>
      <c r="EA200" s="213">
        <f t="shared" si="23"/>
        <v>3</v>
      </c>
      <c r="EB200" s="207" t="str">
        <f t="shared" si="22"/>
        <v>3333</v>
      </c>
    </row>
    <row r="201" spans="122:132" ht="15" x14ac:dyDescent="0.25">
      <c r="DR201" s="206">
        <v>333</v>
      </c>
      <c r="DS201" s="206" t="s">
        <v>210</v>
      </c>
      <c r="DT201" s="206">
        <v>3337018</v>
      </c>
      <c r="DU201" s="206">
        <v>132232</v>
      </c>
      <c r="DV201" s="206" t="s">
        <v>492</v>
      </c>
      <c r="DW201" s="206" t="s">
        <v>295</v>
      </c>
      <c r="DX201" s="206" t="str">
        <f t="shared" si="21"/>
        <v>Maintained</v>
      </c>
      <c r="DY201" s="246">
        <v>147</v>
      </c>
      <c r="DZ201" s="246">
        <v>0</v>
      </c>
      <c r="EA201" s="213">
        <f t="shared" si="23"/>
        <v>4</v>
      </c>
      <c r="EB201" s="207" t="str">
        <f t="shared" si="22"/>
        <v>3334</v>
      </c>
    </row>
    <row r="202" spans="122:132" ht="15" x14ac:dyDescent="0.25">
      <c r="DR202" s="206">
        <v>333</v>
      </c>
      <c r="DS202" s="206" t="s">
        <v>210</v>
      </c>
      <c r="DT202" s="206">
        <v>3337019</v>
      </c>
      <c r="DU202" s="206">
        <v>132233</v>
      </c>
      <c r="DV202" s="206" t="s">
        <v>493</v>
      </c>
      <c r="DW202" s="206" t="s">
        <v>295</v>
      </c>
      <c r="DX202" s="206" t="str">
        <f t="shared" si="21"/>
        <v>Maintained</v>
      </c>
      <c r="DY202" s="246">
        <v>21</v>
      </c>
      <c r="DZ202" s="246">
        <v>215</v>
      </c>
      <c r="EA202" s="213">
        <f t="shared" si="23"/>
        <v>5</v>
      </c>
      <c r="EB202" s="207" t="str">
        <f t="shared" si="22"/>
        <v>3335</v>
      </c>
    </row>
    <row r="203" spans="122:132" ht="15" x14ac:dyDescent="0.25">
      <c r="DR203" s="206">
        <v>334</v>
      </c>
      <c r="DS203" s="206" t="s">
        <v>215</v>
      </c>
      <c r="DT203" s="206">
        <v>3347001</v>
      </c>
      <c r="DU203" s="206">
        <v>104130</v>
      </c>
      <c r="DV203" s="206" t="s">
        <v>494</v>
      </c>
      <c r="DW203" s="206" t="s">
        <v>295</v>
      </c>
      <c r="DX203" s="206" t="str">
        <f t="shared" si="21"/>
        <v>Maintained</v>
      </c>
      <c r="DY203" s="246">
        <v>68</v>
      </c>
      <c r="DZ203" s="246">
        <v>117</v>
      </c>
      <c r="EA203" s="213">
        <f t="shared" si="23"/>
        <v>1</v>
      </c>
      <c r="EB203" s="207" t="str">
        <f t="shared" si="22"/>
        <v>3341</v>
      </c>
    </row>
    <row r="204" spans="122:132" ht="15" x14ac:dyDescent="0.25">
      <c r="DR204" s="206">
        <v>334</v>
      </c>
      <c r="DS204" s="206" t="s">
        <v>215</v>
      </c>
      <c r="DT204" s="206">
        <v>3347002</v>
      </c>
      <c r="DU204" s="206">
        <v>104131</v>
      </c>
      <c r="DV204" s="206" t="s">
        <v>495</v>
      </c>
      <c r="DW204" s="206" t="s">
        <v>295</v>
      </c>
      <c r="DX204" s="206" t="str">
        <f t="shared" si="21"/>
        <v>Maintained</v>
      </c>
      <c r="DY204" s="246">
        <v>89</v>
      </c>
      <c r="DZ204" s="246">
        <v>55</v>
      </c>
      <c r="EA204" s="213">
        <f t="shared" si="23"/>
        <v>2</v>
      </c>
      <c r="EB204" s="207" t="str">
        <f t="shared" si="22"/>
        <v>3342</v>
      </c>
    </row>
    <row r="205" spans="122:132" ht="15" x14ac:dyDescent="0.25">
      <c r="DR205" s="206">
        <v>334</v>
      </c>
      <c r="DS205" s="206" t="s">
        <v>215</v>
      </c>
      <c r="DT205" s="206">
        <v>3347003</v>
      </c>
      <c r="DU205" s="206">
        <v>141171</v>
      </c>
      <c r="DV205" s="206" t="s">
        <v>496</v>
      </c>
      <c r="DW205" s="206" t="s">
        <v>345</v>
      </c>
      <c r="DX205" s="206" t="str">
        <f t="shared" si="21"/>
        <v>Academy</v>
      </c>
      <c r="DY205" s="246">
        <v>17</v>
      </c>
      <c r="DZ205" s="246">
        <v>74</v>
      </c>
      <c r="EA205" s="213">
        <f t="shared" si="23"/>
        <v>3</v>
      </c>
      <c r="EB205" s="207" t="str">
        <f t="shared" si="22"/>
        <v>3343</v>
      </c>
    </row>
    <row r="206" spans="122:132" ht="15" x14ac:dyDescent="0.25">
      <c r="DR206" s="206">
        <v>334</v>
      </c>
      <c r="DS206" s="206" t="s">
        <v>215</v>
      </c>
      <c r="DT206" s="206">
        <v>3347005</v>
      </c>
      <c r="DU206" s="206">
        <v>104132</v>
      </c>
      <c r="DV206" s="206" t="s">
        <v>497</v>
      </c>
      <c r="DW206" s="206" t="s">
        <v>295</v>
      </c>
      <c r="DX206" s="206" t="str">
        <f t="shared" si="21"/>
        <v>Maintained</v>
      </c>
      <c r="DY206" s="246">
        <v>50</v>
      </c>
      <c r="DZ206" s="246">
        <v>129</v>
      </c>
      <c r="EA206" s="213">
        <f t="shared" si="23"/>
        <v>4</v>
      </c>
      <c r="EB206" s="207" t="str">
        <f t="shared" si="22"/>
        <v>3344</v>
      </c>
    </row>
    <row r="207" spans="122:132" ht="15" x14ac:dyDescent="0.25">
      <c r="DR207" s="206">
        <v>334</v>
      </c>
      <c r="DS207" s="206" t="s">
        <v>215</v>
      </c>
      <c r="DT207" s="206">
        <v>3347007</v>
      </c>
      <c r="DU207" s="206">
        <v>104133</v>
      </c>
      <c r="DV207" s="206" t="s">
        <v>498</v>
      </c>
      <c r="DW207" s="206" t="s">
        <v>295</v>
      </c>
      <c r="DX207" s="206" t="str">
        <f t="shared" si="21"/>
        <v>Maintained</v>
      </c>
      <c r="DY207" s="246">
        <v>77</v>
      </c>
      <c r="DZ207" s="246">
        <v>60</v>
      </c>
      <c r="EA207" s="213">
        <f t="shared" si="23"/>
        <v>5</v>
      </c>
      <c r="EB207" s="207" t="str">
        <f t="shared" si="22"/>
        <v>3345</v>
      </c>
    </row>
    <row r="208" spans="122:132" ht="15" x14ac:dyDescent="0.25">
      <c r="DR208" s="206">
        <v>335</v>
      </c>
      <c r="DS208" s="206" t="s">
        <v>237</v>
      </c>
      <c r="DT208" s="206">
        <v>3357002</v>
      </c>
      <c r="DU208" s="206">
        <v>104269</v>
      </c>
      <c r="DV208" s="206" t="s">
        <v>499</v>
      </c>
      <c r="DW208" s="206" t="s">
        <v>295</v>
      </c>
      <c r="DX208" s="206" t="str">
        <f t="shared" si="21"/>
        <v>Maintained</v>
      </c>
      <c r="DY208" s="246">
        <v>40</v>
      </c>
      <c r="DZ208" s="246">
        <v>153</v>
      </c>
      <c r="EA208" s="213">
        <f t="shared" si="23"/>
        <v>1</v>
      </c>
      <c r="EB208" s="207" t="str">
        <f t="shared" si="22"/>
        <v>3351</v>
      </c>
    </row>
    <row r="209" spans="122:132" ht="15" x14ac:dyDescent="0.25">
      <c r="DR209" s="206">
        <v>335</v>
      </c>
      <c r="DS209" s="206" t="s">
        <v>237</v>
      </c>
      <c r="DT209" s="206">
        <v>3357004</v>
      </c>
      <c r="DU209" s="206">
        <v>104271</v>
      </c>
      <c r="DV209" s="206" t="s">
        <v>500</v>
      </c>
      <c r="DW209" s="206" t="s">
        <v>295</v>
      </c>
      <c r="DX209" s="206" t="str">
        <f t="shared" si="21"/>
        <v>Maintained</v>
      </c>
      <c r="DY209" s="246">
        <v>20</v>
      </c>
      <c r="DZ209" s="246">
        <v>109</v>
      </c>
      <c r="EA209" s="213">
        <f t="shared" si="23"/>
        <v>2</v>
      </c>
      <c r="EB209" s="207" t="str">
        <f t="shared" si="22"/>
        <v>3352</v>
      </c>
    </row>
    <row r="210" spans="122:132" ht="15" x14ac:dyDescent="0.25">
      <c r="DR210" s="206">
        <v>335</v>
      </c>
      <c r="DS210" s="206" t="s">
        <v>237</v>
      </c>
      <c r="DT210" s="206">
        <v>3357005</v>
      </c>
      <c r="DU210" s="206">
        <v>104272</v>
      </c>
      <c r="DV210" s="206" t="s">
        <v>501</v>
      </c>
      <c r="DW210" s="206" t="s">
        <v>295</v>
      </c>
      <c r="DX210" s="206" t="str">
        <f t="shared" si="21"/>
        <v>Maintained</v>
      </c>
      <c r="DY210" s="246">
        <v>0</v>
      </c>
      <c r="DZ210" s="246">
        <v>132</v>
      </c>
      <c r="EA210" s="213">
        <f t="shared" si="23"/>
        <v>3</v>
      </c>
      <c r="EB210" s="207" t="str">
        <f t="shared" si="22"/>
        <v>3353</v>
      </c>
    </row>
    <row r="211" spans="122:132" ht="15" x14ac:dyDescent="0.25">
      <c r="DR211" s="206">
        <v>335</v>
      </c>
      <c r="DS211" s="206" t="s">
        <v>237</v>
      </c>
      <c r="DT211" s="206">
        <v>3357007</v>
      </c>
      <c r="DU211" s="206">
        <v>104274</v>
      </c>
      <c r="DV211" s="206" t="s">
        <v>502</v>
      </c>
      <c r="DW211" s="206" t="s">
        <v>295</v>
      </c>
      <c r="DX211" s="206" t="str">
        <f t="shared" si="21"/>
        <v>Maintained</v>
      </c>
      <c r="DY211" s="246">
        <v>103</v>
      </c>
      <c r="DZ211" s="246">
        <v>0</v>
      </c>
      <c r="EA211" s="213">
        <f t="shared" si="23"/>
        <v>4</v>
      </c>
      <c r="EB211" s="207" t="str">
        <f t="shared" si="22"/>
        <v>3354</v>
      </c>
    </row>
    <row r="212" spans="122:132" ht="15" x14ac:dyDescent="0.25">
      <c r="DR212" s="206">
        <v>335</v>
      </c>
      <c r="DS212" s="206" t="s">
        <v>237</v>
      </c>
      <c r="DT212" s="206">
        <v>3357011</v>
      </c>
      <c r="DU212" s="206">
        <v>104275</v>
      </c>
      <c r="DV212" s="206" t="s">
        <v>503</v>
      </c>
      <c r="DW212" s="206" t="s">
        <v>295</v>
      </c>
      <c r="DX212" s="206" t="str">
        <f t="shared" si="21"/>
        <v>Maintained</v>
      </c>
      <c r="DY212" s="246">
        <v>129</v>
      </c>
      <c r="DZ212" s="246">
        <v>0</v>
      </c>
      <c r="EA212" s="213">
        <f t="shared" si="23"/>
        <v>5</v>
      </c>
      <c r="EB212" s="207" t="str">
        <f t="shared" si="22"/>
        <v>3355</v>
      </c>
    </row>
    <row r="213" spans="122:132" ht="15" x14ac:dyDescent="0.25">
      <c r="DR213" s="206">
        <v>335</v>
      </c>
      <c r="DS213" s="206" t="s">
        <v>237</v>
      </c>
      <c r="DT213" s="206">
        <v>3357013</v>
      </c>
      <c r="DU213" s="206">
        <v>143382</v>
      </c>
      <c r="DV213" s="206" t="s">
        <v>504</v>
      </c>
      <c r="DW213" s="206" t="s">
        <v>300</v>
      </c>
      <c r="DX213" s="206" t="str">
        <f t="shared" si="21"/>
        <v>Academy</v>
      </c>
      <c r="DY213" s="246">
        <v>34</v>
      </c>
      <c r="DZ213" s="246">
        <v>0</v>
      </c>
      <c r="EA213" s="213">
        <f t="shared" si="23"/>
        <v>6</v>
      </c>
      <c r="EB213" s="207" t="str">
        <f t="shared" si="22"/>
        <v>3356</v>
      </c>
    </row>
    <row r="214" spans="122:132" ht="15" x14ac:dyDescent="0.25">
      <c r="DR214" s="206">
        <v>335</v>
      </c>
      <c r="DS214" s="206" t="s">
        <v>237</v>
      </c>
      <c r="DT214" s="206">
        <v>3357014</v>
      </c>
      <c r="DU214" s="206">
        <v>135461</v>
      </c>
      <c r="DV214" s="206" t="s">
        <v>505</v>
      </c>
      <c r="DW214" s="206" t="s">
        <v>295</v>
      </c>
      <c r="DX214" s="206" t="str">
        <f t="shared" si="21"/>
        <v>Maintained</v>
      </c>
      <c r="DY214" s="246">
        <v>0</v>
      </c>
      <c r="DZ214" s="246">
        <v>73</v>
      </c>
      <c r="EA214" s="213">
        <f t="shared" si="23"/>
        <v>7</v>
      </c>
      <c r="EB214" s="207" t="str">
        <f t="shared" si="22"/>
        <v>3357</v>
      </c>
    </row>
    <row r="215" spans="122:132" ht="15" x14ac:dyDescent="0.25">
      <c r="DR215" s="206">
        <v>336</v>
      </c>
      <c r="DS215" s="206" t="s">
        <v>248</v>
      </c>
      <c r="DT215" s="206">
        <v>3367000</v>
      </c>
      <c r="DU215" s="206">
        <v>142086</v>
      </c>
      <c r="DV215" s="206" t="s">
        <v>506</v>
      </c>
      <c r="DW215" s="206" t="s">
        <v>345</v>
      </c>
      <c r="DX215" s="206" t="str">
        <f t="shared" si="21"/>
        <v>Academy</v>
      </c>
      <c r="DY215" s="246">
        <v>18</v>
      </c>
      <c r="DZ215" s="246">
        <v>66</v>
      </c>
      <c r="EA215" s="213">
        <f t="shared" si="23"/>
        <v>1</v>
      </c>
      <c r="EB215" s="207" t="str">
        <f t="shared" si="22"/>
        <v>3361</v>
      </c>
    </row>
    <row r="216" spans="122:132" ht="15" x14ac:dyDescent="0.25">
      <c r="DR216" s="206">
        <v>336</v>
      </c>
      <c r="DS216" s="206" t="s">
        <v>248</v>
      </c>
      <c r="DT216" s="206">
        <v>3367001</v>
      </c>
      <c r="DU216" s="206">
        <v>142123</v>
      </c>
      <c r="DV216" s="206" t="s">
        <v>507</v>
      </c>
      <c r="DW216" s="206" t="s">
        <v>311</v>
      </c>
      <c r="DX216" s="206" t="str">
        <f t="shared" si="21"/>
        <v>Academy</v>
      </c>
      <c r="DY216" s="246">
        <v>0</v>
      </c>
      <c r="DZ216" s="246">
        <v>49</v>
      </c>
      <c r="EA216" s="213">
        <f t="shared" si="23"/>
        <v>2</v>
      </c>
      <c r="EB216" s="207" t="str">
        <f t="shared" si="22"/>
        <v>3362</v>
      </c>
    </row>
    <row r="217" spans="122:132" ht="15" x14ac:dyDescent="0.25">
      <c r="DR217" s="206">
        <v>336</v>
      </c>
      <c r="DS217" s="206" t="s">
        <v>248</v>
      </c>
      <c r="DT217" s="206">
        <v>3367004</v>
      </c>
      <c r="DU217" s="206">
        <v>104412</v>
      </c>
      <c r="DV217" s="206" t="s">
        <v>508</v>
      </c>
      <c r="DW217" s="206" t="s">
        <v>295</v>
      </c>
      <c r="DX217" s="206" t="str">
        <f t="shared" si="21"/>
        <v>Maintained</v>
      </c>
      <c r="DY217" s="246">
        <v>58</v>
      </c>
      <c r="DZ217" s="246">
        <v>131</v>
      </c>
      <c r="EA217" s="213">
        <f t="shared" si="23"/>
        <v>3</v>
      </c>
      <c r="EB217" s="207" t="str">
        <f t="shared" si="22"/>
        <v>3363</v>
      </c>
    </row>
    <row r="218" spans="122:132" ht="15" x14ac:dyDescent="0.25">
      <c r="DR218" s="206">
        <v>336</v>
      </c>
      <c r="DS218" s="206" t="s">
        <v>248</v>
      </c>
      <c r="DT218" s="206">
        <v>3367005</v>
      </c>
      <c r="DU218" s="206">
        <v>142383</v>
      </c>
      <c r="DV218" s="206" t="s">
        <v>509</v>
      </c>
      <c r="DW218" s="206" t="s">
        <v>300</v>
      </c>
      <c r="DX218" s="206" t="str">
        <f t="shared" si="21"/>
        <v>Academy</v>
      </c>
      <c r="DY218" s="246">
        <v>63</v>
      </c>
      <c r="DZ218" s="246">
        <v>125</v>
      </c>
      <c r="EA218" s="213">
        <f t="shared" si="23"/>
        <v>4</v>
      </c>
      <c r="EB218" s="207" t="str">
        <f t="shared" si="22"/>
        <v>3364</v>
      </c>
    </row>
    <row r="219" spans="122:132" ht="15" x14ac:dyDescent="0.25">
      <c r="DR219" s="206">
        <v>336</v>
      </c>
      <c r="DS219" s="206" t="s">
        <v>248</v>
      </c>
      <c r="DT219" s="206">
        <v>3367007</v>
      </c>
      <c r="DU219" s="206">
        <v>104414</v>
      </c>
      <c r="DV219" s="206" t="s">
        <v>510</v>
      </c>
      <c r="DW219" s="206" t="s">
        <v>295</v>
      </c>
      <c r="DX219" s="206" t="str">
        <f t="shared" si="21"/>
        <v>Maintained</v>
      </c>
      <c r="DY219" s="246">
        <v>66</v>
      </c>
      <c r="DZ219" s="246">
        <v>80</v>
      </c>
      <c r="EA219" s="213">
        <f t="shared" si="23"/>
        <v>5</v>
      </c>
      <c r="EB219" s="207" t="str">
        <f t="shared" si="22"/>
        <v>3365</v>
      </c>
    </row>
    <row r="220" spans="122:132" ht="15" x14ac:dyDescent="0.25">
      <c r="DR220" s="206">
        <v>336</v>
      </c>
      <c r="DS220" s="206" t="s">
        <v>248</v>
      </c>
      <c r="DT220" s="206">
        <v>3367008</v>
      </c>
      <c r="DU220" s="206">
        <v>104415</v>
      </c>
      <c r="DV220" s="206" t="s">
        <v>511</v>
      </c>
      <c r="DW220" s="206" t="s">
        <v>295</v>
      </c>
      <c r="DX220" s="206" t="str">
        <f t="shared" si="21"/>
        <v>Maintained</v>
      </c>
      <c r="DY220" s="246">
        <v>72</v>
      </c>
      <c r="DZ220" s="246">
        <v>73</v>
      </c>
      <c r="EA220" s="213">
        <f t="shared" si="23"/>
        <v>6</v>
      </c>
      <c r="EB220" s="207" t="str">
        <f t="shared" si="22"/>
        <v>3366</v>
      </c>
    </row>
    <row r="221" spans="122:132" ht="15" x14ac:dyDescent="0.25">
      <c r="DR221" s="206">
        <v>336</v>
      </c>
      <c r="DS221" s="206" t="s">
        <v>248</v>
      </c>
      <c r="DT221" s="206">
        <v>3367011</v>
      </c>
      <c r="DU221" s="206">
        <v>143506</v>
      </c>
      <c r="DV221" s="206" t="s">
        <v>512</v>
      </c>
      <c r="DW221" s="206" t="s">
        <v>300</v>
      </c>
      <c r="DX221" s="206" t="str">
        <f t="shared" si="21"/>
        <v>Academy</v>
      </c>
      <c r="DY221" s="246">
        <v>74</v>
      </c>
      <c r="DZ221" s="246">
        <v>0</v>
      </c>
      <c r="EA221" s="213">
        <f t="shared" si="23"/>
        <v>7</v>
      </c>
      <c r="EB221" s="207" t="str">
        <f t="shared" si="22"/>
        <v>3367</v>
      </c>
    </row>
    <row r="222" spans="122:132" ht="15" x14ac:dyDescent="0.25">
      <c r="DR222" s="206">
        <v>336</v>
      </c>
      <c r="DS222" s="206" t="s">
        <v>248</v>
      </c>
      <c r="DT222" s="206">
        <v>3367012</v>
      </c>
      <c r="DU222" s="206">
        <v>104417</v>
      </c>
      <c r="DV222" s="206" t="s">
        <v>513</v>
      </c>
      <c r="DW222" s="206" t="s">
        <v>295</v>
      </c>
      <c r="DX222" s="206" t="str">
        <f t="shared" si="21"/>
        <v>Maintained</v>
      </c>
      <c r="DY222" s="246">
        <v>54</v>
      </c>
      <c r="DZ222" s="246">
        <v>55</v>
      </c>
      <c r="EA222" s="213">
        <f t="shared" si="23"/>
        <v>8</v>
      </c>
      <c r="EB222" s="207" t="str">
        <f t="shared" si="22"/>
        <v>3368</v>
      </c>
    </row>
    <row r="223" spans="122:132" ht="15" x14ac:dyDescent="0.25">
      <c r="DR223" s="206">
        <v>340</v>
      </c>
      <c r="DS223" s="206" t="s">
        <v>173</v>
      </c>
      <c r="DT223" s="206">
        <v>3407002</v>
      </c>
      <c r="DU223" s="206">
        <v>141033</v>
      </c>
      <c r="DV223" s="206" t="s">
        <v>514</v>
      </c>
      <c r="DW223" s="206" t="s">
        <v>345</v>
      </c>
      <c r="DX223" s="206" t="str">
        <f t="shared" si="21"/>
        <v>Academy</v>
      </c>
      <c r="DY223" s="246">
        <v>0</v>
      </c>
      <c r="DZ223" s="246">
        <v>83</v>
      </c>
      <c r="EA223" s="213">
        <f t="shared" si="23"/>
        <v>1</v>
      </c>
      <c r="EB223" s="207" t="str">
        <f t="shared" si="22"/>
        <v>3401</v>
      </c>
    </row>
    <row r="224" spans="122:132" ht="15" x14ac:dyDescent="0.25">
      <c r="DR224" s="206">
        <v>340</v>
      </c>
      <c r="DS224" s="206" t="s">
        <v>173</v>
      </c>
      <c r="DT224" s="206">
        <v>3407005</v>
      </c>
      <c r="DU224" s="206">
        <v>104495</v>
      </c>
      <c r="DV224" s="206" t="s">
        <v>515</v>
      </c>
      <c r="DW224" s="206" t="s">
        <v>295</v>
      </c>
      <c r="DX224" s="206" t="str">
        <f t="shared" si="21"/>
        <v>Maintained</v>
      </c>
      <c r="DY224" s="246">
        <v>85</v>
      </c>
      <c r="DZ224" s="246">
        <v>119</v>
      </c>
      <c r="EA224" s="213">
        <f t="shared" si="23"/>
        <v>2</v>
      </c>
      <c r="EB224" s="207" t="str">
        <f t="shared" si="22"/>
        <v>3402</v>
      </c>
    </row>
    <row r="225" spans="122:132" ht="15" x14ac:dyDescent="0.25">
      <c r="DR225" s="206">
        <v>340</v>
      </c>
      <c r="DS225" s="206" t="s">
        <v>173</v>
      </c>
      <c r="DT225" s="206">
        <v>3407013</v>
      </c>
      <c r="DU225" s="206">
        <v>104498</v>
      </c>
      <c r="DV225" s="206" t="s">
        <v>516</v>
      </c>
      <c r="DW225" s="206" t="s">
        <v>295</v>
      </c>
      <c r="DX225" s="206" t="str">
        <f t="shared" si="21"/>
        <v>Maintained</v>
      </c>
      <c r="DY225" s="246">
        <v>0</v>
      </c>
      <c r="DZ225" s="246">
        <v>262</v>
      </c>
      <c r="EA225" s="213">
        <f t="shared" si="23"/>
        <v>3</v>
      </c>
      <c r="EB225" s="207" t="str">
        <f t="shared" si="22"/>
        <v>3403</v>
      </c>
    </row>
    <row r="226" spans="122:132" ht="15" x14ac:dyDescent="0.25">
      <c r="DR226" s="206">
        <v>340</v>
      </c>
      <c r="DS226" s="206" t="s">
        <v>173</v>
      </c>
      <c r="DT226" s="206">
        <v>3407015</v>
      </c>
      <c r="DU226" s="206">
        <v>104500</v>
      </c>
      <c r="DV226" s="206" t="s">
        <v>517</v>
      </c>
      <c r="DW226" s="206" t="s">
        <v>295</v>
      </c>
      <c r="DX226" s="206" t="str">
        <f t="shared" si="21"/>
        <v>Maintained</v>
      </c>
      <c r="DY226" s="246">
        <v>98</v>
      </c>
      <c r="DZ226" s="246">
        <v>0</v>
      </c>
      <c r="EA226" s="213">
        <f t="shared" si="23"/>
        <v>4</v>
      </c>
      <c r="EB226" s="207" t="str">
        <f t="shared" si="22"/>
        <v>3404</v>
      </c>
    </row>
    <row r="227" spans="122:132" ht="15" x14ac:dyDescent="0.25">
      <c r="DR227" s="206">
        <v>341</v>
      </c>
      <c r="DS227" s="206" t="s">
        <v>179</v>
      </c>
      <c r="DT227" s="206">
        <v>3417025</v>
      </c>
      <c r="DU227" s="206">
        <v>104736</v>
      </c>
      <c r="DV227" s="206" t="s">
        <v>518</v>
      </c>
      <c r="DW227" s="206" t="s">
        <v>295</v>
      </c>
      <c r="DX227" s="206" t="str">
        <f t="shared" si="21"/>
        <v>Maintained</v>
      </c>
      <c r="DY227" s="246">
        <v>61</v>
      </c>
      <c r="DZ227" s="246">
        <v>204</v>
      </c>
      <c r="EA227" s="213">
        <f t="shared" si="23"/>
        <v>1</v>
      </c>
      <c r="EB227" s="207" t="str">
        <f t="shared" si="22"/>
        <v>3411</v>
      </c>
    </row>
    <row r="228" spans="122:132" ht="15" x14ac:dyDescent="0.25">
      <c r="DR228" s="206">
        <v>341</v>
      </c>
      <c r="DS228" s="206" t="s">
        <v>179</v>
      </c>
      <c r="DT228" s="206">
        <v>3417039</v>
      </c>
      <c r="DU228" s="206">
        <v>104739</v>
      </c>
      <c r="DV228" s="206" t="s">
        <v>519</v>
      </c>
      <c r="DW228" s="206" t="s">
        <v>295</v>
      </c>
      <c r="DX228" s="206" t="str">
        <f t="shared" si="21"/>
        <v>Maintained</v>
      </c>
      <c r="DY228" s="246">
        <v>0</v>
      </c>
      <c r="DZ228" s="246">
        <v>69</v>
      </c>
      <c r="EA228" s="213">
        <f t="shared" si="23"/>
        <v>2</v>
      </c>
      <c r="EB228" s="207" t="str">
        <f t="shared" si="22"/>
        <v>3412</v>
      </c>
    </row>
    <row r="229" spans="122:132" ht="15" x14ac:dyDescent="0.25">
      <c r="DR229" s="206">
        <v>341</v>
      </c>
      <c r="DS229" s="206" t="s">
        <v>179</v>
      </c>
      <c r="DT229" s="206">
        <v>3417042</v>
      </c>
      <c r="DU229" s="206">
        <v>104742</v>
      </c>
      <c r="DV229" s="206" t="s">
        <v>520</v>
      </c>
      <c r="DW229" s="206" t="s">
        <v>295</v>
      </c>
      <c r="DX229" s="206" t="str">
        <f t="shared" si="21"/>
        <v>Maintained</v>
      </c>
      <c r="DY229" s="246">
        <v>0</v>
      </c>
      <c r="DZ229" s="246">
        <v>68</v>
      </c>
      <c r="EA229" s="213">
        <f t="shared" si="23"/>
        <v>3</v>
      </c>
      <c r="EB229" s="207" t="str">
        <f t="shared" si="22"/>
        <v>3413</v>
      </c>
    </row>
    <row r="230" spans="122:132" ht="15" x14ac:dyDescent="0.25">
      <c r="DR230" s="206">
        <v>341</v>
      </c>
      <c r="DS230" s="206" t="s">
        <v>179</v>
      </c>
      <c r="DT230" s="206">
        <v>3417045</v>
      </c>
      <c r="DU230" s="206">
        <v>104744</v>
      </c>
      <c r="DV230" s="206" t="s">
        <v>521</v>
      </c>
      <c r="DW230" s="206" t="s">
        <v>295</v>
      </c>
      <c r="DX230" s="206" t="str">
        <f t="shared" si="21"/>
        <v>Maintained</v>
      </c>
      <c r="DY230" s="246">
        <v>53</v>
      </c>
      <c r="DZ230" s="246">
        <v>0</v>
      </c>
      <c r="EA230" s="213">
        <f t="shared" si="23"/>
        <v>4</v>
      </c>
      <c r="EB230" s="207" t="str">
        <f t="shared" si="22"/>
        <v>3414</v>
      </c>
    </row>
    <row r="231" spans="122:132" ht="15" x14ac:dyDescent="0.25">
      <c r="DR231" s="206">
        <v>341</v>
      </c>
      <c r="DS231" s="206" t="s">
        <v>179</v>
      </c>
      <c r="DT231" s="206">
        <v>3417051</v>
      </c>
      <c r="DU231" s="206">
        <v>104748</v>
      </c>
      <c r="DV231" s="206" t="s">
        <v>522</v>
      </c>
      <c r="DW231" s="206" t="s">
        <v>295</v>
      </c>
      <c r="DX231" s="206" t="str">
        <f t="shared" si="21"/>
        <v>Maintained</v>
      </c>
      <c r="DY231" s="246">
        <v>0</v>
      </c>
      <c r="DZ231" s="246">
        <v>138</v>
      </c>
      <c r="EA231" s="213">
        <f t="shared" si="23"/>
        <v>5</v>
      </c>
      <c r="EB231" s="207" t="str">
        <f t="shared" si="22"/>
        <v>3415</v>
      </c>
    </row>
    <row r="232" spans="122:132" ht="15" x14ac:dyDescent="0.25">
      <c r="DR232" s="206">
        <v>341</v>
      </c>
      <c r="DS232" s="206" t="s">
        <v>179</v>
      </c>
      <c r="DT232" s="206">
        <v>3417052</v>
      </c>
      <c r="DU232" s="206">
        <v>104749</v>
      </c>
      <c r="DV232" s="206" t="s">
        <v>523</v>
      </c>
      <c r="DW232" s="206" t="s">
        <v>295</v>
      </c>
      <c r="DX232" s="206" t="str">
        <f t="shared" si="21"/>
        <v>Maintained</v>
      </c>
      <c r="DY232" s="246">
        <v>1</v>
      </c>
      <c r="DZ232" s="246">
        <v>139</v>
      </c>
      <c r="EA232" s="213">
        <f t="shared" si="23"/>
        <v>6</v>
      </c>
      <c r="EB232" s="207" t="str">
        <f t="shared" si="22"/>
        <v>3416</v>
      </c>
    </row>
    <row r="233" spans="122:132" ht="15" x14ac:dyDescent="0.25">
      <c r="DR233" s="206">
        <v>341</v>
      </c>
      <c r="DS233" s="206" t="s">
        <v>179</v>
      </c>
      <c r="DT233" s="206">
        <v>3417054</v>
      </c>
      <c r="DU233" s="206">
        <v>104751</v>
      </c>
      <c r="DV233" s="206" t="s">
        <v>524</v>
      </c>
      <c r="DW233" s="206" t="s">
        <v>295</v>
      </c>
      <c r="DX233" s="206" t="str">
        <f t="shared" si="21"/>
        <v>Maintained</v>
      </c>
      <c r="DY233" s="246">
        <v>131</v>
      </c>
      <c r="DZ233" s="246">
        <v>0</v>
      </c>
      <c r="EA233" s="213">
        <f t="shared" si="23"/>
        <v>7</v>
      </c>
      <c r="EB233" s="207" t="str">
        <f t="shared" si="22"/>
        <v>3417</v>
      </c>
    </row>
    <row r="234" spans="122:132" ht="15" x14ac:dyDescent="0.25">
      <c r="DR234" s="206">
        <v>341</v>
      </c>
      <c r="DS234" s="206" t="s">
        <v>179</v>
      </c>
      <c r="DT234" s="206">
        <v>3417059</v>
      </c>
      <c r="DU234" s="206">
        <v>130961</v>
      </c>
      <c r="DV234" s="206" t="s">
        <v>525</v>
      </c>
      <c r="DW234" s="206" t="s">
        <v>295</v>
      </c>
      <c r="DX234" s="206" t="str">
        <f t="shared" si="21"/>
        <v>Maintained</v>
      </c>
      <c r="DY234" s="246">
        <v>0</v>
      </c>
      <c r="DZ234" s="246">
        <v>79</v>
      </c>
      <c r="EA234" s="213">
        <f t="shared" si="23"/>
        <v>8</v>
      </c>
      <c r="EB234" s="207" t="str">
        <f t="shared" si="22"/>
        <v>3418</v>
      </c>
    </row>
    <row r="235" spans="122:132" ht="15" x14ac:dyDescent="0.25">
      <c r="DR235" s="206">
        <v>341</v>
      </c>
      <c r="DS235" s="206" t="s">
        <v>179</v>
      </c>
      <c r="DT235" s="206">
        <v>3417063</v>
      </c>
      <c r="DU235" s="206">
        <v>104750</v>
      </c>
      <c r="DV235" s="206" t="s">
        <v>526</v>
      </c>
      <c r="DW235" s="206" t="s">
        <v>295</v>
      </c>
      <c r="DX235" s="206" t="str">
        <f t="shared" si="21"/>
        <v>Maintained</v>
      </c>
      <c r="DY235" s="246">
        <v>165</v>
      </c>
      <c r="DZ235" s="246">
        <v>0</v>
      </c>
      <c r="EA235" s="213">
        <f t="shared" si="23"/>
        <v>9</v>
      </c>
      <c r="EB235" s="207" t="str">
        <f t="shared" si="22"/>
        <v>3419</v>
      </c>
    </row>
    <row r="236" spans="122:132" ht="15" x14ac:dyDescent="0.25">
      <c r="DR236" s="206">
        <v>341</v>
      </c>
      <c r="DS236" s="206" t="s">
        <v>179</v>
      </c>
      <c r="DT236" s="206">
        <v>3417065</v>
      </c>
      <c r="DU236" s="206">
        <v>133421</v>
      </c>
      <c r="DV236" s="206" t="s">
        <v>527</v>
      </c>
      <c r="DW236" s="206" t="s">
        <v>295</v>
      </c>
      <c r="DX236" s="206" t="str">
        <f t="shared" si="21"/>
        <v>Maintained</v>
      </c>
      <c r="DY236" s="246">
        <v>48</v>
      </c>
      <c r="DZ236" s="246">
        <v>4</v>
      </c>
      <c r="EA236" s="213">
        <f t="shared" si="23"/>
        <v>10</v>
      </c>
      <c r="EB236" s="207" t="str">
        <f t="shared" si="22"/>
        <v>34110</v>
      </c>
    </row>
    <row r="237" spans="122:132" ht="15" x14ac:dyDescent="0.25">
      <c r="DR237" s="206">
        <v>341</v>
      </c>
      <c r="DS237" s="206" t="s">
        <v>179</v>
      </c>
      <c r="DT237" s="206">
        <v>3417069</v>
      </c>
      <c r="DU237" s="206">
        <v>134658</v>
      </c>
      <c r="DV237" s="206" t="s">
        <v>528</v>
      </c>
      <c r="DW237" s="206" t="s">
        <v>295</v>
      </c>
      <c r="DX237" s="206" t="str">
        <f t="shared" si="21"/>
        <v>Maintained</v>
      </c>
      <c r="DY237" s="246">
        <v>0</v>
      </c>
      <c r="DZ237" s="246">
        <v>161</v>
      </c>
      <c r="EA237" s="213">
        <f t="shared" si="23"/>
        <v>11</v>
      </c>
      <c r="EB237" s="207" t="str">
        <f t="shared" si="22"/>
        <v>34111</v>
      </c>
    </row>
    <row r="238" spans="122:132" ht="15" x14ac:dyDescent="0.25">
      <c r="DR238" s="206">
        <v>341</v>
      </c>
      <c r="DS238" s="206" t="s">
        <v>179</v>
      </c>
      <c r="DT238" s="206">
        <v>3417070</v>
      </c>
      <c r="DU238" s="206">
        <v>133441</v>
      </c>
      <c r="DV238" s="206" t="s">
        <v>529</v>
      </c>
      <c r="DW238" s="206" t="s">
        <v>295</v>
      </c>
      <c r="DX238" s="206" t="str">
        <f t="shared" si="21"/>
        <v>Maintained</v>
      </c>
      <c r="DY238" s="246">
        <v>38</v>
      </c>
      <c r="DZ238" s="246">
        <v>227</v>
      </c>
      <c r="EA238" s="213">
        <f t="shared" si="23"/>
        <v>12</v>
      </c>
      <c r="EB238" s="207" t="str">
        <f t="shared" si="22"/>
        <v>34112</v>
      </c>
    </row>
    <row r="239" spans="122:132" ht="15" x14ac:dyDescent="0.25">
      <c r="DR239" s="206">
        <v>342</v>
      </c>
      <c r="DS239" s="206" t="s">
        <v>221</v>
      </c>
      <c r="DT239" s="206">
        <v>3427005</v>
      </c>
      <c r="DU239" s="206">
        <v>104843</v>
      </c>
      <c r="DV239" s="206" t="s">
        <v>530</v>
      </c>
      <c r="DW239" s="206" t="s">
        <v>295</v>
      </c>
      <c r="DX239" s="206" t="str">
        <f t="shared" si="21"/>
        <v>Maintained</v>
      </c>
      <c r="DY239" s="246">
        <v>10</v>
      </c>
      <c r="DZ239" s="246">
        <v>40.5</v>
      </c>
      <c r="EA239" s="213">
        <f t="shared" si="23"/>
        <v>1</v>
      </c>
      <c r="EB239" s="207" t="str">
        <f t="shared" si="22"/>
        <v>3421</v>
      </c>
    </row>
    <row r="240" spans="122:132" ht="15" x14ac:dyDescent="0.25">
      <c r="DR240" s="206">
        <v>342</v>
      </c>
      <c r="DS240" s="206" t="s">
        <v>221</v>
      </c>
      <c r="DT240" s="206">
        <v>3427007</v>
      </c>
      <c r="DU240" s="206">
        <v>131022</v>
      </c>
      <c r="DV240" s="206" t="s">
        <v>531</v>
      </c>
      <c r="DW240" s="206" t="s">
        <v>295</v>
      </c>
      <c r="DX240" s="206" t="str">
        <f t="shared" si="21"/>
        <v>Maintained</v>
      </c>
      <c r="DY240" s="246">
        <v>0</v>
      </c>
      <c r="DZ240" s="246">
        <v>110</v>
      </c>
      <c r="EA240" s="213">
        <f t="shared" si="23"/>
        <v>2</v>
      </c>
      <c r="EB240" s="207" t="str">
        <f t="shared" si="22"/>
        <v>3422</v>
      </c>
    </row>
    <row r="241" spans="122:132" ht="15" x14ac:dyDescent="0.25">
      <c r="DR241" s="206">
        <v>342</v>
      </c>
      <c r="DS241" s="206" t="s">
        <v>221</v>
      </c>
      <c r="DT241" s="206">
        <v>3427008</v>
      </c>
      <c r="DU241" s="206">
        <v>134865</v>
      </c>
      <c r="DV241" s="206" t="s">
        <v>532</v>
      </c>
      <c r="DW241" s="206" t="s">
        <v>295</v>
      </c>
      <c r="DX241" s="206" t="str">
        <f t="shared" si="21"/>
        <v>Maintained</v>
      </c>
      <c r="DY241" s="246">
        <v>124</v>
      </c>
      <c r="DZ241" s="246">
        <v>99</v>
      </c>
      <c r="EA241" s="213">
        <f t="shared" si="23"/>
        <v>3</v>
      </c>
      <c r="EB241" s="207" t="str">
        <f t="shared" si="22"/>
        <v>3423</v>
      </c>
    </row>
    <row r="242" spans="122:132" ht="15" x14ac:dyDescent="0.25">
      <c r="DR242" s="206">
        <v>343</v>
      </c>
      <c r="DS242" s="206" t="s">
        <v>211</v>
      </c>
      <c r="DT242" s="206">
        <v>3437004</v>
      </c>
      <c r="DU242" s="206">
        <v>104977</v>
      </c>
      <c r="DV242" s="206" t="s">
        <v>533</v>
      </c>
      <c r="DW242" s="206" t="s">
        <v>295</v>
      </c>
      <c r="DX242" s="206" t="str">
        <f t="shared" si="21"/>
        <v>Maintained</v>
      </c>
      <c r="DY242" s="246">
        <v>0</v>
      </c>
      <c r="DZ242" s="246">
        <v>118</v>
      </c>
      <c r="EA242" s="213">
        <f t="shared" si="23"/>
        <v>1</v>
      </c>
      <c r="EB242" s="207" t="str">
        <f t="shared" si="22"/>
        <v>3431</v>
      </c>
    </row>
    <row r="243" spans="122:132" ht="15" x14ac:dyDescent="0.25">
      <c r="DR243" s="206">
        <v>343</v>
      </c>
      <c r="DS243" s="206" t="s">
        <v>211</v>
      </c>
      <c r="DT243" s="206">
        <v>3437006</v>
      </c>
      <c r="DU243" s="206">
        <v>104979</v>
      </c>
      <c r="DV243" s="206" t="s">
        <v>534</v>
      </c>
      <c r="DW243" s="206" t="s">
        <v>295</v>
      </c>
      <c r="DX243" s="206" t="str">
        <f t="shared" si="21"/>
        <v>Maintained</v>
      </c>
      <c r="DY243" s="246">
        <v>50</v>
      </c>
      <c r="DZ243" s="246">
        <v>57</v>
      </c>
      <c r="EA243" s="213">
        <f t="shared" si="23"/>
        <v>2</v>
      </c>
      <c r="EB243" s="207" t="str">
        <f t="shared" si="22"/>
        <v>3432</v>
      </c>
    </row>
    <row r="244" spans="122:132" ht="15" x14ac:dyDescent="0.25">
      <c r="DR244" s="206">
        <v>343</v>
      </c>
      <c r="DS244" s="206" t="s">
        <v>211</v>
      </c>
      <c r="DT244" s="206">
        <v>3437009</v>
      </c>
      <c r="DU244" s="206">
        <v>104980</v>
      </c>
      <c r="DV244" s="206" t="s">
        <v>535</v>
      </c>
      <c r="DW244" s="206" t="s">
        <v>295</v>
      </c>
      <c r="DX244" s="206" t="str">
        <f t="shared" si="21"/>
        <v>Maintained</v>
      </c>
      <c r="DY244" s="246">
        <v>0</v>
      </c>
      <c r="DZ244" s="246">
        <v>156</v>
      </c>
      <c r="EA244" s="213">
        <f t="shared" si="23"/>
        <v>3</v>
      </c>
      <c r="EB244" s="207" t="str">
        <f t="shared" si="22"/>
        <v>3433</v>
      </c>
    </row>
    <row r="245" spans="122:132" ht="15" x14ac:dyDescent="0.25">
      <c r="DR245" s="206">
        <v>343</v>
      </c>
      <c r="DS245" s="206" t="s">
        <v>211</v>
      </c>
      <c r="DT245" s="206">
        <v>3437011</v>
      </c>
      <c r="DU245" s="206">
        <v>104982</v>
      </c>
      <c r="DV245" s="206" t="s">
        <v>536</v>
      </c>
      <c r="DW245" s="206" t="s">
        <v>295</v>
      </c>
      <c r="DX245" s="206" t="str">
        <f t="shared" si="21"/>
        <v>Maintained</v>
      </c>
      <c r="DY245" s="246">
        <v>13</v>
      </c>
      <c r="DZ245" s="246">
        <v>75</v>
      </c>
      <c r="EA245" s="213">
        <f t="shared" si="23"/>
        <v>4</v>
      </c>
      <c r="EB245" s="207" t="str">
        <f t="shared" si="22"/>
        <v>3434</v>
      </c>
    </row>
    <row r="246" spans="122:132" ht="15" x14ac:dyDescent="0.25">
      <c r="DR246" s="206">
        <v>343</v>
      </c>
      <c r="DS246" s="206" t="s">
        <v>211</v>
      </c>
      <c r="DT246" s="206">
        <v>3437013</v>
      </c>
      <c r="DU246" s="206">
        <v>104983</v>
      </c>
      <c r="DV246" s="206" t="s">
        <v>537</v>
      </c>
      <c r="DW246" s="206" t="s">
        <v>295</v>
      </c>
      <c r="DX246" s="206" t="str">
        <f t="shared" si="21"/>
        <v>Maintained</v>
      </c>
      <c r="DY246" s="246">
        <v>102</v>
      </c>
      <c r="DZ246" s="246">
        <v>157</v>
      </c>
      <c r="EA246" s="213">
        <f t="shared" si="23"/>
        <v>5</v>
      </c>
      <c r="EB246" s="207" t="str">
        <f t="shared" si="22"/>
        <v>3435</v>
      </c>
    </row>
    <row r="247" spans="122:132" ht="15" x14ac:dyDescent="0.25">
      <c r="DR247" s="206">
        <v>344</v>
      </c>
      <c r="DS247" s="206" t="s">
        <v>246</v>
      </c>
      <c r="DT247" s="206">
        <v>3447000</v>
      </c>
      <c r="DU247" s="206">
        <v>105128</v>
      </c>
      <c r="DV247" s="206" t="s">
        <v>538</v>
      </c>
      <c r="DW247" s="206" t="s">
        <v>295</v>
      </c>
      <c r="DX247" s="206" t="str">
        <f t="shared" si="21"/>
        <v>Maintained</v>
      </c>
      <c r="DY247" s="246">
        <v>124</v>
      </c>
      <c r="DZ247" s="246">
        <v>0</v>
      </c>
      <c r="EA247" s="213">
        <f t="shared" si="23"/>
        <v>1</v>
      </c>
      <c r="EB247" s="207" t="str">
        <f t="shared" si="22"/>
        <v>3441</v>
      </c>
    </row>
    <row r="248" spans="122:132" ht="15" x14ac:dyDescent="0.25">
      <c r="DR248" s="206">
        <v>344</v>
      </c>
      <c r="DS248" s="206" t="s">
        <v>246</v>
      </c>
      <c r="DT248" s="206">
        <v>3447001</v>
      </c>
      <c r="DU248" s="206">
        <v>105129</v>
      </c>
      <c r="DV248" s="206" t="s">
        <v>539</v>
      </c>
      <c r="DW248" s="206" t="s">
        <v>295</v>
      </c>
      <c r="DX248" s="206" t="str">
        <f t="shared" si="21"/>
        <v>Maintained</v>
      </c>
      <c r="DY248" s="246">
        <v>0</v>
      </c>
      <c r="DZ248" s="246">
        <v>249</v>
      </c>
      <c r="EA248" s="213">
        <f t="shared" si="23"/>
        <v>2</v>
      </c>
      <c r="EB248" s="207" t="str">
        <f t="shared" si="22"/>
        <v>3442</v>
      </c>
    </row>
    <row r="249" spans="122:132" ht="15" x14ac:dyDescent="0.25">
      <c r="DR249" s="206">
        <v>344</v>
      </c>
      <c r="DS249" s="206" t="s">
        <v>246</v>
      </c>
      <c r="DT249" s="206">
        <v>3447003</v>
      </c>
      <c r="DU249" s="206">
        <v>105130</v>
      </c>
      <c r="DV249" s="206" t="s">
        <v>540</v>
      </c>
      <c r="DW249" s="206" t="s">
        <v>295</v>
      </c>
      <c r="DX249" s="206" t="str">
        <f t="shared" si="21"/>
        <v>Maintained</v>
      </c>
      <c r="DY249" s="246">
        <v>0</v>
      </c>
      <c r="DZ249" s="246">
        <v>48</v>
      </c>
      <c r="EA249" s="213">
        <f t="shared" si="23"/>
        <v>3</v>
      </c>
      <c r="EB249" s="207" t="str">
        <f t="shared" si="22"/>
        <v>3443</v>
      </c>
    </row>
    <row r="250" spans="122:132" ht="15" x14ac:dyDescent="0.25">
      <c r="DR250" s="206">
        <v>344</v>
      </c>
      <c r="DS250" s="206" t="s">
        <v>246</v>
      </c>
      <c r="DT250" s="206">
        <v>3447004</v>
      </c>
      <c r="DU250" s="206">
        <v>105131</v>
      </c>
      <c r="DV250" s="206" t="s">
        <v>541</v>
      </c>
      <c r="DW250" s="206" t="s">
        <v>295</v>
      </c>
      <c r="DX250" s="206" t="str">
        <f t="shared" si="21"/>
        <v>Maintained</v>
      </c>
      <c r="DY250" s="246">
        <v>0</v>
      </c>
      <c r="DZ250" s="246">
        <v>150</v>
      </c>
      <c r="EA250" s="213">
        <f t="shared" si="23"/>
        <v>4</v>
      </c>
      <c r="EB250" s="207" t="str">
        <f t="shared" si="22"/>
        <v>3444</v>
      </c>
    </row>
    <row r="251" spans="122:132" ht="15" x14ac:dyDescent="0.25">
      <c r="DR251" s="206">
        <v>344</v>
      </c>
      <c r="DS251" s="206" t="s">
        <v>246</v>
      </c>
      <c r="DT251" s="206">
        <v>3447005</v>
      </c>
      <c r="DU251" s="206">
        <v>105132</v>
      </c>
      <c r="DV251" s="206" t="s">
        <v>542</v>
      </c>
      <c r="DW251" s="206" t="s">
        <v>295</v>
      </c>
      <c r="DX251" s="206" t="str">
        <f t="shared" si="21"/>
        <v>Maintained</v>
      </c>
      <c r="DY251" s="246">
        <v>178</v>
      </c>
      <c r="DZ251" s="246">
        <v>0</v>
      </c>
      <c r="EA251" s="213">
        <f t="shared" si="23"/>
        <v>5</v>
      </c>
      <c r="EB251" s="207" t="str">
        <f t="shared" si="22"/>
        <v>3445</v>
      </c>
    </row>
    <row r="252" spans="122:132" ht="15" x14ac:dyDescent="0.25">
      <c r="DR252" s="206">
        <v>344</v>
      </c>
      <c r="DS252" s="206" t="s">
        <v>246</v>
      </c>
      <c r="DT252" s="206">
        <v>3447007</v>
      </c>
      <c r="DU252" s="206">
        <v>105133</v>
      </c>
      <c r="DV252" s="206" t="s">
        <v>543</v>
      </c>
      <c r="DW252" s="206" t="s">
        <v>295</v>
      </c>
      <c r="DX252" s="206" t="str">
        <f t="shared" si="21"/>
        <v>Maintained</v>
      </c>
      <c r="DY252" s="246">
        <v>0</v>
      </c>
      <c r="DZ252" s="246">
        <v>96</v>
      </c>
      <c r="EA252" s="213">
        <f t="shared" si="23"/>
        <v>6</v>
      </c>
      <c r="EB252" s="207" t="str">
        <f t="shared" si="22"/>
        <v>3446</v>
      </c>
    </row>
    <row r="253" spans="122:132" ht="15" x14ac:dyDescent="0.25">
      <c r="DR253" s="206">
        <v>344</v>
      </c>
      <c r="DS253" s="206" t="s">
        <v>246</v>
      </c>
      <c r="DT253" s="206">
        <v>3447010</v>
      </c>
      <c r="DU253" s="206">
        <v>105134</v>
      </c>
      <c r="DV253" s="206" t="s">
        <v>544</v>
      </c>
      <c r="DW253" s="206" t="s">
        <v>295</v>
      </c>
      <c r="DX253" s="206" t="str">
        <f t="shared" si="21"/>
        <v>Maintained</v>
      </c>
      <c r="DY253" s="246">
        <v>58</v>
      </c>
      <c r="DZ253" s="246">
        <v>0</v>
      </c>
      <c r="EA253" s="213">
        <f t="shared" si="23"/>
        <v>7</v>
      </c>
      <c r="EB253" s="207" t="str">
        <f t="shared" si="22"/>
        <v>3447</v>
      </c>
    </row>
    <row r="254" spans="122:132" ht="15" x14ac:dyDescent="0.25">
      <c r="DR254" s="206">
        <v>344</v>
      </c>
      <c r="DS254" s="206" t="s">
        <v>246</v>
      </c>
      <c r="DT254" s="206">
        <v>3447017</v>
      </c>
      <c r="DU254" s="206">
        <v>105138</v>
      </c>
      <c r="DV254" s="206" t="s">
        <v>545</v>
      </c>
      <c r="DW254" s="206" t="s">
        <v>295</v>
      </c>
      <c r="DX254" s="206" t="str">
        <f t="shared" si="21"/>
        <v>Maintained</v>
      </c>
      <c r="DY254" s="246">
        <v>145</v>
      </c>
      <c r="DZ254" s="246">
        <v>0</v>
      </c>
      <c r="EA254" s="213">
        <f t="shared" si="23"/>
        <v>8</v>
      </c>
      <c r="EB254" s="207" t="str">
        <f t="shared" si="22"/>
        <v>3448</v>
      </c>
    </row>
    <row r="255" spans="122:132" ht="15" x14ac:dyDescent="0.25">
      <c r="DR255" s="206">
        <v>344</v>
      </c>
      <c r="DS255" s="206" t="s">
        <v>246</v>
      </c>
      <c r="DT255" s="206">
        <v>3447020</v>
      </c>
      <c r="DU255" s="206">
        <v>105140</v>
      </c>
      <c r="DV255" s="206" t="s">
        <v>546</v>
      </c>
      <c r="DW255" s="206" t="s">
        <v>295</v>
      </c>
      <c r="DX255" s="206" t="str">
        <f t="shared" si="21"/>
        <v>Maintained</v>
      </c>
      <c r="DY255" s="246">
        <v>72</v>
      </c>
      <c r="DZ255" s="246">
        <v>0</v>
      </c>
      <c r="EA255" s="213">
        <f t="shared" si="23"/>
        <v>9</v>
      </c>
      <c r="EB255" s="207" t="str">
        <f t="shared" si="22"/>
        <v>3449</v>
      </c>
    </row>
    <row r="256" spans="122:132" ht="15" x14ac:dyDescent="0.25">
      <c r="DR256" s="206">
        <v>344</v>
      </c>
      <c r="DS256" s="206" t="s">
        <v>246</v>
      </c>
      <c r="DT256" s="206">
        <v>3447215</v>
      </c>
      <c r="DU256" s="206">
        <v>127715</v>
      </c>
      <c r="DV256" s="206" t="s">
        <v>547</v>
      </c>
      <c r="DW256" s="206" t="s">
        <v>295</v>
      </c>
      <c r="DX256" s="206" t="str">
        <f t="shared" si="21"/>
        <v>Maintained</v>
      </c>
      <c r="DY256" s="246">
        <v>11</v>
      </c>
      <c r="DZ256" s="246">
        <v>90</v>
      </c>
      <c r="EA256" s="213">
        <f t="shared" si="23"/>
        <v>10</v>
      </c>
      <c r="EB256" s="207" t="str">
        <f t="shared" si="22"/>
        <v>34410</v>
      </c>
    </row>
    <row r="257" spans="122:132" ht="15" x14ac:dyDescent="0.25">
      <c r="DR257" s="206">
        <v>350</v>
      </c>
      <c r="DS257" s="206" t="s">
        <v>117</v>
      </c>
      <c r="DT257" s="206">
        <v>3507000</v>
      </c>
      <c r="DU257" s="206">
        <v>146406</v>
      </c>
      <c r="DV257" s="206" t="s">
        <v>548</v>
      </c>
      <c r="DW257" s="206" t="s">
        <v>300</v>
      </c>
      <c r="DX257" s="206" t="str">
        <f t="shared" si="21"/>
        <v>Academy</v>
      </c>
      <c r="DY257" s="246">
        <v>185</v>
      </c>
      <c r="DZ257" s="246">
        <v>0</v>
      </c>
      <c r="EA257" s="213">
        <f t="shared" si="23"/>
        <v>1</v>
      </c>
      <c r="EB257" s="207" t="str">
        <f t="shared" si="22"/>
        <v>3501</v>
      </c>
    </row>
    <row r="258" spans="122:132" ht="15" x14ac:dyDescent="0.25">
      <c r="DR258" s="206">
        <v>350</v>
      </c>
      <c r="DS258" s="206" t="s">
        <v>117</v>
      </c>
      <c r="DT258" s="206">
        <v>3507002</v>
      </c>
      <c r="DU258" s="206">
        <v>105276</v>
      </c>
      <c r="DV258" s="206" t="s">
        <v>549</v>
      </c>
      <c r="DW258" s="206" t="s">
        <v>295</v>
      </c>
      <c r="DX258" s="206" t="str">
        <f t="shared" si="21"/>
        <v>Maintained</v>
      </c>
      <c r="DY258" s="246">
        <v>41</v>
      </c>
      <c r="DZ258" s="246">
        <v>39</v>
      </c>
      <c r="EA258" s="213">
        <f t="shared" si="23"/>
        <v>2</v>
      </c>
      <c r="EB258" s="207" t="str">
        <f t="shared" si="22"/>
        <v>3502</v>
      </c>
    </row>
    <row r="259" spans="122:132" ht="15" x14ac:dyDescent="0.25">
      <c r="DR259" s="206">
        <v>350</v>
      </c>
      <c r="DS259" s="206" t="s">
        <v>117</v>
      </c>
      <c r="DT259" s="206">
        <v>3507003</v>
      </c>
      <c r="DU259" s="206">
        <v>105277</v>
      </c>
      <c r="DV259" s="206" t="s">
        <v>550</v>
      </c>
      <c r="DW259" s="206" t="s">
        <v>295</v>
      </c>
      <c r="DX259" s="206" t="str">
        <f t="shared" si="21"/>
        <v>Maintained</v>
      </c>
      <c r="DY259" s="246">
        <v>0</v>
      </c>
      <c r="DZ259" s="246">
        <v>294</v>
      </c>
      <c r="EA259" s="213">
        <f t="shared" si="23"/>
        <v>3</v>
      </c>
      <c r="EB259" s="207" t="str">
        <f t="shared" si="22"/>
        <v>3503</v>
      </c>
    </row>
    <row r="260" spans="122:132" ht="15" x14ac:dyDescent="0.25">
      <c r="DR260" s="206">
        <v>350</v>
      </c>
      <c r="DS260" s="206" t="s">
        <v>117</v>
      </c>
      <c r="DT260" s="206">
        <v>3507004</v>
      </c>
      <c r="DU260" s="206">
        <v>146410</v>
      </c>
      <c r="DV260" s="206" t="s">
        <v>551</v>
      </c>
      <c r="DW260" s="206" t="s">
        <v>300</v>
      </c>
      <c r="DX260" s="206" t="str">
        <f t="shared" si="21"/>
        <v>Academy</v>
      </c>
      <c r="DY260" s="246">
        <v>0</v>
      </c>
      <c r="DZ260" s="246">
        <v>185</v>
      </c>
      <c r="EA260" s="213">
        <f t="shared" si="23"/>
        <v>4</v>
      </c>
      <c r="EB260" s="207" t="str">
        <f t="shared" si="22"/>
        <v>3504</v>
      </c>
    </row>
    <row r="261" spans="122:132" ht="15" x14ac:dyDescent="0.25">
      <c r="DR261" s="206">
        <v>350</v>
      </c>
      <c r="DS261" s="206" t="s">
        <v>117</v>
      </c>
      <c r="DT261" s="206">
        <v>3507006</v>
      </c>
      <c r="DU261" s="206">
        <v>142766</v>
      </c>
      <c r="DV261" s="206" t="s">
        <v>552</v>
      </c>
      <c r="DW261" s="206" t="s">
        <v>345</v>
      </c>
      <c r="DX261" s="206" t="str">
        <f t="shared" si="21"/>
        <v>Academy</v>
      </c>
      <c r="DY261" s="246">
        <v>0</v>
      </c>
      <c r="DZ261" s="246">
        <v>83</v>
      </c>
      <c r="EA261" s="213">
        <f t="shared" si="23"/>
        <v>5</v>
      </c>
      <c r="EB261" s="207" t="str">
        <f t="shared" si="22"/>
        <v>3505</v>
      </c>
    </row>
    <row r="262" spans="122:132" ht="15" x14ac:dyDescent="0.25">
      <c r="DR262" s="206">
        <v>350</v>
      </c>
      <c r="DS262" s="206" t="s">
        <v>117</v>
      </c>
      <c r="DT262" s="206">
        <v>3507008</v>
      </c>
      <c r="DU262" s="206">
        <v>105281</v>
      </c>
      <c r="DV262" s="206" t="s">
        <v>553</v>
      </c>
      <c r="DW262" s="206" t="s">
        <v>295</v>
      </c>
      <c r="DX262" s="206" t="str">
        <f t="shared" ref="DX262:DX325" si="24">IF(OR(LEFT(DW262,7)="Academy",LEFT(DW262,11)="Free School"),"Academy","Maintained")</f>
        <v>Maintained</v>
      </c>
      <c r="DY262" s="246">
        <v>147</v>
      </c>
      <c r="DZ262" s="246">
        <v>0</v>
      </c>
      <c r="EA262" s="213">
        <f t="shared" si="23"/>
        <v>6</v>
      </c>
      <c r="EB262" s="207" t="str">
        <f t="shared" ref="EB262:EB325" si="25">DR262&amp;EA262</f>
        <v>3506</v>
      </c>
    </row>
    <row r="263" spans="122:132" ht="15" x14ac:dyDescent="0.25">
      <c r="DR263" s="206">
        <v>351</v>
      </c>
      <c r="DS263" s="206" t="s">
        <v>128</v>
      </c>
      <c r="DT263" s="206">
        <v>3517009</v>
      </c>
      <c r="DU263" s="206">
        <v>105376</v>
      </c>
      <c r="DV263" s="206" t="s">
        <v>554</v>
      </c>
      <c r="DW263" s="206" t="s">
        <v>295</v>
      </c>
      <c r="DX263" s="206" t="str">
        <f t="shared" si="24"/>
        <v>Maintained</v>
      </c>
      <c r="DY263" s="246">
        <v>0</v>
      </c>
      <c r="DZ263" s="246">
        <v>5</v>
      </c>
      <c r="EA263" s="213">
        <f t="shared" ref="EA263:EA326" si="26">IF(DR263=DR262,EA262+1,1)</f>
        <v>1</v>
      </c>
      <c r="EB263" s="207" t="str">
        <f t="shared" si="25"/>
        <v>3511</v>
      </c>
    </row>
    <row r="264" spans="122:132" ht="15" x14ac:dyDescent="0.25">
      <c r="DR264" s="206">
        <v>351</v>
      </c>
      <c r="DS264" s="206" t="s">
        <v>128</v>
      </c>
      <c r="DT264" s="206">
        <v>3517010</v>
      </c>
      <c r="DU264" s="206">
        <v>105377</v>
      </c>
      <c r="DV264" s="206" t="s">
        <v>555</v>
      </c>
      <c r="DW264" s="206" t="s">
        <v>295</v>
      </c>
      <c r="DX264" s="206" t="str">
        <f t="shared" si="24"/>
        <v>Maintained</v>
      </c>
      <c r="DY264" s="246">
        <v>161</v>
      </c>
      <c r="DZ264" s="246">
        <v>0</v>
      </c>
      <c r="EA264" s="213">
        <f t="shared" si="26"/>
        <v>2</v>
      </c>
      <c r="EB264" s="207" t="str">
        <f t="shared" si="25"/>
        <v>3512</v>
      </c>
    </row>
    <row r="265" spans="122:132" ht="15" x14ac:dyDescent="0.25">
      <c r="DR265" s="206">
        <v>351</v>
      </c>
      <c r="DS265" s="206" t="s">
        <v>128</v>
      </c>
      <c r="DT265" s="206">
        <v>3517011</v>
      </c>
      <c r="DU265" s="206">
        <v>146891</v>
      </c>
      <c r="DV265" s="206" t="s">
        <v>556</v>
      </c>
      <c r="DW265" s="206" t="s">
        <v>300</v>
      </c>
      <c r="DX265" s="206" t="str">
        <f t="shared" si="24"/>
        <v>Academy</v>
      </c>
      <c r="DY265" s="246">
        <v>0</v>
      </c>
      <c r="DZ265" s="246">
        <v>303.5</v>
      </c>
      <c r="EA265" s="213">
        <f t="shared" si="26"/>
        <v>3</v>
      </c>
      <c r="EB265" s="207" t="str">
        <f t="shared" si="25"/>
        <v>3513</v>
      </c>
    </row>
    <row r="266" spans="122:132" ht="15" x14ac:dyDescent="0.25">
      <c r="DR266" s="206">
        <v>352</v>
      </c>
      <c r="DS266" s="206" t="s">
        <v>181</v>
      </c>
      <c r="DT266" s="206">
        <v>3527000</v>
      </c>
      <c r="DU266" s="206">
        <v>142893</v>
      </c>
      <c r="DV266" s="206" t="s">
        <v>557</v>
      </c>
      <c r="DW266" s="206" t="s">
        <v>311</v>
      </c>
      <c r="DX266" s="206" t="str">
        <f t="shared" si="24"/>
        <v>Academy</v>
      </c>
      <c r="DY266" s="246">
        <v>0</v>
      </c>
      <c r="DZ266" s="246">
        <v>123</v>
      </c>
      <c r="EA266" s="213">
        <f t="shared" si="26"/>
        <v>1</v>
      </c>
      <c r="EB266" s="207" t="str">
        <f t="shared" si="25"/>
        <v>3521</v>
      </c>
    </row>
    <row r="267" spans="122:132" ht="15" x14ac:dyDescent="0.25">
      <c r="DR267" s="206">
        <v>352</v>
      </c>
      <c r="DS267" s="206" t="s">
        <v>181</v>
      </c>
      <c r="DT267" s="206">
        <v>3527001</v>
      </c>
      <c r="DU267" s="206">
        <v>145845</v>
      </c>
      <c r="DV267" s="206" t="s">
        <v>558</v>
      </c>
      <c r="DW267" s="206" t="s">
        <v>345</v>
      </c>
      <c r="DX267" s="206" t="str">
        <f t="shared" si="24"/>
        <v>Academy</v>
      </c>
      <c r="DY267" s="246">
        <v>91</v>
      </c>
      <c r="DZ267" s="246">
        <v>143.5</v>
      </c>
      <c r="EA267" s="213">
        <f t="shared" si="26"/>
        <v>2</v>
      </c>
      <c r="EB267" s="207" t="str">
        <f t="shared" si="25"/>
        <v>3522</v>
      </c>
    </row>
    <row r="268" spans="122:132" ht="15" x14ac:dyDescent="0.25">
      <c r="DR268" s="206">
        <v>352</v>
      </c>
      <c r="DS268" s="206" t="s">
        <v>181</v>
      </c>
      <c r="DT268" s="206">
        <v>3527002</v>
      </c>
      <c r="DU268" s="206">
        <v>147885</v>
      </c>
      <c r="DV268" s="206" t="s">
        <v>559</v>
      </c>
      <c r="DW268" s="206" t="s">
        <v>311</v>
      </c>
      <c r="DX268" s="206" t="str">
        <f t="shared" si="24"/>
        <v>Academy</v>
      </c>
      <c r="DY268" s="246">
        <v>50</v>
      </c>
      <c r="DZ268" s="246">
        <v>0</v>
      </c>
      <c r="EA268" s="213">
        <f t="shared" si="26"/>
        <v>3</v>
      </c>
      <c r="EB268" s="207" t="str">
        <f t="shared" si="25"/>
        <v>3523</v>
      </c>
    </row>
    <row r="269" spans="122:132" ht="15" x14ac:dyDescent="0.25">
      <c r="DR269" s="206">
        <v>352</v>
      </c>
      <c r="DS269" s="206" t="s">
        <v>181</v>
      </c>
      <c r="DT269" s="206">
        <v>3527023</v>
      </c>
      <c r="DU269" s="206">
        <v>105606</v>
      </c>
      <c r="DV269" s="206" t="s">
        <v>560</v>
      </c>
      <c r="DW269" s="206" t="s">
        <v>295</v>
      </c>
      <c r="DX269" s="206" t="str">
        <f t="shared" si="24"/>
        <v>Maintained</v>
      </c>
      <c r="DY269" s="246">
        <v>180</v>
      </c>
      <c r="DZ269" s="246">
        <v>0</v>
      </c>
      <c r="EA269" s="213">
        <f t="shared" si="26"/>
        <v>4</v>
      </c>
      <c r="EB269" s="207" t="str">
        <f t="shared" si="25"/>
        <v>3524</v>
      </c>
    </row>
    <row r="270" spans="122:132" ht="15" x14ac:dyDescent="0.25">
      <c r="DR270" s="206">
        <v>352</v>
      </c>
      <c r="DS270" s="206" t="s">
        <v>181</v>
      </c>
      <c r="DT270" s="206">
        <v>3527029</v>
      </c>
      <c r="DU270" s="206">
        <v>105608</v>
      </c>
      <c r="DV270" s="206" t="s">
        <v>561</v>
      </c>
      <c r="DW270" s="206" t="s">
        <v>295</v>
      </c>
      <c r="DX270" s="206" t="str">
        <f t="shared" si="24"/>
        <v>Maintained</v>
      </c>
      <c r="DY270" s="246">
        <v>78</v>
      </c>
      <c r="DZ270" s="246">
        <v>76</v>
      </c>
      <c r="EA270" s="213">
        <f t="shared" si="26"/>
        <v>5</v>
      </c>
      <c r="EB270" s="207" t="str">
        <f t="shared" si="25"/>
        <v>3525</v>
      </c>
    </row>
    <row r="271" spans="122:132" ht="15" x14ac:dyDescent="0.25">
      <c r="DR271" s="206">
        <v>352</v>
      </c>
      <c r="DS271" s="206" t="s">
        <v>181</v>
      </c>
      <c r="DT271" s="206">
        <v>3527039</v>
      </c>
      <c r="DU271" s="206">
        <v>141805</v>
      </c>
      <c r="DV271" s="206" t="s">
        <v>562</v>
      </c>
      <c r="DW271" s="206" t="s">
        <v>300</v>
      </c>
      <c r="DX271" s="206" t="str">
        <f t="shared" si="24"/>
        <v>Academy</v>
      </c>
      <c r="DY271" s="246">
        <v>0</v>
      </c>
      <c r="DZ271" s="246">
        <v>239.5</v>
      </c>
      <c r="EA271" s="213">
        <f t="shared" si="26"/>
        <v>6</v>
      </c>
      <c r="EB271" s="207" t="str">
        <f t="shared" si="25"/>
        <v>3526</v>
      </c>
    </row>
    <row r="272" spans="122:132" ht="15" x14ac:dyDescent="0.25">
      <c r="DR272" s="206">
        <v>352</v>
      </c>
      <c r="DS272" s="206" t="s">
        <v>181</v>
      </c>
      <c r="DT272" s="206">
        <v>3527041</v>
      </c>
      <c r="DU272" s="206">
        <v>105613</v>
      </c>
      <c r="DV272" s="206" t="s">
        <v>563</v>
      </c>
      <c r="DW272" s="206" t="s">
        <v>295</v>
      </c>
      <c r="DX272" s="206" t="str">
        <f t="shared" si="24"/>
        <v>Maintained</v>
      </c>
      <c r="DY272" s="246">
        <v>155</v>
      </c>
      <c r="DZ272" s="246">
        <v>0</v>
      </c>
      <c r="EA272" s="213">
        <f t="shared" si="26"/>
        <v>7</v>
      </c>
      <c r="EB272" s="207" t="str">
        <f t="shared" si="25"/>
        <v>3527</v>
      </c>
    </row>
    <row r="273" spans="122:132" ht="15" x14ac:dyDescent="0.25">
      <c r="DR273" s="206">
        <v>352</v>
      </c>
      <c r="DS273" s="206" t="s">
        <v>181</v>
      </c>
      <c r="DT273" s="206">
        <v>3527042</v>
      </c>
      <c r="DU273" s="206">
        <v>105614</v>
      </c>
      <c r="DV273" s="206" t="s">
        <v>564</v>
      </c>
      <c r="DW273" s="206" t="s">
        <v>295</v>
      </c>
      <c r="DX273" s="206" t="str">
        <f t="shared" si="24"/>
        <v>Maintained</v>
      </c>
      <c r="DY273" s="246">
        <v>2</v>
      </c>
      <c r="DZ273" s="246">
        <v>140</v>
      </c>
      <c r="EA273" s="213">
        <f t="shared" si="26"/>
        <v>8</v>
      </c>
      <c r="EB273" s="207" t="str">
        <f t="shared" si="25"/>
        <v>3528</v>
      </c>
    </row>
    <row r="274" spans="122:132" ht="15" x14ac:dyDescent="0.25">
      <c r="DR274" s="206">
        <v>352</v>
      </c>
      <c r="DS274" s="206" t="s">
        <v>181</v>
      </c>
      <c r="DT274" s="206">
        <v>3527043</v>
      </c>
      <c r="DU274" s="206">
        <v>138532</v>
      </c>
      <c r="DV274" s="206" t="s">
        <v>565</v>
      </c>
      <c r="DW274" s="206" t="s">
        <v>300</v>
      </c>
      <c r="DX274" s="206" t="str">
        <f t="shared" si="24"/>
        <v>Academy</v>
      </c>
      <c r="DY274" s="246">
        <v>0</v>
      </c>
      <c r="DZ274" s="246">
        <v>186</v>
      </c>
      <c r="EA274" s="213">
        <f t="shared" si="26"/>
        <v>9</v>
      </c>
      <c r="EB274" s="207" t="str">
        <f t="shared" si="25"/>
        <v>3529</v>
      </c>
    </row>
    <row r="275" spans="122:132" ht="15" x14ac:dyDescent="0.25">
      <c r="DR275" s="206">
        <v>352</v>
      </c>
      <c r="DS275" s="206" t="s">
        <v>181</v>
      </c>
      <c r="DT275" s="206">
        <v>3527047</v>
      </c>
      <c r="DU275" s="206">
        <v>105616</v>
      </c>
      <c r="DV275" s="206" t="s">
        <v>566</v>
      </c>
      <c r="DW275" s="206" t="s">
        <v>295</v>
      </c>
      <c r="DX275" s="206" t="str">
        <f t="shared" si="24"/>
        <v>Maintained</v>
      </c>
      <c r="DY275" s="246">
        <v>62</v>
      </c>
      <c r="DZ275" s="246">
        <v>0</v>
      </c>
      <c r="EA275" s="213">
        <f t="shared" si="26"/>
        <v>10</v>
      </c>
      <c r="EB275" s="207" t="str">
        <f t="shared" si="25"/>
        <v>35210</v>
      </c>
    </row>
    <row r="276" spans="122:132" ht="15" x14ac:dyDescent="0.25">
      <c r="DR276" s="206">
        <v>352</v>
      </c>
      <c r="DS276" s="206" t="s">
        <v>181</v>
      </c>
      <c r="DT276" s="206">
        <v>3527056</v>
      </c>
      <c r="DU276" s="206">
        <v>105623</v>
      </c>
      <c r="DV276" s="206" t="s">
        <v>567</v>
      </c>
      <c r="DW276" s="206" t="s">
        <v>295</v>
      </c>
      <c r="DX276" s="206" t="str">
        <f t="shared" si="24"/>
        <v>Maintained</v>
      </c>
      <c r="DY276" s="246">
        <v>6</v>
      </c>
      <c r="DZ276" s="246">
        <v>90</v>
      </c>
      <c r="EA276" s="213">
        <f t="shared" si="26"/>
        <v>11</v>
      </c>
      <c r="EB276" s="207" t="str">
        <f t="shared" si="25"/>
        <v>35211</v>
      </c>
    </row>
    <row r="277" spans="122:132" ht="15" x14ac:dyDescent="0.25">
      <c r="DR277" s="206">
        <v>352</v>
      </c>
      <c r="DS277" s="206" t="s">
        <v>181</v>
      </c>
      <c r="DT277" s="206">
        <v>3527061</v>
      </c>
      <c r="DU277" s="206">
        <v>132905</v>
      </c>
      <c r="DV277" s="206" t="s">
        <v>568</v>
      </c>
      <c r="DW277" s="206" t="s">
        <v>295</v>
      </c>
      <c r="DX277" s="206" t="str">
        <f t="shared" si="24"/>
        <v>Maintained</v>
      </c>
      <c r="DY277" s="246">
        <v>0</v>
      </c>
      <c r="DZ277" s="246">
        <v>200</v>
      </c>
      <c r="EA277" s="213">
        <f t="shared" si="26"/>
        <v>12</v>
      </c>
      <c r="EB277" s="207" t="str">
        <f t="shared" si="25"/>
        <v>35212</v>
      </c>
    </row>
    <row r="278" spans="122:132" ht="15" x14ac:dyDescent="0.25">
      <c r="DR278" s="206">
        <v>352</v>
      </c>
      <c r="DS278" s="206" t="s">
        <v>181</v>
      </c>
      <c r="DT278" s="206">
        <v>3527749</v>
      </c>
      <c r="DU278" s="206">
        <v>127802</v>
      </c>
      <c r="DV278" s="206" t="s">
        <v>569</v>
      </c>
      <c r="DW278" s="206" t="s">
        <v>295</v>
      </c>
      <c r="DX278" s="206" t="str">
        <f t="shared" si="24"/>
        <v>Maintained</v>
      </c>
      <c r="DY278" s="246">
        <v>140</v>
      </c>
      <c r="DZ278" s="246">
        <v>0</v>
      </c>
      <c r="EA278" s="213">
        <f t="shared" si="26"/>
        <v>13</v>
      </c>
      <c r="EB278" s="207" t="str">
        <f t="shared" si="25"/>
        <v>35213</v>
      </c>
    </row>
    <row r="279" spans="122:132" ht="15" x14ac:dyDescent="0.25">
      <c r="DR279" s="206">
        <v>353</v>
      </c>
      <c r="DS279" s="206" t="s">
        <v>197</v>
      </c>
      <c r="DT279" s="206">
        <v>3531101</v>
      </c>
      <c r="DU279" s="206">
        <v>140388</v>
      </c>
      <c r="DV279" s="206" t="s">
        <v>570</v>
      </c>
      <c r="DW279" s="206" t="s">
        <v>345</v>
      </c>
      <c r="DX279" s="206" t="str">
        <f t="shared" si="24"/>
        <v>Academy</v>
      </c>
      <c r="DY279" s="246">
        <v>101</v>
      </c>
      <c r="DZ279" s="246">
        <v>162</v>
      </c>
      <c r="EA279" s="213">
        <f t="shared" si="26"/>
        <v>1</v>
      </c>
      <c r="EB279" s="207" t="str">
        <f t="shared" si="25"/>
        <v>3531</v>
      </c>
    </row>
    <row r="280" spans="122:132" ht="15" x14ac:dyDescent="0.25">
      <c r="DR280" s="206">
        <v>353</v>
      </c>
      <c r="DS280" s="206" t="s">
        <v>197</v>
      </c>
      <c r="DT280" s="206">
        <v>3537003</v>
      </c>
      <c r="DU280" s="206">
        <v>145922</v>
      </c>
      <c r="DV280" s="206" t="s">
        <v>571</v>
      </c>
      <c r="DW280" s="206" t="s">
        <v>311</v>
      </c>
      <c r="DX280" s="206" t="str">
        <f t="shared" si="24"/>
        <v>Academy</v>
      </c>
      <c r="DY280" s="246">
        <v>0</v>
      </c>
      <c r="DZ280" s="246">
        <v>53</v>
      </c>
      <c r="EA280" s="213">
        <f t="shared" si="26"/>
        <v>2</v>
      </c>
      <c r="EB280" s="207" t="str">
        <f t="shared" si="25"/>
        <v>3532</v>
      </c>
    </row>
    <row r="281" spans="122:132" ht="15" x14ac:dyDescent="0.25">
      <c r="DR281" s="206">
        <v>353</v>
      </c>
      <c r="DS281" s="206" t="s">
        <v>197</v>
      </c>
      <c r="DT281" s="206">
        <v>3537012</v>
      </c>
      <c r="DU281" s="206">
        <v>143472</v>
      </c>
      <c r="DV281" s="206" t="s">
        <v>572</v>
      </c>
      <c r="DW281" s="206" t="s">
        <v>300</v>
      </c>
      <c r="DX281" s="206" t="str">
        <f t="shared" si="24"/>
        <v>Academy</v>
      </c>
      <c r="DY281" s="246">
        <v>35</v>
      </c>
      <c r="DZ281" s="246">
        <v>49</v>
      </c>
      <c r="EA281" s="213">
        <f t="shared" si="26"/>
        <v>3</v>
      </c>
      <c r="EB281" s="207" t="str">
        <f t="shared" si="25"/>
        <v>3533</v>
      </c>
    </row>
    <row r="282" spans="122:132" ht="15" x14ac:dyDescent="0.25">
      <c r="DR282" s="206">
        <v>353</v>
      </c>
      <c r="DS282" s="206" t="s">
        <v>197</v>
      </c>
      <c r="DT282" s="206">
        <v>3537013</v>
      </c>
      <c r="DU282" s="206">
        <v>143304</v>
      </c>
      <c r="DV282" s="206" t="s">
        <v>573</v>
      </c>
      <c r="DW282" s="206" t="s">
        <v>300</v>
      </c>
      <c r="DX282" s="206" t="str">
        <f t="shared" si="24"/>
        <v>Academy</v>
      </c>
      <c r="DY282" s="246">
        <v>209</v>
      </c>
      <c r="DZ282" s="246">
        <v>0</v>
      </c>
      <c r="EA282" s="213">
        <f t="shared" si="26"/>
        <v>4</v>
      </c>
      <c r="EB282" s="207" t="str">
        <f t="shared" si="25"/>
        <v>3534</v>
      </c>
    </row>
    <row r="283" spans="122:132" ht="15" x14ac:dyDescent="0.25">
      <c r="DR283" s="206">
        <v>353</v>
      </c>
      <c r="DS283" s="206" t="s">
        <v>197</v>
      </c>
      <c r="DT283" s="206">
        <v>3537014</v>
      </c>
      <c r="DU283" s="206">
        <v>138697</v>
      </c>
      <c r="DV283" s="206" t="s">
        <v>574</v>
      </c>
      <c r="DW283" s="206" t="s">
        <v>300</v>
      </c>
      <c r="DX283" s="206" t="str">
        <f t="shared" si="24"/>
        <v>Academy</v>
      </c>
      <c r="DY283" s="246">
        <v>0</v>
      </c>
      <c r="DZ283" s="246">
        <v>521.5</v>
      </c>
      <c r="EA283" s="213">
        <f t="shared" si="26"/>
        <v>5</v>
      </c>
      <c r="EB283" s="207" t="str">
        <f t="shared" si="25"/>
        <v>3535</v>
      </c>
    </row>
    <row r="284" spans="122:132" ht="15" x14ac:dyDescent="0.25">
      <c r="DR284" s="206">
        <v>354</v>
      </c>
      <c r="DS284" s="206" t="s">
        <v>206</v>
      </c>
      <c r="DT284" s="206">
        <v>3547006</v>
      </c>
      <c r="DU284" s="206">
        <v>105861</v>
      </c>
      <c r="DV284" s="206" t="s">
        <v>575</v>
      </c>
      <c r="DW284" s="206" t="s">
        <v>295</v>
      </c>
      <c r="DX284" s="206" t="str">
        <f t="shared" si="24"/>
        <v>Maintained</v>
      </c>
      <c r="DY284" s="246">
        <v>19</v>
      </c>
      <c r="DZ284" s="246">
        <v>57</v>
      </c>
      <c r="EA284" s="213">
        <f t="shared" si="26"/>
        <v>1</v>
      </c>
      <c r="EB284" s="207" t="str">
        <f t="shared" si="25"/>
        <v>3541</v>
      </c>
    </row>
    <row r="285" spans="122:132" ht="15" x14ac:dyDescent="0.25">
      <c r="DR285" s="206">
        <v>354</v>
      </c>
      <c r="DS285" s="206" t="s">
        <v>206</v>
      </c>
      <c r="DT285" s="206">
        <v>3547013</v>
      </c>
      <c r="DU285" s="206">
        <v>135200</v>
      </c>
      <c r="DV285" s="206" t="s">
        <v>576</v>
      </c>
      <c r="DW285" s="206" t="s">
        <v>295</v>
      </c>
      <c r="DX285" s="206" t="str">
        <f t="shared" si="24"/>
        <v>Maintained</v>
      </c>
      <c r="DY285" s="246">
        <v>118</v>
      </c>
      <c r="DZ285" s="246">
        <v>0</v>
      </c>
      <c r="EA285" s="213">
        <f t="shared" si="26"/>
        <v>2</v>
      </c>
      <c r="EB285" s="207" t="str">
        <f t="shared" si="25"/>
        <v>3542</v>
      </c>
    </row>
    <row r="286" spans="122:132" ht="15" x14ac:dyDescent="0.25">
      <c r="DR286" s="206">
        <v>354</v>
      </c>
      <c r="DS286" s="206" t="s">
        <v>206</v>
      </c>
      <c r="DT286" s="206">
        <v>3547014</v>
      </c>
      <c r="DU286" s="206">
        <v>135201</v>
      </c>
      <c r="DV286" s="206" t="s">
        <v>577</v>
      </c>
      <c r="DW286" s="206" t="s">
        <v>295</v>
      </c>
      <c r="DX286" s="206" t="str">
        <f t="shared" si="24"/>
        <v>Maintained</v>
      </c>
      <c r="DY286" s="246">
        <v>120</v>
      </c>
      <c r="DZ286" s="246">
        <v>0</v>
      </c>
      <c r="EA286" s="213">
        <f t="shared" si="26"/>
        <v>3</v>
      </c>
      <c r="EB286" s="207" t="str">
        <f t="shared" si="25"/>
        <v>3543</v>
      </c>
    </row>
    <row r="287" spans="122:132" ht="15" x14ac:dyDescent="0.25">
      <c r="DR287" s="206">
        <v>354</v>
      </c>
      <c r="DS287" s="206" t="s">
        <v>206</v>
      </c>
      <c r="DT287" s="206">
        <v>3547015</v>
      </c>
      <c r="DU287" s="206">
        <v>135202</v>
      </c>
      <c r="DV287" s="206" t="s">
        <v>578</v>
      </c>
      <c r="DW287" s="206" t="s">
        <v>295</v>
      </c>
      <c r="DX287" s="206" t="str">
        <f t="shared" si="24"/>
        <v>Maintained</v>
      </c>
      <c r="DY287" s="246">
        <v>0</v>
      </c>
      <c r="DZ287" s="246">
        <v>324</v>
      </c>
      <c r="EA287" s="213">
        <f t="shared" si="26"/>
        <v>4</v>
      </c>
      <c r="EB287" s="207" t="str">
        <f t="shared" si="25"/>
        <v>3544</v>
      </c>
    </row>
    <row r="288" spans="122:132" ht="15" x14ac:dyDescent="0.25">
      <c r="DR288" s="206">
        <v>355</v>
      </c>
      <c r="DS288" s="206" t="s">
        <v>209</v>
      </c>
      <c r="DT288" s="206">
        <v>3557000</v>
      </c>
      <c r="DU288" s="206">
        <v>145850</v>
      </c>
      <c r="DV288" s="206" t="s">
        <v>579</v>
      </c>
      <c r="DW288" s="206" t="s">
        <v>345</v>
      </c>
      <c r="DX288" s="206" t="str">
        <f t="shared" si="24"/>
        <v>Academy</v>
      </c>
      <c r="DY288" s="246">
        <v>15</v>
      </c>
      <c r="DZ288" s="246">
        <v>95</v>
      </c>
      <c r="EA288" s="213">
        <f t="shared" si="26"/>
        <v>1</v>
      </c>
      <c r="EB288" s="207" t="str">
        <f t="shared" si="25"/>
        <v>3551</v>
      </c>
    </row>
    <row r="289" spans="122:132" ht="15" x14ac:dyDescent="0.25">
      <c r="DR289" s="206">
        <v>355</v>
      </c>
      <c r="DS289" s="206" t="s">
        <v>209</v>
      </c>
      <c r="DT289" s="206">
        <v>3557025</v>
      </c>
      <c r="DU289" s="206">
        <v>138130</v>
      </c>
      <c r="DV289" s="206" t="s">
        <v>580</v>
      </c>
      <c r="DW289" s="206" t="s">
        <v>300</v>
      </c>
      <c r="DX289" s="206" t="str">
        <f t="shared" si="24"/>
        <v>Academy</v>
      </c>
      <c r="DY289" s="246">
        <v>10</v>
      </c>
      <c r="DZ289" s="246">
        <v>302</v>
      </c>
      <c r="EA289" s="213">
        <f t="shared" si="26"/>
        <v>2</v>
      </c>
      <c r="EB289" s="207" t="str">
        <f t="shared" si="25"/>
        <v>3552</v>
      </c>
    </row>
    <row r="290" spans="122:132" ht="15" x14ac:dyDescent="0.25">
      <c r="DR290" s="206">
        <v>355</v>
      </c>
      <c r="DS290" s="206" t="s">
        <v>209</v>
      </c>
      <c r="DT290" s="206">
        <v>3557026</v>
      </c>
      <c r="DU290" s="206">
        <v>143062</v>
      </c>
      <c r="DV290" s="206" t="s">
        <v>581</v>
      </c>
      <c r="DW290" s="206" t="s">
        <v>300</v>
      </c>
      <c r="DX290" s="206" t="str">
        <f t="shared" si="24"/>
        <v>Academy</v>
      </c>
      <c r="DY290" s="246">
        <v>0</v>
      </c>
      <c r="DZ290" s="246">
        <v>151</v>
      </c>
      <c r="EA290" s="213">
        <f t="shared" si="26"/>
        <v>3</v>
      </c>
      <c r="EB290" s="207" t="str">
        <f t="shared" si="25"/>
        <v>3553</v>
      </c>
    </row>
    <row r="291" spans="122:132" ht="15" x14ac:dyDescent="0.25">
      <c r="DR291" s="206">
        <v>355</v>
      </c>
      <c r="DS291" s="206" t="s">
        <v>209</v>
      </c>
      <c r="DT291" s="206">
        <v>3557029</v>
      </c>
      <c r="DU291" s="206">
        <v>132153</v>
      </c>
      <c r="DV291" s="206" t="s">
        <v>582</v>
      </c>
      <c r="DW291" s="206" t="s">
        <v>295</v>
      </c>
      <c r="DX291" s="206" t="str">
        <f t="shared" si="24"/>
        <v>Maintained</v>
      </c>
      <c r="DY291" s="246">
        <v>296</v>
      </c>
      <c r="DZ291" s="246">
        <v>0</v>
      </c>
      <c r="EA291" s="213">
        <f t="shared" si="26"/>
        <v>4</v>
      </c>
      <c r="EB291" s="207" t="str">
        <f t="shared" si="25"/>
        <v>3554</v>
      </c>
    </row>
    <row r="292" spans="122:132" ht="15" x14ac:dyDescent="0.25">
      <c r="DR292" s="206">
        <v>356</v>
      </c>
      <c r="DS292" s="206" t="s">
        <v>223</v>
      </c>
      <c r="DT292" s="206">
        <v>3567504</v>
      </c>
      <c r="DU292" s="206">
        <v>106168</v>
      </c>
      <c r="DV292" s="206" t="s">
        <v>583</v>
      </c>
      <c r="DW292" s="206" t="s">
        <v>295</v>
      </c>
      <c r="DX292" s="206" t="str">
        <f t="shared" si="24"/>
        <v>Maintained</v>
      </c>
      <c r="DY292" s="246">
        <v>58</v>
      </c>
      <c r="DZ292" s="246">
        <v>0</v>
      </c>
      <c r="EA292" s="213">
        <f t="shared" si="26"/>
        <v>1</v>
      </c>
      <c r="EB292" s="207" t="str">
        <f t="shared" si="25"/>
        <v>3561</v>
      </c>
    </row>
    <row r="293" spans="122:132" ht="15" x14ac:dyDescent="0.25">
      <c r="DR293" s="206">
        <v>356</v>
      </c>
      <c r="DS293" s="206" t="s">
        <v>223</v>
      </c>
      <c r="DT293" s="206">
        <v>3567506</v>
      </c>
      <c r="DU293" s="206">
        <v>106170</v>
      </c>
      <c r="DV293" s="206" t="s">
        <v>584</v>
      </c>
      <c r="DW293" s="206" t="s">
        <v>295</v>
      </c>
      <c r="DX293" s="206" t="str">
        <f t="shared" si="24"/>
        <v>Maintained</v>
      </c>
      <c r="DY293" s="246">
        <v>170</v>
      </c>
      <c r="DZ293" s="246">
        <v>0</v>
      </c>
      <c r="EA293" s="213">
        <f t="shared" si="26"/>
        <v>2</v>
      </c>
      <c r="EB293" s="207" t="str">
        <f t="shared" si="25"/>
        <v>3562</v>
      </c>
    </row>
    <row r="294" spans="122:132" ht="15" x14ac:dyDescent="0.25">
      <c r="DR294" s="206">
        <v>356</v>
      </c>
      <c r="DS294" s="206" t="s">
        <v>223</v>
      </c>
      <c r="DT294" s="206">
        <v>3567508</v>
      </c>
      <c r="DU294" s="206">
        <v>106172</v>
      </c>
      <c r="DV294" s="206" t="s">
        <v>585</v>
      </c>
      <c r="DW294" s="206" t="s">
        <v>295</v>
      </c>
      <c r="DX294" s="206" t="str">
        <f t="shared" si="24"/>
        <v>Maintained</v>
      </c>
      <c r="DY294" s="246">
        <v>0</v>
      </c>
      <c r="DZ294" s="246">
        <v>310</v>
      </c>
      <c r="EA294" s="213">
        <f t="shared" si="26"/>
        <v>3</v>
      </c>
      <c r="EB294" s="207" t="str">
        <f t="shared" si="25"/>
        <v>3563</v>
      </c>
    </row>
    <row r="295" spans="122:132" ht="15" x14ac:dyDescent="0.25">
      <c r="DR295" s="206">
        <v>356</v>
      </c>
      <c r="DS295" s="206" t="s">
        <v>223</v>
      </c>
      <c r="DT295" s="206">
        <v>3567509</v>
      </c>
      <c r="DU295" s="206">
        <v>106173</v>
      </c>
      <c r="DV295" s="206" t="s">
        <v>586</v>
      </c>
      <c r="DW295" s="206" t="s">
        <v>295</v>
      </c>
      <c r="DX295" s="206" t="str">
        <f t="shared" si="24"/>
        <v>Maintained</v>
      </c>
      <c r="DY295" s="246">
        <v>0</v>
      </c>
      <c r="DZ295" s="246">
        <v>104</v>
      </c>
      <c r="EA295" s="213">
        <f t="shared" si="26"/>
        <v>4</v>
      </c>
      <c r="EB295" s="207" t="str">
        <f t="shared" si="25"/>
        <v>3564</v>
      </c>
    </row>
    <row r="296" spans="122:132" ht="15" x14ac:dyDescent="0.25">
      <c r="DR296" s="206">
        <v>356</v>
      </c>
      <c r="DS296" s="206" t="s">
        <v>223</v>
      </c>
      <c r="DT296" s="206">
        <v>3567510</v>
      </c>
      <c r="DU296" s="206">
        <v>131887</v>
      </c>
      <c r="DV296" s="206" t="s">
        <v>587</v>
      </c>
      <c r="DW296" s="206" t="s">
        <v>295</v>
      </c>
      <c r="DX296" s="206" t="str">
        <f t="shared" si="24"/>
        <v>Maintained</v>
      </c>
      <c r="DY296" s="246">
        <v>37</v>
      </c>
      <c r="DZ296" s="246">
        <v>0</v>
      </c>
      <c r="EA296" s="213">
        <f t="shared" si="26"/>
        <v>5</v>
      </c>
      <c r="EB296" s="207" t="str">
        <f t="shared" si="25"/>
        <v>3565</v>
      </c>
    </row>
    <row r="297" spans="122:132" ht="15" x14ac:dyDescent="0.25">
      <c r="DR297" s="206">
        <v>356</v>
      </c>
      <c r="DS297" s="206" t="s">
        <v>223</v>
      </c>
      <c r="DT297" s="206">
        <v>3567511</v>
      </c>
      <c r="DU297" s="206">
        <v>131889</v>
      </c>
      <c r="DV297" s="206" t="s">
        <v>588</v>
      </c>
      <c r="DW297" s="206" t="s">
        <v>295</v>
      </c>
      <c r="DX297" s="206" t="str">
        <f t="shared" si="24"/>
        <v>Maintained</v>
      </c>
      <c r="DY297" s="246">
        <v>0</v>
      </c>
      <c r="DZ297" s="246">
        <v>48</v>
      </c>
      <c r="EA297" s="213">
        <f t="shared" si="26"/>
        <v>6</v>
      </c>
      <c r="EB297" s="207" t="str">
        <f t="shared" si="25"/>
        <v>3566</v>
      </c>
    </row>
    <row r="298" spans="122:132" ht="15" x14ac:dyDescent="0.25">
      <c r="DR298" s="206">
        <v>357</v>
      </c>
      <c r="DS298" s="206" t="s">
        <v>231</v>
      </c>
      <c r="DT298" s="206">
        <v>3577001</v>
      </c>
      <c r="DU298" s="206">
        <v>140133</v>
      </c>
      <c r="DV298" s="206" t="s">
        <v>589</v>
      </c>
      <c r="DW298" s="206" t="s">
        <v>300</v>
      </c>
      <c r="DX298" s="206" t="str">
        <f t="shared" si="24"/>
        <v>Academy</v>
      </c>
      <c r="DY298" s="246">
        <v>167</v>
      </c>
      <c r="DZ298" s="246">
        <v>0</v>
      </c>
      <c r="EA298" s="213">
        <f t="shared" si="26"/>
        <v>1</v>
      </c>
      <c r="EB298" s="207" t="str">
        <f t="shared" si="25"/>
        <v>3571</v>
      </c>
    </row>
    <row r="299" spans="122:132" ht="15" x14ac:dyDescent="0.25">
      <c r="DR299" s="206">
        <v>357</v>
      </c>
      <c r="DS299" s="206" t="s">
        <v>231</v>
      </c>
      <c r="DT299" s="206">
        <v>3577002</v>
      </c>
      <c r="DU299" s="206">
        <v>106278</v>
      </c>
      <c r="DV299" s="206" t="s">
        <v>590</v>
      </c>
      <c r="DW299" s="206" t="s">
        <v>295</v>
      </c>
      <c r="DX299" s="206" t="str">
        <f t="shared" si="24"/>
        <v>Maintained</v>
      </c>
      <c r="DY299" s="246">
        <v>36</v>
      </c>
      <c r="DZ299" s="246">
        <v>55</v>
      </c>
      <c r="EA299" s="213">
        <f t="shared" si="26"/>
        <v>2</v>
      </c>
      <c r="EB299" s="207" t="str">
        <f t="shared" si="25"/>
        <v>3572</v>
      </c>
    </row>
    <row r="300" spans="122:132" ht="15" x14ac:dyDescent="0.25">
      <c r="DR300" s="206">
        <v>357</v>
      </c>
      <c r="DS300" s="206" t="s">
        <v>231</v>
      </c>
      <c r="DT300" s="206">
        <v>3577005</v>
      </c>
      <c r="DU300" s="206">
        <v>106279</v>
      </c>
      <c r="DV300" s="206" t="s">
        <v>591</v>
      </c>
      <c r="DW300" s="206" t="s">
        <v>295</v>
      </c>
      <c r="DX300" s="206" t="str">
        <f t="shared" si="24"/>
        <v>Maintained</v>
      </c>
      <c r="DY300" s="246">
        <v>0</v>
      </c>
      <c r="DZ300" s="246">
        <v>118</v>
      </c>
      <c r="EA300" s="213">
        <f t="shared" si="26"/>
        <v>3</v>
      </c>
      <c r="EB300" s="207" t="str">
        <f t="shared" si="25"/>
        <v>3573</v>
      </c>
    </row>
    <row r="301" spans="122:132" ht="15" x14ac:dyDescent="0.25">
      <c r="DR301" s="206">
        <v>357</v>
      </c>
      <c r="DS301" s="206" t="s">
        <v>231</v>
      </c>
      <c r="DT301" s="206">
        <v>3577006</v>
      </c>
      <c r="DU301" s="206">
        <v>106280</v>
      </c>
      <c r="DV301" s="206" t="s">
        <v>592</v>
      </c>
      <c r="DW301" s="206" t="s">
        <v>295</v>
      </c>
      <c r="DX301" s="206" t="str">
        <f t="shared" si="24"/>
        <v>Maintained</v>
      </c>
      <c r="DY301" s="246">
        <v>0</v>
      </c>
      <c r="DZ301" s="246">
        <v>196</v>
      </c>
      <c r="EA301" s="213">
        <f t="shared" si="26"/>
        <v>4</v>
      </c>
      <c r="EB301" s="207" t="str">
        <f t="shared" si="25"/>
        <v>3574</v>
      </c>
    </row>
    <row r="302" spans="122:132" ht="15" x14ac:dyDescent="0.25">
      <c r="DR302" s="206">
        <v>357</v>
      </c>
      <c r="DS302" s="206" t="s">
        <v>231</v>
      </c>
      <c r="DT302" s="206">
        <v>3577009</v>
      </c>
      <c r="DU302" s="206">
        <v>106281</v>
      </c>
      <c r="DV302" s="206" t="s">
        <v>593</v>
      </c>
      <c r="DW302" s="206" t="s">
        <v>295</v>
      </c>
      <c r="DX302" s="206" t="str">
        <f t="shared" si="24"/>
        <v>Maintained</v>
      </c>
      <c r="DY302" s="246">
        <v>133</v>
      </c>
      <c r="DZ302" s="246">
        <v>0</v>
      </c>
      <c r="EA302" s="213">
        <f t="shared" si="26"/>
        <v>5</v>
      </c>
      <c r="EB302" s="207" t="str">
        <f t="shared" si="25"/>
        <v>3575</v>
      </c>
    </row>
    <row r="303" spans="122:132" ht="15" x14ac:dyDescent="0.25">
      <c r="DR303" s="206">
        <v>358</v>
      </c>
      <c r="DS303" s="206" t="s">
        <v>235</v>
      </c>
      <c r="DT303" s="206">
        <v>3587000</v>
      </c>
      <c r="DU303" s="206">
        <v>142289</v>
      </c>
      <c r="DV303" s="206" t="s">
        <v>594</v>
      </c>
      <c r="DW303" s="206" t="s">
        <v>300</v>
      </c>
      <c r="DX303" s="206" t="str">
        <f t="shared" si="24"/>
        <v>Academy</v>
      </c>
      <c r="DY303" s="246">
        <v>123</v>
      </c>
      <c r="DZ303" s="246">
        <v>0</v>
      </c>
      <c r="EA303" s="213">
        <f t="shared" si="26"/>
        <v>1</v>
      </c>
      <c r="EB303" s="207" t="str">
        <f t="shared" si="25"/>
        <v>3581</v>
      </c>
    </row>
    <row r="304" spans="122:132" ht="15" x14ac:dyDescent="0.25">
      <c r="DR304" s="206">
        <v>358</v>
      </c>
      <c r="DS304" s="206" t="s">
        <v>235</v>
      </c>
      <c r="DT304" s="206">
        <v>3587001</v>
      </c>
      <c r="DU304" s="206">
        <v>106391</v>
      </c>
      <c r="DV304" s="206" t="s">
        <v>595</v>
      </c>
      <c r="DW304" s="206" t="s">
        <v>295</v>
      </c>
      <c r="DX304" s="206" t="str">
        <f t="shared" si="24"/>
        <v>Maintained</v>
      </c>
      <c r="DY304" s="246">
        <v>0</v>
      </c>
      <c r="DZ304" s="246">
        <v>122</v>
      </c>
      <c r="EA304" s="213">
        <f t="shared" si="26"/>
        <v>2</v>
      </c>
      <c r="EB304" s="207" t="str">
        <f t="shared" si="25"/>
        <v>3582</v>
      </c>
    </row>
    <row r="305" spans="122:132" ht="15" x14ac:dyDescent="0.25">
      <c r="DR305" s="206">
        <v>358</v>
      </c>
      <c r="DS305" s="206" t="s">
        <v>235</v>
      </c>
      <c r="DT305" s="206">
        <v>3587002</v>
      </c>
      <c r="DU305" s="206">
        <v>142782</v>
      </c>
      <c r="DV305" s="206" t="s">
        <v>596</v>
      </c>
      <c r="DW305" s="206" t="s">
        <v>311</v>
      </c>
      <c r="DX305" s="206" t="str">
        <f t="shared" si="24"/>
        <v>Academy</v>
      </c>
      <c r="DY305" s="246">
        <v>108</v>
      </c>
      <c r="DZ305" s="246">
        <v>0</v>
      </c>
      <c r="EA305" s="213">
        <f t="shared" si="26"/>
        <v>3</v>
      </c>
      <c r="EB305" s="207" t="str">
        <f t="shared" si="25"/>
        <v>3583</v>
      </c>
    </row>
    <row r="306" spans="122:132" ht="15" x14ac:dyDescent="0.25">
      <c r="DR306" s="206">
        <v>358</v>
      </c>
      <c r="DS306" s="206" t="s">
        <v>235</v>
      </c>
      <c r="DT306" s="206">
        <v>3587003</v>
      </c>
      <c r="DU306" s="206">
        <v>147372</v>
      </c>
      <c r="DV306" s="206" t="s">
        <v>597</v>
      </c>
      <c r="DW306" s="206" t="s">
        <v>300</v>
      </c>
      <c r="DX306" s="206" t="str">
        <f t="shared" si="24"/>
        <v>Academy</v>
      </c>
      <c r="DY306" s="246">
        <v>69.5</v>
      </c>
      <c r="DZ306" s="246">
        <v>0</v>
      </c>
      <c r="EA306" s="213">
        <f t="shared" si="26"/>
        <v>4</v>
      </c>
      <c r="EB306" s="207" t="str">
        <f t="shared" si="25"/>
        <v>3584</v>
      </c>
    </row>
    <row r="307" spans="122:132" ht="15" x14ac:dyDescent="0.25">
      <c r="DR307" s="206">
        <v>358</v>
      </c>
      <c r="DS307" s="206" t="s">
        <v>235</v>
      </c>
      <c r="DT307" s="206">
        <v>3587005</v>
      </c>
      <c r="DU307" s="206">
        <v>106394</v>
      </c>
      <c r="DV307" s="206" t="s">
        <v>598</v>
      </c>
      <c r="DW307" s="206" t="s">
        <v>295</v>
      </c>
      <c r="DX307" s="206" t="str">
        <f t="shared" si="24"/>
        <v>Maintained</v>
      </c>
      <c r="DY307" s="246">
        <v>111</v>
      </c>
      <c r="DZ307" s="246">
        <v>0</v>
      </c>
      <c r="EA307" s="213">
        <f t="shared" si="26"/>
        <v>5</v>
      </c>
      <c r="EB307" s="207" t="str">
        <f t="shared" si="25"/>
        <v>3585</v>
      </c>
    </row>
    <row r="308" spans="122:132" ht="15" x14ac:dyDescent="0.25">
      <c r="DR308" s="206">
        <v>358</v>
      </c>
      <c r="DS308" s="206" t="s">
        <v>235</v>
      </c>
      <c r="DT308" s="206">
        <v>3587008</v>
      </c>
      <c r="DU308" s="206">
        <v>142288</v>
      </c>
      <c r="DV308" s="206" t="s">
        <v>599</v>
      </c>
      <c r="DW308" s="206" t="s">
        <v>300</v>
      </c>
      <c r="DX308" s="206" t="str">
        <f t="shared" si="24"/>
        <v>Academy</v>
      </c>
      <c r="DY308" s="246">
        <v>0</v>
      </c>
      <c r="DZ308" s="246">
        <v>202</v>
      </c>
      <c r="EA308" s="213">
        <f t="shared" si="26"/>
        <v>6</v>
      </c>
      <c r="EB308" s="207" t="str">
        <f t="shared" si="25"/>
        <v>3586</v>
      </c>
    </row>
    <row r="309" spans="122:132" ht="15" x14ac:dyDescent="0.25">
      <c r="DR309" s="206">
        <v>358</v>
      </c>
      <c r="DS309" s="206" t="s">
        <v>235</v>
      </c>
      <c r="DT309" s="206">
        <v>3587009</v>
      </c>
      <c r="DU309" s="206">
        <v>131885</v>
      </c>
      <c r="DV309" s="206" t="s">
        <v>600</v>
      </c>
      <c r="DW309" s="206" t="s">
        <v>295</v>
      </c>
      <c r="DX309" s="206" t="str">
        <f t="shared" si="24"/>
        <v>Maintained</v>
      </c>
      <c r="DY309" s="246">
        <v>0</v>
      </c>
      <c r="DZ309" s="246">
        <v>46</v>
      </c>
      <c r="EA309" s="213">
        <f t="shared" si="26"/>
        <v>7</v>
      </c>
      <c r="EB309" s="207" t="str">
        <f t="shared" si="25"/>
        <v>3587</v>
      </c>
    </row>
    <row r="310" spans="122:132" ht="15" x14ac:dyDescent="0.25">
      <c r="DR310" s="206">
        <v>359</v>
      </c>
      <c r="DS310" s="206" t="s">
        <v>243</v>
      </c>
      <c r="DT310" s="206">
        <v>3597001</v>
      </c>
      <c r="DU310" s="206">
        <v>134297</v>
      </c>
      <c r="DV310" s="206" t="s">
        <v>601</v>
      </c>
      <c r="DW310" s="206" t="s">
        <v>295</v>
      </c>
      <c r="DX310" s="206" t="str">
        <f t="shared" si="24"/>
        <v>Maintained</v>
      </c>
      <c r="DY310" s="246">
        <v>59</v>
      </c>
      <c r="DZ310" s="246">
        <v>51</v>
      </c>
      <c r="EA310" s="213">
        <f t="shared" si="26"/>
        <v>1</v>
      </c>
      <c r="EB310" s="207" t="str">
        <f t="shared" si="25"/>
        <v>3591</v>
      </c>
    </row>
    <row r="311" spans="122:132" ht="15" x14ac:dyDescent="0.25">
      <c r="DR311" s="206">
        <v>359</v>
      </c>
      <c r="DS311" s="206" t="s">
        <v>243</v>
      </c>
      <c r="DT311" s="206">
        <v>3597002</v>
      </c>
      <c r="DU311" s="206">
        <v>106543</v>
      </c>
      <c r="DV311" s="206" t="s">
        <v>527</v>
      </c>
      <c r="DW311" s="206" t="s">
        <v>295</v>
      </c>
      <c r="DX311" s="206" t="str">
        <f t="shared" si="24"/>
        <v>Maintained</v>
      </c>
      <c r="DY311" s="246">
        <v>121</v>
      </c>
      <c r="DZ311" s="246">
        <v>94</v>
      </c>
      <c r="EA311" s="213">
        <f t="shared" si="26"/>
        <v>2</v>
      </c>
      <c r="EB311" s="207" t="str">
        <f t="shared" si="25"/>
        <v>3592</v>
      </c>
    </row>
    <row r="312" spans="122:132" ht="15" x14ac:dyDescent="0.25">
      <c r="DR312" s="206">
        <v>359</v>
      </c>
      <c r="DS312" s="206" t="s">
        <v>243</v>
      </c>
      <c r="DT312" s="206">
        <v>3597018</v>
      </c>
      <c r="DU312" s="206">
        <v>132155</v>
      </c>
      <c r="DV312" s="206" t="s">
        <v>602</v>
      </c>
      <c r="DW312" s="206" t="s">
        <v>295</v>
      </c>
      <c r="DX312" s="206" t="str">
        <f t="shared" si="24"/>
        <v>Maintained</v>
      </c>
      <c r="DY312" s="246">
        <v>59</v>
      </c>
      <c r="DZ312" s="246">
        <v>0</v>
      </c>
      <c r="EA312" s="213">
        <f t="shared" si="26"/>
        <v>3</v>
      </c>
      <c r="EB312" s="207" t="str">
        <f t="shared" si="25"/>
        <v>3593</v>
      </c>
    </row>
    <row r="313" spans="122:132" ht="15" x14ac:dyDescent="0.25">
      <c r="DR313" s="206">
        <v>359</v>
      </c>
      <c r="DS313" s="206" t="s">
        <v>243</v>
      </c>
      <c r="DT313" s="206">
        <v>3597020</v>
      </c>
      <c r="DU313" s="206">
        <v>131295</v>
      </c>
      <c r="DV313" s="206" t="s">
        <v>603</v>
      </c>
      <c r="DW313" s="206" t="s">
        <v>295</v>
      </c>
      <c r="DX313" s="206" t="str">
        <f t="shared" si="24"/>
        <v>Maintained</v>
      </c>
      <c r="DY313" s="246">
        <v>116</v>
      </c>
      <c r="DZ313" s="246">
        <v>0</v>
      </c>
      <c r="EA313" s="213">
        <f t="shared" si="26"/>
        <v>4</v>
      </c>
      <c r="EB313" s="207" t="str">
        <f t="shared" si="25"/>
        <v>3594</v>
      </c>
    </row>
    <row r="314" spans="122:132" ht="15" x14ac:dyDescent="0.25">
      <c r="DR314" s="206">
        <v>359</v>
      </c>
      <c r="DS314" s="206" t="s">
        <v>243</v>
      </c>
      <c r="DT314" s="206">
        <v>3597022</v>
      </c>
      <c r="DU314" s="206">
        <v>131530</v>
      </c>
      <c r="DV314" s="206" t="s">
        <v>604</v>
      </c>
      <c r="DW314" s="206" t="s">
        <v>295</v>
      </c>
      <c r="DX314" s="206" t="str">
        <f t="shared" si="24"/>
        <v>Maintained</v>
      </c>
      <c r="DY314" s="246">
        <v>0</v>
      </c>
      <c r="DZ314" s="246">
        <v>300</v>
      </c>
      <c r="EA314" s="213">
        <f t="shared" si="26"/>
        <v>5</v>
      </c>
      <c r="EB314" s="207" t="str">
        <f t="shared" si="25"/>
        <v>3595</v>
      </c>
    </row>
    <row r="315" spans="122:132" ht="15" x14ac:dyDescent="0.25">
      <c r="DR315" s="206">
        <v>359</v>
      </c>
      <c r="DS315" s="206" t="s">
        <v>243</v>
      </c>
      <c r="DT315" s="206">
        <v>3597023</v>
      </c>
      <c r="DU315" s="206">
        <v>135199</v>
      </c>
      <c r="DV315" s="206" t="s">
        <v>605</v>
      </c>
      <c r="DW315" s="206" t="s">
        <v>295</v>
      </c>
      <c r="DX315" s="206" t="str">
        <f t="shared" si="24"/>
        <v>Maintained</v>
      </c>
      <c r="DY315" s="246">
        <v>0</v>
      </c>
      <c r="DZ315" s="246">
        <v>86</v>
      </c>
      <c r="EA315" s="213">
        <f t="shared" si="26"/>
        <v>6</v>
      </c>
      <c r="EB315" s="207" t="str">
        <f t="shared" si="25"/>
        <v>3596</v>
      </c>
    </row>
    <row r="316" spans="122:132" ht="15" x14ac:dyDescent="0.25">
      <c r="DR316" s="206">
        <v>370</v>
      </c>
      <c r="DS316" s="206" t="s">
        <v>108</v>
      </c>
      <c r="DT316" s="206">
        <v>3707009</v>
      </c>
      <c r="DU316" s="206">
        <v>141704</v>
      </c>
      <c r="DV316" s="206" t="s">
        <v>606</v>
      </c>
      <c r="DW316" s="206" t="s">
        <v>300</v>
      </c>
      <c r="DX316" s="206" t="str">
        <f t="shared" si="24"/>
        <v>Academy</v>
      </c>
      <c r="DY316" s="246">
        <v>114</v>
      </c>
      <c r="DZ316" s="246">
        <v>226</v>
      </c>
      <c r="EA316" s="213">
        <f t="shared" si="26"/>
        <v>1</v>
      </c>
      <c r="EB316" s="207" t="str">
        <f t="shared" si="25"/>
        <v>3701</v>
      </c>
    </row>
    <row r="317" spans="122:132" ht="15" x14ac:dyDescent="0.25">
      <c r="DR317" s="206">
        <v>370</v>
      </c>
      <c r="DS317" s="206" t="s">
        <v>108</v>
      </c>
      <c r="DT317" s="206">
        <v>3707010</v>
      </c>
      <c r="DU317" s="206">
        <v>141563</v>
      </c>
      <c r="DV317" s="206" t="s">
        <v>607</v>
      </c>
      <c r="DW317" s="206" t="s">
        <v>300</v>
      </c>
      <c r="DX317" s="206" t="str">
        <f t="shared" si="24"/>
        <v>Academy</v>
      </c>
      <c r="DY317" s="246">
        <v>40</v>
      </c>
      <c r="DZ317" s="246">
        <v>74</v>
      </c>
      <c r="EA317" s="213">
        <f t="shared" si="26"/>
        <v>2</v>
      </c>
      <c r="EB317" s="207" t="str">
        <f t="shared" si="25"/>
        <v>3702</v>
      </c>
    </row>
    <row r="318" spans="122:132" ht="15" x14ac:dyDescent="0.25">
      <c r="DR318" s="206">
        <v>371</v>
      </c>
      <c r="DS318" s="206" t="s">
        <v>146</v>
      </c>
      <c r="DT318" s="206">
        <v>3717000</v>
      </c>
      <c r="DU318" s="206">
        <v>144346</v>
      </c>
      <c r="DV318" s="206" t="s">
        <v>608</v>
      </c>
      <c r="DW318" s="206" t="s">
        <v>345</v>
      </c>
      <c r="DX318" s="206" t="str">
        <f t="shared" si="24"/>
        <v>Academy</v>
      </c>
      <c r="DY318" s="246">
        <v>27</v>
      </c>
      <c r="DZ318" s="246">
        <v>99</v>
      </c>
      <c r="EA318" s="213">
        <f t="shared" si="26"/>
        <v>1</v>
      </c>
      <c r="EB318" s="207" t="str">
        <f t="shared" si="25"/>
        <v>3711</v>
      </c>
    </row>
    <row r="319" spans="122:132" ht="15" x14ac:dyDescent="0.25">
      <c r="DR319" s="206">
        <v>371</v>
      </c>
      <c r="DS319" s="206" t="s">
        <v>146</v>
      </c>
      <c r="DT319" s="206">
        <v>3717001</v>
      </c>
      <c r="DU319" s="206">
        <v>147864</v>
      </c>
      <c r="DV319" s="206" t="s">
        <v>609</v>
      </c>
      <c r="DW319" s="206" t="s">
        <v>311</v>
      </c>
      <c r="DX319" s="206" t="str">
        <f t="shared" si="24"/>
        <v>Academy</v>
      </c>
      <c r="DY319" s="246">
        <v>25</v>
      </c>
      <c r="DZ319" s="246">
        <v>49</v>
      </c>
      <c r="EA319" s="213">
        <f t="shared" si="26"/>
        <v>2</v>
      </c>
      <c r="EB319" s="207" t="str">
        <f t="shared" si="25"/>
        <v>3712</v>
      </c>
    </row>
    <row r="320" spans="122:132" ht="15" x14ac:dyDescent="0.25">
      <c r="DR320" s="206">
        <v>371</v>
      </c>
      <c r="DS320" s="206" t="s">
        <v>146</v>
      </c>
      <c r="DT320" s="206">
        <v>3717012</v>
      </c>
      <c r="DU320" s="206">
        <v>147515</v>
      </c>
      <c r="DV320" s="206" t="s">
        <v>610</v>
      </c>
      <c r="DW320" s="206" t="s">
        <v>300</v>
      </c>
      <c r="DX320" s="206" t="str">
        <f t="shared" si="24"/>
        <v>Academy</v>
      </c>
      <c r="DY320" s="246">
        <v>22</v>
      </c>
      <c r="DZ320" s="246">
        <v>55</v>
      </c>
      <c r="EA320" s="213">
        <f t="shared" si="26"/>
        <v>3</v>
      </c>
      <c r="EB320" s="207" t="str">
        <f t="shared" si="25"/>
        <v>3713</v>
      </c>
    </row>
    <row r="321" spans="122:132" ht="15" x14ac:dyDescent="0.25">
      <c r="DR321" s="206">
        <v>371</v>
      </c>
      <c r="DS321" s="206" t="s">
        <v>146</v>
      </c>
      <c r="DT321" s="206">
        <v>3717014</v>
      </c>
      <c r="DU321" s="206">
        <v>147582</v>
      </c>
      <c r="DV321" s="206" t="s">
        <v>611</v>
      </c>
      <c r="DW321" s="206" t="s">
        <v>300</v>
      </c>
      <c r="DX321" s="206" t="str">
        <f t="shared" si="24"/>
        <v>Academy</v>
      </c>
      <c r="DY321" s="246">
        <v>58</v>
      </c>
      <c r="DZ321" s="246">
        <v>69</v>
      </c>
      <c r="EA321" s="213">
        <f t="shared" si="26"/>
        <v>4</v>
      </c>
      <c r="EB321" s="207" t="str">
        <f t="shared" si="25"/>
        <v>3714</v>
      </c>
    </row>
    <row r="322" spans="122:132" ht="15" x14ac:dyDescent="0.25">
      <c r="DR322" s="206">
        <v>371</v>
      </c>
      <c r="DS322" s="206" t="s">
        <v>146</v>
      </c>
      <c r="DT322" s="206">
        <v>3717015</v>
      </c>
      <c r="DU322" s="206">
        <v>135547</v>
      </c>
      <c r="DV322" s="206" t="s">
        <v>612</v>
      </c>
      <c r="DW322" s="206" t="s">
        <v>295</v>
      </c>
      <c r="DX322" s="206" t="str">
        <f t="shared" si="24"/>
        <v>Maintained</v>
      </c>
      <c r="DY322" s="246">
        <v>35</v>
      </c>
      <c r="DZ322" s="246">
        <v>90</v>
      </c>
      <c r="EA322" s="213">
        <f t="shared" si="26"/>
        <v>5</v>
      </c>
      <c r="EB322" s="207" t="str">
        <f t="shared" si="25"/>
        <v>3715</v>
      </c>
    </row>
    <row r="323" spans="122:132" ht="15" x14ac:dyDescent="0.25">
      <c r="DR323" s="206">
        <v>371</v>
      </c>
      <c r="DS323" s="206" t="s">
        <v>146</v>
      </c>
      <c r="DT323" s="206">
        <v>3717016</v>
      </c>
      <c r="DU323" s="206">
        <v>147829</v>
      </c>
      <c r="DV323" s="206" t="s">
        <v>613</v>
      </c>
      <c r="DW323" s="206" t="s">
        <v>300</v>
      </c>
      <c r="DX323" s="206" t="str">
        <f t="shared" si="24"/>
        <v>Academy</v>
      </c>
      <c r="DY323" s="246">
        <v>73</v>
      </c>
      <c r="DZ323" s="246">
        <v>65</v>
      </c>
      <c r="EA323" s="213">
        <f t="shared" si="26"/>
        <v>6</v>
      </c>
      <c r="EB323" s="207" t="str">
        <f t="shared" si="25"/>
        <v>3716</v>
      </c>
    </row>
    <row r="324" spans="122:132" ht="15" x14ac:dyDescent="0.25">
      <c r="DR324" s="206">
        <v>372</v>
      </c>
      <c r="DS324" s="206" t="s">
        <v>207</v>
      </c>
      <c r="DT324" s="206">
        <v>3727000</v>
      </c>
      <c r="DU324" s="206">
        <v>106966</v>
      </c>
      <c r="DV324" s="206" t="s">
        <v>614</v>
      </c>
      <c r="DW324" s="206" t="s">
        <v>295</v>
      </c>
      <c r="DX324" s="206" t="str">
        <f t="shared" si="24"/>
        <v>Maintained</v>
      </c>
      <c r="DY324" s="246">
        <v>43</v>
      </c>
      <c r="DZ324" s="246">
        <v>110</v>
      </c>
      <c r="EA324" s="213">
        <f t="shared" si="26"/>
        <v>1</v>
      </c>
      <c r="EB324" s="207" t="str">
        <f t="shared" si="25"/>
        <v>3721</v>
      </c>
    </row>
    <row r="325" spans="122:132" ht="15" x14ac:dyDescent="0.25">
      <c r="DR325" s="206">
        <v>372</v>
      </c>
      <c r="DS325" s="206" t="s">
        <v>207</v>
      </c>
      <c r="DT325" s="206">
        <v>3727002</v>
      </c>
      <c r="DU325" s="206">
        <v>142768</v>
      </c>
      <c r="DV325" s="206" t="s">
        <v>615</v>
      </c>
      <c r="DW325" s="206" t="s">
        <v>345</v>
      </c>
      <c r="DX325" s="206" t="str">
        <f t="shared" si="24"/>
        <v>Academy</v>
      </c>
      <c r="DY325" s="246">
        <v>50</v>
      </c>
      <c r="DZ325" s="246">
        <v>153</v>
      </c>
      <c r="EA325" s="213">
        <f t="shared" si="26"/>
        <v>2</v>
      </c>
      <c r="EB325" s="207" t="str">
        <f t="shared" si="25"/>
        <v>3722</v>
      </c>
    </row>
    <row r="326" spans="122:132" ht="15" x14ac:dyDescent="0.25">
      <c r="DR326" s="206">
        <v>372</v>
      </c>
      <c r="DS326" s="206" t="s">
        <v>207</v>
      </c>
      <c r="DT326" s="206">
        <v>3727003</v>
      </c>
      <c r="DU326" s="206">
        <v>142797</v>
      </c>
      <c r="DV326" s="206" t="s">
        <v>616</v>
      </c>
      <c r="DW326" s="206" t="s">
        <v>300</v>
      </c>
      <c r="DX326" s="206" t="str">
        <f t="shared" ref="DX326:DX389" si="27">IF(OR(LEFT(DW326,7)="Academy",LEFT(DW326,11)="Free School"),"Academy","Maintained")</f>
        <v>Academy</v>
      </c>
      <c r="DY326" s="246">
        <v>63</v>
      </c>
      <c r="DZ326" s="246">
        <v>72</v>
      </c>
      <c r="EA326" s="213">
        <f t="shared" si="26"/>
        <v>3</v>
      </c>
      <c r="EB326" s="207" t="str">
        <f t="shared" ref="EB326:EB389" si="28">DR326&amp;EA326</f>
        <v>3723</v>
      </c>
    </row>
    <row r="327" spans="122:132" ht="15" x14ac:dyDescent="0.25">
      <c r="DR327" s="206">
        <v>372</v>
      </c>
      <c r="DS327" s="206" t="s">
        <v>207</v>
      </c>
      <c r="DT327" s="206">
        <v>3727006</v>
      </c>
      <c r="DU327" s="206">
        <v>144196</v>
      </c>
      <c r="DV327" s="206" t="s">
        <v>617</v>
      </c>
      <c r="DW327" s="206" t="s">
        <v>300</v>
      </c>
      <c r="DX327" s="206" t="str">
        <f t="shared" si="27"/>
        <v>Academy</v>
      </c>
      <c r="DY327" s="246">
        <v>70</v>
      </c>
      <c r="DZ327" s="246">
        <v>78</v>
      </c>
      <c r="EA327" s="213">
        <f t="shared" ref="EA327:EA390" si="29">IF(DR327=DR326,EA326+1,1)</f>
        <v>4</v>
      </c>
      <c r="EB327" s="207" t="str">
        <f t="shared" si="28"/>
        <v>3724</v>
      </c>
    </row>
    <row r="328" spans="122:132" ht="15" x14ac:dyDescent="0.25">
      <c r="DR328" s="206">
        <v>372</v>
      </c>
      <c r="DS328" s="206" t="s">
        <v>207</v>
      </c>
      <c r="DT328" s="206">
        <v>3727009</v>
      </c>
      <c r="DU328" s="206">
        <v>106970</v>
      </c>
      <c r="DV328" s="206" t="s">
        <v>413</v>
      </c>
      <c r="DW328" s="206" t="s">
        <v>295</v>
      </c>
      <c r="DX328" s="206" t="str">
        <f t="shared" si="27"/>
        <v>Maintained</v>
      </c>
      <c r="DY328" s="246">
        <v>37</v>
      </c>
      <c r="DZ328" s="246">
        <v>138</v>
      </c>
      <c r="EA328" s="213">
        <f t="shared" si="29"/>
        <v>5</v>
      </c>
      <c r="EB328" s="207" t="str">
        <f t="shared" si="28"/>
        <v>3725</v>
      </c>
    </row>
    <row r="329" spans="122:132" ht="15" x14ac:dyDescent="0.25">
      <c r="DR329" s="206">
        <v>372</v>
      </c>
      <c r="DS329" s="206" t="s">
        <v>207</v>
      </c>
      <c r="DT329" s="206">
        <v>3727011</v>
      </c>
      <c r="DU329" s="206">
        <v>142795</v>
      </c>
      <c r="DV329" s="206" t="s">
        <v>618</v>
      </c>
      <c r="DW329" s="206" t="s">
        <v>300</v>
      </c>
      <c r="DX329" s="206" t="str">
        <f t="shared" si="27"/>
        <v>Academy</v>
      </c>
      <c r="DY329" s="246">
        <v>72</v>
      </c>
      <c r="DZ329" s="246">
        <v>61</v>
      </c>
      <c r="EA329" s="213">
        <f t="shared" si="29"/>
        <v>6</v>
      </c>
      <c r="EB329" s="207" t="str">
        <f t="shared" si="28"/>
        <v>3726</v>
      </c>
    </row>
    <row r="330" spans="122:132" ht="15" x14ac:dyDescent="0.25">
      <c r="DR330" s="206">
        <v>373</v>
      </c>
      <c r="DS330" s="206" t="s">
        <v>212</v>
      </c>
      <c r="DT330" s="206">
        <v>3737010</v>
      </c>
      <c r="DU330" s="206">
        <v>107169</v>
      </c>
      <c r="DV330" s="206" t="s">
        <v>619</v>
      </c>
      <c r="DW330" s="206" t="s">
        <v>295</v>
      </c>
      <c r="DX330" s="206" t="str">
        <f t="shared" si="27"/>
        <v>Maintained</v>
      </c>
      <c r="DY330" s="246">
        <v>0</v>
      </c>
      <c r="DZ330" s="246">
        <v>286</v>
      </c>
      <c r="EA330" s="213">
        <f t="shared" si="29"/>
        <v>1</v>
      </c>
      <c r="EB330" s="207" t="str">
        <f t="shared" si="28"/>
        <v>3731</v>
      </c>
    </row>
    <row r="331" spans="122:132" ht="15" x14ac:dyDescent="0.25">
      <c r="DR331" s="206">
        <v>373</v>
      </c>
      <c r="DS331" s="206" t="s">
        <v>212</v>
      </c>
      <c r="DT331" s="206">
        <v>3737013</v>
      </c>
      <c r="DU331" s="206">
        <v>107171</v>
      </c>
      <c r="DV331" s="206" t="s">
        <v>620</v>
      </c>
      <c r="DW331" s="206" t="s">
        <v>295</v>
      </c>
      <c r="DX331" s="206" t="str">
        <f t="shared" si="27"/>
        <v>Maintained</v>
      </c>
      <c r="DY331" s="246">
        <v>95</v>
      </c>
      <c r="DZ331" s="246">
        <v>0</v>
      </c>
      <c r="EA331" s="213">
        <f t="shared" si="29"/>
        <v>2</v>
      </c>
      <c r="EB331" s="207" t="str">
        <f t="shared" si="28"/>
        <v>3732</v>
      </c>
    </row>
    <row r="332" spans="122:132" ht="15" x14ac:dyDescent="0.25">
      <c r="DR332" s="206">
        <v>373</v>
      </c>
      <c r="DS332" s="206" t="s">
        <v>212</v>
      </c>
      <c r="DT332" s="206">
        <v>3737023</v>
      </c>
      <c r="DU332" s="206">
        <v>107177</v>
      </c>
      <c r="DV332" s="206" t="s">
        <v>621</v>
      </c>
      <c r="DW332" s="206" t="s">
        <v>295</v>
      </c>
      <c r="DX332" s="206" t="str">
        <f t="shared" si="27"/>
        <v>Maintained</v>
      </c>
      <c r="DY332" s="246">
        <v>96</v>
      </c>
      <c r="DZ332" s="246">
        <v>0</v>
      </c>
      <c r="EA332" s="213">
        <f t="shared" si="29"/>
        <v>3</v>
      </c>
      <c r="EB332" s="207" t="str">
        <f t="shared" si="28"/>
        <v>3733</v>
      </c>
    </row>
    <row r="333" spans="122:132" ht="15" x14ac:dyDescent="0.25">
      <c r="DR333" s="206">
        <v>373</v>
      </c>
      <c r="DS333" s="206" t="s">
        <v>212</v>
      </c>
      <c r="DT333" s="206">
        <v>3737024</v>
      </c>
      <c r="DU333" s="206">
        <v>107178</v>
      </c>
      <c r="DV333" s="206" t="s">
        <v>622</v>
      </c>
      <c r="DW333" s="206" t="s">
        <v>295</v>
      </c>
      <c r="DX333" s="206" t="str">
        <f t="shared" si="27"/>
        <v>Maintained</v>
      </c>
      <c r="DY333" s="246">
        <v>0</v>
      </c>
      <c r="DZ333" s="246">
        <v>205</v>
      </c>
      <c r="EA333" s="213">
        <f t="shared" si="29"/>
        <v>4</v>
      </c>
      <c r="EB333" s="207" t="str">
        <f t="shared" si="28"/>
        <v>3734</v>
      </c>
    </row>
    <row r="334" spans="122:132" ht="15" x14ac:dyDescent="0.25">
      <c r="DR334" s="206">
        <v>373</v>
      </c>
      <c r="DS334" s="206" t="s">
        <v>212</v>
      </c>
      <c r="DT334" s="206">
        <v>3737026</v>
      </c>
      <c r="DU334" s="206">
        <v>107180</v>
      </c>
      <c r="DV334" s="206" t="s">
        <v>623</v>
      </c>
      <c r="DW334" s="206" t="s">
        <v>295</v>
      </c>
      <c r="DX334" s="206" t="str">
        <f t="shared" si="27"/>
        <v>Maintained</v>
      </c>
      <c r="DY334" s="246">
        <v>95</v>
      </c>
      <c r="DZ334" s="246">
        <v>0</v>
      </c>
      <c r="EA334" s="213">
        <f t="shared" si="29"/>
        <v>5</v>
      </c>
      <c r="EB334" s="207" t="str">
        <f t="shared" si="28"/>
        <v>3735</v>
      </c>
    </row>
    <row r="335" spans="122:132" ht="15" x14ac:dyDescent="0.25">
      <c r="DR335" s="206">
        <v>373</v>
      </c>
      <c r="DS335" s="206" t="s">
        <v>212</v>
      </c>
      <c r="DT335" s="206">
        <v>3737036</v>
      </c>
      <c r="DU335" s="206">
        <v>107182</v>
      </c>
      <c r="DV335" s="206" t="s">
        <v>624</v>
      </c>
      <c r="DW335" s="206" t="s">
        <v>295</v>
      </c>
      <c r="DX335" s="206" t="str">
        <f t="shared" si="27"/>
        <v>Maintained</v>
      </c>
      <c r="DY335" s="246">
        <v>159</v>
      </c>
      <c r="DZ335" s="246">
        <v>0</v>
      </c>
      <c r="EA335" s="213">
        <f t="shared" si="29"/>
        <v>6</v>
      </c>
      <c r="EB335" s="207" t="str">
        <f t="shared" si="28"/>
        <v>3736</v>
      </c>
    </row>
    <row r="336" spans="122:132" ht="15" x14ac:dyDescent="0.25">
      <c r="DR336" s="206">
        <v>373</v>
      </c>
      <c r="DS336" s="206" t="s">
        <v>212</v>
      </c>
      <c r="DT336" s="206">
        <v>3737038</v>
      </c>
      <c r="DU336" s="206">
        <v>147136</v>
      </c>
      <c r="DV336" s="206" t="s">
        <v>625</v>
      </c>
      <c r="DW336" s="206" t="s">
        <v>300</v>
      </c>
      <c r="DX336" s="206" t="str">
        <f t="shared" si="27"/>
        <v>Academy</v>
      </c>
      <c r="DY336" s="246">
        <v>0</v>
      </c>
      <c r="DZ336" s="246">
        <v>80.5</v>
      </c>
      <c r="EA336" s="213">
        <f t="shared" si="29"/>
        <v>7</v>
      </c>
      <c r="EB336" s="207" t="str">
        <f t="shared" si="28"/>
        <v>3737</v>
      </c>
    </row>
    <row r="337" spans="122:132" ht="15" x14ac:dyDescent="0.25">
      <c r="DR337" s="206">
        <v>373</v>
      </c>
      <c r="DS337" s="206" t="s">
        <v>212</v>
      </c>
      <c r="DT337" s="206">
        <v>3737040</v>
      </c>
      <c r="DU337" s="206">
        <v>126705</v>
      </c>
      <c r="DV337" s="206" t="s">
        <v>626</v>
      </c>
      <c r="DW337" s="206" t="s">
        <v>320</v>
      </c>
      <c r="DX337" s="206" t="str">
        <f t="shared" si="27"/>
        <v>Maintained</v>
      </c>
      <c r="DY337" s="246">
        <v>17</v>
      </c>
      <c r="DZ337" s="246">
        <v>88</v>
      </c>
      <c r="EA337" s="213">
        <f t="shared" si="29"/>
        <v>8</v>
      </c>
      <c r="EB337" s="207" t="str">
        <f t="shared" si="28"/>
        <v>3738</v>
      </c>
    </row>
    <row r="338" spans="122:132" ht="15" x14ac:dyDescent="0.25">
      <c r="DR338" s="206">
        <v>373</v>
      </c>
      <c r="DS338" s="206" t="s">
        <v>212</v>
      </c>
      <c r="DT338" s="206">
        <v>3737041</v>
      </c>
      <c r="DU338" s="206">
        <v>126712</v>
      </c>
      <c r="DV338" s="206" t="s">
        <v>627</v>
      </c>
      <c r="DW338" s="206" t="s">
        <v>320</v>
      </c>
      <c r="DX338" s="206" t="str">
        <f t="shared" si="27"/>
        <v>Maintained</v>
      </c>
      <c r="DY338" s="246">
        <v>21</v>
      </c>
      <c r="DZ338" s="246">
        <v>78</v>
      </c>
      <c r="EA338" s="213">
        <f t="shared" si="29"/>
        <v>9</v>
      </c>
      <c r="EB338" s="207" t="str">
        <f t="shared" si="28"/>
        <v>3739</v>
      </c>
    </row>
    <row r="339" spans="122:132" ht="15" x14ac:dyDescent="0.25">
      <c r="DR339" s="206">
        <v>373</v>
      </c>
      <c r="DS339" s="206" t="s">
        <v>212</v>
      </c>
      <c r="DT339" s="206">
        <v>3737043</v>
      </c>
      <c r="DU339" s="206">
        <v>135287</v>
      </c>
      <c r="DV339" s="206" t="s">
        <v>628</v>
      </c>
      <c r="DW339" s="206" t="s">
        <v>295</v>
      </c>
      <c r="DX339" s="206" t="str">
        <f t="shared" si="27"/>
        <v>Maintained</v>
      </c>
      <c r="DY339" s="246">
        <v>0</v>
      </c>
      <c r="DZ339" s="246">
        <v>200</v>
      </c>
      <c r="EA339" s="213">
        <f t="shared" si="29"/>
        <v>10</v>
      </c>
      <c r="EB339" s="207" t="str">
        <f t="shared" si="28"/>
        <v>37310</v>
      </c>
    </row>
    <row r="340" spans="122:132" ht="15" x14ac:dyDescent="0.25">
      <c r="DR340" s="206">
        <v>380</v>
      </c>
      <c r="DS340" s="206" t="s">
        <v>121</v>
      </c>
      <c r="DT340" s="206">
        <v>3807000</v>
      </c>
      <c r="DU340" s="206">
        <v>138099</v>
      </c>
      <c r="DV340" s="206" t="s">
        <v>629</v>
      </c>
      <c r="DW340" s="206" t="s">
        <v>295</v>
      </c>
      <c r="DX340" s="206" t="str">
        <f t="shared" si="27"/>
        <v>Maintained</v>
      </c>
      <c r="DY340" s="246">
        <v>0</v>
      </c>
      <c r="DZ340" s="246">
        <v>125</v>
      </c>
      <c r="EA340" s="213">
        <f t="shared" si="29"/>
        <v>1</v>
      </c>
      <c r="EB340" s="207" t="str">
        <f t="shared" si="28"/>
        <v>3801</v>
      </c>
    </row>
    <row r="341" spans="122:132" ht="15" x14ac:dyDescent="0.25">
      <c r="DR341" s="206">
        <v>380</v>
      </c>
      <c r="DS341" s="206" t="s">
        <v>121</v>
      </c>
      <c r="DT341" s="206">
        <v>3807004</v>
      </c>
      <c r="DU341" s="206">
        <v>143533</v>
      </c>
      <c r="DV341" s="206" t="s">
        <v>630</v>
      </c>
      <c r="DW341" s="206" t="s">
        <v>345</v>
      </c>
      <c r="DX341" s="206" t="str">
        <f t="shared" si="27"/>
        <v>Academy</v>
      </c>
      <c r="DY341" s="246">
        <v>38</v>
      </c>
      <c r="DZ341" s="246">
        <v>79</v>
      </c>
      <c r="EA341" s="213">
        <f t="shared" si="29"/>
        <v>2</v>
      </c>
      <c r="EB341" s="207" t="str">
        <f t="shared" si="28"/>
        <v>3802</v>
      </c>
    </row>
    <row r="342" spans="122:132" ht="15" x14ac:dyDescent="0.25">
      <c r="DR342" s="206">
        <v>380</v>
      </c>
      <c r="DS342" s="206" t="s">
        <v>121</v>
      </c>
      <c r="DT342" s="206">
        <v>3807030</v>
      </c>
      <c r="DU342" s="206">
        <v>144891</v>
      </c>
      <c r="DV342" s="206" t="s">
        <v>631</v>
      </c>
      <c r="DW342" s="206" t="s">
        <v>300</v>
      </c>
      <c r="DX342" s="206" t="str">
        <f t="shared" si="27"/>
        <v>Academy</v>
      </c>
      <c r="DY342" s="246">
        <v>102</v>
      </c>
      <c r="DZ342" s="246">
        <v>0</v>
      </c>
      <c r="EA342" s="213">
        <f t="shared" si="29"/>
        <v>3</v>
      </c>
      <c r="EB342" s="207" t="str">
        <f t="shared" si="28"/>
        <v>3803</v>
      </c>
    </row>
    <row r="343" spans="122:132" ht="15" x14ac:dyDescent="0.25">
      <c r="DR343" s="206">
        <v>380</v>
      </c>
      <c r="DS343" s="206" t="s">
        <v>121</v>
      </c>
      <c r="DT343" s="206">
        <v>3807031</v>
      </c>
      <c r="DU343" s="206">
        <v>135228</v>
      </c>
      <c r="DV343" s="206" t="s">
        <v>632</v>
      </c>
      <c r="DW343" s="206" t="s">
        <v>295</v>
      </c>
      <c r="DX343" s="206" t="str">
        <f t="shared" si="27"/>
        <v>Maintained</v>
      </c>
      <c r="DY343" s="246">
        <v>234</v>
      </c>
      <c r="DZ343" s="246">
        <v>0</v>
      </c>
      <c r="EA343" s="213">
        <f t="shared" si="29"/>
        <v>4</v>
      </c>
      <c r="EB343" s="207" t="str">
        <f t="shared" si="28"/>
        <v>3804</v>
      </c>
    </row>
    <row r="344" spans="122:132" ht="15" x14ac:dyDescent="0.25">
      <c r="DR344" s="206">
        <v>380</v>
      </c>
      <c r="DS344" s="206" t="s">
        <v>121</v>
      </c>
      <c r="DT344" s="206">
        <v>3807032</v>
      </c>
      <c r="DU344" s="206">
        <v>135229</v>
      </c>
      <c r="DV344" s="206" t="s">
        <v>633</v>
      </c>
      <c r="DW344" s="206" t="s">
        <v>295</v>
      </c>
      <c r="DX344" s="206" t="str">
        <f t="shared" si="27"/>
        <v>Maintained</v>
      </c>
      <c r="DY344" s="246">
        <v>0</v>
      </c>
      <c r="DZ344" s="246">
        <v>250</v>
      </c>
      <c r="EA344" s="213">
        <f t="shared" si="29"/>
        <v>5</v>
      </c>
      <c r="EB344" s="207" t="str">
        <f t="shared" si="28"/>
        <v>3805</v>
      </c>
    </row>
    <row r="345" spans="122:132" ht="15" x14ac:dyDescent="0.25">
      <c r="DR345" s="206">
        <v>380</v>
      </c>
      <c r="DS345" s="206" t="s">
        <v>121</v>
      </c>
      <c r="DT345" s="206">
        <v>3807033</v>
      </c>
      <c r="DU345" s="206">
        <v>139978</v>
      </c>
      <c r="DV345" s="206" t="s">
        <v>634</v>
      </c>
      <c r="DW345" s="206" t="s">
        <v>300</v>
      </c>
      <c r="DX345" s="206" t="str">
        <f t="shared" si="27"/>
        <v>Academy</v>
      </c>
      <c r="DY345" s="246">
        <v>0</v>
      </c>
      <c r="DZ345" s="246">
        <v>309</v>
      </c>
      <c r="EA345" s="213">
        <f t="shared" si="29"/>
        <v>6</v>
      </c>
      <c r="EB345" s="207" t="str">
        <f t="shared" si="28"/>
        <v>3806</v>
      </c>
    </row>
    <row r="346" spans="122:132" ht="15" x14ac:dyDescent="0.25">
      <c r="DR346" s="206">
        <v>380</v>
      </c>
      <c r="DS346" s="206" t="s">
        <v>121</v>
      </c>
      <c r="DT346" s="206">
        <v>3807034</v>
      </c>
      <c r="DU346" s="206">
        <v>139977</v>
      </c>
      <c r="DV346" s="206" t="s">
        <v>635</v>
      </c>
      <c r="DW346" s="206" t="s">
        <v>300</v>
      </c>
      <c r="DX346" s="206" t="str">
        <f t="shared" si="27"/>
        <v>Academy</v>
      </c>
      <c r="DY346" s="246">
        <v>0</v>
      </c>
      <c r="DZ346" s="246">
        <v>151</v>
      </c>
      <c r="EA346" s="213">
        <f t="shared" si="29"/>
        <v>7</v>
      </c>
      <c r="EB346" s="207" t="str">
        <f t="shared" si="28"/>
        <v>3807</v>
      </c>
    </row>
    <row r="347" spans="122:132" ht="15" x14ac:dyDescent="0.25">
      <c r="DR347" s="206">
        <v>380</v>
      </c>
      <c r="DS347" s="206" t="s">
        <v>121</v>
      </c>
      <c r="DT347" s="206">
        <v>3807035</v>
      </c>
      <c r="DU347" s="206">
        <v>147117</v>
      </c>
      <c r="DV347" s="206" t="s">
        <v>636</v>
      </c>
      <c r="DW347" s="206" t="s">
        <v>300</v>
      </c>
      <c r="DX347" s="206" t="str">
        <f t="shared" si="27"/>
        <v>Academy</v>
      </c>
      <c r="DY347" s="246">
        <v>175</v>
      </c>
      <c r="DZ347" s="246">
        <v>0</v>
      </c>
      <c r="EA347" s="213">
        <f t="shared" si="29"/>
        <v>8</v>
      </c>
      <c r="EB347" s="207" t="str">
        <f t="shared" si="28"/>
        <v>3808</v>
      </c>
    </row>
    <row r="348" spans="122:132" ht="15" x14ac:dyDescent="0.25">
      <c r="DR348" s="206">
        <v>381</v>
      </c>
      <c r="DS348" s="206" t="s">
        <v>129</v>
      </c>
      <c r="DT348" s="206">
        <v>3817008</v>
      </c>
      <c r="DU348" s="206">
        <v>107590</v>
      </c>
      <c r="DV348" s="206" t="s">
        <v>637</v>
      </c>
      <c r="DW348" s="206" t="s">
        <v>295</v>
      </c>
      <c r="DX348" s="206" t="str">
        <f t="shared" si="27"/>
        <v>Maintained</v>
      </c>
      <c r="DY348" s="246">
        <v>110</v>
      </c>
      <c r="DZ348" s="246">
        <v>0</v>
      </c>
      <c r="EA348" s="213">
        <f t="shared" si="29"/>
        <v>1</v>
      </c>
      <c r="EB348" s="207" t="str">
        <f t="shared" si="28"/>
        <v>3811</v>
      </c>
    </row>
    <row r="349" spans="122:132" ht="15" x14ac:dyDescent="0.25">
      <c r="DR349" s="206">
        <v>381</v>
      </c>
      <c r="DS349" s="206" t="s">
        <v>129</v>
      </c>
      <c r="DT349" s="206">
        <v>3817009</v>
      </c>
      <c r="DU349" s="206">
        <v>107588</v>
      </c>
      <c r="DV349" s="206" t="s">
        <v>638</v>
      </c>
      <c r="DW349" s="206" t="s">
        <v>295</v>
      </c>
      <c r="DX349" s="206" t="str">
        <f t="shared" si="27"/>
        <v>Maintained</v>
      </c>
      <c r="DY349" s="246">
        <v>0</v>
      </c>
      <c r="DZ349" s="246">
        <v>225</v>
      </c>
      <c r="EA349" s="213">
        <f t="shared" si="29"/>
        <v>2</v>
      </c>
      <c r="EB349" s="207" t="str">
        <f t="shared" si="28"/>
        <v>3812</v>
      </c>
    </row>
    <row r="350" spans="122:132" ht="15" x14ac:dyDescent="0.25">
      <c r="DR350" s="206">
        <v>381</v>
      </c>
      <c r="DS350" s="206" t="s">
        <v>129</v>
      </c>
      <c r="DT350" s="206">
        <v>3817010</v>
      </c>
      <c r="DU350" s="206">
        <v>107591</v>
      </c>
      <c r="DV350" s="206" t="s">
        <v>639</v>
      </c>
      <c r="DW350" s="206" t="s">
        <v>295</v>
      </c>
      <c r="DX350" s="206" t="str">
        <f t="shared" si="27"/>
        <v>Maintained</v>
      </c>
      <c r="DY350" s="246">
        <v>105</v>
      </c>
      <c r="DZ350" s="246">
        <v>0</v>
      </c>
      <c r="EA350" s="213">
        <f t="shared" si="29"/>
        <v>3</v>
      </c>
      <c r="EB350" s="207" t="str">
        <f t="shared" si="28"/>
        <v>3813</v>
      </c>
    </row>
    <row r="351" spans="122:132" ht="15" x14ac:dyDescent="0.25">
      <c r="DR351" s="206">
        <v>382</v>
      </c>
      <c r="DS351" s="206" t="s">
        <v>172</v>
      </c>
      <c r="DT351" s="206">
        <v>3827001</v>
      </c>
      <c r="DU351" s="206">
        <v>107797</v>
      </c>
      <c r="DV351" s="206" t="s">
        <v>640</v>
      </c>
      <c r="DW351" s="206" t="s">
        <v>295</v>
      </c>
      <c r="DX351" s="206" t="str">
        <f t="shared" si="27"/>
        <v>Maintained</v>
      </c>
      <c r="DY351" s="246">
        <v>67</v>
      </c>
      <c r="DZ351" s="246">
        <v>66</v>
      </c>
      <c r="EA351" s="213">
        <f t="shared" si="29"/>
        <v>1</v>
      </c>
      <c r="EB351" s="207" t="str">
        <f t="shared" si="28"/>
        <v>3821</v>
      </c>
    </row>
    <row r="352" spans="122:132" ht="15" x14ac:dyDescent="0.25">
      <c r="DR352" s="206">
        <v>382</v>
      </c>
      <c r="DS352" s="206" t="s">
        <v>172</v>
      </c>
      <c r="DT352" s="206">
        <v>3827005</v>
      </c>
      <c r="DU352" s="206">
        <v>107799</v>
      </c>
      <c r="DV352" s="206" t="s">
        <v>641</v>
      </c>
      <c r="DW352" s="206" t="s">
        <v>295</v>
      </c>
      <c r="DX352" s="206" t="str">
        <f t="shared" si="27"/>
        <v>Maintained</v>
      </c>
      <c r="DY352" s="246">
        <v>45</v>
      </c>
      <c r="DZ352" s="246">
        <v>155</v>
      </c>
      <c r="EA352" s="213">
        <f t="shared" si="29"/>
        <v>2</v>
      </c>
      <c r="EB352" s="207" t="str">
        <f t="shared" si="28"/>
        <v>3822</v>
      </c>
    </row>
    <row r="353" spans="122:132" ht="15" x14ac:dyDescent="0.25">
      <c r="DR353" s="206">
        <v>382</v>
      </c>
      <c r="DS353" s="206" t="s">
        <v>172</v>
      </c>
      <c r="DT353" s="206">
        <v>3827010</v>
      </c>
      <c r="DU353" s="206">
        <v>107801</v>
      </c>
      <c r="DV353" s="206" t="s">
        <v>642</v>
      </c>
      <c r="DW353" s="206" t="s">
        <v>295</v>
      </c>
      <c r="DX353" s="206" t="str">
        <f t="shared" si="27"/>
        <v>Maintained</v>
      </c>
      <c r="DY353" s="246">
        <v>47</v>
      </c>
      <c r="DZ353" s="246">
        <v>117</v>
      </c>
      <c r="EA353" s="213">
        <f t="shared" si="29"/>
        <v>3</v>
      </c>
      <c r="EB353" s="207" t="str">
        <f t="shared" si="28"/>
        <v>3823</v>
      </c>
    </row>
    <row r="354" spans="122:132" ht="15" x14ac:dyDescent="0.25">
      <c r="DR354" s="206">
        <v>382</v>
      </c>
      <c r="DS354" s="206" t="s">
        <v>172</v>
      </c>
      <c r="DT354" s="206">
        <v>3827011</v>
      </c>
      <c r="DU354" s="206">
        <v>107802</v>
      </c>
      <c r="DV354" s="206" t="s">
        <v>643</v>
      </c>
      <c r="DW354" s="206" t="s">
        <v>320</v>
      </c>
      <c r="DX354" s="206" t="str">
        <f t="shared" si="27"/>
        <v>Maintained</v>
      </c>
      <c r="DY354" s="246">
        <v>46</v>
      </c>
      <c r="DZ354" s="246">
        <v>75</v>
      </c>
      <c r="EA354" s="213">
        <f t="shared" si="29"/>
        <v>4</v>
      </c>
      <c r="EB354" s="207" t="str">
        <f t="shared" si="28"/>
        <v>3824</v>
      </c>
    </row>
    <row r="355" spans="122:132" ht="15" x14ac:dyDescent="0.25">
      <c r="DR355" s="206">
        <v>382</v>
      </c>
      <c r="DS355" s="206" t="s">
        <v>172</v>
      </c>
      <c r="DT355" s="206">
        <v>3827013</v>
      </c>
      <c r="DU355" s="206">
        <v>143227</v>
      </c>
      <c r="DV355" s="206" t="s">
        <v>644</v>
      </c>
      <c r="DW355" s="206" t="s">
        <v>300</v>
      </c>
      <c r="DX355" s="206" t="str">
        <f t="shared" si="27"/>
        <v>Academy</v>
      </c>
      <c r="DY355" s="246">
        <v>14</v>
      </c>
      <c r="DZ355" s="246">
        <v>52</v>
      </c>
      <c r="EA355" s="213">
        <f t="shared" si="29"/>
        <v>5</v>
      </c>
      <c r="EB355" s="207" t="str">
        <f t="shared" si="28"/>
        <v>3825</v>
      </c>
    </row>
    <row r="356" spans="122:132" ht="15" x14ac:dyDescent="0.25">
      <c r="DR356" s="206">
        <v>382</v>
      </c>
      <c r="DS356" s="206" t="s">
        <v>172</v>
      </c>
      <c r="DT356" s="206">
        <v>3827015</v>
      </c>
      <c r="DU356" s="206">
        <v>142420</v>
      </c>
      <c r="DV356" s="206" t="s">
        <v>645</v>
      </c>
      <c r="DW356" s="206" t="s">
        <v>300</v>
      </c>
      <c r="DX356" s="206" t="str">
        <f t="shared" si="27"/>
        <v>Academy</v>
      </c>
      <c r="DY356" s="246">
        <v>59</v>
      </c>
      <c r="DZ356" s="246">
        <v>64</v>
      </c>
      <c r="EA356" s="213">
        <f t="shared" si="29"/>
        <v>6</v>
      </c>
      <c r="EB356" s="207" t="str">
        <f t="shared" si="28"/>
        <v>3826</v>
      </c>
    </row>
    <row r="357" spans="122:132" ht="15" x14ac:dyDescent="0.25">
      <c r="DR357" s="206">
        <v>383</v>
      </c>
      <c r="DS357" s="206" t="s">
        <v>175</v>
      </c>
      <c r="DT357" s="206">
        <v>3837004</v>
      </c>
      <c r="DU357" s="206">
        <v>138380</v>
      </c>
      <c r="DV357" s="206" t="s">
        <v>646</v>
      </c>
      <c r="DW357" s="206" t="s">
        <v>311</v>
      </c>
      <c r="DX357" s="206" t="str">
        <f t="shared" si="27"/>
        <v>Academy</v>
      </c>
      <c r="DY357" s="246">
        <v>0</v>
      </c>
      <c r="DZ357" s="246">
        <v>84</v>
      </c>
      <c r="EA357" s="213">
        <f t="shared" si="29"/>
        <v>1</v>
      </c>
      <c r="EB357" s="207" t="str">
        <f t="shared" si="28"/>
        <v>3831</v>
      </c>
    </row>
    <row r="358" spans="122:132" ht="15" x14ac:dyDescent="0.25">
      <c r="DR358" s="206">
        <v>383</v>
      </c>
      <c r="DS358" s="206" t="s">
        <v>175</v>
      </c>
      <c r="DT358" s="206">
        <v>3837005</v>
      </c>
      <c r="DU358" s="206">
        <v>142630</v>
      </c>
      <c r="DV358" s="206" t="s">
        <v>647</v>
      </c>
      <c r="DW358" s="206" t="s">
        <v>345</v>
      </c>
      <c r="DX358" s="206" t="str">
        <f t="shared" si="27"/>
        <v>Academy</v>
      </c>
      <c r="DY358" s="246">
        <v>68</v>
      </c>
      <c r="DZ358" s="246">
        <v>220</v>
      </c>
      <c r="EA358" s="213">
        <f t="shared" si="29"/>
        <v>2</v>
      </c>
      <c r="EB358" s="207" t="str">
        <f t="shared" si="28"/>
        <v>3832</v>
      </c>
    </row>
    <row r="359" spans="122:132" ht="15" x14ac:dyDescent="0.25">
      <c r="DR359" s="206">
        <v>383</v>
      </c>
      <c r="DS359" s="206" t="s">
        <v>175</v>
      </c>
      <c r="DT359" s="206">
        <v>3837007</v>
      </c>
      <c r="DU359" s="206">
        <v>145732</v>
      </c>
      <c r="DV359" s="206" t="s">
        <v>648</v>
      </c>
      <c r="DW359" s="206" t="s">
        <v>345</v>
      </c>
      <c r="DX359" s="206" t="str">
        <f t="shared" si="27"/>
        <v>Academy</v>
      </c>
      <c r="DY359" s="246">
        <v>44</v>
      </c>
      <c r="DZ359" s="246">
        <v>17</v>
      </c>
      <c r="EA359" s="213">
        <f t="shared" si="29"/>
        <v>3</v>
      </c>
      <c r="EB359" s="207" t="str">
        <f t="shared" si="28"/>
        <v>3833</v>
      </c>
    </row>
    <row r="360" spans="122:132" ht="15" x14ac:dyDescent="0.25">
      <c r="DR360" s="206">
        <v>383</v>
      </c>
      <c r="DS360" s="206" t="s">
        <v>175</v>
      </c>
      <c r="DT360" s="206">
        <v>3837008</v>
      </c>
      <c r="DU360" s="206">
        <v>148654</v>
      </c>
      <c r="DV360" s="206" t="s">
        <v>649</v>
      </c>
      <c r="DW360" s="206" t="s">
        <v>345</v>
      </c>
      <c r="DX360" s="206" t="str">
        <f t="shared" si="27"/>
        <v>Academy</v>
      </c>
      <c r="DY360" s="246">
        <v>59</v>
      </c>
      <c r="DZ360" s="246">
        <v>142</v>
      </c>
      <c r="EA360" s="213">
        <f t="shared" si="29"/>
        <v>4</v>
      </c>
      <c r="EB360" s="207" t="str">
        <f t="shared" si="28"/>
        <v>3834</v>
      </c>
    </row>
    <row r="361" spans="122:132" ht="15" x14ac:dyDescent="0.25">
      <c r="DR361" s="206">
        <v>383</v>
      </c>
      <c r="DS361" s="206" t="s">
        <v>175</v>
      </c>
      <c r="DT361" s="206">
        <v>3837015</v>
      </c>
      <c r="DU361" s="206">
        <v>108119</v>
      </c>
      <c r="DV361" s="206" t="s">
        <v>650</v>
      </c>
      <c r="DW361" s="206" t="s">
        <v>295</v>
      </c>
      <c r="DX361" s="206" t="str">
        <f t="shared" si="27"/>
        <v>Maintained</v>
      </c>
      <c r="DY361" s="246">
        <v>137</v>
      </c>
      <c r="DZ361" s="246">
        <v>277</v>
      </c>
      <c r="EA361" s="213">
        <f t="shared" si="29"/>
        <v>5</v>
      </c>
      <c r="EB361" s="207" t="str">
        <f t="shared" si="28"/>
        <v>3835</v>
      </c>
    </row>
    <row r="362" spans="122:132" ht="15" x14ac:dyDescent="0.25">
      <c r="DR362" s="206">
        <v>383</v>
      </c>
      <c r="DS362" s="206" t="s">
        <v>175</v>
      </c>
      <c r="DT362" s="206">
        <v>3837062</v>
      </c>
      <c r="DU362" s="206">
        <v>108123</v>
      </c>
      <c r="DV362" s="206" t="s">
        <v>651</v>
      </c>
      <c r="DW362" s="206" t="s">
        <v>295</v>
      </c>
      <c r="DX362" s="206" t="str">
        <f t="shared" si="27"/>
        <v>Maintained</v>
      </c>
      <c r="DY362" s="246">
        <v>54</v>
      </c>
      <c r="DZ362" s="246">
        <v>165</v>
      </c>
      <c r="EA362" s="213">
        <f t="shared" si="29"/>
        <v>6</v>
      </c>
      <c r="EB362" s="207" t="str">
        <f t="shared" si="28"/>
        <v>3836</v>
      </c>
    </row>
    <row r="363" spans="122:132" ht="15" x14ac:dyDescent="0.25">
      <c r="DR363" s="206">
        <v>383</v>
      </c>
      <c r="DS363" s="206" t="s">
        <v>175</v>
      </c>
      <c r="DT363" s="206">
        <v>3837072</v>
      </c>
      <c r="DU363" s="206">
        <v>108133</v>
      </c>
      <c r="DV363" s="206" t="s">
        <v>652</v>
      </c>
      <c r="DW363" s="206" t="s">
        <v>295</v>
      </c>
      <c r="DX363" s="206" t="str">
        <f t="shared" si="27"/>
        <v>Maintained</v>
      </c>
      <c r="DY363" s="246">
        <v>128</v>
      </c>
      <c r="DZ363" s="246">
        <v>221</v>
      </c>
      <c r="EA363" s="213">
        <f t="shared" si="29"/>
        <v>7</v>
      </c>
      <c r="EB363" s="207" t="str">
        <f t="shared" si="28"/>
        <v>3837</v>
      </c>
    </row>
    <row r="364" spans="122:132" ht="15" x14ac:dyDescent="0.25">
      <c r="DR364" s="206">
        <v>383</v>
      </c>
      <c r="DS364" s="206" t="s">
        <v>175</v>
      </c>
      <c r="DT364" s="206">
        <v>3837074</v>
      </c>
      <c r="DU364" s="206">
        <v>134884</v>
      </c>
      <c r="DV364" s="206" t="s">
        <v>653</v>
      </c>
      <c r="DW364" s="206" t="s">
        <v>295</v>
      </c>
      <c r="DX364" s="206" t="str">
        <f t="shared" si="27"/>
        <v>Maintained</v>
      </c>
      <c r="DY364" s="246">
        <v>67</v>
      </c>
      <c r="DZ364" s="246">
        <v>169</v>
      </c>
      <c r="EA364" s="213">
        <f t="shared" si="29"/>
        <v>8</v>
      </c>
      <c r="EB364" s="207" t="str">
        <f t="shared" si="28"/>
        <v>3838</v>
      </c>
    </row>
    <row r="365" spans="122:132" ht="15" x14ac:dyDescent="0.25">
      <c r="DR365" s="206">
        <v>384</v>
      </c>
      <c r="DS365" s="206" t="s">
        <v>236</v>
      </c>
      <c r="DT365" s="206">
        <v>3847002</v>
      </c>
      <c r="DU365" s="206">
        <v>108311</v>
      </c>
      <c r="DV365" s="206" t="s">
        <v>654</v>
      </c>
      <c r="DW365" s="206" t="s">
        <v>320</v>
      </c>
      <c r="DX365" s="206" t="str">
        <f t="shared" si="27"/>
        <v>Maintained</v>
      </c>
      <c r="DY365" s="246">
        <v>0</v>
      </c>
      <c r="DZ365" s="246">
        <v>188</v>
      </c>
      <c r="EA365" s="213">
        <f t="shared" si="29"/>
        <v>1</v>
      </c>
      <c r="EB365" s="207" t="str">
        <f t="shared" si="28"/>
        <v>3841</v>
      </c>
    </row>
    <row r="366" spans="122:132" ht="15" x14ac:dyDescent="0.25">
      <c r="DR366" s="206">
        <v>384</v>
      </c>
      <c r="DS366" s="206" t="s">
        <v>236</v>
      </c>
      <c r="DT366" s="206">
        <v>3847054</v>
      </c>
      <c r="DU366" s="206">
        <v>133718</v>
      </c>
      <c r="DV366" s="206" t="s">
        <v>655</v>
      </c>
      <c r="DW366" s="206" t="s">
        <v>295</v>
      </c>
      <c r="DX366" s="206" t="str">
        <f t="shared" si="27"/>
        <v>Maintained</v>
      </c>
      <c r="DY366" s="246">
        <v>194</v>
      </c>
      <c r="DZ366" s="246">
        <v>0</v>
      </c>
      <c r="EA366" s="213">
        <f t="shared" si="29"/>
        <v>2</v>
      </c>
      <c r="EB366" s="207" t="str">
        <f t="shared" si="28"/>
        <v>3842</v>
      </c>
    </row>
    <row r="367" spans="122:132" ht="15" x14ac:dyDescent="0.25">
      <c r="DR367" s="206">
        <v>384</v>
      </c>
      <c r="DS367" s="206" t="s">
        <v>236</v>
      </c>
      <c r="DT367" s="206">
        <v>3847055</v>
      </c>
      <c r="DU367" s="206">
        <v>133719</v>
      </c>
      <c r="DV367" s="206" t="s">
        <v>656</v>
      </c>
      <c r="DW367" s="206" t="s">
        <v>295</v>
      </c>
      <c r="DX367" s="206" t="str">
        <f t="shared" si="27"/>
        <v>Maintained</v>
      </c>
      <c r="DY367" s="246">
        <v>0</v>
      </c>
      <c r="DZ367" s="246">
        <v>154</v>
      </c>
      <c r="EA367" s="213">
        <f t="shared" si="29"/>
        <v>3</v>
      </c>
      <c r="EB367" s="207" t="str">
        <f t="shared" si="28"/>
        <v>3843</v>
      </c>
    </row>
    <row r="368" spans="122:132" ht="15" x14ac:dyDescent="0.25">
      <c r="DR368" s="206">
        <v>384</v>
      </c>
      <c r="DS368" s="206" t="s">
        <v>236</v>
      </c>
      <c r="DT368" s="206">
        <v>3847056</v>
      </c>
      <c r="DU368" s="206">
        <v>131526</v>
      </c>
      <c r="DV368" s="206" t="s">
        <v>657</v>
      </c>
      <c r="DW368" s="206" t="s">
        <v>295</v>
      </c>
      <c r="DX368" s="206" t="str">
        <f t="shared" si="27"/>
        <v>Maintained</v>
      </c>
      <c r="DY368" s="246">
        <v>7</v>
      </c>
      <c r="DZ368" s="246">
        <v>70</v>
      </c>
      <c r="EA368" s="213">
        <f t="shared" si="29"/>
        <v>4</v>
      </c>
      <c r="EB368" s="207" t="str">
        <f t="shared" si="28"/>
        <v>3844</v>
      </c>
    </row>
    <row r="369" spans="122:132" ht="15" x14ac:dyDescent="0.25">
      <c r="DR369" s="206">
        <v>390</v>
      </c>
      <c r="DS369" s="206" t="s">
        <v>155</v>
      </c>
      <c r="DT369" s="206">
        <v>3907002</v>
      </c>
      <c r="DU369" s="206">
        <v>138652</v>
      </c>
      <c r="DV369" s="206" t="s">
        <v>658</v>
      </c>
      <c r="DW369" s="206" t="s">
        <v>300</v>
      </c>
      <c r="DX369" s="206" t="str">
        <f t="shared" si="27"/>
        <v>Academy</v>
      </c>
      <c r="DY369" s="246">
        <v>84</v>
      </c>
      <c r="DZ369" s="246">
        <v>136</v>
      </c>
      <c r="EA369" s="213">
        <f t="shared" si="29"/>
        <v>1</v>
      </c>
      <c r="EB369" s="207" t="str">
        <f t="shared" si="28"/>
        <v>3901</v>
      </c>
    </row>
    <row r="370" spans="122:132" ht="15" x14ac:dyDescent="0.25">
      <c r="DR370" s="206">
        <v>390</v>
      </c>
      <c r="DS370" s="206" t="s">
        <v>155</v>
      </c>
      <c r="DT370" s="206">
        <v>3907006</v>
      </c>
      <c r="DU370" s="206">
        <v>108426</v>
      </c>
      <c r="DV370" s="206" t="s">
        <v>659</v>
      </c>
      <c r="DW370" s="206" t="s">
        <v>295</v>
      </c>
      <c r="DX370" s="206" t="str">
        <f t="shared" si="27"/>
        <v>Maintained</v>
      </c>
      <c r="DY370" s="246">
        <v>0</v>
      </c>
      <c r="DZ370" s="246">
        <v>75</v>
      </c>
      <c r="EA370" s="213">
        <f t="shared" si="29"/>
        <v>2</v>
      </c>
      <c r="EB370" s="207" t="str">
        <f t="shared" si="28"/>
        <v>3902</v>
      </c>
    </row>
    <row r="371" spans="122:132" ht="15" x14ac:dyDescent="0.25">
      <c r="DR371" s="206">
        <v>390</v>
      </c>
      <c r="DS371" s="206" t="s">
        <v>155</v>
      </c>
      <c r="DT371" s="206">
        <v>3907007</v>
      </c>
      <c r="DU371" s="206">
        <v>131213</v>
      </c>
      <c r="DV371" s="206" t="s">
        <v>660</v>
      </c>
      <c r="DW371" s="206" t="s">
        <v>295</v>
      </c>
      <c r="DX371" s="206" t="str">
        <f t="shared" si="27"/>
        <v>Maintained</v>
      </c>
      <c r="DY371" s="246">
        <v>173</v>
      </c>
      <c r="DZ371" s="246">
        <v>0</v>
      </c>
      <c r="EA371" s="213">
        <f t="shared" si="29"/>
        <v>3</v>
      </c>
      <c r="EB371" s="207" t="str">
        <f t="shared" si="28"/>
        <v>3903</v>
      </c>
    </row>
    <row r="372" spans="122:132" ht="15" x14ac:dyDescent="0.25">
      <c r="DR372" s="206">
        <v>390</v>
      </c>
      <c r="DS372" s="206" t="s">
        <v>155</v>
      </c>
      <c r="DT372" s="206">
        <v>3907008</v>
      </c>
      <c r="DU372" s="206">
        <v>130942</v>
      </c>
      <c r="DV372" s="206" t="s">
        <v>661</v>
      </c>
      <c r="DW372" s="206" t="s">
        <v>295</v>
      </c>
      <c r="DX372" s="206" t="str">
        <f t="shared" si="27"/>
        <v>Maintained</v>
      </c>
      <c r="DY372" s="246">
        <v>0</v>
      </c>
      <c r="DZ372" s="246">
        <v>130</v>
      </c>
      <c r="EA372" s="213">
        <f t="shared" si="29"/>
        <v>4</v>
      </c>
      <c r="EB372" s="207" t="str">
        <f t="shared" si="28"/>
        <v>3904</v>
      </c>
    </row>
    <row r="373" spans="122:132" ht="15" x14ac:dyDescent="0.25">
      <c r="DR373" s="206">
        <v>390</v>
      </c>
      <c r="DS373" s="206" t="s">
        <v>155</v>
      </c>
      <c r="DT373" s="206">
        <v>3907009</v>
      </c>
      <c r="DU373" s="206">
        <v>131200</v>
      </c>
      <c r="DV373" s="206" t="s">
        <v>662</v>
      </c>
      <c r="DW373" s="206" t="s">
        <v>295</v>
      </c>
      <c r="DX373" s="206" t="str">
        <f t="shared" si="27"/>
        <v>Maintained</v>
      </c>
      <c r="DY373" s="246">
        <v>0</v>
      </c>
      <c r="DZ373" s="246">
        <v>56</v>
      </c>
      <c r="EA373" s="213">
        <f t="shared" si="29"/>
        <v>5</v>
      </c>
      <c r="EB373" s="207" t="str">
        <f t="shared" si="28"/>
        <v>3905</v>
      </c>
    </row>
    <row r="374" spans="122:132" ht="15" x14ac:dyDescent="0.25">
      <c r="DR374" s="206">
        <v>390</v>
      </c>
      <c r="DS374" s="206" t="s">
        <v>155</v>
      </c>
      <c r="DT374" s="206">
        <v>3907010</v>
      </c>
      <c r="DU374" s="206">
        <v>133397</v>
      </c>
      <c r="DV374" s="206" t="s">
        <v>663</v>
      </c>
      <c r="DW374" s="206" t="s">
        <v>295</v>
      </c>
      <c r="DX374" s="206" t="str">
        <f t="shared" si="27"/>
        <v>Maintained</v>
      </c>
      <c r="DY374" s="246">
        <v>53</v>
      </c>
      <c r="DZ374" s="246">
        <v>0</v>
      </c>
      <c r="EA374" s="213">
        <f t="shared" si="29"/>
        <v>6</v>
      </c>
      <c r="EB374" s="207" t="str">
        <f t="shared" si="28"/>
        <v>3906</v>
      </c>
    </row>
    <row r="375" spans="122:132" ht="15" x14ac:dyDescent="0.25">
      <c r="DR375" s="206">
        <v>391</v>
      </c>
      <c r="DS375" s="206" t="s">
        <v>186</v>
      </c>
      <c r="DT375" s="206">
        <v>3917033</v>
      </c>
      <c r="DU375" s="206">
        <v>141865</v>
      </c>
      <c r="DV375" s="206" t="s">
        <v>664</v>
      </c>
      <c r="DW375" s="206" t="s">
        <v>300</v>
      </c>
      <c r="DX375" s="206" t="str">
        <f t="shared" si="27"/>
        <v>Academy</v>
      </c>
      <c r="DY375" s="246">
        <v>25</v>
      </c>
      <c r="DZ375" s="246">
        <v>137</v>
      </c>
      <c r="EA375" s="213">
        <f t="shared" si="29"/>
        <v>1</v>
      </c>
      <c r="EB375" s="207" t="str">
        <f t="shared" si="28"/>
        <v>3911</v>
      </c>
    </row>
    <row r="376" spans="122:132" ht="15" x14ac:dyDescent="0.25">
      <c r="DR376" s="206">
        <v>391</v>
      </c>
      <c r="DS376" s="206" t="s">
        <v>186</v>
      </c>
      <c r="DT376" s="206">
        <v>3917034</v>
      </c>
      <c r="DU376" s="206">
        <v>131986</v>
      </c>
      <c r="DV376" s="206" t="s">
        <v>665</v>
      </c>
      <c r="DW376" s="206" t="s">
        <v>320</v>
      </c>
      <c r="DX376" s="206" t="str">
        <f t="shared" si="27"/>
        <v>Maintained</v>
      </c>
      <c r="DY376" s="246">
        <v>153</v>
      </c>
      <c r="DZ376" s="246">
        <v>0</v>
      </c>
      <c r="EA376" s="213">
        <f t="shared" si="29"/>
        <v>2</v>
      </c>
      <c r="EB376" s="207" t="str">
        <f t="shared" si="28"/>
        <v>3912</v>
      </c>
    </row>
    <row r="377" spans="122:132" ht="15" x14ac:dyDescent="0.25">
      <c r="DR377" s="206">
        <v>391</v>
      </c>
      <c r="DS377" s="206" t="s">
        <v>186</v>
      </c>
      <c r="DT377" s="206">
        <v>3917035</v>
      </c>
      <c r="DU377" s="206">
        <v>131987</v>
      </c>
      <c r="DV377" s="206" t="s">
        <v>666</v>
      </c>
      <c r="DW377" s="206" t="s">
        <v>320</v>
      </c>
      <c r="DX377" s="206" t="str">
        <f t="shared" si="27"/>
        <v>Maintained</v>
      </c>
      <c r="DY377" s="246">
        <v>0</v>
      </c>
      <c r="DZ377" s="246">
        <v>212</v>
      </c>
      <c r="EA377" s="213">
        <f t="shared" si="29"/>
        <v>3</v>
      </c>
      <c r="EB377" s="207" t="str">
        <f t="shared" si="28"/>
        <v>3913</v>
      </c>
    </row>
    <row r="378" spans="122:132" ht="15" x14ac:dyDescent="0.25">
      <c r="DR378" s="206">
        <v>391</v>
      </c>
      <c r="DS378" s="206" t="s">
        <v>186</v>
      </c>
      <c r="DT378" s="206">
        <v>3917036</v>
      </c>
      <c r="DU378" s="206">
        <v>146680</v>
      </c>
      <c r="DV378" s="206" t="s">
        <v>667</v>
      </c>
      <c r="DW378" s="206" t="s">
        <v>300</v>
      </c>
      <c r="DX378" s="206" t="str">
        <f t="shared" si="27"/>
        <v>Academy</v>
      </c>
      <c r="DY378" s="246">
        <v>193</v>
      </c>
      <c r="DZ378" s="246">
        <v>89</v>
      </c>
      <c r="EA378" s="213">
        <f t="shared" si="29"/>
        <v>4</v>
      </c>
      <c r="EB378" s="207" t="str">
        <f t="shared" si="28"/>
        <v>3914</v>
      </c>
    </row>
    <row r="379" spans="122:132" ht="15" x14ac:dyDescent="0.25">
      <c r="DR379" s="206">
        <v>392</v>
      </c>
      <c r="DS379" s="206" t="s">
        <v>192</v>
      </c>
      <c r="DT379" s="206">
        <v>3927001</v>
      </c>
      <c r="DU379" s="206">
        <v>108652</v>
      </c>
      <c r="DV379" s="206" t="s">
        <v>668</v>
      </c>
      <c r="DW379" s="206" t="s">
        <v>320</v>
      </c>
      <c r="DX379" s="206" t="str">
        <f t="shared" si="27"/>
        <v>Maintained</v>
      </c>
      <c r="DY379" s="246">
        <v>61</v>
      </c>
      <c r="DZ379" s="246">
        <v>76</v>
      </c>
      <c r="EA379" s="213">
        <f t="shared" si="29"/>
        <v>1</v>
      </c>
      <c r="EB379" s="207" t="str">
        <f t="shared" si="28"/>
        <v>3921</v>
      </c>
    </row>
    <row r="380" spans="122:132" ht="15" x14ac:dyDescent="0.25">
      <c r="DR380" s="206">
        <v>392</v>
      </c>
      <c r="DS380" s="206" t="s">
        <v>192</v>
      </c>
      <c r="DT380" s="206">
        <v>3927002</v>
      </c>
      <c r="DU380" s="206">
        <v>108653</v>
      </c>
      <c r="DV380" s="206" t="s">
        <v>669</v>
      </c>
      <c r="DW380" s="206" t="s">
        <v>320</v>
      </c>
      <c r="DX380" s="206" t="str">
        <f t="shared" si="27"/>
        <v>Maintained</v>
      </c>
      <c r="DY380" s="246">
        <v>0</v>
      </c>
      <c r="DZ380" s="246">
        <v>163</v>
      </c>
      <c r="EA380" s="213">
        <f t="shared" si="29"/>
        <v>2</v>
      </c>
      <c r="EB380" s="207" t="str">
        <f t="shared" si="28"/>
        <v>3922</v>
      </c>
    </row>
    <row r="381" spans="122:132" ht="15" x14ac:dyDescent="0.25">
      <c r="DR381" s="206">
        <v>392</v>
      </c>
      <c r="DS381" s="206" t="s">
        <v>192</v>
      </c>
      <c r="DT381" s="206">
        <v>3927004</v>
      </c>
      <c r="DU381" s="206">
        <v>108655</v>
      </c>
      <c r="DV381" s="206" t="s">
        <v>670</v>
      </c>
      <c r="DW381" s="206" t="s">
        <v>320</v>
      </c>
      <c r="DX381" s="206" t="str">
        <f t="shared" si="27"/>
        <v>Maintained</v>
      </c>
      <c r="DY381" s="246">
        <v>120</v>
      </c>
      <c r="DZ381" s="246">
        <v>0</v>
      </c>
      <c r="EA381" s="213">
        <f t="shared" si="29"/>
        <v>3</v>
      </c>
      <c r="EB381" s="207" t="str">
        <f t="shared" si="28"/>
        <v>3923</v>
      </c>
    </row>
    <row r="382" spans="122:132" ht="15" x14ac:dyDescent="0.25">
      <c r="DR382" s="206">
        <v>392</v>
      </c>
      <c r="DS382" s="206" t="s">
        <v>192</v>
      </c>
      <c r="DT382" s="206">
        <v>3927007</v>
      </c>
      <c r="DU382" s="206">
        <v>133432</v>
      </c>
      <c r="DV382" s="206" t="s">
        <v>671</v>
      </c>
      <c r="DW382" s="206" t="s">
        <v>320</v>
      </c>
      <c r="DX382" s="206" t="str">
        <f t="shared" si="27"/>
        <v>Maintained</v>
      </c>
      <c r="DY382" s="246">
        <v>26</v>
      </c>
      <c r="DZ382" s="246">
        <v>83</v>
      </c>
      <c r="EA382" s="213">
        <f t="shared" si="29"/>
        <v>4</v>
      </c>
      <c r="EB382" s="207" t="str">
        <f t="shared" si="28"/>
        <v>3924</v>
      </c>
    </row>
    <row r="383" spans="122:132" ht="15" x14ac:dyDescent="0.25">
      <c r="DR383" s="206">
        <v>392</v>
      </c>
      <c r="DS383" s="206" t="s">
        <v>192</v>
      </c>
      <c r="DT383" s="206">
        <v>3927008</v>
      </c>
      <c r="DU383" s="206">
        <v>131544</v>
      </c>
      <c r="DV383" s="206" t="s">
        <v>672</v>
      </c>
      <c r="DW383" s="206" t="s">
        <v>320</v>
      </c>
      <c r="DX383" s="206" t="str">
        <f t="shared" si="27"/>
        <v>Maintained</v>
      </c>
      <c r="DY383" s="246">
        <v>80</v>
      </c>
      <c r="DZ383" s="246">
        <v>112</v>
      </c>
      <c r="EA383" s="213">
        <f t="shared" si="29"/>
        <v>5</v>
      </c>
      <c r="EB383" s="207" t="str">
        <f t="shared" si="28"/>
        <v>3925</v>
      </c>
    </row>
    <row r="384" spans="122:132" ht="15" x14ac:dyDescent="0.25">
      <c r="DR384" s="206">
        <v>393</v>
      </c>
      <c r="DS384" s="206" t="s">
        <v>218</v>
      </c>
      <c r="DT384" s="206">
        <v>3937000</v>
      </c>
      <c r="DU384" s="206">
        <v>108738</v>
      </c>
      <c r="DV384" s="206" t="s">
        <v>673</v>
      </c>
      <c r="DW384" s="206" t="s">
        <v>295</v>
      </c>
      <c r="DX384" s="206" t="str">
        <f t="shared" si="27"/>
        <v>Maintained</v>
      </c>
      <c r="DY384" s="246">
        <v>89.5</v>
      </c>
      <c r="DZ384" s="246">
        <v>119</v>
      </c>
      <c r="EA384" s="213">
        <f t="shared" si="29"/>
        <v>1</v>
      </c>
      <c r="EB384" s="207" t="str">
        <f t="shared" si="28"/>
        <v>3931</v>
      </c>
    </row>
    <row r="385" spans="122:132" ht="15" x14ac:dyDescent="0.25">
      <c r="DR385" s="206">
        <v>393</v>
      </c>
      <c r="DS385" s="206" t="s">
        <v>218</v>
      </c>
      <c r="DT385" s="206">
        <v>3937004</v>
      </c>
      <c r="DU385" s="206">
        <v>108741</v>
      </c>
      <c r="DV385" s="206" t="s">
        <v>674</v>
      </c>
      <c r="DW385" s="206" t="s">
        <v>320</v>
      </c>
      <c r="DX385" s="206" t="str">
        <f t="shared" si="27"/>
        <v>Maintained</v>
      </c>
      <c r="DY385" s="246">
        <v>46</v>
      </c>
      <c r="DZ385" s="246">
        <v>140</v>
      </c>
      <c r="EA385" s="213">
        <f t="shared" si="29"/>
        <v>2</v>
      </c>
      <c r="EB385" s="207" t="str">
        <f t="shared" si="28"/>
        <v>3932</v>
      </c>
    </row>
    <row r="386" spans="122:132" ht="15" x14ac:dyDescent="0.25">
      <c r="DR386" s="206">
        <v>393</v>
      </c>
      <c r="DS386" s="206" t="s">
        <v>218</v>
      </c>
      <c r="DT386" s="206">
        <v>3937006</v>
      </c>
      <c r="DU386" s="206">
        <v>134813</v>
      </c>
      <c r="DV386" s="206" t="s">
        <v>675</v>
      </c>
      <c r="DW386" s="206" t="s">
        <v>295</v>
      </c>
      <c r="DX386" s="206" t="str">
        <f t="shared" si="27"/>
        <v>Maintained</v>
      </c>
      <c r="DY386" s="246">
        <v>0</v>
      </c>
      <c r="DZ386" s="246">
        <v>45</v>
      </c>
      <c r="EA386" s="213">
        <f t="shared" si="29"/>
        <v>3</v>
      </c>
      <c r="EB386" s="207" t="str">
        <f t="shared" si="28"/>
        <v>3933</v>
      </c>
    </row>
    <row r="387" spans="122:132" ht="15" x14ac:dyDescent="0.25">
      <c r="DR387" s="206">
        <v>393</v>
      </c>
      <c r="DS387" s="206" t="s">
        <v>218</v>
      </c>
      <c r="DT387" s="206">
        <v>3937007</v>
      </c>
      <c r="DU387" s="206">
        <v>136252</v>
      </c>
      <c r="DV387" s="206" t="s">
        <v>676</v>
      </c>
      <c r="DW387" s="206" t="s">
        <v>320</v>
      </c>
      <c r="DX387" s="206" t="str">
        <f t="shared" si="27"/>
        <v>Maintained</v>
      </c>
      <c r="DY387" s="246">
        <v>84</v>
      </c>
      <c r="DZ387" s="246">
        <v>72</v>
      </c>
      <c r="EA387" s="213">
        <f t="shared" si="29"/>
        <v>4</v>
      </c>
      <c r="EB387" s="207" t="str">
        <f t="shared" si="28"/>
        <v>3934</v>
      </c>
    </row>
    <row r="388" spans="122:132" ht="15" x14ac:dyDescent="0.25">
      <c r="DR388" s="206">
        <v>394</v>
      </c>
      <c r="DS388" s="206" t="s">
        <v>227</v>
      </c>
      <c r="DT388" s="206">
        <v>3947001</v>
      </c>
      <c r="DU388" s="206">
        <v>134184</v>
      </c>
      <c r="DV388" s="206" t="s">
        <v>677</v>
      </c>
      <c r="DW388" s="206" t="s">
        <v>295</v>
      </c>
      <c r="DX388" s="206" t="str">
        <f t="shared" si="27"/>
        <v>Maintained</v>
      </c>
      <c r="DY388" s="246">
        <v>115</v>
      </c>
      <c r="DZ388" s="246">
        <v>0</v>
      </c>
      <c r="EA388" s="213">
        <f t="shared" si="29"/>
        <v>1</v>
      </c>
      <c r="EB388" s="207" t="str">
        <f t="shared" si="28"/>
        <v>3941</v>
      </c>
    </row>
    <row r="389" spans="122:132" ht="15" x14ac:dyDescent="0.25">
      <c r="DR389" s="206">
        <v>394</v>
      </c>
      <c r="DS389" s="206" t="s">
        <v>227</v>
      </c>
      <c r="DT389" s="206">
        <v>3947002</v>
      </c>
      <c r="DU389" s="206">
        <v>146640</v>
      </c>
      <c r="DV389" s="206" t="s">
        <v>678</v>
      </c>
      <c r="DW389" s="206" t="s">
        <v>345</v>
      </c>
      <c r="DX389" s="206" t="str">
        <f t="shared" si="27"/>
        <v>Academy</v>
      </c>
      <c r="DY389" s="246">
        <v>0</v>
      </c>
      <c r="DZ389" s="246">
        <v>130</v>
      </c>
      <c r="EA389" s="213">
        <f t="shared" si="29"/>
        <v>2</v>
      </c>
      <c r="EB389" s="207" t="str">
        <f t="shared" si="28"/>
        <v>3942</v>
      </c>
    </row>
    <row r="390" spans="122:132" ht="15" x14ac:dyDescent="0.25">
      <c r="DR390" s="206">
        <v>394</v>
      </c>
      <c r="DS390" s="206" t="s">
        <v>227</v>
      </c>
      <c r="DT390" s="206">
        <v>3947003</v>
      </c>
      <c r="DU390" s="206">
        <v>147841</v>
      </c>
      <c r="DV390" s="206" t="s">
        <v>679</v>
      </c>
      <c r="DW390" s="206" t="s">
        <v>311</v>
      </c>
      <c r="DX390" s="206" t="str">
        <f t="shared" ref="DX390:DX453" si="30">IF(OR(LEFT(DW390,7)="Academy",LEFT(DW390,11)="Free School"),"Academy","Maintained")</f>
        <v>Academy</v>
      </c>
      <c r="DY390" s="246">
        <v>49</v>
      </c>
      <c r="DZ390" s="246">
        <v>33</v>
      </c>
      <c r="EA390" s="213">
        <f t="shared" si="29"/>
        <v>3</v>
      </c>
      <c r="EB390" s="207" t="str">
        <f t="shared" ref="EB390:EB453" si="31">DR390&amp;EA390</f>
        <v>3943</v>
      </c>
    </row>
    <row r="391" spans="122:132" ht="15" x14ac:dyDescent="0.25">
      <c r="DR391" s="206">
        <v>394</v>
      </c>
      <c r="DS391" s="206" t="s">
        <v>227</v>
      </c>
      <c r="DT391" s="206">
        <v>3947004</v>
      </c>
      <c r="DU391" s="206">
        <v>138530</v>
      </c>
      <c r="DV391" s="206" t="s">
        <v>680</v>
      </c>
      <c r="DW391" s="206" t="s">
        <v>300</v>
      </c>
      <c r="DX391" s="206" t="str">
        <f t="shared" si="30"/>
        <v>Academy</v>
      </c>
      <c r="DY391" s="246">
        <v>0</v>
      </c>
      <c r="DZ391" s="246">
        <v>174</v>
      </c>
      <c r="EA391" s="213">
        <f t="shared" ref="EA391:EA454" si="32">IF(DR391=DR390,EA390+1,1)</f>
        <v>4</v>
      </c>
      <c r="EB391" s="207" t="str">
        <f t="shared" si="31"/>
        <v>3944</v>
      </c>
    </row>
    <row r="392" spans="122:132" ht="15" x14ac:dyDescent="0.25">
      <c r="DR392" s="206">
        <v>394</v>
      </c>
      <c r="DS392" s="206" t="s">
        <v>227</v>
      </c>
      <c r="DT392" s="206">
        <v>3947014</v>
      </c>
      <c r="DU392" s="206">
        <v>141153</v>
      </c>
      <c r="DV392" s="206" t="s">
        <v>681</v>
      </c>
      <c r="DW392" s="206" t="s">
        <v>300</v>
      </c>
      <c r="DX392" s="206" t="str">
        <f t="shared" si="30"/>
        <v>Academy</v>
      </c>
      <c r="DY392" s="246">
        <v>76</v>
      </c>
      <c r="DZ392" s="246">
        <v>0</v>
      </c>
      <c r="EA392" s="213">
        <f t="shared" si="32"/>
        <v>5</v>
      </c>
      <c r="EB392" s="207" t="str">
        <f t="shared" si="31"/>
        <v>3945</v>
      </c>
    </row>
    <row r="393" spans="122:132" ht="15" x14ac:dyDescent="0.25">
      <c r="DR393" s="206">
        <v>394</v>
      </c>
      <c r="DS393" s="206" t="s">
        <v>227</v>
      </c>
      <c r="DT393" s="206">
        <v>3947016</v>
      </c>
      <c r="DU393" s="206">
        <v>108882</v>
      </c>
      <c r="DV393" s="206" t="s">
        <v>682</v>
      </c>
      <c r="DW393" s="206" t="s">
        <v>295</v>
      </c>
      <c r="DX393" s="206" t="str">
        <f t="shared" si="30"/>
        <v>Maintained</v>
      </c>
      <c r="DY393" s="246">
        <v>108</v>
      </c>
      <c r="DZ393" s="246">
        <v>0</v>
      </c>
      <c r="EA393" s="213">
        <f t="shared" si="32"/>
        <v>6</v>
      </c>
      <c r="EB393" s="207" t="str">
        <f t="shared" si="31"/>
        <v>3946</v>
      </c>
    </row>
    <row r="394" spans="122:132" ht="15" x14ac:dyDescent="0.25">
      <c r="DR394" s="206">
        <v>394</v>
      </c>
      <c r="DS394" s="206" t="s">
        <v>227</v>
      </c>
      <c r="DT394" s="206">
        <v>3947018</v>
      </c>
      <c r="DU394" s="206">
        <v>138526</v>
      </c>
      <c r="DV394" s="206" t="s">
        <v>683</v>
      </c>
      <c r="DW394" s="206" t="s">
        <v>300</v>
      </c>
      <c r="DX394" s="206" t="str">
        <f t="shared" si="30"/>
        <v>Academy</v>
      </c>
      <c r="DY394" s="246">
        <v>0</v>
      </c>
      <c r="DZ394" s="246">
        <v>182</v>
      </c>
      <c r="EA394" s="213">
        <f t="shared" si="32"/>
        <v>7</v>
      </c>
      <c r="EB394" s="207" t="str">
        <f t="shared" si="31"/>
        <v>3947</v>
      </c>
    </row>
    <row r="395" spans="122:132" ht="15" x14ac:dyDescent="0.25">
      <c r="DR395" s="206">
        <v>800</v>
      </c>
      <c r="DS395" s="206" t="s">
        <v>110</v>
      </c>
      <c r="DT395" s="206">
        <v>8007000</v>
      </c>
      <c r="DU395" s="206">
        <v>140677</v>
      </c>
      <c r="DV395" s="206" t="s">
        <v>684</v>
      </c>
      <c r="DW395" s="206" t="s">
        <v>345</v>
      </c>
      <c r="DX395" s="206" t="str">
        <f t="shared" si="30"/>
        <v>Academy</v>
      </c>
      <c r="DY395" s="246">
        <v>30</v>
      </c>
      <c r="DZ395" s="246">
        <v>44</v>
      </c>
      <c r="EA395" s="213">
        <f t="shared" si="32"/>
        <v>1</v>
      </c>
      <c r="EB395" s="207" t="str">
        <f t="shared" si="31"/>
        <v>8001</v>
      </c>
    </row>
    <row r="396" spans="122:132" ht="15" x14ac:dyDescent="0.25">
      <c r="DR396" s="206">
        <v>800</v>
      </c>
      <c r="DS396" s="206" t="s">
        <v>110</v>
      </c>
      <c r="DT396" s="206">
        <v>8007035</v>
      </c>
      <c r="DU396" s="206">
        <v>137493</v>
      </c>
      <c r="DV396" s="206" t="s">
        <v>685</v>
      </c>
      <c r="DW396" s="206" t="s">
        <v>300</v>
      </c>
      <c r="DX396" s="206" t="str">
        <f t="shared" si="30"/>
        <v>Academy</v>
      </c>
      <c r="DY396" s="246">
        <v>68</v>
      </c>
      <c r="DZ396" s="246">
        <v>152</v>
      </c>
      <c r="EA396" s="213">
        <f t="shared" si="32"/>
        <v>2</v>
      </c>
      <c r="EB396" s="207" t="str">
        <f t="shared" si="31"/>
        <v>8002</v>
      </c>
    </row>
    <row r="397" spans="122:132" ht="15" x14ac:dyDescent="0.25">
      <c r="DR397" s="206">
        <v>800</v>
      </c>
      <c r="DS397" s="206" t="s">
        <v>110</v>
      </c>
      <c r="DT397" s="206">
        <v>8007036</v>
      </c>
      <c r="DU397" s="206">
        <v>140079</v>
      </c>
      <c r="DV397" s="206" t="s">
        <v>686</v>
      </c>
      <c r="DW397" s="206" t="s">
        <v>300</v>
      </c>
      <c r="DX397" s="206" t="str">
        <f t="shared" si="30"/>
        <v>Academy</v>
      </c>
      <c r="DY397" s="246">
        <v>102</v>
      </c>
      <c r="DZ397" s="246">
        <v>124</v>
      </c>
      <c r="EA397" s="213">
        <f t="shared" si="32"/>
        <v>3</v>
      </c>
      <c r="EB397" s="207" t="str">
        <f t="shared" si="31"/>
        <v>8003</v>
      </c>
    </row>
    <row r="398" spans="122:132" ht="15" x14ac:dyDescent="0.25">
      <c r="DR398" s="206">
        <v>801</v>
      </c>
      <c r="DS398" s="206" t="s">
        <v>125</v>
      </c>
      <c r="DT398" s="206">
        <v>8017000</v>
      </c>
      <c r="DU398" s="206">
        <v>109385</v>
      </c>
      <c r="DV398" s="206" t="s">
        <v>687</v>
      </c>
      <c r="DW398" s="206" t="s">
        <v>295</v>
      </c>
      <c r="DX398" s="206" t="str">
        <f t="shared" si="30"/>
        <v>Maintained</v>
      </c>
      <c r="DY398" s="246">
        <v>12</v>
      </c>
      <c r="DZ398" s="246">
        <v>23.5</v>
      </c>
      <c r="EA398" s="213">
        <f t="shared" si="32"/>
        <v>1</v>
      </c>
      <c r="EB398" s="207" t="str">
        <f t="shared" si="31"/>
        <v>8011</v>
      </c>
    </row>
    <row r="399" spans="122:132" ht="15" x14ac:dyDescent="0.25">
      <c r="DR399" s="206">
        <v>801</v>
      </c>
      <c r="DS399" s="206" t="s">
        <v>125</v>
      </c>
      <c r="DT399" s="206">
        <v>8017001</v>
      </c>
      <c r="DU399" s="206">
        <v>148322</v>
      </c>
      <c r="DV399" s="206" t="s">
        <v>688</v>
      </c>
      <c r="DW399" s="206" t="s">
        <v>300</v>
      </c>
      <c r="DX399" s="206" t="str">
        <f t="shared" si="30"/>
        <v>Academy</v>
      </c>
      <c r="DY399" s="246">
        <v>0</v>
      </c>
      <c r="DZ399" s="246">
        <v>75</v>
      </c>
      <c r="EA399" s="213">
        <f t="shared" si="32"/>
        <v>2</v>
      </c>
      <c r="EB399" s="207" t="str">
        <f t="shared" si="31"/>
        <v>8012</v>
      </c>
    </row>
    <row r="400" spans="122:132" ht="15" x14ac:dyDescent="0.25">
      <c r="DR400" s="206">
        <v>801</v>
      </c>
      <c r="DS400" s="206" t="s">
        <v>125</v>
      </c>
      <c r="DT400" s="206">
        <v>8017002</v>
      </c>
      <c r="DU400" s="206">
        <v>109386</v>
      </c>
      <c r="DV400" s="206" t="s">
        <v>689</v>
      </c>
      <c r="DW400" s="206" t="s">
        <v>295</v>
      </c>
      <c r="DX400" s="206" t="str">
        <f t="shared" si="30"/>
        <v>Maintained</v>
      </c>
      <c r="DY400" s="246">
        <v>72</v>
      </c>
      <c r="DZ400" s="246">
        <v>91</v>
      </c>
      <c r="EA400" s="213">
        <f t="shared" si="32"/>
        <v>3</v>
      </c>
      <c r="EB400" s="207" t="str">
        <f t="shared" si="31"/>
        <v>8013</v>
      </c>
    </row>
    <row r="401" spans="122:132" ht="15" x14ac:dyDescent="0.25">
      <c r="DR401" s="206">
        <v>801</v>
      </c>
      <c r="DS401" s="206" t="s">
        <v>125</v>
      </c>
      <c r="DT401" s="206">
        <v>8017003</v>
      </c>
      <c r="DU401" s="206">
        <v>142780</v>
      </c>
      <c r="DV401" s="206" t="s">
        <v>690</v>
      </c>
      <c r="DW401" s="206" t="s">
        <v>311</v>
      </c>
      <c r="DX401" s="206" t="str">
        <f t="shared" si="30"/>
        <v>Academy</v>
      </c>
      <c r="DY401" s="246">
        <v>129</v>
      </c>
      <c r="DZ401" s="246">
        <v>89</v>
      </c>
      <c r="EA401" s="213">
        <f t="shared" si="32"/>
        <v>4</v>
      </c>
      <c r="EB401" s="207" t="str">
        <f t="shared" si="31"/>
        <v>8014</v>
      </c>
    </row>
    <row r="402" spans="122:132" ht="15" x14ac:dyDescent="0.25">
      <c r="DR402" s="206">
        <v>801</v>
      </c>
      <c r="DS402" s="206" t="s">
        <v>125</v>
      </c>
      <c r="DT402" s="206">
        <v>8017004</v>
      </c>
      <c r="DU402" s="206">
        <v>147889</v>
      </c>
      <c r="DV402" s="206" t="s">
        <v>691</v>
      </c>
      <c r="DW402" s="206" t="s">
        <v>311</v>
      </c>
      <c r="DX402" s="206" t="str">
        <f t="shared" si="30"/>
        <v>Academy</v>
      </c>
      <c r="DY402" s="246">
        <v>36</v>
      </c>
      <c r="DZ402" s="246">
        <v>51.5</v>
      </c>
      <c r="EA402" s="213">
        <f t="shared" si="32"/>
        <v>5</v>
      </c>
      <c r="EB402" s="207" t="str">
        <f t="shared" si="31"/>
        <v>8015</v>
      </c>
    </row>
    <row r="403" spans="122:132" ht="15" x14ac:dyDescent="0.25">
      <c r="DR403" s="206">
        <v>801</v>
      </c>
      <c r="DS403" s="206" t="s">
        <v>125</v>
      </c>
      <c r="DT403" s="206">
        <v>8017011</v>
      </c>
      <c r="DU403" s="206">
        <v>109391</v>
      </c>
      <c r="DV403" s="206" t="s">
        <v>692</v>
      </c>
      <c r="DW403" s="206" t="s">
        <v>295</v>
      </c>
      <c r="DX403" s="206" t="str">
        <f t="shared" si="30"/>
        <v>Maintained</v>
      </c>
      <c r="DY403" s="246">
        <v>39</v>
      </c>
      <c r="DZ403" s="246">
        <v>34</v>
      </c>
      <c r="EA403" s="213">
        <f t="shared" si="32"/>
        <v>6</v>
      </c>
      <c r="EB403" s="207" t="str">
        <f t="shared" si="31"/>
        <v>8016</v>
      </c>
    </row>
    <row r="404" spans="122:132" ht="15" x14ac:dyDescent="0.25">
      <c r="DR404" s="206">
        <v>801</v>
      </c>
      <c r="DS404" s="206" t="s">
        <v>125</v>
      </c>
      <c r="DT404" s="206">
        <v>8017012</v>
      </c>
      <c r="DU404" s="206">
        <v>144655</v>
      </c>
      <c r="DV404" s="206" t="s">
        <v>693</v>
      </c>
      <c r="DW404" s="206" t="s">
        <v>300</v>
      </c>
      <c r="DX404" s="206" t="str">
        <f t="shared" si="30"/>
        <v>Academy</v>
      </c>
      <c r="DY404" s="246">
        <v>14</v>
      </c>
      <c r="DZ404" s="246">
        <v>138.5</v>
      </c>
      <c r="EA404" s="213">
        <f t="shared" si="32"/>
        <v>7</v>
      </c>
      <c r="EB404" s="207" t="str">
        <f t="shared" si="31"/>
        <v>8017</v>
      </c>
    </row>
    <row r="405" spans="122:132" ht="15" x14ac:dyDescent="0.25">
      <c r="DR405" s="206">
        <v>801</v>
      </c>
      <c r="DS405" s="206" t="s">
        <v>125</v>
      </c>
      <c r="DT405" s="206">
        <v>8017014</v>
      </c>
      <c r="DU405" s="206">
        <v>109393</v>
      </c>
      <c r="DV405" s="206" t="s">
        <v>694</v>
      </c>
      <c r="DW405" s="206" t="s">
        <v>320</v>
      </c>
      <c r="DX405" s="206" t="str">
        <f t="shared" si="30"/>
        <v>Maintained</v>
      </c>
      <c r="DY405" s="246">
        <v>53</v>
      </c>
      <c r="DZ405" s="246">
        <v>96</v>
      </c>
      <c r="EA405" s="213">
        <f t="shared" si="32"/>
        <v>8</v>
      </c>
      <c r="EB405" s="207" t="str">
        <f t="shared" si="31"/>
        <v>8018</v>
      </c>
    </row>
    <row r="406" spans="122:132" ht="15" x14ac:dyDescent="0.25">
      <c r="DR406" s="206">
        <v>801</v>
      </c>
      <c r="DS406" s="206" t="s">
        <v>125</v>
      </c>
      <c r="DT406" s="206">
        <v>8017015</v>
      </c>
      <c r="DU406" s="206">
        <v>144286</v>
      </c>
      <c r="DV406" s="206" t="s">
        <v>695</v>
      </c>
      <c r="DW406" s="206" t="s">
        <v>300</v>
      </c>
      <c r="DX406" s="206" t="str">
        <f t="shared" si="30"/>
        <v>Academy</v>
      </c>
      <c r="DY406" s="246">
        <v>5</v>
      </c>
      <c r="DZ406" s="246">
        <v>45</v>
      </c>
      <c r="EA406" s="213">
        <f t="shared" si="32"/>
        <v>9</v>
      </c>
      <c r="EB406" s="207" t="str">
        <f t="shared" si="31"/>
        <v>8019</v>
      </c>
    </row>
    <row r="407" spans="122:132" ht="15" x14ac:dyDescent="0.25">
      <c r="DR407" s="206">
        <v>801</v>
      </c>
      <c r="DS407" s="206" t="s">
        <v>125</v>
      </c>
      <c r="DT407" s="206">
        <v>8017025</v>
      </c>
      <c r="DU407" s="206">
        <v>148296</v>
      </c>
      <c r="DV407" s="206" t="s">
        <v>696</v>
      </c>
      <c r="DW407" s="206" t="s">
        <v>300</v>
      </c>
      <c r="DX407" s="206" t="str">
        <f t="shared" si="30"/>
        <v>Academy</v>
      </c>
      <c r="DY407" s="246">
        <v>46</v>
      </c>
      <c r="DZ407" s="246">
        <v>0</v>
      </c>
      <c r="EA407" s="213">
        <f t="shared" si="32"/>
        <v>10</v>
      </c>
      <c r="EB407" s="207" t="str">
        <f t="shared" si="31"/>
        <v>80110</v>
      </c>
    </row>
    <row r="408" spans="122:132" ht="15" x14ac:dyDescent="0.25">
      <c r="DR408" s="206">
        <v>801</v>
      </c>
      <c r="DS408" s="206" t="s">
        <v>125</v>
      </c>
      <c r="DT408" s="206">
        <v>8017042</v>
      </c>
      <c r="DU408" s="206">
        <v>109410</v>
      </c>
      <c r="DV408" s="206" t="s">
        <v>697</v>
      </c>
      <c r="DW408" s="206" t="s">
        <v>295</v>
      </c>
      <c r="DX408" s="206" t="str">
        <f t="shared" si="30"/>
        <v>Maintained</v>
      </c>
      <c r="DY408" s="246">
        <v>75</v>
      </c>
      <c r="DZ408" s="246">
        <v>85</v>
      </c>
      <c r="EA408" s="213">
        <f t="shared" si="32"/>
        <v>11</v>
      </c>
      <c r="EB408" s="207" t="str">
        <f t="shared" si="31"/>
        <v>80111</v>
      </c>
    </row>
    <row r="409" spans="122:132" ht="15" x14ac:dyDescent="0.25">
      <c r="DR409" s="206">
        <v>802</v>
      </c>
      <c r="DS409" s="206" t="s">
        <v>191</v>
      </c>
      <c r="DT409" s="206">
        <v>8027036</v>
      </c>
      <c r="DU409" s="206">
        <v>109406</v>
      </c>
      <c r="DV409" s="206" t="s">
        <v>698</v>
      </c>
      <c r="DW409" s="206" t="s">
        <v>320</v>
      </c>
      <c r="DX409" s="206" t="str">
        <f t="shared" si="30"/>
        <v>Maintained</v>
      </c>
      <c r="DY409" s="246">
        <v>54</v>
      </c>
      <c r="DZ409" s="246">
        <v>135</v>
      </c>
      <c r="EA409" s="213">
        <f t="shared" si="32"/>
        <v>1</v>
      </c>
      <c r="EB409" s="207" t="str">
        <f t="shared" si="31"/>
        <v>8021</v>
      </c>
    </row>
    <row r="410" spans="122:132" ht="15" x14ac:dyDescent="0.25">
      <c r="DR410" s="206">
        <v>802</v>
      </c>
      <c r="DS410" s="206" t="s">
        <v>191</v>
      </c>
      <c r="DT410" s="206">
        <v>8027037</v>
      </c>
      <c r="DU410" s="206">
        <v>109407</v>
      </c>
      <c r="DV410" s="206" t="s">
        <v>699</v>
      </c>
      <c r="DW410" s="206" t="s">
        <v>295</v>
      </c>
      <c r="DX410" s="206" t="str">
        <f t="shared" si="30"/>
        <v>Maintained</v>
      </c>
      <c r="DY410" s="246">
        <v>43</v>
      </c>
      <c r="DZ410" s="246">
        <v>94</v>
      </c>
      <c r="EA410" s="213">
        <f t="shared" si="32"/>
        <v>2</v>
      </c>
      <c r="EB410" s="207" t="str">
        <f t="shared" si="31"/>
        <v>8022</v>
      </c>
    </row>
    <row r="411" spans="122:132" ht="15" x14ac:dyDescent="0.25">
      <c r="DR411" s="206">
        <v>802</v>
      </c>
      <c r="DS411" s="206" t="s">
        <v>191</v>
      </c>
      <c r="DT411" s="206">
        <v>8027039</v>
      </c>
      <c r="DU411" s="206">
        <v>109409</v>
      </c>
      <c r="DV411" s="206" t="s">
        <v>700</v>
      </c>
      <c r="DW411" s="206" t="s">
        <v>295</v>
      </c>
      <c r="DX411" s="206" t="str">
        <f t="shared" si="30"/>
        <v>Maintained</v>
      </c>
      <c r="DY411" s="246">
        <v>45</v>
      </c>
      <c r="DZ411" s="246">
        <v>31</v>
      </c>
      <c r="EA411" s="213">
        <f t="shared" si="32"/>
        <v>3</v>
      </c>
      <c r="EB411" s="207" t="str">
        <f t="shared" si="31"/>
        <v>8023</v>
      </c>
    </row>
    <row r="412" spans="122:132" ht="15" x14ac:dyDescent="0.25">
      <c r="DR412" s="206">
        <v>803</v>
      </c>
      <c r="DS412" s="206" t="s">
        <v>217</v>
      </c>
      <c r="DT412" s="206">
        <v>8037000</v>
      </c>
      <c r="DU412" s="206">
        <v>146014</v>
      </c>
      <c r="DV412" s="206" t="s">
        <v>701</v>
      </c>
      <c r="DW412" s="206" t="s">
        <v>300</v>
      </c>
      <c r="DX412" s="206" t="str">
        <f t="shared" si="30"/>
        <v>Academy</v>
      </c>
      <c r="DY412" s="246">
        <v>18</v>
      </c>
      <c r="DZ412" s="246">
        <v>124</v>
      </c>
      <c r="EA412" s="213">
        <f t="shared" si="32"/>
        <v>1</v>
      </c>
      <c r="EB412" s="207" t="str">
        <f t="shared" si="31"/>
        <v>8031</v>
      </c>
    </row>
    <row r="413" spans="122:132" ht="15" x14ac:dyDescent="0.25">
      <c r="DR413" s="206">
        <v>803</v>
      </c>
      <c r="DS413" s="206" t="s">
        <v>217</v>
      </c>
      <c r="DT413" s="206">
        <v>8037002</v>
      </c>
      <c r="DU413" s="206">
        <v>145058</v>
      </c>
      <c r="DV413" s="206" t="s">
        <v>702</v>
      </c>
      <c r="DW413" s="206" t="s">
        <v>311</v>
      </c>
      <c r="DX413" s="206" t="str">
        <f t="shared" si="30"/>
        <v>Academy</v>
      </c>
      <c r="DY413" s="246">
        <v>25</v>
      </c>
      <c r="DZ413" s="246">
        <v>53</v>
      </c>
      <c r="EA413" s="213">
        <f t="shared" si="32"/>
        <v>2</v>
      </c>
      <c r="EB413" s="207" t="str">
        <f t="shared" si="31"/>
        <v>8032</v>
      </c>
    </row>
    <row r="414" spans="122:132" ht="15" x14ac:dyDescent="0.25">
      <c r="DR414" s="206">
        <v>803</v>
      </c>
      <c r="DS414" s="206" t="s">
        <v>217</v>
      </c>
      <c r="DT414" s="206">
        <v>8037028</v>
      </c>
      <c r="DU414" s="206">
        <v>109403</v>
      </c>
      <c r="DV414" s="206" t="s">
        <v>703</v>
      </c>
      <c r="DW414" s="206" t="s">
        <v>295</v>
      </c>
      <c r="DX414" s="206" t="str">
        <f t="shared" si="30"/>
        <v>Maintained</v>
      </c>
      <c r="DY414" s="246">
        <v>70</v>
      </c>
      <c r="DZ414" s="246">
        <v>89</v>
      </c>
      <c r="EA414" s="213">
        <f t="shared" si="32"/>
        <v>3</v>
      </c>
      <c r="EB414" s="207" t="str">
        <f t="shared" si="31"/>
        <v>8033</v>
      </c>
    </row>
    <row r="415" spans="122:132" ht="15" x14ac:dyDescent="0.25">
      <c r="DR415" s="206">
        <v>803</v>
      </c>
      <c r="DS415" s="206" t="s">
        <v>217</v>
      </c>
      <c r="DT415" s="206">
        <v>8037031</v>
      </c>
      <c r="DU415" s="206">
        <v>146013</v>
      </c>
      <c r="DV415" s="206" t="s">
        <v>704</v>
      </c>
      <c r="DW415" s="206" t="s">
        <v>300</v>
      </c>
      <c r="DX415" s="206" t="str">
        <f t="shared" si="30"/>
        <v>Academy</v>
      </c>
      <c r="DY415" s="246">
        <v>56</v>
      </c>
      <c r="DZ415" s="246">
        <v>71</v>
      </c>
      <c r="EA415" s="213">
        <f t="shared" si="32"/>
        <v>4</v>
      </c>
      <c r="EB415" s="207" t="str">
        <f t="shared" si="31"/>
        <v>8034</v>
      </c>
    </row>
    <row r="416" spans="122:132" ht="15" x14ac:dyDescent="0.25">
      <c r="DR416" s="206">
        <v>803</v>
      </c>
      <c r="DS416" s="206" t="s">
        <v>217</v>
      </c>
      <c r="DT416" s="206">
        <v>8037032</v>
      </c>
      <c r="DU416" s="206">
        <v>135827</v>
      </c>
      <c r="DV416" s="206" t="s">
        <v>705</v>
      </c>
      <c r="DW416" s="206" t="s">
        <v>295</v>
      </c>
      <c r="DX416" s="206" t="str">
        <f t="shared" si="30"/>
        <v>Maintained</v>
      </c>
      <c r="DY416" s="246">
        <v>21</v>
      </c>
      <c r="DZ416" s="246">
        <v>27</v>
      </c>
      <c r="EA416" s="213">
        <f t="shared" si="32"/>
        <v>5</v>
      </c>
      <c r="EB416" s="207" t="str">
        <f t="shared" si="31"/>
        <v>8035</v>
      </c>
    </row>
    <row r="417" spans="122:132" ht="15" x14ac:dyDescent="0.25">
      <c r="DR417" s="206">
        <v>805</v>
      </c>
      <c r="DS417" s="206" t="s">
        <v>163</v>
      </c>
      <c r="DT417" s="206">
        <v>8057026</v>
      </c>
      <c r="DU417" s="206">
        <v>139976</v>
      </c>
      <c r="DV417" s="206" t="s">
        <v>706</v>
      </c>
      <c r="DW417" s="206" t="s">
        <v>300</v>
      </c>
      <c r="DX417" s="206" t="str">
        <f t="shared" si="30"/>
        <v>Academy</v>
      </c>
      <c r="DY417" s="246">
        <v>0</v>
      </c>
      <c r="DZ417" s="246">
        <v>195</v>
      </c>
      <c r="EA417" s="213">
        <f t="shared" si="32"/>
        <v>1</v>
      </c>
      <c r="EB417" s="207" t="str">
        <f t="shared" si="31"/>
        <v>8051</v>
      </c>
    </row>
    <row r="418" spans="122:132" ht="15" x14ac:dyDescent="0.25">
      <c r="DR418" s="206">
        <v>805</v>
      </c>
      <c r="DS418" s="206" t="s">
        <v>163</v>
      </c>
      <c r="DT418" s="206">
        <v>8057027</v>
      </c>
      <c r="DU418" s="206">
        <v>111785</v>
      </c>
      <c r="DV418" s="206" t="s">
        <v>707</v>
      </c>
      <c r="DW418" s="206" t="s">
        <v>295</v>
      </c>
      <c r="DX418" s="206" t="str">
        <f t="shared" si="30"/>
        <v>Maintained</v>
      </c>
      <c r="DY418" s="246">
        <v>89</v>
      </c>
      <c r="DZ418" s="246">
        <v>0</v>
      </c>
      <c r="EA418" s="213">
        <f t="shared" si="32"/>
        <v>2</v>
      </c>
      <c r="EB418" s="207" t="str">
        <f t="shared" si="31"/>
        <v>8052</v>
      </c>
    </row>
    <row r="419" spans="122:132" ht="15" x14ac:dyDescent="0.25">
      <c r="DR419" s="206">
        <v>806</v>
      </c>
      <c r="DS419" s="206" t="s">
        <v>184</v>
      </c>
      <c r="DT419" s="206">
        <v>8067000</v>
      </c>
      <c r="DU419" s="206">
        <v>131425</v>
      </c>
      <c r="DV419" s="206" t="s">
        <v>708</v>
      </c>
      <c r="DW419" s="206" t="s">
        <v>295</v>
      </c>
      <c r="DX419" s="206" t="str">
        <f t="shared" si="30"/>
        <v>Maintained</v>
      </c>
      <c r="DY419" s="246">
        <v>70</v>
      </c>
      <c r="DZ419" s="246">
        <v>127</v>
      </c>
      <c r="EA419" s="213">
        <f t="shared" si="32"/>
        <v>1</v>
      </c>
      <c r="EB419" s="207" t="str">
        <f t="shared" si="31"/>
        <v>8061</v>
      </c>
    </row>
    <row r="420" spans="122:132" ht="15" x14ac:dyDescent="0.25">
      <c r="DR420" s="206">
        <v>806</v>
      </c>
      <c r="DS420" s="206" t="s">
        <v>184</v>
      </c>
      <c r="DT420" s="206">
        <v>8067001</v>
      </c>
      <c r="DU420" s="206">
        <v>143519</v>
      </c>
      <c r="DV420" s="206" t="s">
        <v>709</v>
      </c>
      <c r="DW420" s="206" t="s">
        <v>345</v>
      </c>
      <c r="DX420" s="206" t="str">
        <f t="shared" si="30"/>
        <v>Academy</v>
      </c>
      <c r="DY420" s="246">
        <v>0</v>
      </c>
      <c r="DZ420" s="246">
        <v>71</v>
      </c>
      <c r="EA420" s="213">
        <f t="shared" si="32"/>
        <v>2</v>
      </c>
      <c r="EB420" s="207" t="str">
        <f t="shared" si="31"/>
        <v>8062</v>
      </c>
    </row>
    <row r="421" spans="122:132" ht="15" x14ac:dyDescent="0.25">
      <c r="DR421" s="206">
        <v>806</v>
      </c>
      <c r="DS421" s="206" t="s">
        <v>184</v>
      </c>
      <c r="DT421" s="206">
        <v>8067002</v>
      </c>
      <c r="DU421" s="206">
        <v>145877</v>
      </c>
      <c r="DV421" s="206" t="s">
        <v>710</v>
      </c>
      <c r="DW421" s="206" t="s">
        <v>311</v>
      </c>
      <c r="DX421" s="206" t="str">
        <f t="shared" si="30"/>
        <v>Academy</v>
      </c>
      <c r="DY421" s="246">
        <v>76</v>
      </c>
      <c r="DZ421" s="246">
        <v>0</v>
      </c>
      <c r="EA421" s="213">
        <f t="shared" si="32"/>
        <v>3</v>
      </c>
      <c r="EB421" s="207" t="str">
        <f t="shared" si="31"/>
        <v>8063</v>
      </c>
    </row>
    <row r="422" spans="122:132" ht="15" x14ac:dyDescent="0.25">
      <c r="DR422" s="206">
        <v>806</v>
      </c>
      <c r="DS422" s="206" t="s">
        <v>184</v>
      </c>
      <c r="DT422" s="206">
        <v>8067003</v>
      </c>
      <c r="DU422" s="206">
        <v>111773</v>
      </c>
      <c r="DV422" s="206" t="s">
        <v>711</v>
      </c>
      <c r="DW422" s="206" t="s">
        <v>295</v>
      </c>
      <c r="DX422" s="206" t="str">
        <f t="shared" si="30"/>
        <v>Maintained</v>
      </c>
      <c r="DY422" s="246">
        <v>65</v>
      </c>
      <c r="DZ422" s="246">
        <v>93</v>
      </c>
      <c r="EA422" s="213">
        <f t="shared" si="32"/>
        <v>4</v>
      </c>
      <c r="EB422" s="207" t="str">
        <f t="shared" si="31"/>
        <v>8064</v>
      </c>
    </row>
    <row r="423" spans="122:132" ht="15" x14ac:dyDescent="0.25">
      <c r="DR423" s="206">
        <v>806</v>
      </c>
      <c r="DS423" s="206" t="s">
        <v>184</v>
      </c>
      <c r="DT423" s="206">
        <v>8067005</v>
      </c>
      <c r="DU423" s="206">
        <v>111775</v>
      </c>
      <c r="DV423" s="206" t="s">
        <v>712</v>
      </c>
      <c r="DW423" s="206" t="s">
        <v>295</v>
      </c>
      <c r="DX423" s="206" t="str">
        <f t="shared" si="30"/>
        <v>Maintained</v>
      </c>
      <c r="DY423" s="246">
        <v>74</v>
      </c>
      <c r="DZ423" s="246">
        <v>0</v>
      </c>
      <c r="EA423" s="213">
        <f t="shared" si="32"/>
        <v>5</v>
      </c>
      <c r="EB423" s="207" t="str">
        <f t="shared" si="31"/>
        <v>8065</v>
      </c>
    </row>
    <row r="424" spans="122:132" ht="15" x14ac:dyDescent="0.25">
      <c r="DR424" s="206">
        <v>807</v>
      </c>
      <c r="DS424" s="206" t="s">
        <v>204</v>
      </c>
      <c r="DT424" s="206">
        <v>8077000</v>
      </c>
      <c r="DU424" s="206">
        <v>146953</v>
      </c>
      <c r="DV424" s="206" t="s">
        <v>713</v>
      </c>
      <c r="DW424" s="206" t="s">
        <v>345</v>
      </c>
      <c r="DX424" s="206" t="str">
        <f t="shared" si="30"/>
        <v>Academy</v>
      </c>
      <c r="DY424" s="246">
        <v>21</v>
      </c>
      <c r="DZ424" s="246">
        <v>61</v>
      </c>
      <c r="EA424" s="213">
        <f t="shared" si="32"/>
        <v>1</v>
      </c>
      <c r="EB424" s="207" t="str">
        <f t="shared" si="31"/>
        <v>8071</v>
      </c>
    </row>
    <row r="425" spans="122:132" ht="15" x14ac:dyDescent="0.25">
      <c r="DR425" s="206">
        <v>807</v>
      </c>
      <c r="DS425" s="206" t="s">
        <v>204</v>
      </c>
      <c r="DT425" s="206">
        <v>8077008</v>
      </c>
      <c r="DU425" s="206">
        <v>111777</v>
      </c>
      <c r="DV425" s="206" t="s">
        <v>714</v>
      </c>
      <c r="DW425" s="206" t="s">
        <v>295</v>
      </c>
      <c r="DX425" s="206" t="str">
        <f t="shared" si="30"/>
        <v>Maintained</v>
      </c>
      <c r="DY425" s="246">
        <v>95</v>
      </c>
      <c r="DZ425" s="246">
        <v>81</v>
      </c>
      <c r="EA425" s="213">
        <f t="shared" si="32"/>
        <v>2</v>
      </c>
      <c r="EB425" s="207" t="str">
        <f t="shared" si="31"/>
        <v>8072</v>
      </c>
    </row>
    <row r="426" spans="122:132" ht="15" x14ac:dyDescent="0.25">
      <c r="DR426" s="206">
        <v>807</v>
      </c>
      <c r="DS426" s="206" t="s">
        <v>204</v>
      </c>
      <c r="DT426" s="206">
        <v>8077030</v>
      </c>
      <c r="DU426" s="206">
        <v>139110</v>
      </c>
      <c r="DV426" s="206" t="s">
        <v>715</v>
      </c>
      <c r="DW426" s="206" t="s">
        <v>300</v>
      </c>
      <c r="DX426" s="206" t="str">
        <f t="shared" si="30"/>
        <v>Academy</v>
      </c>
      <c r="DY426" s="246">
        <v>77</v>
      </c>
      <c r="DZ426" s="246">
        <v>94</v>
      </c>
      <c r="EA426" s="213">
        <f t="shared" si="32"/>
        <v>3</v>
      </c>
      <c r="EB426" s="207" t="str">
        <f t="shared" si="31"/>
        <v>8073</v>
      </c>
    </row>
    <row r="427" spans="122:132" ht="15" x14ac:dyDescent="0.25">
      <c r="DR427" s="206">
        <v>808</v>
      </c>
      <c r="DS427" s="206" t="s">
        <v>224</v>
      </c>
      <c r="DT427" s="206">
        <v>8085950</v>
      </c>
      <c r="DU427" s="206">
        <v>141384</v>
      </c>
      <c r="DV427" s="206" t="s">
        <v>716</v>
      </c>
      <c r="DW427" s="206" t="s">
        <v>300</v>
      </c>
      <c r="DX427" s="206" t="str">
        <f t="shared" si="30"/>
        <v>Academy</v>
      </c>
      <c r="DY427" s="246">
        <v>41</v>
      </c>
      <c r="DZ427" s="246">
        <v>0</v>
      </c>
      <c r="EA427" s="213">
        <f t="shared" si="32"/>
        <v>1</v>
      </c>
      <c r="EB427" s="207" t="str">
        <f t="shared" si="31"/>
        <v>8081</v>
      </c>
    </row>
    <row r="428" spans="122:132" ht="15" x14ac:dyDescent="0.25">
      <c r="DR428" s="206">
        <v>808</v>
      </c>
      <c r="DS428" s="206" t="s">
        <v>224</v>
      </c>
      <c r="DT428" s="206">
        <v>8085951</v>
      </c>
      <c r="DU428" s="206">
        <v>141385</v>
      </c>
      <c r="DV428" s="206" t="s">
        <v>717</v>
      </c>
      <c r="DW428" s="206" t="s">
        <v>300</v>
      </c>
      <c r="DX428" s="206" t="str">
        <f t="shared" si="30"/>
        <v>Academy</v>
      </c>
      <c r="DY428" s="246">
        <v>0</v>
      </c>
      <c r="DZ428" s="246">
        <v>80</v>
      </c>
      <c r="EA428" s="213">
        <f t="shared" si="32"/>
        <v>2</v>
      </c>
      <c r="EB428" s="207" t="str">
        <f t="shared" si="31"/>
        <v>8082</v>
      </c>
    </row>
    <row r="429" spans="122:132" ht="15" x14ac:dyDescent="0.25">
      <c r="DR429" s="206">
        <v>808</v>
      </c>
      <c r="DS429" s="206" t="s">
        <v>224</v>
      </c>
      <c r="DT429" s="206">
        <v>8087000</v>
      </c>
      <c r="DU429" s="206">
        <v>141345</v>
      </c>
      <c r="DV429" s="206" t="s">
        <v>718</v>
      </c>
      <c r="DW429" s="206" t="s">
        <v>345</v>
      </c>
      <c r="DX429" s="206" t="str">
        <f t="shared" si="30"/>
        <v>Academy</v>
      </c>
      <c r="DY429" s="246">
        <v>171</v>
      </c>
      <c r="DZ429" s="246">
        <v>0</v>
      </c>
      <c r="EA429" s="213">
        <f t="shared" si="32"/>
        <v>3</v>
      </c>
      <c r="EB429" s="207" t="str">
        <f t="shared" si="31"/>
        <v>8083</v>
      </c>
    </row>
    <row r="430" spans="122:132" ht="15" x14ac:dyDescent="0.25">
      <c r="DR430" s="206">
        <v>808</v>
      </c>
      <c r="DS430" s="206" t="s">
        <v>224</v>
      </c>
      <c r="DT430" s="206">
        <v>8087029</v>
      </c>
      <c r="DU430" s="206">
        <v>139974</v>
      </c>
      <c r="DV430" s="206" t="s">
        <v>719</v>
      </c>
      <c r="DW430" s="206" t="s">
        <v>300</v>
      </c>
      <c r="DX430" s="206" t="str">
        <f t="shared" si="30"/>
        <v>Academy</v>
      </c>
      <c r="DY430" s="246">
        <v>0</v>
      </c>
      <c r="DZ430" s="246">
        <v>352</v>
      </c>
      <c r="EA430" s="213">
        <f t="shared" si="32"/>
        <v>4</v>
      </c>
      <c r="EB430" s="207" t="str">
        <f t="shared" si="31"/>
        <v>8084</v>
      </c>
    </row>
    <row r="431" spans="122:132" ht="15" x14ac:dyDescent="0.25">
      <c r="DR431" s="206">
        <v>810</v>
      </c>
      <c r="DS431" s="206" t="s">
        <v>170</v>
      </c>
      <c r="DT431" s="206">
        <v>8107000</v>
      </c>
      <c r="DU431" s="206">
        <v>118138</v>
      </c>
      <c r="DV431" s="206" t="s">
        <v>720</v>
      </c>
      <c r="DW431" s="206" t="s">
        <v>295</v>
      </c>
      <c r="DX431" s="206" t="str">
        <f t="shared" si="30"/>
        <v>Maintained</v>
      </c>
      <c r="DY431" s="246">
        <v>12</v>
      </c>
      <c r="DZ431" s="246">
        <v>125</v>
      </c>
      <c r="EA431" s="213">
        <f t="shared" si="32"/>
        <v>1</v>
      </c>
      <c r="EB431" s="207" t="str">
        <f t="shared" si="31"/>
        <v>8101</v>
      </c>
    </row>
    <row r="432" spans="122:132" ht="15" x14ac:dyDescent="0.25">
      <c r="DR432" s="206">
        <v>810</v>
      </c>
      <c r="DS432" s="206" t="s">
        <v>170</v>
      </c>
      <c r="DT432" s="206">
        <v>8107006</v>
      </c>
      <c r="DU432" s="206">
        <v>146220</v>
      </c>
      <c r="DV432" s="206" t="s">
        <v>721</v>
      </c>
      <c r="DW432" s="206" t="s">
        <v>300</v>
      </c>
      <c r="DX432" s="206" t="str">
        <f t="shared" si="30"/>
        <v>Academy</v>
      </c>
      <c r="DY432" s="246">
        <v>47</v>
      </c>
      <c r="DZ432" s="246">
        <v>53</v>
      </c>
      <c r="EA432" s="213">
        <f t="shared" si="32"/>
        <v>2</v>
      </c>
      <c r="EB432" s="207" t="str">
        <f t="shared" si="31"/>
        <v>8102</v>
      </c>
    </row>
    <row r="433" spans="122:132" ht="15" x14ac:dyDescent="0.25">
      <c r="DR433" s="206">
        <v>810</v>
      </c>
      <c r="DS433" s="206" t="s">
        <v>170</v>
      </c>
      <c r="DT433" s="206">
        <v>8107007</v>
      </c>
      <c r="DU433" s="206">
        <v>118140</v>
      </c>
      <c r="DV433" s="206" t="s">
        <v>722</v>
      </c>
      <c r="DW433" s="206" t="s">
        <v>295</v>
      </c>
      <c r="DX433" s="206" t="str">
        <f t="shared" si="30"/>
        <v>Maintained</v>
      </c>
      <c r="DY433" s="246">
        <v>0</v>
      </c>
      <c r="DZ433" s="246">
        <v>106.5</v>
      </c>
      <c r="EA433" s="213">
        <f t="shared" si="32"/>
        <v>3</v>
      </c>
      <c r="EB433" s="207" t="str">
        <f t="shared" si="31"/>
        <v>8103</v>
      </c>
    </row>
    <row r="434" spans="122:132" ht="15" x14ac:dyDescent="0.25">
      <c r="DR434" s="206">
        <v>810</v>
      </c>
      <c r="DS434" s="206" t="s">
        <v>170</v>
      </c>
      <c r="DT434" s="206">
        <v>8107008</v>
      </c>
      <c r="DU434" s="206">
        <v>139628</v>
      </c>
      <c r="DV434" s="206" t="s">
        <v>723</v>
      </c>
      <c r="DW434" s="206" t="s">
        <v>300</v>
      </c>
      <c r="DX434" s="206" t="str">
        <f t="shared" si="30"/>
        <v>Academy</v>
      </c>
      <c r="DY434" s="246">
        <v>73</v>
      </c>
      <c r="DZ434" s="246">
        <v>92</v>
      </c>
      <c r="EA434" s="213">
        <f t="shared" si="32"/>
        <v>4</v>
      </c>
      <c r="EB434" s="207" t="str">
        <f t="shared" si="31"/>
        <v>8104</v>
      </c>
    </row>
    <row r="435" spans="122:132" ht="15" x14ac:dyDescent="0.25">
      <c r="DR435" s="206">
        <v>810</v>
      </c>
      <c r="DS435" s="206" t="s">
        <v>170</v>
      </c>
      <c r="DT435" s="206">
        <v>8107028</v>
      </c>
      <c r="DU435" s="206">
        <v>140904</v>
      </c>
      <c r="DV435" s="206" t="s">
        <v>724</v>
      </c>
      <c r="DW435" s="206" t="s">
        <v>300</v>
      </c>
      <c r="DX435" s="206" t="str">
        <f t="shared" si="30"/>
        <v>Academy</v>
      </c>
      <c r="DY435" s="246">
        <v>68</v>
      </c>
      <c r="DZ435" s="246">
        <v>105</v>
      </c>
      <c r="EA435" s="213">
        <f t="shared" si="32"/>
        <v>5</v>
      </c>
      <c r="EB435" s="207" t="str">
        <f t="shared" si="31"/>
        <v>8105</v>
      </c>
    </row>
    <row r="436" spans="122:132" ht="15" x14ac:dyDescent="0.25">
      <c r="DR436" s="206">
        <v>810</v>
      </c>
      <c r="DS436" s="206" t="s">
        <v>170</v>
      </c>
      <c r="DT436" s="206">
        <v>8107029</v>
      </c>
      <c r="DU436" s="206">
        <v>142260</v>
      </c>
      <c r="DV436" s="206" t="s">
        <v>725</v>
      </c>
      <c r="DW436" s="206" t="s">
        <v>300</v>
      </c>
      <c r="DX436" s="206" t="str">
        <f t="shared" si="30"/>
        <v>Academy</v>
      </c>
      <c r="DY436" s="246">
        <v>60</v>
      </c>
      <c r="DZ436" s="246">
        <v>0</v>
      </c>
      <c r="EA436" s="213">
        <f t="shared" si="32"/>
        <v>6</v>
      </c>
      <c r="EB436" s="207" t="str">
        <f t="shared" si="31"/>
        <v>8106</v>
      </c>
    </row>
    <row r="437" spans="122:132" ht="15" x14ac:dyDescent="0.25">
      <c r="DR437" s="206">
        <v>811</v>
      </c>
      <c r="DS437" s="206" t="s">
        <v>151</v>
      </c>
      <c r="DT437" s="206">
        <v>8117016</v>
      </c>
      <c r="DU437" s="206">
        <v>118144</v>
      </c>
      <c r="DV437" s="206" t="s">
        <v>726</v>
      </c>
      <c r="DW437" s="206" t="s">
        <v>295</v>
      </c>
      <c r="DX437" s="206" t="str">
        <f t="shared" si="30"/>
        <v>Maintained</v>
      </c>
      <c r="DY437" s="246">
        <v>58</v>
      </c>
      <c r="DZ437" s="246">
        <v>75</v>
      </c>
      <c r="EA437" s="213">
        <f t="shared" si="32"/>
        <v>1</v>
      </c>
      <c r="EB437" s="207" t="str">
        <f t="shared" si="31"/>
        <v>8111</v>
      </c>
    </row>
    <row r="438" spans="122:132" ht="15" x14ac:dyDescent="0.25">
      <c r="DR438" s="206">
        <v>811</v>
      </c>
      <c r="DS438" s="206" t="s">
        <v>151</v>
      </c>
      <c r="DT438" s="206">
        <v>8117018</v>
      </c>
      <c r="DU438" s="206">
        <v>118145</v>
      </c>
      <c r="DV438" s="206" t="s">
        <v>727</v>
      </c>
      <c r="DW438" s="206" t="s">
        <v>295</v>
      </c>
      <c r="DX438" s="206" t="str">
        <f t="shared" si="30"/>
        <v>Maintained</v>
      </c>
      <c r="DY438" s="246">
        <v>64</v>
      </c>
      <c r="DZ438" s="246">
        <v>97</v>
      </c>
      <c r="EA438" s="213">
        <f t="shared" si="32"/>
        <v>2</v>
      </c>
      <c r="EB438" s="207" t="str">
        <f t="shared" si="31"/>
        <v>8112</v>
      </c>
    </row>
    <row r="439" spans="122:132" ht="15" x14ac:dyDescent="0.25">
      <c r="DR439" s="206">
        <v>811</v>
      </c>
      <c r="DS439" s="206" t="s">
        <v>151</v>
      </c>
      <c r="DT439" s="206">
        <v>8117025</v>
      </c>
      <c r="DU439" s="206">
        <v>118148</v>
      </c>
      <c r="DV439" s="206" t="s">
        <v>728</v>
      </c>
      <c r="DW439" s="206" t="s">
        <v>295</v>
      </c>
      <c r="DX439" s="206" t="str">
        <f t="shared" si="30"/>
        <v>Maintained</v>
      </c>
      <c r="DY439" s="246">
        <v>41</v>
      </c>
      <c r="DZ439" s="246">
        <v>93</v>
      </c>
      <c r="EA439" s="213">
        <f t="shared" si="32"/>
        <v>3</v>
      </c>
      <c r="EB439" s="207" t="str">
        <f t="shared" si="31"/>
        <v>8113</v>
      </c>
    </row>
    <row r="440" spans="122:132" ht="15" x14ac:dyDescent="0.25">
      <c r="DR440" s="206">
        <v>812</v>
      </c>
      <c r="DS440" s="206" t="s">
        <v>189</v>
      </c>
      <c r="DT440" s="206">
        <v>8127011</v>
      </c>
      <c r="DU440" s="206">
        <v>137394</v>
      </c>
      <c r="DV440" s="206" t="s">
        <v>729</v>
      </c>
      <c r="DW440" s="206" t="s">
        <v>300</v>
      </c>
      <c r="DX440" s="206" t="str">
        <f t="shared" si="30"/>
        <v>Academy</v>
      </c>
      <c r="DY440" s="246">
        <v>78</v>
      </c>
      <c r="DZ440" s="246">
        <v>60</v>
      </c>
      <c r="EA440" s="213">
        <f t="shared" si="32"/>
        <v>1</v>
      </c>
      <c r="EB440" s="207" t="str">
        <f t="shared" si="31"/>
        <v>8121</v>
      </c>
    </row>
    <row r="441" spans="122:132" ht="15" x14ac:dyDescent="0.25">
      <c r="DR441" s="206">
        <v>812</v>
      </c>
      <c r="DS441" s="206" t="s">
        <v>189</v>
      </c>
      <c r="DT441" s="206">
        <v>8127033</v>
      </c>
      <c r="DU441" s="206">
        <v>137363</v>
      </c>
      <c r="DV441" s="206" t="s">
        <v>730</v>
      </c>
      <c r="DW441" s="206" t="s">
        <v>300</v>
      </c>
      <c r="DX441" s="206" t="str">
        <f t="shared" si="30"/>
        <v>Academy</v>
      </c>
      <c r="DY441" s="246">
        <v>69.5</v>
      </c>
      <c r="DZ441" s="246">
        <v>146</v>
      </c>
      <c r="EA441" s="213">
        <f t="shared" si="32"/>
        <v>2</v>
      </c>
      <c r="EB441" s="207" t="str">
        <f t="shared" si="31"/>
        <v>8122</v>
      </c>
    </row>
    <row r="442" spans="122:132" ht="15" x14ac:dyDescent="0.25">
      <c r="DR442" s="206">
        <v>813</v>
      </c>
      <c r="DS442" s="206" t="s">
        <v>190</v>
      </c>
      <c r="DT442" s="206">
        <v>8137019</v>
      </c>
      <c r="DU442" s="206">
        <v>118146</v>
      </c>
      <c r="DV442" s="206" t="s">
        <v>731</v>
      </c>
      <c r="DW442" s="206" t="s">
        <v>295</v>
      </c>
      <c r="DX442" s="206" t="str">
        <f t="shared" si="30"/>
        <v>Maintained</v>
      </c>
      <c r="DY442" s="246">
        <v>0</v>
      </c>
      <c r="DZ442" s="246">
        <v>170</v>
      </c>
      <c r="EA442" s="213">
        <f t="shared" si="32"/>
        <v>1</v>
      </c>
      <c r="EB442" s="207" t="str">
        <f t="shared" si="31"/>
        <v>8131</v>
      </c>
    </row>
    <row r="443" spans="122:132" ht="15" x14ac:dyDescent="0.25">
      <c r="DR443" s="206">
        <v>813</v>
      </c>
      <c r="DS443" s="206" t="s">
        <v>190</v>
      </c>
      <c r="DT443" s="206">
        <v>8137020</v>
      </c>
      <c r="DU443" s="206">
        <v>118147</v>
      </c>
      <c r="DV443" s="206" t="s">
        <v>732</v>
      </c>
      <c r="DW443" s="206" t="s">
        <v>295</v>
      </c>
      <c r="DX443" s="206" t="str">
        <f t="shared" si="30"/>
        <v>Maintained</v>
      </c>
      <c r="DY443" s="246">
        <v>146</v>
      </c>
      <c r="DZ443" s="246">
        <v>0</v>
      </c>
      <c r="EA443" s="213">
        <f t="shared" si="32"/>
        <v>2</v>
      </c>
      <c r="EB443" s="207" t="str">
        <f t="shared" si="31"/>
        <v>8132</v>
      </c>
    </row>
    <row r="444" spans="122:132" ht="15" x14ac:dyDescent="0.25">
      <c r="DR444" s="206">
        <v>815</v>
      </c>
      <c r="DS444" s="206" t="s">
        <v>193</v>
      </c>
      <c r="DT444" s="206">
        <v>8157000</v>
      </c>
      <c r="DU444" s="206">
        <v>121764</v>
      </c>
      <c r="DV444" s="206" t="s">
        <v>733</v>
      </c>
      <c r="DW444" s="206" t="s">
        <v>295</v>
      </c>
      <c r="DX444" s="206" t="str">
        <f t="shared" si="30"/>
        <v>Maintained</v>
      </c>
      <c r="DY444" s="246">
        <v>12</v>
      </c>
      <c r="DZ444" s="246">
        <v>48</v>
      </c>
      <c r="EA444" s="213">
        <f t="shared" si="32"/>
        <v>1</v>
      </c>
      <c r="EB444" s="207" t="str">
        <f t="shared" si="31"/>
        <v>8151</v>
      </c>
    </row>
    <row r="445" spans="122:132" ht="15" x14ac:dyDescent="0.25">
      <c r="DR445" s="206">
        <v>815</v>
      </c>
      <c r="DS445" s="206" t="s">
        <v>193</v>
      </c>
      <c r="DT445" s="206">
        <v>8157003</v>
      </c>
      <c r="DU445" s="206">
        <v>148332</v>
      </c>
      <c r="DV445" s="206" t="s">
        <v>734</v>
      </c>
      <c r="DW445" s="206" t="s">
        <v>345</v>
      </c>
      <c r="DX445" s="206" t="str">
        <f t="shared" si="30"/>
        <v>Academy</v>
      </c>
      <c r="DY445" s="246">
        <v>8</v>
      </c>
      <c r="DZ445" s="246">
        <v>68</v>
      </c>
      <c r="EA445" s="213">
        <f t="shared" si="32"/>
        <v>2</v>
      </c>
      <c r="EB445" s="207" t="str">
        <f t="shared" si="31"/>
        <v>8152</v>
      </c>
    </row>
    <row r="446" spans="122:132" ht="15" x14ac:dyDescent="0.25">
      <c r="DR446" s="206">
        <v>815</v>
      </c>
      <c r="DS446" s="206" t="s">
        <v>193</v>
      </c>
      <c r="DT446" s="206">
        <v>8157004</v>
      </c>
      <c r="DU446" s="206">
        <v>121766</v>
      </c>
      <c r="DV446" s="206" t="s">
        <v>735</v>
      </c>
      <c r="DW446" s="206" t="s">
        <v>295</v>
      </c>
      <c r="DX446" s="206" t="str">
        <f t="shared" si="30"/>
        <v>Maintained</v>
      </c>
      <c r="DY446" s="246">
        <v>5</v>
      </c>
      <c r="DZ446" s="246">
        <v>73</v>
      </c>
      <c r="EA446" s="213">
        <f t="shared" si="32"/>
        <v>3</v>
      </c>
      <c r="EB446" s="207" t="str">
        <f t="shared" si="31"/>
        <v>8153</v>
      </c>
    </row>
    <row r="447" spans="122:132" ht="15" x14ac:dyDescent="0.25">
      <c r="DR447" s="206">
        <v>815</v>
      </c>
      <c r="DS447" s="206" t="s">
        <v>193</v>
      </c>
      <c r="DT447" s="206">
        <v>8157009</v>
      </c>
      <c r="DU447" s="206">
        <v>139482</v>
      </c>
      <c r="DV447" s="206" t="s">
        <v>736</v>
      </c>
      <c r="DW447" s="206" t="s">
        <v>300</v>
      </c>
      <c r="DX447" s="206" t="str">
        <f t="shared" si="30"/>
        <v>Academy</v>
      </c>
      <c r="DY447" s="246">
        <v>49</v>
      </c>
      <c r="DZ447" s="246">
        <v>74</v>
      </c>
      <c r="EA447" s="213">
        <f t="shared" si="32"/>
        <v>4</v>
      </c>
      <c r="EB447" s="207" t="str">
        <f t="shared" si="31"/>
        <v>8154</v>
      </c>
    </row>
    <row r="448" spans="122:132" ht="15" x14ac:dyDescent="0.25">
      <c r="DR448" s="206">
        <v>815</v>
      </c>
      <c r="DS448" s="206" t="s">
        <v>193</v>
      </c>
      <c r="DT448" s="206">
        <v>8157015</v>
      </c>
      <c r="DU448" s="206">
        <v>121771</v>
      </c>
      <c r="DV448" s="206" t="s">
        <v>737</v>
      </c>
      <c r="DW448" s="206" t="s">
        <v>295</v>
      </c>
      <c r="DX448" s="206" t="str">
        <f t="shared" si="30"/>
        <v>Maintained</v>
      </c>
      <c r="DY448" s="246">
        <v>28</v>
      </c>
      <c r="DZ448" s="246">
        <v>36</v>
      </c>
      <c r="EA448" s="213">
        <f t="shared" si="32"/>
        <v>5</v>
      </c>
      <c r="EB448" s="207" t="str">
        <f t="shared" si="31"/>
        <v>8155</v>
      </c>
    </row>
    <row r="449" spans="122:132" ht="15" x14ac:dyDescent="0.25">
      <c r="DR449" s="206">
        <v>815</v>
      </c>
      <c r="DS449" s="206" t="s">
        <v>193</v>
      </c>
      <c r="DT449" s="206">
        <v>8157017</v>
      </c>
      <c r="DU449" s="206">
        <v>121772</v>
      </c>
      <c r="DV449" s="206" t="s">
        <v>738</v>
      </c>
      <c r="DW449" s="206" t="s">
        <v>295</v>
      </c>
      <c r="DX449" s="206" t="str">
        <f t="shared" si="30"/>
        <v>Maintained</v>
      </c>
      <c r="DY449" s="246">
        <v>32</v>
      </c>
      <c r="DZ449" s="246">
        <v>58</v>
      </c>
      <c r="EA449" s="213">
        <f t="shared" si="32"/>
        <v>6</v>
      </c>
      <c r="EB449" s="207" t="str">
        <f t="shared" si="31"/>
        <v>8156</v>
      </c>
    </row>
    <row r="450" spans="122:132" ht="15" x14ac:dyDescent="0.25">
      <c r="DR450" s="206">
        <v>815</v>
      </c>
      <c r="DS450" s="206" t="s">
        <v>193</v>
      </c>
      <c r="DT450" s="206">
        <v>8157022</v>
      </c>
      <c r="DU450" s="206">
        <v>147819</v>
      </c>
      <c r="DV450" s="206" t="s">
        <v>739</v>
      </c>
      <c r="DW450" s="206" t="s">
        <v>300</v>
      </c>
      <c r="DX450" s="206" t="str">
        <f t="shared" si="30"/>
        <v>Academy</v>
      </c>
      <c r="DY450" s="246">
        <v>38</v>
      </c>
      <c r="DZ450" s="246">
        <v>99</v>
      </c>
      <c r="EA450" s="213">
        <f t="shared" si="32"/>
        <v>7</v>
      </c>
      <c r="EB450" s="207" t="str">
        <f t="shared" si="31"/>
        <v>8157</v>
      </c>
    </row>
    <row r="451" spans="122:132" ht="15" x14ac:dyDescent="0.25">
      <c r="DR451" s="206">
        <v>815</v>
      </c>
      <c r="DS451" s="206" t="s">
        <v>193</v>
      </c>
      <c r="DT451" s="206">
        <v>8157024</v>
      </c>
      <c r="DU451" s="206">
        <v>121776</v>
      </c>
      <c r="DV451" s="206" t="s">
        <v>740</v>
      </c>
      <c r="DW451" s="206" t="s">
        <v>295</v>
      </c>
      <c r="DX451" s="206" t="str">
        <f t="shared" si="30"/>
        <v>Maintained</v>
      </c>
      <c r="DY451" s="246">
        <v>28</v>
      </c>
      <c r="DZ451" s="246">
        <v>70</v>
      </c>
      <c r="EA451" s="213">
        <f t="shared" si="32"/>
        <v>8</v>
      </c>
      <c r="EB451" s="207" t="str">
        <f t="shared" si="31"/>
        <v>8158</v>
      </c>
    </row>
    <row r="452" spans="122:132" ht="15" x14ac:dyDescent="0.25">
      <c r="DR452" s="206">
        <v>815</v>
      </c>
      <c r="DS452" s="206" t="s">
        <v>193</v>
      </c>
      <c r="DT452" s="206">
        <v>8157027</v>
      </c>
      <c r="DU452" s="206">
        <v>121778</v>
      </c>
      <c r="DV452" s="206" t="s">
        <v>741</v>
      </c>
      <c r="DW452" s="206" t="s">
        <v>295</v>
      </c>
      <c r="DX452" s="206" t="str">
        <f t="shared" si="30"/>
        <v>Maintained</v>
      </c>
      <c r="DY452" s="246">
        <v>30</v>
      </c>
      <c r="DZ452" s="246">
        <v>51</v>
      </c>
      <c r="EA452" s="213">
        <f t="shared" si="32"/>
        <v>9</v>
      </c>
      <c r="EB452" s="207" t="str">
        <f t="shared" si="31"/>
        <v>8159</v>
      </c>
    </row>
    <row r="453" spans="122:132" ht="15" x14ac:dyDescent="0.25">
      <c r="DR453" s="206">
        <v>815</v>
      </c>
      <c r="DS453" s="206" t="s">
        <v>193</v>
      </c>
      <c r="DT453" s="206">
        <v>8157029</v>
      </c>
      <c r="DU453" s="206">
        <v>121779</v>
      </c>
      <c r="DV453" s="206" t="s">
        <v>742</v>
      </c>
      <c r="DW453" s="206" t="s">
        <v>295</v>
      </c>
      <c r="DX453" s="206" t="str">
        <f t="shared" si="30"/>
        <v>Maintained</v>
      </c>
      <c r="DY453" s="246">
        <v>152</v>
      </c>
      <c r="DZ453" s="246">
        <v>138</v>
      </c>
      <c r="EA453" s="213">
        <f t="shared" si="32"/>
        <v>10</v>
      </c>
      <c r="EB453" s="207" t="str">
        <f t="shared" si="31"/>
        <v>81510</v>
      </c>
    </row>
    <row r="454" spans="122:132" ht="15" x14ac:dyDescent="0.25">
      <c r="DR454" s="206">
        <v>816</v>
      </c>
      <c r="DS454" s="206" t="s">
        <v>250</v>
      </c>
      <c r="DT454" s="206">
        <v>8167032</v>
      </c>
      <c r="DU454" s="206">
        <v>134727</v>
      </c>
      <c r="DV454" s="206" t="s">
        <v>743</v>
      </c>
      <c r="DW454" s="206" t="s">
        <v>295</v>
      </c>
      <c r="DX454" s="206" t="str">
        <f t="shared" ref="DX454:DX517" si="33">IF(OR(LEFT(DW454,7)="Academy",LEFT(DW454,11)="Free School"),"Academy","Maintained")</f>
        <v>Maintained</v>
      </c>
      <c r="DY454" s="246">
        <v>0</v>
      </c>
      <c r="DZ454" s="246">
        <v>196</v>
      </c>
      <c r="EA454" s="213">
        <f t="shared" si="32"/>
        <v>1</v>
      </c>
      <c r="EB454" s="207" t="str">
        <f t="shared" ref="EB454:EB517" si="34">DR454&amp;EA454</f>
        <v>8161</v>
      </c>
    </row>
    <row r="455" spans="122:132" ht="15" x14ac:dyDescent="0.25">
      <c r="DR455" s="206">
        <v>816</v>
      </c>
      <c r="DS455" s="206" t="s">
        <v>250</v>
      </c>
      <c r="DT455" s="206">
        <v>8167033</v>
      </c>
      <c r="DU455" s="206">
        <v>144709</v>
      </c>
      <c r="DV455" s="206" t="s">
        <v>744</v>
      </c>
      <c r="DW455" s="206" t="s">
        <v>300</v>
      </c>
      <c r="DX455" s="206" t="str">
        <f t="shared" si="33"/>
        <v>Academy</v>
      </c>
      <c r="DY455" s="246">
        <v>107</v>
      </c>
      <c r="DZ455" s="246">
        <v>0</v>
      </c>
      <c r="EA455" s="213">
        <f t="shared" ref="EA455:EA518" si="35">IF(DR455=DR454,EA454+1,1)</f>
        <v>2</v>
      </c>
      <c r="EB455" s="207" t="str">
        <f t="shared" si="34"/>
        <v>8162</v>
      </c>
    </row>
    <row r="456" spans="122:132" ht="15" x14ac:dyDescent="0.25">
      <c r="DR456" s="206">
        <v>821</v>
      </c>
      <c r="DS456" s="206" t="s">
        <v>180</v>
      </c>
      <c r="DT456" s="206">
        <v>8217000</v>
      </c>
      <c r="DU456" s="206">
        <v>148558</v>
      </c>
      <c r="DV456" s="206" t="s">
        <v>745</v>
      </c>
      <c r="DW456" s="206" t="s">
        <v>311</v>
      </c>
      <c r="DX456" s="206" t="str">
        <f t="shared" si="33"/>
        <v>Academy</v>
      </c>
      <c r="DY456" s="246">
        <v>0</v>
      </c>
      <c r="DZ456" s="246">
        <v>51</v>
      </c>
      <c r="EA456" s="213">
        <f t="shared" si="35"/>
        <v>1</v>
      </c>
      <c r="EB456" s="207" t="str">
        <f t="shared" si="34"/>
        <v>8211</v>
      </c>
    </row>
    <row r="457" spans="122:132" ht="15" x14ac:dyDescent="0.25">
      <c r="DR457" s="206">
        <v>821</v>
      </c>
      <c r="DS457" s="206" t="s">
        <v>180</v>
      </c>
      <c r="DT457" s="206">
        <v>8217014</v>
      </c>
      <c r="DU457" s="206">
        <v>109743</v>
      </c>
      <c r="DV457" s="206" t="s">
        <v>746</v>
      </c>
      <c r="DW457" s="206" t="s">
        <v>295</v>
      </c>
      <c r="DX457" s="206" t="str">
        <f t="shared" si="33"/>
        <v>Maintained</v>
      </c>
      <c r="DY457" s="246">
        <v>250</v>
      </c>
      <c r="DZ457" s="246">
        <v>0</v>
      </c>
      <c r="EA457" s="213">
        <f t="shared" si="35"/>
        <v>2</v>
      </c>
      <c r="EB457" s="207" t="str">
        <f t="shared" si="34"/>
        <v>8212</v>
      </c>
    </row>
    <row r="458" spans="122:132" ht="15" x14ac:dyDescent="0.25">
      <c r="DR458" s="206">
        <v>821</v>
      </c>
      <c r="DS458" s="206" t="s">
        <v>180</v>
      </c>
      <c r="DT458" s="206">
        <v>8217015</v>
      </c>
      <c r="DU458" s="206">
        <v>109744</v>
      </c>
      <c r="DV458" s="206" t="s">
        <v>747</v>
      </c>
      <c r="DW458" s="206" t="s">
        <v>295</v>
      </c>
      <c r="DX458" s="206" t="str">
        <f t="shared" si="33"/>
        <v>Maintained</v>
      </c>
      <c r="DY458" s="246">
        <v>0</v>
      </c>
      <c r="DZ458" s="246">
        <v>265</v>
      </c>
      <c r="EA458" s="213">
        <f t="shared" si="35"/>
        <v>3</v>
      </c>
      <c r="EB458" s="207" t="str">
        <f t="shared" si="34"/>
        <v>8213</v>
      </c>
    </row>
    <row r="459" spans="122:132" ht="15" x14ac:dyDescent="0.25">
      <c r="DR459" s="206">
        <v>821</v>
      </c>
      <c r="DS459" s="206" t="s">
        <v>180</v>
      </c>
      <c r="DT459" s="206">
        <v>8217016</v>
      </c>
      <c r="DU459" s="206">
        <v>109745</v>
      </c>
      <c r="DV459" s="206" t="s">
        <v>748</v>
      </c>
      <c r="DW459" s="206" t="s">
        <v>295</v>
      </c>
      <c r="DX459" s="206" t="str">
        <f t="shared" si="33"/>
        <v>Maintained</v>
      </c>
      <c r="DY459" s="246">
        <v>135</v>
      </c>
      <c r="DZ459" s="246">
        <v>0</v>
      </c>
      <c r="EA459" s="213">
        <f t="shared" si="35"/>
        <v>4</v>
      </c>
      <c r="EB459" s="207" t="str">
        <f t="shared" si="34"/>
        <v>8214</v>
      </c>
    </row>
    <row r="460" spans="122:132" ht="15" x14ac:dyDescent="0.25">
      <c r="DR460" s="206">
        <v>822</v>
      </c>
      <c r="DS460" s="206" t="s">
        <v>111</v>
      </c>
      <c r="DT460" s="206">
        <v>8225951</v>
      </c>
      <c r="DU460" s="206">
        <v>137469</v>
      </c>
      <c r="DV460" s="206" t="s">
        <v>749</v>
      </c>
      <c r="DW460" s="206" t="s">
        <v>300</v>
      </c>
      <c r="DX460" s="206" t="str">
        <f t="shared" si="33"/>
        <v>Academy</v>
      </c>
      <c r="DY460" s="246">
        <v>87.5</v>
      </c>
      <c r="DZ460" s="246">
        <v>94</v>
      </c>
      <c r="EA460" s="213">
        <f t="shared" si="35"/>
        <v>1</v>
      </c>
      <c r="EB460" s="207" t="str">
        <f t="shared" si="34"/>
        <v>8221</v>
      </c>
    </row>
    <row r="461" spans="122:132" ht="15" x14ac:dyDescent="0.25">
      <c r="DR461" s="206">
        <v>822</v>
      </c>
      <c r="DS461" s="206" t="s">
        <v>111</v>
      </c>
      <c r="DT461" s="206">
        <v>8227005</v>
      </c>
      <c r="DU461" s="206">
        <v>139374</v>
      </c>
      <c r="DV461" s="206" t="s">
        <v>750</v>
      </c>
      <c r="DW461" s="206" t="s">
        <v>300</v>
      </c>
      <c r="DX461" s="206" t="str">
        <f t="shared" si="33"/>
        <v>Academy</v>
      </c>
      <c r="DY461" s="246">
        <v>43</v>
      </c>
      <c r="DZ461" s="246">
        <v>87</v>
      </c>
      <c r="EA461" s="213">
        <f t="shared" si="35"/>
        <v>2</v>
      </c>
      <c r="EB461" s="207" t="str">
        <f t="shared" si="34"/>
        <v>8222</v>
      </c>
    </row>
    <row r="462" spans="122:132" ht="15" x14ac:dyDescent="0.25">
      <c r="DR462" s="206">
        <v>822</v>
      </c>
      <c r="DS462" s="206" t="s">
        <v>111</v>
      </c>
      <c r="DT462" s="206">
        <v>8227012</v>
      </c>
      <c r="DU462" s="206">
        <v>109742</v>
      </c>
      <c r="DV462" s="206" t="s">
        <v>751</v>
      </c>
      <c r="DW462" s="206" t="s">
        <v>295</v>
      </c>
      <c r="DX462" s="206" t="str">
        <f t="shared" si="33"/>
        <v>Maintained</v>
      </c>
      <c r="DY462" s="246">
        <v>42</v>
      </c>
      <c r="DZ462" s="246">
        <v>48</v>
      </c>
      <c r="EA462" s="213">
        <f t="shared" si="35"/>
        <v>3</v>
      </c>
      <c r="EB462" s="207" t="str">
        <f t="shared" si="34"/>
        <v>8223</v>
      </c>
    </row>
    <row r="463" spans="122:132" ht="15" x14ac:dyDescent="0.25">
      <c r="DR463" s="206">
        <v>823</v>
      </c>
      <c r="DS463" s="206" t="s">
        <v>133</v>
      </c>
      <c r="DT463" s="206">
        <v>8237006</v>
      </c>
      <c r="DU463" s="206">
        <v>137896</v>
      </c>
      <c r="DV463" s="206" t="s">
        <v>752</v>
      </c>
      <c r="DW463" s="206" t="s">
        <v>300</v>
      </c>
      <c r="DX463" s="206" t="str">
        <f t="shared" si="33"/>
        <v>Academy</v>
      </c>
      <c r="DY463" s="246">
        <v>12</v>
      </c>
      <c r="DZ463" s="246">
        <v>136</v>
      </c>
      <c r="EA463" s="213">
        <f t="shared" si="35"/>
        <v>1</v>
      </c>
      <c r="EB463" s="207" t="str">
        <f t="shared" si="34"/>
        <v>8231</v>
      </c>
    </row>
    <row r="464" spans="122:132" ht="15" x14ac:dyDescent="0.25">
      <c r="DR464" s="206">
        <v>823</v>
      </c>
      <c r="DS464" s="206" t="s">
        <v>133</v>
      </c>
      <c r="DT464" s="206">
        <v>8237009</v>
      </c>
      <c r="DU464" s="206">
        <v>109739</v>
      </c>
      <c r="DV464" s="206" t="s">
        <v>753</v>
      </c>
      <c r="DW464" s="206" t="s">
        <v>295</v>
      </c>
      <c r="DX464" s="206" t="str">
        <f t="shared" si="33"/>
        <v>Maintained</v>
      </c>
      <c r="DY464" s="246">
        <v>97</v>
      </c>
      <c r="DZ464" s="246">
        <v>129</v>
      </c>
      <c r="EA464" s="213">
        <f t="shared" si="35"/>
        <v>2</v>
      </c>
      <c r="EB464" s="207" t="str">
        <f t="shared" si="34"/>
        <v>8232</v>
      </c>
    </row>
    <row r="465" spans="122:132" ht="15" x14ac:dyDescent="0.25">
      <c r="DR465" s="206">
        <v>823</v>
      </c>
      <c r="DS465" s="206" t="s">
        <v>133</v>
      </c>
      <c r="DT465" s="206">
        <v>8237017</v>
      </c>
      <c r="DU465" s="206">
        <v>109746</v>
      </c>
      <c r="DV465" s="206" t="s">
        <v>754</v>
      </c>
      <c r="DW465" s="206" t="s">
        <v>295</v>
      </c>
      <c r="DX465" s="206" t="str">
        <f t="shared" si="33"/>
        <v>Maintained</v>
      </c>
      <c r="DY465" s="246">
        <v>142</v>
      </c>
      <c r="DZ465" s="246">
        <v>125</v>
      </c>
      <c r="EA465" s="213">
        <f t="shared" si="35"/>
        <v>3</v>
      </c>
      <c r="EB465" s="207" t="str">
        <f t="shared" si="34"/>
        <v>8233</v>
      </c>
    </row>
    <row r="466" spans="122:132" ht="15" x14ac:dyDescent="0.25">
      <c r="DR466" s="206">
        <v>823</v>
      </c>
      <c r="DS466" s="206" t="s">
        <v>133</v>
      </c>
      <c r="DT466" s="206">
        <v>8237018</v>
      </c>
      <c r="DU466" s="206">
        <v>140286</v>
      </c>
      <c r="DV466" s="206" t="s">
        <v>755</v>
      </c>
      <c r="DW466" s="206" t="s">
        <v>300</v>
      </c>
      <c r="DX466" s="206" t="str">
        <f t="shared" si="33"/>
        <v>Academy</v>
      </c>
      <c r="DY466" s="246">
        <v>18</v>
      </c>
      <c r="DZ466" s="246">
        <v>108</v>
      </c>
      <c r="EA466" s="213">
        <f t="shared" si="35"/>
        <v>4</v>
      </c>
      <c r="EB466" s="207" t="str">
        <f t="shared" si="34"/>
        <v>8234</v>
      </c>
    </row>
    <row r="467" spans="122:132" ht="15" x14ac:dyDescent="0.25">
      <c r="DR467" s="206">
        <v>825</v>
      </c>
      <c r="DS467" s="206" t="s">
        <v>127</v>
      </c>
      <c r="DT467" s="206">
        <v>8257003</v>
      </c>
      <c r="DU467" s="206">
        <v>137934</v>
      </c>
      <c r="DV467" s="206" t="s">
        <v>756</v>
      </c>
      <c r="DW467" s="206" t="s">
        <v>300</v>
      </c>
      <c r="DX467" s="206" t="str">
        <f t="shared" si="33"/>
        <v>Academy</v>
      </c>
      <c r="DY467" s="246">
        <v>0</v>
      </c>
      <c r="DZ467" s="246">
        <v>155</v>
      </c>
      <c r="EA467" s="213">
        <f t="shared" si="35"/>
        <v>1</v>
      </c>
      <c r="EB467" s="207" t="str">
        <f t="shared" si="34"/>
        <v>8251</v>
      </c>
    </row>
    <row r="468" spans="122:132" ht="15" x14ac:dyDescent="0.25">
      <c r="DR468" s="206">
        <v>825</v>
      </c>
      <c r="DS468" s="206" t="s">
        <v>127</v>
      </c>
      <c r="DT468" s="206">
        <v>8257010</v>
      </c>
      <c r="DU468" s="206">
        <v>110576</v>
      </c>
      <c r="DV468" s="206" t="s">
        <v>757</v>
      </c>
      <c r="DW468" s="206" t="s">
        <v>295</v>
      </c>
      <c r="DX468" s="206" t="str">
        <f t="shared" si="33"/>
        <v>Maintained</v>
      </c>
      <c r="DY468" s="246">
        <v>0</v>
      </c>
      <c r="DZ468" s="246">
        <v>157</v>
      </c>
      <c r="EA468" s="213">
        <f t="shared" si="35"/>
        <v>2</v>
      </c>
      <c r="EB468" s="207" t="str">
        <f t="shared" si="34"/>
        <v>8252</v>
      </c>
    </row>
    <row r="469" spans="122:132" ht="15" x14ac:dyDescent="0.25">
      <c r="DR469" s="206">
        <v>825</v>
      </c>
      <c r="DS469" s="206" t="s">
        <v>127</v>
      </c>
      <c r="DT469" s="206">
        <v>8257012</v>
      </c>
      <c r="DU469" s="206">
        <v>142695</v>
      </c>
      <c r="DV469" s="206" t="s">
        <v>758</v>
      </c>
      <c r="DW469" s="206" t="s">
        <v>300</v>
      </c>
      <c r="DX469" s="206" t="str">
        <f t="shared" si="33"/>
        <v>Academy</v>
      </c>
      <c r="DY469" s="246">
        <v>40</v>
      </c>
      <c r="DZ469" s="246">
        <v>162</v>
      </c>
      <c r="EA469" s="213">
        <f t="shared" si="35"/>
        <v>3</v>
      </c>
      <c r="EB469" s="207" t="str">
        <f t="shared" si="34"/>
        <v>8253</v>
      </c>
    </row>
    <row r="470" spans="122:132" ht="15" x14ac:dyDescent="0.25">
      <c r="DR470" s="206">
        <v>825</v>
      </c>
      <c r="DS470" s="206" t="s">
        <v>127</v>
      </c>
      <c r="DT470" s="206">
        <v>8257013</v>
      </c>
      <c r="DU470" s="206">
        <v>110578</v>
      </c>
      <c r="DV470" s="206" t="s">
        <v>759</v>
      </c>
      <c r="DW470" s="206" t="s">
        <v>295</v>
      </c>
      <c r="DX470" s="206" t="str">
        <f t="shared" si="33"/>
        <v>Maintained</v>
      </c>
      <c r="DY470" s="246">
        <v>120</v>
      </c>
      <c r="DZ470" s="246">
        <v>75</v>
      </c>
      <c r="EA470" s="213">
        <f t="shared" si="35"/>
        <v>4</v>
      </c>
      <c r="EB470" s="207" t="str">
        <f t="shared" si="34"/>
        <v>8254</v>
      </c>
    </row>
    <row r="471" spans="122:132" ht="15" x14ac:dyDescent="0.25">
      <c r="DR471" s="206">
        <v>825</v>
      </c>
      <c r="DS471" s="206" t="s">
        <v>127</v>
      </c>
      <c r="DT471" s="206">
        <v>8257014</v>
      </c>
      <c r="DU471" s="206">
        <v>110579</v>
      </c>
      <c r="DV471" s="206" t="s">
        <v>760</v>
      </c>
      <c r="DW471" s="206" t="s">
        <v>295</v>
      </c>
      <c r="DX471" s="206" t="str">
        <f t="shared" si="33"/>
        <v>Maintained</v>
      </c>
      <c r="DY471" s="246">
        <v>0</v>
      </c>
      <c r="DZ471" s="246">
        <v>204</v>
      </c>
      <c r="EA471" s="213">
        <f t="shared" si="35"/>
        <v>5</v>
      </c>
      <c r="EB471" s="207" t="str">
        <f t="shared" si="34"/>
        <v>8255</v>
      </c>
    </row>
    <row r="472" spans="122:132" ht="15" x14ac:dyDescent="0.25">
      <c r="DR472" s="206">
        <v>825</v>
      </c>
      <c r="DS472" s="206" t="s">
        <v>127</v>
      </c>
      <c r="DT472" s="206">
        <v>8257016</v>
      </c>
      <c r="DU472" s="206">
        <v>110581</v>
      </c>
      <c r="DV472" s="206" t="s">
        <v>761</v>
      </c>
      <c r="DW472" s="206" t="s">
        <v>295</v>
      </c>
      <c r="DX472" s="206" t="str">
        <f t="shared" si="33"/>
        <v>Maintained</v>
      </c>
      <c r="DY472" s="246">
        <v>0</v>
      </c>
      <c r="DZ472" s="246">
        <v>89</v>
      </c>
      <c r="EA472" s="213">
        <f t="shared" si="35"/>
        <v>6</v>
      </c>
      <c r="EB472" s="207" t="str">
        <f t="shared" si="34"/>
        <v>8256</v>
      </c>
    </row>
    <row r="473" spans="122:132" ht="15" x14ac:dyDescent="0.25">
      <c r="DR473" s="206">
        <v>825</v>
      </c>
      <c r="DS473" s="206" t="s">
        <v>127</v>
      </c>
      <c r="DT473" s="206">
        <v>8257018</v>
      </c>
      <c r="DU473" s="206">
        <v>110582</v>
      </c>
      <c r="DV473" s="206" t="s">
        <v>762</v>
      </c>
      <c r="DW473" s="206" t="s">
        <v>295</v>
      </c>
      <c r="DX473" s="206" t="str">
        <f t="shared" si="33"/>
        <v>Maintained</v>
      </c>
      <c r="DY473" s="246">
        <v>56</v>
      </c>
      <c r="DZ473" s="246">
        <v>39</v>
      </c>
      <c r="EA473" s="213">
        <f t="shared" si="35"/>
        <v>7</v>
      </c>
      <c r="EB473" s="207" t="str">
        <f t="shared" si="34"/>
        <v>8257</v>
      </c>
    </row>
    <row r="474" spans="122:132" ht="15" x14ac:dyDescent="0.25">
      <c r="DR474" s="206">
        <v>825</v>
      </c>
      <c r="DS474" s="206" t="s">
        <v>127</v>
      </c>
      <c r="DT474" s="206">
        <v>8257023</v>
      </c>
      <c r="DU474" s="206">
        <v>110585</v>
      </c>
      <c r="DV474" s="206" t="s">
        <v>763</v>
      </c>
      <c r="DW474" s="206" t="s">
        <v>295</v>
      </c>
      <c r="DX474" s="206" t="str">
        <f t="shared" si="33"/>
        <v>Maintained</v>
      </c>
      <c r="DY474" s="246">
        <v>52</v>
      </c>
      <c r="DZ474" s="246">
        <v>136</v>
      </c>
      <c r="EA474" s="213">
        <f t="shared" si="35"/>
        <v>8</v>
      </c>
      <c r="EB474" s="207" t="str">
        <f t="shared" si="34"/>
        <v>8258</v>
      </c>
    </row>
    <row r="475" spans="122:132" ht="15" x14ac:dyDescent="0.25">
      <c r="DR475" s="206">
        <v>825</v>
      </c>
      <c r="DS475" s="206" t="s">
        <v>127</v>
      </c>
      <c r="DT475" s="206">
        <v>8257028</v>
      </c>
      <c r="DU475" s="206">
        <v>110588</v>
      </c>
      <c r="DV475" s="206" t="s">
        <v>764</v>
      </c>
      <c r="DW475" s="206" t="s">
        <v>295</v>
      </c>
      <c r="DX475" s="206" t="str">
        <f t="shared" si="33"/>
        <v>Maintained</v>
      </c>
      <c r="DY475" s="246">
        <v>225</v>
      </c>
      <c r="DZ475" s="246">
        <v>0</v>
      </c>
      <c r="EA475" s="213">
        <f t="shared" si="35"/>
        <v>9</v>
      </c>
      <c r="EB475" s="207" t="str">
        <f t="shared" si="34"/>
        <v>8259</v>
      </c>
    </row>
    <row r="476" spans="122:132" ht="15" x14ac:dyDescent="0.25">
      <c r="DR476" s="206">
        <v>825</v>
      </c>
      <c r="DS476" s="206" t="s">
        <v>127</v>
      </c>
      <c r="DT476" s="206">
        <v>8257035</v>
      </c>
      <c r="DU476" s="206">
        <v>131933</v>
      </c>
      <c r="DV476" s="206" t="s">
        <v>765</v>
      </c>
      <c r="DW476" s="206" t="s">
        <v>295</v>
      </c>
      <c r="DX476" s="206" t="str">
        <f t="shared" si="33"/>
        <v>Maintained</v>
      </c>
      <c r="DY476" s="246">
        <v>69</v>
      </c>
      <c r="DZ476" s="246">
        <v>0</v>
      </c>
      <c r="EA476" s="213">
        <f t="shared" si="35"/>
        <v>10</v>
      </c>
      <c r="EB476" s="207" t="str">
        <f t="shared" si="34"/>
        <v>82510</v>
      </c>
    </row>
    <row r="477" spans="122:132" ht="15" x14ac:dyDescent="0.25">
      <c r="DR477" s="206">
        <v>826</v>
      </c>
      <c r="DS477" s="206" t="s">
        <v>185</v>
      </c>
      <c r="DT477" s="206">
        <v>8267009</v>
      </c>
      <c r="DU477" s="206">
        <v>110575</v>
      </c>
      <c r="DV477" s="206" t="s">
        <v>766</v>
      </c>
      <c r="DW477" s="206" t="s">
        <v>295</v>
      </c>
      <c r="DX477" s="206" t="str">
        <f t="shared" si="33"/>
        <v>Maintained</v>
      </c>
      <c r="DY477" s="246">
        <v>24</v>
      </c>
      <c r="DZ477" s="246">
        <v>121</v>
      </c>
      <c r="EA477" s="213">
        <f t="shared" si="35"/>
        <v>1</v>
      </c>
      <c r="EB477" s="207" t="str">
        <f t="shared" si="34"/>
        <v>8261</v>
      </c>
    </row>
    <row r="478" spans="122:132" ht="15" x14ac:dyDescent="0.25">
      <c r="DR478" s="206">
        <v>826</v>
      </c>
      <c r="DS478" s="206" t="s">
        <v>185</v>
      </c>
      <c r="DT478" s="206">
        <v>8267015</v>
      </c>
      <c r="DU478" s="206">
        <v>110580</v>
      </c>
      <c r="DV478" s="206" t="s">
        <v>767</v>
      </c>
      <c r="DW478" s="206" t="s">
        <v>295</v>
      </c>
      <c r="DX478" s="206" t="str">
        <f t="shared" si="33"/>
        <v>Maintained</v>
      </c>
      <c r="DY478" s="246">
        <v>56</v>
      </c>
      <c r="DZ478" s="246">
        <v>0</v>
      </c>
      <c r="EA478" s="213">
        <f t="shared" si="35"/>
        <v>2</v>
      </c>
      <c r="EB478" s="207" t="str">
        <f t="shared" si="34"/>
        <v>8262</v>
      </c>
    </row>
    <row r="479" spans="122:132" ht="15" x14ac:dyDescent="0.25">
      <c r="DR479" s="206">
        <v>826</v>
      </c>
      <c r="DS479" s="206" t="s">
        <v>185</v>
      </c>
      <c r="DT479" s="206">
        <v>8267021</v>
      </c>
      <c r="DU479" s="206">
        <v>110584</v>
      </c>
      <c r="DV479" s="206" t="s">
        <v>768</v>
      </c>
      <c r="DW479" s="206" t="s">
        <v>295</v>
      </c>
      <c r="DX479" s="206" t="str">
        <f t="shared" si="33"/>
        <v>Maintained</v>
      </c>
      <c r="DY479" s="246">
        <v>82</v>
      </c>
      <c r="DZ479" s="246">
        <v>106</v>
      </c>
      <c r="EA479" s="213">
        <f t="shared" si="35"/>
        <v>3</v>
      </c>
      <c r="EB479" s="207" t="str">
        <f t="shared" si="34"/>
        <v>8263</v>
      </c>
    </row>
    <row r="480" spans="122:132" ht="15" x14ac:dyDescent="0.25">
      <c r="DR480" s="206">
        <v>826</v>
      </c>
      <c r="DS480" s="206" t="s">
        <v>185</v>
      </c>
      <c r="DT480" s="206">
        <v>8267026</v>
      </c>
      <c r="DU480" s="206">
        <v>110587</v>
      </c>
      <c r="DV480" s="206" t="s">
        <v>769</v>
      </c>
      <c r="DW480" s="206" t="s">
        <v>295</v>
      </c>
      <c r="DX480" s="206" t="str">
        <f t="shared" si="33"/>
        <v>Maintained</v>
      </c>
      <c r="DY480" s="246">
        <v>61</v>
      </c>
      <c r="DZ480" s="246">
        <v>161</v>
      </c>
      <c r="EA480" s="213">
        <f t="shared" si="35"/>
        <v>4</v>
      </c>
      <c r="EB480" s="207" t="str">
        <f t="shared" si="34"/>
        <v>8264</v>
      </c>
    </row>
    <row r="481" spans="122:132" ht="15" x14ac:dyDescent="0.25">
      <c r="DR481" s="206">
        <v>826</v>
      </c>
      <c r="DS481" s="206" t="s">
        <v>185</v>
      </c>
      <c r="DT481" s="206">
        <v>8267034</v>
      </c>
      <c r="DU481" s="206">
        <v>110592</v>
      </c>
      <c r="DV481" s="206" t="s">
        <v>770</v>
      </c>
      <c r="DW481" s="206" t="s">
        <v>295</v>
      </c>
      <c r="DX481" s="206" t="str">
        <f t="shared" si="33"/>
        <v>Maintained</v>
      </c>
      <c r="DY481" s="246">
        <v>91</v>
      </c>
      <c r="DZ481" s="246">
        <v>74</v>
      </c>
      <c r="EA481" s="213">
        <f t="shared" si="35"/>
        <v>5</v>
      </c>
      <c r="EB481" s="207" t="str">
        <f t="shared" si="34"/>
        <v>8265</v>
      </c>
    </row>
    <row r="482" spans="122:132" ht="15" x14ac:dyDescent="0.25">
      <c r="DR482" s="206">
        <v>826</v>
      </c>
      <c r="DS482" s="206" t="s">
        <v>185</v>
      </c>
      <c r="DT482" s="206">
        <v>8267043</v>
      </c>
      <c r="DU482" s="206">
        <v>138253</v>
      </c>
      <c r="DV482" s="206" t="s">
        <v>771</v>
      </c>
      <c r="DW482" s="206" t="s">
        <v>345</v>
      </c>
      <c r="DX482" s="206" t="str">
        <f t="shared" si="33"/>
        <v>Academy</v>
      </c>
      <c r="DY482" s="246">
        <v>2</v>
      </c>
      <c r="DZ482" s="246">
        <v>80</v>
      </c>
      <c r="EA482" s="213">
        <f t="shared" si="35"/>
        <v>6</v>
      </c>
      <c r="EB482" s="207" t="str">
        <f t="shared" si="34"/>
        <v>8266</v>
      </c>
    </row>
    <row r="483" spans="122:132" ht="15" x14ac:dyDescent="0.25">
      <c r="DR483" s="206">
        <v>830</v>
      </c>
      <c r="DS483" s="206" t="s">
        <v>144</v>
      </c>
      <c r="DT483" s="206">
        <v>8307000</v>
      </c>
      <c r="DU483" s="206">
        <v>131322</v>
      </c>
      <c r="DV483" s="206" t="s">
        <v>772</v>
      </c>
      <c r="DW483" s="206" t="s">
        <v>295</v>
      </c>
      <c r="DX483" s="206" t="str">
        <f t="shared" si="33"/>
        <v>Maintained</v>
      </c>
      <c r="DY483" s="246">
        <v>14</v>
      </c>
      <c r="DZ483" s="246">
        <v>30</v>
      </c>
      <c r="EA483" s="213">
        <f t="shared" si="35"/>
        <v>1</v>
      </c>
      <c r="EB483" s="207" t="str">
        <f t="shared" si="34"/>
        <v>8301</v>
      </c>
    </row>
    <row r="484" spans="122:132" ht="15" x14ac:dyDescent="0.25">
      <c r="DR484" s="206">
        <v>830</v>
      </c>
      <c r="DS484" s="206" t="s">
        <v>144</v>
      </c>
      <c r="DT484" s="206">
        <v>8307001</v>
      </c>
      <c r="DU484" s="206">
        <v>146058</v>
      </c>
      <c r="DV484" s="206" t="s">
        <v>773</v>
      </c>
      <c r="DW484" s="206" t="s">
        <v>300</v>
      </c>
      <c r="DX484" s="206" t="str">
        <f t="shared" si="33"/>
        <v>Academy</v>
      </c>
      <c r="DY484" s="246">
        <v>64</v>
      </c>
      <c r="DZ484" s="246">
        <v>68</v>
      </c>
      <c r="EA484" s="213">
        <f t="shared" si="35"/>
        <v>2</v>
      </c>
      <c r="EB484" s="207" t="str">
        <f t="shared" si="34"/>
        <v>8302</v>
      </c>
    </row>
    <row r="485" spans="122:132" ht="15" x14ac:dyDescent="0.25">
      <c r="DR485" s="206">
        <v>830</v>
      </c>
      <c r="DS485" s="206" t="s">
        <v>144</v>
      </c>
      <c r="DT485" s="206">
        <v>8307005</v>
      </c>
      <c r="DU485" s="206">
        <v>113031</v>
      </c>
      <c r="DV485" s="206" t="s">
        <v>774</v>
      </c>
      <c r="DW485" s="206" t="s">
        <v>295</v>
      </c>
      <c r="DX485" s="206" t="str">
        <f t="shared" si="33"/>
        <v>Maintained</v>
      </c>
      <c r="DY485" s="246">
        <v>79</v>
      </c>
      <c r="DZ485" s="246">
        <v>57</v>
      </c>
      <c r="EA485" s="213">
        <f t="shared" si="35"/>
        <v>3</v>
      </c>
      <c r="EB485" s="207" t="str">
        <f t="shared" si="34"/>
        <v>8303</v>
      </c>
    </row>
    <row r="486" spans="122:132" ht="15" x14ac:dyDescent="0.25">
      <c r="DR486" s="206">
        <v>830</v>
      </c>
      <c r="DS486" s="206" t="s">
        <v>144</v>
      </c>
      <c r="DT486" s="206">
        <v>8307006</v>
      </c>
      <c r="DU486" s="206">
        <v>147124</v>
      </c>
      <c r="DV486" s="206" t="s">
        <v>775</v>
      </c>
      <c r="DW486" s="206" t="s">
        <v>300</v>
      </c>
      <c r="DX486" s="206" t="str">
        <f t="shared" si="33"/>
        <v>Academy</v>
      </c>
      <c r="DY486" s="246">
        <v>49</v>
      </c>
      <c r="DZ486" s="246">
        <v>96</v>
      </c>
      <c r="EA486" s="213">
        <f t="shared" si="35"/>
        <v>4</v>
      </c>
      <c r="EB486" s="207" t="str">
        <f t="shared" si="34"/>
        <v>8304</v>
      </c>
    </row>
    <row r="487" spans="122:132" ht="15" x14ac:dyDescent="0.25">
      <c r="DR487" s="206">
        <v>830</v>
      </c>
      <c r="DS487" s="206" t="s">
        <v>144</v>
      </c>
      <c r="DT487" s="206">
        <v>8307009</v>
      </c>
      <c r="DU487" s="206">
        <v>113033</v>
      </c>
      <c r="DV487" s="206" t="s">
        <v>776</v>
      </c>
      <c r="DW487" s="206" t="s">
        <v>295</v>
      </c>
      <c r="DX487" s="206" t="str">
        <f t="shared" si="33"/>
        <v>Maintained</v>
      </c>
      <c r="DY487" s="246">
        <v>13</v>
      </c>
      <c r="DZ487" s="246">
        <v>76</v>
      </c>
      <c r="EA487" s="213">
        <f t="shared" si="35"/>
        <v>5</v>
      </c>
      <c r="EB487" s="207" t="str">
        <f t="shared" si="34"/>
        <v>8305</v>
      </c>
    </row>
    <row r="488" spans="122:132" ht="15" x14ac:dyDescent="0.25">
      <c r="DR488" s="206">
        <v>830</v>
      </c>
      <c r="DS488" s="206" t="s">
        <v>144</v>
      </c>
      <c r="DT488" s="206">
        <v>8307012</v>
      </c>
      <c r="DU488" s="206">
        <v>147627</v>
      </c>
      <c r="DV488" s="206" t="s">
        <v>777</v>
      </c>
      <c r="DW488" s="206" t="s">
        <v>300</v>
      </c>
      <c r="DX488" s="206" t="str">
        <f t="shared" si="33"/>
        <v>Academy</v>
      </c>
      <c r="DY488" s="246">
        <v>89</v>
      </c>
      <c r="DZ488" s="246">
        <v>110</v>
      </c>
      <c r="EA488" s="213">
        <f t="shared" si="35"/>
        <v>6</v>
      </c>
      <c r="EB488" s="207" t="str">
        <f t="shared" si="34"/>
        <v>8306</v>
      </c>
    </row>
    <row r="489" spans="122:132" ht="15" x14ac:dyDescent="0.25">
      <c r="DR489" s="206">
        <v>830</v>
      </c>
      <c r="DS489" s="206" t="s">
        <v>144</v>
      </c>
      <c r="DT489" s="206">
        <v>8307014</v>
      </c>
      <c r="DU489" s="206">
        <v>146052</v>
      </c>
      <c r="DV489" s="206" t="s">
        <v>778</v>
      </c>
      <c r="DW489" s="206" t="s">
        <v>300</v>
      </c>
      <c r="DX489" s="206" t="str">
        <f t="shared" si="33"/>
        <v>Academy</v>
      </c>
      <c r="DY489" s="246">
        <v>40</v>
      </c>
      <c r="DZ489" s="246">
        <v>51</v>
      </c>
      <c r="EA489" s="213">
        <f t="shared" si="35"/>
        <v>7</v>
      </c>
      <c r="EB489" s="207" t="str">
        <f t="shared" si="34"/>
        <v>8307</v>
      </c>
    </row>
    <row r="490" spans="122:132" ht="15" x14ac:dyDescent="0.25">
      <c r="DR490" s="206">
        <v>830</v>
      </c>
      <c r="DS490" s="206" t="s">
        <v>144</v>
      </c>
      <c r="DT490" s="206">
        <v>8307017</v>
      </c>
      <c r="DU490" s="206">
        <v>146053</v>
      </c>
      <c r="DV490" s="206" t="s">
        <v>779</v>
      </c>
      <c r="DW490" s="206" t="s">
        <v>300</v>
      </c>
      <c r="DX490" s="206" t="str">
        <f t="shared" si="33"/>
        <v>Academy</v>
      </c>
      <c r="DY490" s="246">
        <v>25</v>
      </c>
      <c r="DZ490" s="246">
        <v>48</v>
      </c>
      <c r="EA490" s="213">
        <f t="shared" si="35"/>
        <v>8</v>
      </c>
      <c r="EB490" s="207" t="str">
        <f t="shared" si="34"/>
        <v>8308</v>
      </c>
    </row>
    <row r="491" spans="122:132" ht="15" x14ac:dyDescent="0.25">
      <c r="DR491" s="206">
        <v>830</v>
      </c>
      <c r="DS491" s="206" t="s">
        <v>144</v>
      </c>
      <c r="DT491" s="206">
        <v>8307018</v>
      </c>
      <c r="DU491" s="206">
        <v>113040</v>
      </c>
      <c r="DV491" s="206" t="s">
        <v>780</v>
      </c>
      <c r="DW491" s="206" t="s">
        <v>295</v>
      </c>
      <c r="DX491" s="206" t="str">
        <f t="shared" si="33"/>
        <v>Maintained</v>
      </c>
      <c r="DY491" s="246">
        <v>43</v>
      </c>
      <c r="DZ491" s="246">
        <v>64</v>
      </c>
      <c r="EA491" s="213">
        <f t="shared" si="35"/>
        <v>9</v>
      </c>
      <c r="EB491" s="207" t="str">
        <f t="shared" si="34"/>
        <v>8309</v>
      </c>
    </row>
    <row r="492" spans="122:132" ht="15" x14ac:dyDescent="0.25">
      <c r="DR492" s="206">
        <v>830</v>
      </c>
      <c r="DS492" s="206" t="s">
        <v>144</v>
      </c>
      <c r="DT492" s="206">
        <v>8307019</v>
      </c>
      <c r="DU492" s="206">
        <v>146054</v>
      </c>
      <c r="DV492" s="206" t="s">
        <v>781</v>
      </c>
      <c r="DW492" s="206" t="s">
        <v>300</v>
      </c>
      <c r="DX492" s="206" t="str">
        <f t="shared" si="33"/>
        <v>Academy</v>
      </c>
      <c r="DY492" s="246">
        <v>36</v>
      </c>
      <c r="DZ492" s="246">
        <v>48</v>
      </c>
      <c r="EA492" s="213">
        <f t="shared" si="35"/>
        <v>10</v>
      </c>
      <c r="EB492" s="207" t="str">
        <f t="shared" si="34"/>
        <v>83010</v>
      </c>
    </row>
    <row r="493" spans="122:132" ht="15" x14ac:dyDescent="0.25">
      <c r="DR493" s="206">
        <v>831</v>
      </c>
      <c r="DS493" s="206" t="s">
        <v>142</v>
      </c>
      <c r="DT493" s="206">
        <v>8317021</v>
      </c>
      <c r="DU493" s="206">
        <v>147143</v>
      </c>
      <c r="DV493" s="206" t="s">
        <v>782</v>
      </c>
      <c r="DW493" s="206" t="s">
        <v>300</v>
      </c>
      <c r="DX493" s="206" t="str">
        <f t="shared" si="33"/>
        <v>Academy</v>
      </c>
      <c r="DY493" s="246">
        <v>0</v>
      </c>
      <c r="DZ493" s="246">
        <v>218</v>
      </c>
      <c r="EA493" s="213">
        <f t="shared" si="35"/>
        <v>1</v>
      </c>
      <c r="EB493" s="207" t="str">
        <f t="shared" si="34"/>
        <v>8311</v>
      </c>
    </row>
    <row r="494" spans="122:132" ht="15" x14ac:dyDescent="0.25">
      <c r="DR494" s="206">
        <v>831</v>
      </c>
      <c r="DS494" s="206" t="s">
        <v>142</v>
      </c>
      <c r="DT494" s="206">
        <v>8317024</v>
      </c>
      <c r="DU494" s="206">
        <v>147558</v>
      </c>
      <c r="DV494" s="206" t="s">
        <v>783</v>
      </c>
      <c r="DW494" s="206" t="s">
        <v>300</v>
      </c>
      <c r="DX494" s="206" t="str">
        <f t="shared" si="33"/>
        <v>Academy</v>
      </c>
      <c r="DY494" s="246">
        <v>141</v>
      </c>
      <c r="DZ494" s="246">
        <v>0</v>
      </c>
      <c r="EA494" s="213">
        <f t="shared" si="35"/>
        <v>2</v>
      </c>
      <c r="EB494" s="207" t="str">
        <f t="shared" si="34"/>
        <v>8312</v>
      </c>
    </row>
    <row r="495" spans="122:132" ht="15" x14ac:dyDescent="0.25">
      <c r="DR495" s="206">
        <v>831</v>
      </c>
      <c r="DS495" s="206" t="s">
        <v>142</v>
      </c>
      <c r="DT495" s="206">
        <v>8317025</v>
      </c>
      <c r="DU495" s="206">
        <v>147137</v>
      </c>
      <c r="DV495" s="206" t="s">
        <v>784</v>
      </c>
      <c r="DW495" s="206" t="s">
        <v>300</v>
      </c>
      <c r="DX495" s="206" t="str">
        <f t="shared" si="33"/>
        <v>Academy</v>
      </c>
      <c r="DY495" s="246">
        <v>0</v>
      </c>
      <c r="DZ495" s="246">
        <v>146</v>
      </c>
      <c r="EA495" s="213">
        <f t="shared" si="35"/>
        <v>3</v>
      </c>
      <c r="EB495" s="207" t="str">
        <f t="shared" si="34"/>
        <v>8313</v>
      </c>
    </row>
    <row r="496" spans="122:132" ht="15" x14ac:dyDescent="0.25">
      <c r="DR496" s="206">
        <v>831</v>
      </c>
      <c r="DS496" s="206" t="s">
        <v>142</v>
      </c>
      <c r="DT496" s="206">
        <v>8317026</v>
      </c>
      <c r="DU496" s="206">
        <v>147491</v>
      </c>
      <c r="DV496" s="206" t="s">
        <v>785</v>
      </c>
      <c r="DW496" s="206" t="s">
        <v>300</v>
      </c>
      <c r="DX496" s="206" t="str">
        <f t="shared" si="33"/>
        <v>Academy</v>
      </c>
      <c r="DY496" s="246">
        <v>40</v>
      </c>
      <c r="DZ496" s="246">
        <v>43</v>
      </c>
      <c r="EA496" s="213">
        <f t="shared" si="35"/>
        <v>4</v>
      </c>
      <c r="EB496" s="207" t="str">
        <f t="shared" si="34"/>
        <v>8314</v>
      </c>
    </row>
    <row r="497" spans="122:132" ht="15" x14ac:dyDescent="0.25">
      <c r="DR497" s="206">
        <v>831</v>
      </c>
      <c r="DS497" s="206" t="s">
        <v>142</v>
      </c>
      <c r="DT497" s="206">
        <v>8317027</v>
      </c>
      <c r="DU497" s="206">
        <v>147132</v>
      </c>
      <c r="DV497" s="206" t="s">
        <v>786</v>
      </c>
      <c r="DW497" s="206" t="s">
        <v>300</v>
      </c>
      <c r="DX497" s="206" t="str">
        <f t="shared" si="33"/>
        <v>Academy</v>
      </c>
      <c r="DY497" s="246">
        <v>0</v>
      </c>
      <c r="DZ497" s="246">
        <v>134</v>
      </c>
      <c r="EA497" s="213">
        <f t="shared" si="35"/>
        <v>5</v>
      </c>
      <c r="EB497" s="207" t="str">
        <f t="shared" si="34"/>
        <v>8315</v>
      </c>
    </row>
    <row r="498" spans="122:132" ht="15" x14ac:dyDescent="0.25">
      <c r="DR498" s="206">
        <v>831</v>
      </c>
      <c r="DS498" s="206" t="s">
        <v>142</v>
      </c>
      <c r="DT498" s="206">
        <v>8317029</v>
      </c>
      <c r="DU498" s="206">
        <v>135345</v>
      </c>
      <c r="DV498" s="206" t="s">
        <v>787</v>
      </c>
      <c r="DW498" s="206" t="s">
        <v>295</v>
      </c>
      <c r="DX498" s="206" t="str">
        <f t="shared" si="33"/>
        <v>Maintained</v>
      </c>
      <c r="DY498" s="246">
        <v>0</v>
      </c>
      <c r="DZ498" s="246">
        <v>86</v>
      </c>
      <c r="EA498" s="213">
        <f t="shared" si="35"/>
        <v>6</v>
      </c>
      <c r="EB498" s="207" t="str">
        <f t="shared" si="34"/>
        <v>8316</v>
      </c>
    </row>
    <row r="499" spans="122:132" ht="15" x14ac:dyDescent="0.25">
      <c r="DR499" s="206">
        <v>838</v>
      </c>
      <c r="DS499" s="206" t="s">
        <v>147</v>
      </c>
      <c r="DT499" s="206">
        <v>8385950</v>
      </c>
      <c r="DU499" s="206">
        <v>113956</v>
      </c>
      <c r="DV499" s="206" t="s">
        <v>788</v>
      </c>
      <c r="DW499" s="206" t="s">
        <v>320</v>
      </c>
      <c r="DX499" s="206" t="str">
        <f t="shared" si="33"/>
        <v>Maintained</v>
      </c>
      <c r="DY499" s="246">
        <v>62</v>
      </c>
      <c r="DZ499" s="246">
        <v>106</v>
      </c>
      <c r="EA499" s="213">
        <f t="shared" si="35"/>
        <v>1</v>
      </c>
      <c r="EB499" s="207" t="str">
        <f t="shared" si="34"/>
        <v>8381</v>
      </c>
    </row>
    <row r="500" spans="122:132" ht="15" x14ac:dyDescent="0.25">
      <c r="DR500" s="206">
        <v>838</v>
      </c>
      <c r="DS500" s="206" t="s">
        <v>147</v>
      </c>
      <c r="DT500" s="206">
        <v>8385953</v>
      </c>
      <c r="DU500" s="206">
        <v>113960</v>
      </c>
      <c r="DV500" s="206" t="s">
        <v>789</v>
      </c>
      <c r="DW500" s="206" t="s">
        <v>320</v>
      </c>
      <c r="DX500" s="206" t="str">
        <f t="shared" si="33"/>
        <v>Maintained</v>
      </c>
      <c r="DY500" s="246">
        <v>58</v>
      </c>
      <c r="DZ500" s="246">
        <v>161</v>
      </c>
      <c r="EA500" s="213">
        <f t="shared" si="35"/>
        <v>2</v>
      </c>
      <c r="EB500" s="207" t="str">
        <f t="shared" si="34"/>
        <v>8382</v>
      </c>
    </row>
    <row r="501" spans="122:132" ht="15" x14ac:dyDescent="0.25">
      <c r="DR501" s="206">
        <v>838</v>
      </c>
      <c r="DS501" s="206" t="s">
        <v>147</v>
      </c>
      <c r="DT501" s="206">
        <v>8387001</v>
      </c>
      <c r="DU501" s="206">
        <v>147087</v>
      </c>
      <c r="DV501" s="206" t="s">
        <v>790</v>
      </c>
      <c r="DW501" s="206" t="s">
        <v>311</v>
      </c>
      <c r="DX501" s="206" t="str">
        <f t="shared" si="33"/>
        <v>Academy</v>
      </c>
      <c r="DY501" s="246">
        <v>0</v>
      </c>
      <c r="DZ501" s="246">
        <v>28</v>
      </c>
      <c r="EA501" s="213">
        <f t="shared" si="35"/>
        <v>3</v>
      </c>
      <c r="EB501" s="207" t="str">
        <f t="shared" si="34"/>
        <v>8383</v>
      </c>
    </row>
    <row r="502" spans="122:132" ht="15" x14ac:dyDescent="0.25">
      <c r="DR502" s="206">
        <v>838</v>
      </c>
      <c r="DS502" s="206" t="s">
        <v>147</v>
      </c>
      <c r="DT502" s="206">
        <v>8387007</v>
      </c>
      <c r="DU502" s="206">
        <v>113957</v>
      </c>
      <c r="DV502" s="206" t="s">
        <v>791</v>
      </c>
      <c r="DW502" s="206" t="s">
        <v>295</v>
      </c>
      <c r="DX502" s="206" t="str">
        <f t="shared" si="33"/>
        <v>Maintained</v>
      </c>
      <c r="DY502" s="246">
        <v>50</v>
      </c>
      <c r="DZ502" s="246">
        <v>50</v>
      </c>
      <c r="EA502" s="213">
        <f t="shared" si="35"/>
        <v>4</v>
      </c>
      <c r="EB502" s="207" t="str">
        <f t="shared" si="34"/>
        <v>8384</v>
      </c>
    </row>
    <row r="503" spans="122:132" ht="15" x14ac:dyDescent="0.25">
      <c r="DR503" s="206">
        <v>838</v>
      </c>
      <c r="DS503" s="206" t="s">
        <v>147</v>
      </c>
      <c r="DT503" s="206">
        <v>8387008</v>
      </c>
      <c r="DU503" s="206">
        <v>138716</v>
      </c>
      <c r="DV503" s="206" t="s">
        <v>792</v>
      </c>
      <c r="DW503" s="206" t="s">
        <v>300</v>
      </c>
      <c r="DX503" s="206" t="str">
        <f t="shared" si="33"/>
        <v>Academy</v>
      </c>
      <c r="DY503" s="246">
        <v>53</v>
      </c>
      <c r="DZ503" s="246">
        <v>36</v>
      </c>
      <c r="EA503" s="213">
        <f t="shared" si="35"/>
        <v>5</v>
      </c>
      <c r="EB503" s="207" t="str">
        <f t="shared" si="34"/>
        <v>8385</v>
      </c>
    </row>
    <row r="504" spans="122:132" ht="15" x14ac:dyDescent="0.25">
      <c r="DR504" s="206">
        <v>838</v>
      </c>
      <c r="DS504" s="206" t="s">
        <v>147</v>
      </c>
      <c r="DT504" s="206">
        <v>8387019</v>
      </c>
      <c r="DU504" s="206">
        <v>113965</v>
      </c>
      <c r="DV504" s="206" t="s">
        <v>793</v>
      </c>
      <c r="DW504" s="206" t="s">
        <v>295</v>
      </c>
      <c r="DX504" s="206" t="str">
        <f t="shared" si="33"/>
        <v>Maintained</v>
      </c>
      <c r="DY504" s="246">
        <v>62</v>
      </c>
      <c r="DZ504" s="246">
        <v>98</v>
      </c>
      <c r="EA504" s="213">
        <f t="shared" si="35"/>
        <v>6</v>
      </c>
      <c r="EB504" s="207" t="str">
        <f t="shared" si="34"/>
        <v>8386</v>
      </c>
    </row>
    <row r="505" spans="122:132" ht="15" x14ac:dyDescent="0.25">
      <c r="DR505" s="206">
        <v>839</v>
      </c>
      <c r="DS505" s="206" t="s">
        <v>119</v>
      </c>
      <c r="DT505" s="206">
        <v>8395951</v>
      </c>
      <c r="DU505" s="206">
        <v>137286</v>
      </c>
      <c r="DV505" s="206" t="s">
        <v>794</v>
      </c>
      <c r="DW505" s="206" t="s">
        <v>300</v>
      </c>
      <c r="DX505" s="206" t="str">
        <f t="shared" si="33"/>
        <v>Academy</v>
      </c>
      <c r="DY505" s="246">
        <v>51</v>
      </c>
      <c r="DZ505" s="246">
        <v>41</v>
      </c>
      <c r="EA505" s="213">
        <f t="shared" si="35"/>
        <v>1</v>
      </c>
      <c r="EB505" s="207" t="str">
        <f t="shared" si="34"/>
        <v>8391</v>
      </c>
    </row>
    <row r="506" spans="122:132" ht="15" x14ac:dyDescent="0.25">
      <c r="DR506" s="206">
        <v>839</v>
      </c>
      <c r="DS506" s="206" t="s">
        <v>119</v>
      </c>
      <c r="DT506" s="206">
        <v>8397005</v>
      </c>
      <c r="DU506" s="206">
        <v>113955</v>
      </c>
      <c r="DV506" s="206" t="s">
        <v>795</v>
      </c>
      <c r="DW506" s="206" t="s">
        <v>295</v>
      </c>
      <c r="DX506" s="206" t="str">
        <f t="shared" si="33"/>
        <v>Maintained</v>
      </c>
      <c r="DY506" s="246">
        <v>96</v>
      </c>
      <c r="DZ506" s="246">
        <v>105</v>
      </c>
      <c r="EA506" s="213">
        <f t="shared" si="35"/>
        <v>2</v>
      </c>
      <c r="EB506" s="207" t="str">
        <f t="shared" si="34"/>
        <v>8392</v>
      </c>
    </row>
    <row r="507" spans="122:132" ht="15" x14ac:dyDescent="0.25">
      <c r="DR507" s="206">
        <v>839</v>
      </c>
      <c r="DS507" s="206" t="s">
        <v>119</v>
      </c>
      <c r="DT507" s="206">
        <v>8397012</v>
      </c>
      <c r="DU507" s="206">
        <v>113961</v>
      </c>
      <c r="DV507" s="206" t="s">
        <v>796</v>
      </c>
      <c r="DW507" s="206" t="s">
        <v>295</v>
      </c>
      <c r="DX507" s="206" t="str">
        <f t="shared" si="33"/>
        <v>Maintained</v>
      </c>
      <c r="DY507" s="246">
        <v>154</v>
      </c>
      <c r="DZ507" s="246">
        <v>236</v>
      </c>
      <c r="EA507" s="213">
        <f t="shared" si="35"/>
        <v>3</v>
      </c>
      <c r="EB507" s="207" t="str">
        <f t="shared" si="34"/>
        <v>8393</v>
      </c>
    </row>
    <row r="508" spans="122:132" ht="15" x14ac:dyDescent="0.25">
      <c r="DR508" s="206">
        <v>839</v>
      </c>
      <c r="DS508" s="206" t="s">
        <v>119</v>
      </c>
      <c r="DT508" s="206">
        <v>8397015</v>
      </c>
      <c r="DU508" s="206">
        <v>140067</v>
      </c>
      <c r="DV508" s="206" t="s">
        <v>797</v>
      </c>
      <c r="DW508" s="206" t="s">
        <v>300</v>
      </c>
      <c r="DX508" s="206" t="str">
        <f t="shared" si="33"/>
        <v>Academy</v>
      </c>
      <c r="DY508" s="246">
        <v>45</v>
      </c>
      <c r="DZ508" s="246">
        <v>53</v>
      </c>
      <c r="EA508" s="213">
        <f t="shared" si="35"/>
        <v>4</v>
      </c>
      <c r="EB508" s="207" t="str">
        <f t="shared" si="34"/>
        <v>8394</v>
      </c>
    </row>
    <row r="509" spans="122:132" ht="15" x14ac:dyDescent="0.25">
      <c r="DR509" s="206">
        <v>839</v>
      </c>
      <c r="DS509" s="206" t="s">
        <v>119</v>
      </c>
      <c r="DT509" s="206">
        <v>8397021</v>
      </c>
      <c r="DU509" s="206">
        <v>137998</v>
      </c>
      <c r="DV509" s="206" t="s">
        <v>798</v>
      </c>
      <c r="DW509" s="206" t="s">
        <v>300</v>
      </c>
      <c r="DX509" s="206" t="str">
        <f t="shared" si="33"/>
        <v>Academy</v>
      </c>
      <c r="DY509" s="246">
        <v>45</v>
      </c>
      <c r="DZ509" s="246">
        <v>89</v>
      </c>
      <c r="EA509" s="213">
        <f t="shared" si="35"/>
        <v>5</v>
      </c>
      <c r="EB509" s="207" t="str">
        <f t="shared" si="34"/>
        <v>8395</v>
      </c>
    </row>
    <row r="510" spans="122:132" ht="15" x14ac:dyDescent="0.25">
      <c r="DR510" s="206">
        <v>840</v>
      </c>
      <c r="DS510" s="206" t="s">
        <v>279</v>
      </c>
      <c r="DT510" s="206">
        <v>8407000</v>
      </c>
      <c r="DU510" s="206">
        <v>131905</v>
      </c>
      <c r="DV510" s="206" t="s">
        <v>491</v>
      </c>
      <c r="DW510" s="206" t="s">
        <v>295</v>
      </c>
      <c r="DX510" s="206" t="str">
        <f t="shared" si="33"/>
        <v>Maintained</v>
      </c>
      <c r="DY510" s="246">
        <v>0</v>
      </c>
      <c r="DZ510" s="246">
        <v>64</v>
      </c>
      <c r="EA510" s="213">
        <f t="shared" si="35"/>
        <v>1</v>
      </c>
      <c r="EB510" s="207" t="str">
        <f t="shared" si="34"/>
        <v>8401</v>
      </c>
    </row>
    <row r="511" spans="122:132" ht="15" x14ac:dyDescent="0.25">
      <c r="DR511" s="206">
        <v>840</v>
      </c>
      <c r="DS511" s="206" t="s">
        <v>279</v>
      </c>
      <c r="DT511" s="206">
        <v>8407006</v>
      </c>
      <c r="DU511" s="206">
        <v>114337</v>
      </c>
      <c r="DV511" s="206" t="s">
        <v>799</v>
      </c>
      <c r="DW511" s="206" t="s">
        <v>295</v>
      </c>
      <c r="DX511" s="206" t="str">
        <f t="shared" si="33"/>
        <v>Maintained</v>
      </c>
      <c r="DY511" s="246">
        <v>0</v>
      </c>
      <c r="DZ511" s="246">
        <v>168</v>
      </c>
      <c r="EA511" s="213">
        <f t="shared" si="35"/>
        <v>2</v>
      </c>
      <c r="EB511" s="207" t="str">
        <f t="shared" si="34"/>
        <v>8402</v>
      </c>
    </row>
    <row r="512" spans="122:132" ht="15" x14ac:dyDescent="0.25">
      <c r="DR512" s="206">
        <v>840</v>
      </c>
      <c r="DS512" s="206" t="s">
        <v>279</v>
      </c>
      <c r="DT512" s="206">
        <v>8407013</v>
      </c>
      <c r="DU512" s="206">
        <v>114340</v>
      </c>
      <c r="DV512" s="206" t="s">
        <v>800</v>
      </c>
      <c r="DW512" s="206" t="s">
        <v>295</v>
      </c>
      <c r="DX512" s="206" t="str">
        <f t="shared" si="33"/>
        <v>Maintained</v>
      </c>
      <c r="DY512" s="246">
        <v>48</v>
      </c>
      <c r="DZ512" s="246">
        <v>134</v>
      </c>
      <c r="EA512" s="213">
        <f t="shared" si="35"/>
        <v>3</v>
      </c>
      <c r="EB512" s="207" t="str">
        <f t="shared" si="34"/>
        <v>8403</v>
      </c>
    </row>
    <row r="513" spans="122:132" ht="15" x14ac:dyDescent="0.25">
      <c r="DR513" s="206">
        <v>840</v>
      </c>
      <c r="DS513" s="206" t="s">
        <v>279</v>
      </c>
      <c r="DT513" s="206">
        <v>8407014</v>
      </c>
      <c r="DU513" s="206">
        <v>114341</v>
      </c>
      <c r="DV513" s="206" t="s">
        <v>801</v>
      </c>
      <c r="DW513" s="206" t="s">
        <v>295</v>
      </c>
      <c r="DX513" s="206" t="str">
        <f t="shared" si="33"/>
        <v>Maintained</v>
      </c>
      <c r="DY513" s="246">
        <v>64</v>
      </c>
      <c r="DZ513" s="246">
        <v>0</v>
      </c>
      <c r="EA513" s="213">
        <f t="shared" si="35"/>
        <v>4</v>
      </c>
      <c r="EB513" s="207" t="str">
        <f t="shared" si="34"/>
        <v>8404</v>
      </c>
    </row>
    <row r="514" spans="122:132" ht="15" x14ac:dyDescent="0.25">
      <c r="DR514" s="206">
        <v>840</v>
      </c>
      <c r="DS514" s="206" t="s">
        <v>279</v>
      </c>
      <c r="DT514" s="206">
        <v>8407028</v>
      </c>
      <c r="DU514" s="206">
        <v>114345</v>
      </c>
      <c r="DV514" s="206" t="s">
        <v>802</v>
      </c>
      <c r="DW514" s="206" t="s">
        <v>295</v>
      </c>
      <c r="DX514" s="206" t="str">
        <f t="shared" si="33"/>
        <v>Maintained</v>
      </c>
      <c r="DY514" s="246">
        <v>55</v>
      </c>
      <c r="DZ514" s="246">
        <v>49</v>
      </c>
      <c r="EA514" s="213">
        <f t="shared" si="35"/>
        <v>5</v>
      </c>
      <c r="EB514" s="207" t="str">
        <f t="shared" si="34"/>
        <v>8405</v>
      </c>
    </row>
    <row r="515" spans="122:132" ht="15" x14ac:dyDescent="0.25">
      <c r="DR515" s="206">
        <v>840</v>
      </c>
      <c r="DS515" s="206" t="s">
        <v>279</v>
      </c>
      <c r="DT515" s="206">
        <v>8407029</v>
      </c>
      <c r="DU515" s="206">
        <v>138718</v>
      </c>
      <c r="DV515" s="206" t="s">
        <v>803</v>
      </c>
      <c r="DW515" s="206" t="s">
        <v>300</v>
      </c>
      <c r="DX515" s="206" t="str">
        <f t="shared" si="33"/>
        <v>Academy</v>
      </c>
      <c r="DY515" s="246">
        <v>75.5</v>
      </c>
      <c r="DZ515" s="246">
        <v>141</v>
      </c>
      <c r="EA515" s="213">
        <f t="shared" si="35"/>
        <v>6</v>
      </c>
      <c r="EB515" s="207" t="str">
        <f t="shared" si="34"/>
        <v>8406</v>
      </c>
    </row>
    <row r="516" spans="122:132" ht="15" x14ac:dyDescent="0.25">
      <c r="DR516" s="206">
        <v>840</v>
      </c>
      <c r="DS516" s="206" t="s">
        <v>279</v>
      </c>
      <c r="DT516" s="206">
        <v>8407032</v>
      </c>
      <c r="DU516" s="206">
        <v>114349</v>
      </c>
      <c r="DV516" s="206" t="s">
        <v>804</v>
      </c>
      <c r="DW516" s="206" t="s">
        <v>295</v>
      </c>
      <c r="DX516" s="206" t="str">
        <f t="shared" si="33"/>
        <v>Maintained</v>
      </c>
      <c r="DY516" s="246">
        <v>93</v>
      </c>
      <c r="DZ516" s="246">
        <v>146</v>
      </c>
      <c r="EA516" s="213">
        <f t="shared" si="35"/>
        <v>7</v>
      </c>
      <c r="EB516" s="207" t="str">
        <f t="shared" si="34"/>
        <v>8407</v>
      </c>
    </row>
    <row r="517" spans="122:132" ht="15" x14ac:dyDescent="0.25">
      <c r="DR517" s="206">
        <v>840</v>
      </c>
      <c r="DS517" s="206" t="s">
        <v>279</v>
      </c>
      <c r="DT517" s="206">
        <v>8407033</v>
      </c>
      <c r="DU517" s="206">
        <v>134662</v>
      </c>
      <c r="DV517" s="206" t="s">
        <v>805</v>
      </c>
      <c r="DW517" s="206" t="s">
        <v>295</v>
      </c>
      <c r="DX517" s="206" t="str">
        <f t="shared" si="33"/>
        <v>Maintained</v>
      </c>
      <c r="DY517" s="246">
        <v>0</v>
      </c>
      <c r="DZ517" s="246">
        <v>337</v>
      </c>
      <c r="EA517" s="213">
        <f t="shared" si="35"/>
        <v>8</v>
      </c>
      <c r="EB517" s="207" t="str">
        <f t="shared" si="34"/>
        <v>8408</v>
      </c>
    </row>
    <row r="518" spans="122:132" ht="15" x14ac:dyDescent="0.25">
      <c r="DR518" s="206">
        <v>840</v>
      </c>
      <c r="DS518" s="206" t="s">
        <v>279</v>
      </c>
      <c r="DT518" s="206">
        <v>8407034</v>
      </c>
      <c r="DU518" s="206">
        <v>134663</v>
      </c>
      <c r="DV518" s="206" t="s">
        <v>806</v>
      </c>
      <c r="DW518" s="206" t="s">
        <v>295</v>
      </c>
      <c r="DX518" s="206" t="str">
        <f t="shared" ref="DX518:DX581" si="36">IF(OR(LEFT(DW518,7)="Academy",LEFT(DW518,11)="Free School"),"Academy","Maintained")</f>
        <v>Maintained</v>
      </c>
      <c r="DY518" s="246">
        <v>193</v>
      </c>
      <c r="DZ518" s="246">
        <v>0</v>
      </c>
      <c r="EA518" s="213">
        <f t="shared" si="35"/>
        <v>9</v>
      </c>
      <c r="EB518" s="207" t="str">
        <f t="shared" ref="EB518:EB581" si="37">DR518&amp;EA518</f>
        <v>8409</v>
      </c>
    </row>
    <row r="519" spans="122:132" ht="15" x14ac:dyDescent="0.25">
      <c r="DR519" s="206">
        <v>841</v>
      </c>
      <c r="DS519" s="206" t="s">
        <v>141</v>
      </c>
      <c r="DT519" s="206">
        <v>8417000</v>
      </c>
      <c r="DU519" s="206">
        <v>139691</v>
      </c>
      <c r="DV519" s="206" t="s">
        <v>807</v>
      </c>
      <c r="DW519" s="206" t="s">
        <v>311</v>
      </c>
      <c r="DX519" s="206" t="str">
        <f t="shared" si="36"/>
        <v>Academy</v>
      </c>
      <c r="DY519" s="246">
        <v>45</v>
      </c>
      <c r="DZ519" s="246">
        <v>0</v>
      </c>
      <c r="EA519" s="213">
        <f t="shared" ref="EA519:EA582" si="38">IF(DR519=DR518,EA518+1,1)</f>
        <v>1</v>
      </c>
      <c r="EB519" s="207" t="str">
        <f t="shared" si="37"/>
        <v>8411</v>
      </c>
    </row>
    <row r="520" spans="122:132" ht="15" x14ac:dyDescent="0.25">
      <c r="DR520" s="206">
        <v>841</v>
      </c>
      <c r="DS520" s="206" t="s">
        <v>141</v>
      </c>
      <c r="DT520" s="206">
        <v>8417031</v>
      </c>
      <c r="DU520" s="206">
        <v>138093</v>
      </c>
      <c r="DV520" s="206" t="s">
        <v>808</v>
      </c>
      <c r="DW520" s="206" t="s">
        <v>300</v>
      </c>
      <c r="DX520" s="206" t="str">
        <f t="shared" si="36"/>
        <v>Academy</v>
      </c>
      <c r="DY520" s="246">
        <v>94</v>
      </c>
      <c r="DZ520" s="246">
        <v>180</v>
      </c>
      <c r="EA520" s="213">
        <f t="shared" si="38"/>
        <v>2</v>
      </c>
      <c r="EB520" s="207" t="str">
        <f t="shared" si="37"/>
        <v>8412</v>
      </c>
    </row>
    <row r="521" spans="122:132" ht="15" x14ac:dyDescent="0.25">
      <c r="DR521" s="206">
        <v>845</v>
      </c>
      <c r="DS521" s="206" t="s">
        <v>152</v>
      </c>
      <c r="DT521" s="206">
        <v>8457001</v>
      </c>
      <c r="DU521" s="206">
        <v>148035</v>
      </c>
      <c r="DV521" s="206" t="s">
        <v>809</v>
      </c>
      <c r="DW521" s="206" t="s">
        <v>311</v>
      </c>
      <c r="DX521" s="206" t="str">
        <f t="shared" si="36"/>
        <v>Academy</v>
      </c>
      <c r="DY521" s="246">
        <v>3</v>
      </c>
      <c r="DZ521" s="246">
        <v>32</v>
      </c>
      <c r="EA521" s="213">
        <f t="shared" si="38"/>
        <v>1</v>
      </c>
      <c r="EB521" s="207" t="str">
        <f t="shared" si="37"/>
        <v>8451</v>
      </c>
    </row>
    <row r="522" spans="122:132" ht="15" x14ac:dyDescent="0.25">
      <c r="DR522" s="206">
        <v>845</v>
      </c>
      <c r="DS522" s="206" t="s">
        <v>152</v>
      </c>
      <c r="DT522" s="206">
        <v>8457004</v>
      </c>
      <c r="DU522" s="206">
        <v>148055</v>
      </c>
      <c r="DV522" s="206" t="s">
        <v>810</v>
      </c>
      <c r="DW522" s="206" t="s">
        <v>311</v>
      </c>
      <c r="DX522" s="206" t="str">
        <f t="shared" si="36"/>
        <v>Academy</v>
      </c>
      <c r="DY522" s="246">
        <v>7</v>
      </c>
      <c r="DZ522" s="246">
        <v>12</v>
      </c>
      <c r="EA522" s="213">
        <f t="shared" si="38"/>
        <v>2</v>
      </c>
      <c r="EB522" s="207" t="str">
        <f t="shared" si="37"/>
        <v>8452</v>
      </c>
    </row>
    <row r="523" spans="122:132" ht="15" x14ac:dyDescent="0.25">
      <c r="DR523" s="206">
        <v>845</v>
      </c>
      <c r="DS523" s="206" t="s">
        <v>152</v>
      </c>
      <c r="DT523" s="206">
        <v>8457011</v>
      </c>
      <c r="DU523" s="206">
        <v>142163</v>
      </c>
      <c r="DV523" s="206" t="s">
        <v>811</v>
      </c>
      <c r="DW523" s="206" t="s">
        <v>300</v>
      </c>
      <c r="DX523" s="206" t="str">
        <f t="shared" si="36"/>
        <v>Academy</v>
      </c>
      <c r="DY523" s="246">
        <v>11</v>
      </c>
      <c r="DZ523" s="246">
        <v>71.5</v>
      </c>
      <c r="EA523" s="213">
        <f t="shared" si="38"/>
        <v>3</v>
      </c>
      <c r="EB523" s="207" t="str">
        <f t="shared" si="37"/>
        <v>8453</v>
      </c>
    </row>
    <row r="524" spans="122:132" ht="15" x14ac:dyDescent="0.25">
      <c r="DR524" s="206">
        <v>845</v>
      </c>
      <c r="DS524" s="206" t="s">
        <v>152</v>
      </c>
      <c r="DT524" s="206">
        <v>8457017</v>
      </c>
      <c r="DU524" s="206">
        <v>139521</v>
      </c>
      <c r="DV524" s="206" t="s">
        <v>812</v>
      </c>
      <c r="DW524" s="206" t="s">
        <v>300</v>
      </c>
      <c r="DX524" s="206" t="str">
        <f t="shared" si="36"/>
        <v>Academy</v>
      </c>
      <c r="DY524" s="246">
        <v>66</v>
      </c>
      <c r="DZ524" s="246">
        <v>54</v>
      </c>
      <c r="EA524" s="213">
        <f t="shared" si="38"/>
        <v>4</v>
      </c>
      <c r="EB524" s="207" t="str">
        <f t="shared" si="37"/>
        <v>8454</v>
      </c>
    </row>
    <row r="525" spans="122:132" ht="15" x14ac:dyDescent="0.25">
      <c r="DR525" s="206">
        <v>845</v>
      </c>
      <c r="DS525" s="206" t="s">
        <v>152</v>
      </c>
      <c r="DT525" s="206">
        <v>8457021</v>
      </c>
      <c r="DU525" s="206">
        <v>114688</v>
      </c>
      <c r="DV525" s="206" t="s">
        <v>813</v>
      </c>
      <c r="DW525" s="206" t="s">
        <v>295</v>
      </c>
      <c r="DX525" s="206" t="str">
        <f t="shared" si="36"/>
        <v>Maintained</v>
      </c>
      <c r="DY525" s="246">
        <v>49</v>
      </c>
      <c r="DZ525" s="246">
        <v>82</v>
      </c>
      <c r="EA525" s="213">
        <f t="shared" si="38"/>
        <v>5</v>
      </c>
      <c r="EB525" s="207" t="str">
        <f t="shared" si="37"/>
        <v>8455</v>
      </c>
    </row>
    <row r="526" spans="122:132" ht="15" x14ac:dyDescent="0.25">
      <c r="DR526" s="206">
        <v>845</v>
      </c>
      <c r="DS526" s="206" t="s">
        <v>152</v>
      </c>
      <c r="DT526" s="206">
        <v>8457024</v>
      </c>
      <c r="DU526" s="206">
        <v>141476</v>
      </c>
      <c r="DV526" s="206" t="s">
        <v>814</v>
      </c>
      <c r="DW526" s="206" t="s">
        <v>300</v>
      </c>
      <c r="DX526" s="206" t="str">
        <f t="shared" si="36"/>
        <v>Academy</v>
      </c>
      <c r="DY526" s="246">
        <v>101</v>
      </c>
      <c r="DZ526" s="246">
        <v>0</v>
      </c>
      <c r="EA526" s="213">
        <f t="shared" si="38"/>
        <v>6</v>
      </c>
      <c r="EB526" s="207" t="str">
        <f t="shared" si="37"/>
        <v>8456</v>
      </c>
    </row>
    <row r="527" spans="122:132" ht="15" x14ac:dyDescent="0.25">
      <c r="DR527" s="206">
        <v>845</v>
      </c>
      <c r="DS527" s="206" t="s">
        <v>152</v>
      </c>
      <c r="DT527" s="206">
        <v>8457025</v>
      </c>
      <c r="DU527" s="206">
        <v>141475</v>
      </c>
      <c r="DV527" s="206" t="s">
        <v>815</v>
      </c>
      <c r="DW527" s="206" t="s">
        <v>300</v>
      </c>
      <c r="DX527" s="206" t="str">
        <f t="shared" si="36"/>
        <v>Academy</v>
      </c>
      <c r="DY527" s="246">
        <v>0</v>
      </c>
      <c r="DZ527" s="246">
        <v>148</v>
      </c>
      <c r="EA527" s="213">
        <f t="shared" si="38"/>
        <v>7</v>
      </c>
      <c r="EB527" s="207" t="str">
        <f t="shared" si="37"/>
        <v>8457</v>
      </c>
    </row>
    <row r="528" spans="122:132" ht="15" x14ac:dyDescent="0.25">
      <c r="DR528" s="206">
        <v>845</v>
      </c>
      <c r="DS528" s="206" t="s">
        <v>152</v>
      </c>
      <c r="DT528" s="206">
        <v>8457030</v>
      </c>
      <c r="DU528" s="206">
        <v>142745</v>
      </c>
      <c r="DV528" s="206" t="s">
        <v>816</v>
      </c>
      <c r="DW528" s="206" t="s">
        <v>300</v>
      </c>
      <c r="DX528" s="206" t="str">
        <f t="shared" si="36"/>
        <v>Academy</v>
      </c>
      <c r="DY528" s="246">
        <v>162</v>
      </c>
      <c r="DZ528" s="246">
        <v>0</v>
      </c>
      <c r="EA528" s="213">
        <f t="shared" si="38"/>
        <v>8</v>
      </c>
      <c r="EB528" s="207" t="str">
        <f t="shared" si="37"/>
        <v>8458</v>
      </c>
    </row>
    <row r="529" spans="122:132" ht="15" x14ac:dyDescent="0.25">
      <c r="DR529" s="206">
        <v>845</v>
      </c>
      <c r="DS529" s="206" t="s">
        <v>152</v>
      </c>
      <c r="DT529" s="206">
        <v>8457031</v>
      </c>
      <c r="DU529" s="206">
        <v>142744</v>
      </c>
      <c r="DV529" s="206" t="s">
        <v>817</v>
      </c>
      <c r="DW529" s="206" t="s">
        <v>300</v>
      </c>
      <c r="DX529" s="206" t="str">
        <f t="shared" si="36"/>
        <v>Academy</v>
      </c>
      <c r="DY529" s="246">
        <v>0</v>
      </c>
      <c r="DZ529" s="246">
        <v>109</v>
      </c>
      <c r="EA529" s="213">
        <f t="shared" si="38"/>
        <v>9</v>
      </c>
      <c r="EB529" s="207" t="str">
        <f t="shared" si="37"/>
        <v>8459</v>
      </c>
    </row>
    <row r="530" spans="122:132" ht="15" x14ac:dyDescent="0.25">
      <c r="DR530" s="206">
        <v>845</v>
      </c>
      <c r="DS530" s="206" t="s">
        <v>152</v>
      </c>
      <c r="DT530" s="206">
        <v>8457032</v>
      </c>
      <c r="DU530" s="206">
        <v>145254</v>
      </c>
      <c r="DV530" s="206" t="s">
        <v>818</v>
      </c>
      <c r="DW530" s="206" t="s">
        <v>300</v>
      </c>
      <c r="DX530" s="206" t="str">
        <f t="shared" si="36"/>
        <v>Academy</v>
      </c>
      <c r="DY530" s="246">
        <v>0</v>
      </c>
      <c r="DZ530" s="246">
        <v>113</v>
      </c>
      <c r="EA530" s="213">
        <f t="shared" si="38"/>
        <v>10</v>
      </c>
      <c r="EB530" s="207" t="str">
        <f t="shared" si="37"/>
        <v>84510</v>
      </c>
    </row>
    <row r="531" spans="122:132" ht="15" x14ac:dyDescent="0.25">
      <c r="DR531" s="206">
        <v>845</v>
      </c>
      <c r="DS531" s="206" t="s">
        <v>152</v>
      </c>
      <c r="DT531" s="206">
        <v>8457035</v>
      </c>
      <c r="DU531" s="206">
        <v>142151</v>
      </c>
      <c r="DV531" s="206" t="s">
        <v>819</v>
      </c>
      <c r="DW531" s="206" t="s">
        <v>300</v>
      </c>
      <c r="DX531" s="206" t="str">
        <f t="shared" si="36"/>
        <v>Academy</v>
      </c>
      <c r="DY531" s="246">
        <v>27</v>
      </c>
      <c r="DZ531" s="246">
        <v>55</v>
      </c>
      <c r="EA531" s="213">
        <f t="shared" si="38"/>
        <v>11</v>
      </c>
      <c r="EB531" s="207" t="str">
        <f t="shared" si="37"/>
        <v>84511</v>
      </c>
    </row>
    <row r="532" spans="122:132" ht="15" x14ac:dyDescent="0.25">
      <c r="DR532" s="206">
        <v>845</v>
      </c>
      <c r="DS532" s="206" t="s">
        <v>152</v>
      </c>
      <c r="DT532" s="206">
        <v>8457036</v>
      </c>
      <c r="DU532" s="206">
        <v>142146</v>
      </c>
      <c r="DV532" s="206" t="s">
        <v>820</v>
      </c>
      <c r="DW532" s="206" t="s">
        <v>300</v>
      </c>
      <c r="DX532" s="206" t="str">
        <f t="shared" si="36"/>
        <v>Academy</v>
      </c>
      <c r="DY532" s="246">
        <v>27</v>
      </c>
      <c r="DZ532" s="246">
        <v>58</v>
      </c>
      <c r="EA532" s="213">
        <f t="shared" si="38"/>
        <v>12</v>
      </c>
      <c r="EB532" s="207" t="str">
        <f t="shared" si="37"/>
        <v>84512</v>
      </c>
    </row>
    <row r="533" spans="122:132" ht="15" x14ac:dyDescent="0.25">
      <c r="DR533" s="206">
        <v>846</v>
      </c>
      <c r="DS533" s="206" t="s">
        <v>124</v>
      </c>
      <c r="DT533" s="206">
        <v>8467004</v>
      </c>
      <c r="DU533" s="206">
        <v>114678</v>
      </c>
      <c r="DV533" s="206" t="s">
        <v>821</v>
      </c>
      <c r="DW533" s="206" t="s">
        <v>295</v>
      </c>
      <c r="DX533" s="206" t="str">
        <f t="shared" si="36"/>
        <v>Maintained</v>
      </c>
      <c r="DY533" s="246">
        <v>0</v>
      </c>
      <c r="DZ533" s="246">
        <v>44</v>
      </c>
      <c r="EA533" s="213">
        <f t="shared" si="38"/>
        <v>1</v>
      </c>
      <c r="EB533" s="207" t="str">
        <f t="shared" si="37"/>
        <v>8461</v>
      </c>
    </row>
    <row r="534" spans="122:132" ht="15" x14ac:dyDescent="0.25">
      <c r="DR534" s="206">
        <v>846</v>
      </c>
      <c r="DS534" s="206" t="s">
        <v>124</v>
      </c>
      <c r="DT534" s="206">
        <v>8467006</v>
      </c>
      <c r="DU534" s="206">
        <v>114680</v>
      </c>
      <c r="DV534" s="206" t="s">
        <v>822</v>
      </c>
      <c r="DW534" s="206" t="s">
        <v>295</v>
      </c>
      <c r="DX534" s="206" t="str">
        <f t="shared" si="36"/>
        <v>Maintained</v>
      </c>
      <c r="DY534" s="246">
        <v>75</v>
      </c>
      <c r="DZ534" s="246">
        <v>124</v>
      </c>
      <c r="EA534" s="213">
        <f t="shared" si="38"/>
        <v>2</v>
      </c>
      <c r="EB534" s="207" t="str">
        <f t="shared" si="37"/>
        <v>8462</v>
      </c>
    </row>
    <row r="535" spans="122:132" ht="15" x14ac:dyDescent="0.25">
      <c r="DR535" s="206">
        <v>846</v>
      </c>
      <c r="DS535" s="206" t="s">
        <v>124</v>
      </c>
      <c r="DT535" s="206">
        <v>8467018</v>
      </c>
      <c r="DU535" s="206">
        <v>114687</v>
      </c>
      <c r="DV535" s="206" t="s">
        <v>823</v>
      </c>
      <c r="DW535" s="206" t="s">
        <v>295</v>
      </c>
      <c r="DX535" s="206" t="str">
        <f t="shared" si="36"/>
        <v>Maintained</v>
      </c>
      <c r="DY535" s="246">
        <v>94</v>
      </c>
      <c r="DZ535" s="246">
        <v>106</v>
      </c>
      <c r="EA535" s="213">
        <f t="shared" si="38"/>
        <v>3</v>
      </c>
      <c r="EB535" s="207" t="str">
        <f t="shared" si="37"/>
        <v>8463</v>
      </c>
    </row>
    <row r="536" spans="122:132" ht="15" x14ac:dyDescent="0.25">
      <c r="DR536" s="206">
        <v>850</v>
      </c>
      <c r="DS536" s="206" t="s">
        <v>159</v>
      </c>
      <c r="DT536" s="206">
        <v>8505950</v>
      </c>
      <c r="DU536" s="206">
        <v>116511</v>
      </c>
      <c r="DV536" s="206" t="s">
        <v>824</v>
      </c>
      <c r="DW536" s="206" t="s">
        <v>295</v>
      </c>
      <c r="DX536" s="206" t="str">
        <f t="shared" si="36"/>
        <v>Maintained</v>
      </c>
      <c r="DY536" s="246">
        <v>0</v>
      </c>
      <c r="DZ536" s="246">
        <v>227</v>
      </c>
      <c r="EA536" s="213">
        <f t="shared" si="38"/>
        <v>1</v>
      </c>
      <c r="EB536" s="207" t="str">
        <f t="shared" si="37"/>
        <v>8501</v>
      </c>
    </row>
    <row r="537" spans="122:132" ht="15" x14ac:dyDescent="0.25">
      <c r="DR537" s="206">
        <v>850</v>
      </c>
      <c r="DS537" s="206" t="s">
        <v>159</v>
      </c>
      <c r="DT537" s="206">
        <v>8507000</v>
      </c>
      <c r="DU537" s="206">
        <v>131559</v>
      </c>
      <c r="DV537" s="206" t="s">
        <v>825</v>
      </c>
      <c r="DW537" s="206" t="s">
        <v>295</v>
      </c>
      <c r="DX537" s="206" t="str">
        <f t="shared" si="36"/>
        <v>Maintained</v>
      </c>
      <c r="DY537" s="246">
        <v>80</v>
      </c>
      <c r="DZ537" s="246">
        <v>63</v>
      </c>
      <c r="EA537" s="213">
        <f t="shared" si="38"/>
        <v>2</v>
      </c>
      <c r="EB537" s="207" t="str">
        <f t="shared" si="37"/>
        <v>8502</v>
      </c>
    </row>
    <row r="538" spans="122:132" ht="15" x14ac:dyDescent="0.25">
      <c r="DR538" s="206">
        <v>850</v>
      </c>
      <c r="DS538" s="206" t="s">
        <v>159</v>
      </c>
      <c r="DT538" s="206">
        <v>8507001</v>
      </c>
      <c r="DU538" s="206">
        <v>133581</v>
      </c>
      <c r="DV538" s="206" t="s">
        <v>826</v>
      </c>
      <c r="DW538" s="206" t="s">
        <v>295</v>
      </c>
      <c r="DX538" s="206" t="str">
        <f t="shared" si="36"/>
        <v>Maintained</v>
      </c>
      <c r="DY538" s="246">
        <v>0</v>
      </c>
      <c r="DZ538" s="246">
        <v>81</v>
      </c>
      <c r="EA538" s="213">
        <f t="shared" si="38"/>
        <v>3</v>
      </c>
      <c r="EB538" s="207" t="str">
        <f t="shared" si="37"/>
        <v>8503</v>
      </c>
    </row>
    <row r="539" spans="122:132" ht="15" x14ac:dyDescent="0.25">
      <c r="DR539" s="206">
        <v>850</v>
      </c>
      <c r="DS539" s="206" t="s">
        <v>159</v>
      </c>
      <c r="DT539" s="206">
        <v>8507004</v>
      </c>
      <c r="DU539" s="206">
        <v>141187</v>
      </c>
      <c r="DV539" s="206" t="s">
        <v>827</v>
      </c>
      <c r="DW539" s="206" t="s">
        <v>345</v>
      </c>
      <c r="DX539" s="206" t="str">
        <f t="shared" si="36"/>
        <v>Academy</v>
      </c>
      <c r="DY539" s="246">
        <v>6</v>
      </c>
      <c r="DZ539" s="246">
        <v>71</v>
      </c>
      <c r="EA539" s="213">
        <f t="shared" si="38"/>
        <v>4</v>
      </c>
      <c r="EB539" s="207" t="str">
        <f t="shared" si="37"/>
        <v>8504</v>
      </c>
    </row>
    <row r="540" spans="122:132" ht="15" x14ac:dyDescent="0.25">
      <c r="DR540" s="206">
        <v>850</v>
      </c>
      <c r="DS540" s="206" t="s">
        <v>159</v>
      </c>
      <c r="DT540" s="206">
        <v>8507005</v>
      </c>
      <c r="DU540" s="206">
        <v>148343</v>
      </c>
      <c r="DV540" s="206" t="s">
        <v>828</v>
      </c>
      <c r="DW540" s="206" t="s">
        <v>311</v>
      </c>
      <c r="DX540" s="206" t="str">
        <f t="shared" si="36"/>
        <v>Academy</v>
      </c>
      <c r="DY540" s="246">
        <v>25</v>
      </c>
      <c r="DZ540" s="246">
        <v>35</v>
      </c>
      <c r="EA540" s="213">
        <f t="shared" si="38"/>
        <v>5</v>
      </c>
      <c r="EB540" s="207" t="str">
        <f t="shared" si="37"/>
        <v>8505</v>
      </c>
    </row>
    <row r="541" spans="122:132" ht="15" x14ac:dyDescent="0.25">
      <c r="DR541" s="206">
        <v>850</v>
      </c>
      <c r="DS541" s="206" t="s">
        <v>159</v>
      </c>
      <c r="DT541" s="206">
        <v>8507009</v>
      </c>
      <c r="DU541" s="206">
        <v>116600</v>
      </c>
      <c r="DV541" s="206" t="s">
        <v>829</v>
      </c>
      <c r="DW541" s="206" t="s">
        <v>295</v>
      </c>
      <c r="DX541" s="206" t="str">
        <f t="shared" si="36"/>
        <v>Maintained</v>
      </c>
      <c r="DY541" s="246">
        <v>128</v>
      </c>
      <c r="DZ541" s="246">
        <v>0</v>
      </c>
      <c r="EA541" s="213">
        <f t="shared" si="38"/>
        <v>6</v>
      </c>
      <c r="EB541" s="207" t="str">
        <f t="shared" si="37"/>
        <v>8506</v>
      </c>
    </row>
    <row r="542" spans="122:132" ht="15" x14ac:dyDescent="0.25">
      <c r="DR542" s="206">
        <v>850</v>
      </c>
      <c r="DS542" s="206" t="s">
        <v>159</v>
      </c>
      <c r="DT542" s="206">
        <v>8507014</v>
      </c>
      <c r="DU542" s="206">
        <v>116603</v>
      </c>
      <c r="DV542" s="206" t="s">
        <v>830</v>
      </c>
      <c r="DW542" s="206" t="s">
        <v>295</v>
      </c>
      <c r="DX542" s="206" t="str">
        <f t="shared" si="36"/>
        <v>Maintained</v>
      </c>
      <c r="DY542" s="246">
        <v>5</v>
      </c>
      <c r="DZ542" s="246">
        <v>82.5</v>
      </c>
      <c r="EA542" s="213">
        <f t="shared" si="38"/>
        <v>7</v>
      </c>
      <c r="EB542" s="207" t="str">
        <f t="shared" si="37"/>
        <v>8507</v>
      </c>
    </row>
    <row r="543" spans="122:132" ht="15" x14ac:dyDescent="0.25">
      <c r="DR543" s="206">
        <v>850</v>
      </c>
      <c r="DS543" s="206" t="s">
        <v>159</v>
      </c>
      <c r="DT543" s="206">
        <v>8507015</v>
      </c>
      <c r="DU543" s="206">
        <v>116604</v>
      </c>
      <c r="DV543" s="206" t="s">
        <v>831</v>
      </c>
      <c r="DW543" s="206" t="s">
        <v>295</v>
      </c>
      <c r="DX543" s="206" t="str">
        <f t="shared" si="36"/>
        <v>Maintained</v>
      </c>
      <c r="DY543" s="246">
        <v>96</v>
      </c>
      <c r="DZ543" s="246">
        <v>0</v>
      </c>
      <c r="EA543" s="213">
        <f t="shared" si="38"/>
        <v>8</v>
      </c>
      <c r="EB543" s="207" t="str">
        <f t="shared" si="37"/>
        <v>8508</v>
      </c>
    </row>
    <row r="544" spans="122:132" ht="15" x14ac:dyDescent="0.25">
      <c r="DR544" s="206">
        <v>850</v>
      </c>
      <c r="DS544" s="206" t="s">
        <v>159</v>
      </c>
      <c r="DT544" s="206">
        <v>8507016</v>
      </c>
      <c r="DU544" s="206">
        <v>116605</v>
      </c>
      <c r="DV544" s="206" t="s">
        <v>832</v>
      </c>
      <c r="DW544" s="206" t="s">
        <v>295</v>
      </c>
      <c r="DX544" s="206" t="str">
        <f t="shared" si="36"/>
        <v>Maintained</v>
      </c>
      <c r="DY544" s="246">
        <v>100</v>
      </c>
      <c r="DZ544" s="246">
        <v>0</v>
      </c>
      <c r="EA544" s="213">
        <f t="shared" si="38"/>
        <v>9</v>
      </c>
      <c r="EB544" s="207" t="str">
        <f t="shared" si="37"/>
        <v>8509</v>
      </c>
    </row>
    <row r="545" spans="122:132" ht="15" x14ac:dyDescent="0.25">
      <c r="DR545" s="206">
        <v>850</v>
      </c>
      <c r="DS545" s="206" t="s">
        <v>159</v>
      </c>
      <c r="DT545" s="206">
        <v>8507018</v>
      </c>
      <c r="DU545" s="206">
        <v>116607</v>
      </c>
      <c r="DV545" s="206" t="s">
        <v>833</v>
      </c>
      <c r="DW545" s="206" t="s">
        <v>295</v>
      </c>
      <c r="DX545" s="206" t="str">
        <f t="shared" si="36"/>
        <v>Maintained</v>
      </c>
      <c r="DY545" s="246">
        <v>132</v>
      </c>
      <c r="DZ545" s="246">
        <v>0</v>
      </c>
      <c r="EA545" s="213">
        <f t="shared" si="38"/>
        <v>10</v>
      </c>
      <c r="EB545" s="207" t="str">
        <f t="shared" si="37"/>
        <v>85010</v>
      </c>
    </row>
    <row r="546" spans="122:132" ht="15" x14ac:dyDescent="0.25">
      <c r="DR546" s="206">
        <v>850</v>
      </c>
      <c r="DS546" s="206" t="s">
        <v>159</v>
      </c>
      <c r="DT546" s="206">
        <v>8507020</v>
      </c>
      <c r="DU546" s="206">
        <v>116609</v>
      </c>
      <c r="DV546" s="206" t="s">
        <v>834</v>
      </c>
      <c r="DW546" s="206" t="s">
        <v>295</v>
      </c>
      <c r="DX546" s="206" t="str">
        <f t="shared" si="36"/>
        <v>Maintained</v>
      </c>
      <c r="DY546" s="246">
        <v>33</v>
      </c>
      <c r="DZ546" s="246">
        <v>50</v>
      </c>
      <c r="EA546" s="213">
        <f t="shared" si="38"/>
        <v>11</v>
      </c>
      <c r="EB546" s="207" t="str">
        <f t="shared" si="37"/>
        <v>85011</v>
      </c>
    </row>
    <row r="547" spans="122:132" ht="15" x14ac:dyDescent="0.25">
      <c r="DR547" s="206">
        <v>850</v>
      </c>
      <c r="DS547" s="206" t="s">
        <v>159</v>
      </c>
      <c r="DT547" s="206">
        <v>8507023</v>
      </c>
      <c r="DU547" s="206">
        <v>116611</v>
      </c>
      <c r="DV547" s="206" t="s">
        <v>835</v>
      </c>
      <c r="DW547" s="206" t="s">
        <v>295</v>
      </c>
      <c r="DX547" s="206" t="str">
        <f t="shared" si="36"/>
        <v>Maintained</v>
      </c>
      <c r="DY547" s="246">
        <v>44</v>
      </c>
      <c r="DZ547" s="246">
        <v>55</v>
      </c>
      <c r="EA547" s="213">
        <f t="shared" si="38"/>
        <v>12</v>
      </c>
      <c r="EB547" s="207" t="str">
        <f t="shared" si="37"/>
        <v>85012</v>
      </c>
    </row>
    <row r="548" spans="122:132" ht="15" x14ac:dyDescent="0.25">
      <c r="DR548" s="206">
        <v>850</v>
      </c>
      <c r="DS548" s="206" t="s">
        <v>159</v>
      </c>
      <c r="DT548" s="206">
        <v>8507026</v>
      </c>
      <c r="DU548" s="206">
        <v>116614</v>
      </c>
      <c r="DV548" s="206" t="s">
        <v>836</v>
      </c>
      <c r="DW548" s="206" t="s">
        <v>295</v>
      </c>
      <c r="DX548" s="206" t="str">
        <f t="shared" si="36"/>
        <v>Maintained</v>
      </c>
      <c r="DY548" s="246">
        <v>54</v>
      </c>
      <c r="DZ548" s="246">
        <v>46</v>
      </c>
      <c r="EA548" s="213">
        <f t="shared" si="38"/>
        <v>13</v>
      </c>
      <c r="EB548" s="207" t="str">
        <f t="shared" si="37"/>
        <v>85013</v>
      </c>
    </row>
    <row r="549" spans="122:132" ht="15" x14ac:dyDescent="0.25">
      <c r="DR549" s="206">
        <v>850</v>
      </c>
      <c r="DS549" s="206" t="s">
        <v>159</v>
      </c>
      <c r="DT549" s="206">
        <v>8507032</v>
      </c>
      <c r="DU549" s="206">
        <v>116617</v>
      </c>
      <c r="DV549" s="206" t="s">
        <v>837</v>
      </c>
      <c r="DW549" s="206" t="s">
        <v>295</v>
      </c>
      <c r="DX549" s="206" t="str">
        <f t="shared" si="36"/>
        <v>Maintained</v>
      </c>
      <c r="DY549" s="246">
        <v>0</v>
      </c>
      <c r="DZ549" s="246">
        <v>189</v>
      </c>
      <c r="EA549" s="213">
        <f t="shared" si="38"/>
        <v>14</v>
      </c>
      <c r="EB549" s="207" t="str">
        <f t="shared" si="37"/>
        <v>85014</v>
      </c>
    </row>
    <row r="550" spans="122:132" ht="15" x14ac:dyDescent="0.25">
      <c r="DR550" s="206">
        <v>850</v>
      </c>
      <c r="DS550" s="206" t="s">
        <v>159</v>
      </c>
      <c r="DT550" s="206">
        <v>8507033</v>
      </c>
      <c r="DU550" s="206">
        <v>116618</v>
      </c>
      <c r="DV550" s="206" t="s">
        <v>838</v>
      </c>
      <c r="DW550" s="206" t="s">
        <v>295</v>
      </c>
      <c r="DX550" s="206" t="str">
        <f t="shared" si="36"/>
        <v>Maintained</v>
      </c>
      <c r="DY550" s="246">
        <v>23</v>
      </c>
      <c r="DZ550" s="246">
        <v>82</v>
      </c>
      <c r="EA550" s="213">
        <f t="shared" si="38"/>
        <v>15</v>
      </c>
      <c r="EB550" s="207" t="str">
        <f t="shared" si="37"/>
        <v>85015</v>
      </c>
    </row>
    <row r="551" spans="122:132" ht="15" x14ac:dyDescent="0.25">
      <c r="DR551" s="206">
        <v>850</v>
      </c>
      <c r="DS551" s="206" t="s">
        <v>159</v>
      </c>
      <c r="DT551" s="206">
        <v>8507041</v>
      </c>
      <c r="DU551" s="206">
        <v>135823</v>
      </c>
      <c r="DV551" s="206" t="s">
        <v>839</v>
      </c>
      <c r="DW551" s="206" t="s">
        <v>295</v>
      </c>
      <c r="DX551" s="206" t="str">
        <f t="shared" si="36"/>
        <v>Maintained</v>
      </c>
      <c r="DY551" s="246">
        <v>89</v>
      </c>
      <c r="DZ551" s="246">
        <v>39</v>
      </c>
      <c r="EA551" s="213">
        <f t="shared" si="38"/>
        <v>16</v>
      </c>
      <c r="EB551" s="207" t="str">
        <f t="shared" si="37"/>
        <v>85016</v>
      </c>
    </row>
    <row r="552" spans="122:132" ht="15" x14ac:dyDescent="0.25">
      <c r="DR552" s="206">
        <v>850</v>
      </c>
      <c r="DS552" s="206" t="s">
        <v>159</v>
      </c>
      <c r="DT552" s="206">
        <v>8507043</v>
      </c>
      <c r="DU552" s="206">
        <v>137605</v>
      </c>
      <c r="DV552" s="206" t="s">
        <v>840</v>
      </c>
      <c r="DW552" s="206" t="s">
        <v>300</v>
      </c>
      <c r="DX552" s="206" t="str">
        <f t="shared" si="36"/>
        <v>Academy</v>
      </c>
      <c r="DY552" s="246">
        <v>0</v>
      </c>
      <c r="DZ552" s="246">
        <v>243</v>
      </c>
      <c r="EA552" s="213">
        <f t="shared" si="38"/>
        <v>17</v>
      </c>
      <c r="EB552" s="207" t="str">
        <f t="shared" si="37"/>
        <v>85017</v>
      </c>
    </row>
    <row r="553" spans="122:132" ht="15" x14ac:dyDescent="0.25">
      <c r="DR553" s="206">
        <v>850</v>
      </c>
      <c r="DS553" s="206" t="s">
        <v>159</v>
      </c>
      <c r="DT553" s="206">
        <v>8507051</v>
      </c>
      <c r="DU553" s="206">
        <v>116633</v>
      </c>
      <c r="DV553" s="206" t="s">
        <v>841</v>
      </c>
      <c r="DW553" s="206" t="s">
        <v>295</v>
      </c>
      <c r="DX553" s="206" t="str">
        <f t="shared" si="36"/>
        <v>Maintained</v>
      </c>
      <c r="DY553" s="246">
        <v>78</v>
      </c>
      <c r="DZ553" s="246">
        <v>0</v>
      </c>
      <c r="EA553" s="213">
        <f t="shared" si="38"/>
        <v>18</v>
      </c>
      <c r="EB553" s="207" t="str">
        <f t="shared" si="37"/>
        <v>85018</v>
      </c>
    </row>
    <row r="554" spans="122:132" ht="15" x14ac:dyDescent="0.25">
      <c r="DR554" s="206">
        <v>850</v>
      </c>
      <c r="DS554" s="206" t="s">
        <v>159</v>
      </c>
      <c r="DT554" s="206">
        <v>8507053</v>
      </c>
      <c r="DU554" s="206">
        <v>116634</v>
      </c>
      <c r="DV554" s="206" t="s">
        <v>842</v>
      </c>
      <c r="DW554" s="206" t="s">
        <v>295</v>
      </c>
      <c r="DX554" s="206" t="str">
        <f t="shared" si="36"/>
        <v>Maintained</v>
      </c>
      <c r="DY554" s="246">
        <v>39</v>
      </c>
      <c r="DZ554" s="246">
        <v>0</v>
      </c>
      <c r="EA554" s="213">
        <f t="shared" si="38"/>
        <v>19</v>
      </c>
      <c r="EB554" s="207" t="str">
        <f t="shared" si="37"/>
        <v>85019</v>
      </c>
    </row>
    <row r="555" spans="122:132" ht="15" x14ac:dyDescent="0.25">
      <c r="DR555" s="206">
        <v>850</v>
      </c>
      <c r="DS555" s="206" t="s">
        <v>159</v>
      </c>
      <c r="DT555" s="206">
        <v>8507067</v>
      </c>
      <c r="DU555" s="206">
        <v>116635</v>
      </c>
      <c r="DV555" s="206" t="s">
        <v>843</v>
      </c>
      <c r="DW555" s="206" t="s">
        <v>295</v>
      </c>
      <c r="DX555" s="206" t="str">
        <f t="shared" si="36"/>
        <v>Maintained</v>
      </c>
      <c r="DY555" s="246">
        <v>55</v>
      </c>
      <c r="DZ555" s="246">
        <v>2</v>
      </c>
      <c r="EA555" s="213">
        <f t="shared" si="38"/>
        <v>20</v>
      </c>
      <c r="EB555" s="207" t="str">
        <f t="shared" si="37"/>
        <v>85020</v>
      </c>
    </row>
    <row r="556" spans="122:132" ht="15" x14ac:dyDescent="0.25">
      <c r="DR556" s="206">
        <v>850</v>
      </c>
      <c r="DS556" s="206" t="s">
        <v>159</v>
      </c>
      <c r="DT556" s="206">
        <v>8507070</v>
      </c>
      <c r="DU556" s="206">
        <v>116637</v>
      </c>
      <c r="DV556" s="206" t="s">
        <v>347</v>
      </c>
      <c r="DW556" s="206" t="s">
        <v>295</v>
      </c>
      <c r="DX556" s="206" t="str">
        <f t="shared" si="36"/>
        <v>Maintained</v>
      </c>
      <c r="DY556" s="246">
        <v>0</v>
      </c>
      <c r="DZ556" s="246">
        <v>155</v>
      </c>
      <c r="EA556" s="213">
        <f t="shared" si="38"/>
        <v>21</v>
      </c>
      <c r="EB556" s="207" t="str">
        <f t="shared" si="37"/>
        <v>85021</v>
      </c>
    </row>
    <row r="557" spans="122:132" ht="15" x14ac:dyDescent="0.25">
      <c r="DR557" s="206">
        <v>850</v>
      </c>
      <c r="DS557" s="206" t="s">
        <v>159</v>
      </c>
      <c r="DT557" s="206">
        <v>8507072</v>
      </c>
      <c r="DU557" s="206">
        <v>116639</v>
      </c>
      <c r="DV557" s="206" t="s">
        <v>844</v>
      </c>
      <c r="DW557" s="206" t="s">
        <v>295</v>
      </c>
      <c r="DX557" s="206" t="str">
        <f t="shared" si="36"/>
        <v>Maintained</v>
      </c>
      <c r="DY557" s="246">
        <v>0</v>
      </c>
      <c r="DZ557" s="246">
        <v>100</v>
      </c>
      <c r="EA557" s="213">
        <f t="shared" si="38"/>
        <v>22</v>
      </c>
      <c r="EB557" s="207" t="str">
        <f t="shared" si="37"/>
        <v>85022</v>
      </c>
    </row>
    <row r="558" spans="122:132" ht="15" x14ac:dyDescent="0.25">
      <c r="DR558" s="206">
        <v>850</v>
      </c>
      <c r="DS558" s="206" t="s">
        <v>159</v>
      </c>
      <c r="DT558" s="206">
        <v>8507073</v>
      </c>
      <c r="DU558" s="206">
        <v>116640</v>
      </c>
      <c r="DV558" s="206" t="s">
        <v>845</v>
      </c>
      <c r="DW558" s="206" t="s">
        <v>295</v>
      </c>
      <c r="DX558" s="206" t="str">
        <f t="shared" si="36"/>
        <v>Maintained</v>
      </c>
      <c r="DY558" s="246">
        <v>70</v>
      </c>
      <c r="DZ558" s="246">
        <v>152</v>
      </c>
      <c r="EA558" s="213">
        <f t="shared" si="38"/>
        <v>23</v>
      </c>
      <c r="EB558" s="207" t="str">
        <f t="shared" si="37"/>
        <v>85023</v>
      </c>
    </row>
    <row r="559" spans="122:132" ht="15" x14ac:dyDescent="0.25">
      <c r="DR559" s="206">
        <v>850</v>
      </c>
      <c r="DS559" s="206" t="s">
        <v>159</v>
      </c>
      <c r="DT559" s="206">
        <v>8507075</v>
      </c>
      <c r="DU559" s="206">
        <v>116641</v>
      </c>
      <c r="DV559" s="206" t="s">
        <v>846</v>
      </c>
      <c r="DW559" s="206" t="s">
        <v>295</v>
      </c>
      <c r="DX559" s="206" t="str">
        <f t="shared" si="36"/>
        <v>Maintained</v>
      </c>
      <c r="DY559" s="246">
        <v>0</v>
      </c>
      <c r="DZ559" s="246">
        <v>82</v>
      </c>
      <c r="EA559" s="213">
        <f t="shared" si="38"/>
        <v>24</v>
      </c>
      <c r="EB559" s="207" t="str">
        <f t="shared" si="37"/>
        <v>85024</v>
      </c>
    </row>
    <row r="560" spans="122:132" ht="15" x14ac:dyDescent="0.25">
      <c r="DR560" s="206">
        <v>850</v>
      </c>
      <c r="DS560" s="206" t="s">
        <v>159</v>
      </c>
      <c r="DT560" s="206">
        <v>8507076</v>
      </c>
      <c r="DU560" s="206">
        <v>116642</v>
      </c>
      <c r="DV560" s="206" t="s">
        <v>847</v>
      </c>
      <c r="DW560" s="206" t="s">
        <v>295</v>
      </c>
      <c r="DX560" s="206" t="str">
        <f t="shared" si="36"/>
        <v>Maintained</v>
      </c>
      <c r="DY560" s="246">
        <v>159</v>
      </c>
      <c r="DZ560" s="246">
        <v>0</v>
      </c>
      <c r="EA560" s="213">
        <f t="shared" si="38"/>
        <v>25</v>
      </c>
      <c r="EB560" s="207" t="str">
        <f t="shared" si="37"/>
        <v>85025</v>
      </c>
    </row>
    <row r="561" spans="122:132" ht="15" x14ac:dyDescent="0.25">
      <c r="DR561" s="206">
        <v>850</v>
      </c>
      <c r="DS561" s="206" t="s">
        <v>159</v>
      </c>
      <c r="DT561" s="206">
        <v>8507078</v>
      </c>
      <c r="DU561" s="206">
        <v>140732</v>
      </c>
      <c r="DV561" s="206" t="s">
        <v>848</v>
      </c>
      <c r="DW561" s="206" t="s">
        <v>300</v>
      </c>
      <c r="DX561" s="206" t="str">
        <f t="shared" si="36"/>
        <v>Academy</v>
      </c>
      <c r="DY561" s="246">
        <v>0</v>
      </c>
      <c r="DZ561" s="246">
        <v>55.5</v>
      </c>
      <c r="EA561" s="213">
        <f t="shared" si="38"/>
        <v>26</v>
      </c>
      <c r="EB561" s="207" t="str">
        <f t="shared" si="37"/>
        <v>85026</v>
      </c>
    </row>
    <row r="562" spans="122:132" ht="15" x14ac:dyDescent="0.25">
      <c r="DR562" s="206">
        <v>850</v>
      </c>
      <c r="DS562" s="206" t="s">
        <v>159</v>
      </c>
      <c r="DT562" s="206">
        <v>8507079</v>
      </c>
      <c r="DU562" s="206">
        <v>131068</v>
      </c>
      <c r="DV562" s="206" t="s">
        <v>849</v>
      </c>
      <c r="DW562" s="206" t="s">
        <v>295</v>
      </c>
      <c r="DX562" s="206" t="str">
        <f t="shared" si="36"/>
        <v>Maintained</v>
      </c>
      <c r="DY562" s="246">
        <v>47</v>
      </c>
      <c r="DZ562" s="246">
        <v>84</v>
      </c>
      <c r="EA562" s="213">
        <f t="shared" si="38"/>
        <v>27</v>
      </c>
      <c r="EB562" s="207" t="str">
        <f t="shared" si="37"/>
        <v>85027</v>
      </c>
    </row>
    <row r="563" spans="122:132" ht="15" x14ac:dyDescent="0.25">
      <c r="DR563" s="206">
        <v>851</v>
      </c>
      <c r="DS563" s="206" t="s">
        <v>201</v>
      </c>
      <c r="DT563" s="206">
        <v>8517000</v>
      </c>
      <c r="DU563" s="206">
        <v>139967</v>
      </c>
      <c r="DV563" s="206" t="s">
        <v>850</v>
      </c>
      <c r="DW563" s="206" t="s">
        <v>345</v>
      </c>
      <c r="DX563" s="206" t="str">
        <f t="shared" si="36"/>
        <v>Academy</v>
      </c>
      <c r="DY563" s="246">
        <v>197</v>
      </c>
      <c r="DZ563" s="246">
        <v>0</v>
      </c>
      <c r="EA563" s="213">
        <f t="shared" si="38"/>
        <v>1</v>
      </c>
      <c r="EB563" s="207" t="str">
        <f t="shared" si="37"/>
        <v>8511</v>
      </c>
    </row>
    <row r="564" spans="122:132" ht="15" x14ac:dyDescent="0.25">
      <c r="DR564" s="206">
        <v>851</v>
      </c>
      <c r="DS564" s="206" t="s">
        <v>201</v>
      </c>
      <c r="DT564" s="206">
        <v>8517001</v>
      </c>
      <c r="DU564" s="206">
        <v>143828</v>
      </c>
      <c r="DV564" s="206" t="s">
        <v>851</v>
      </c>
      <c r="DW564" s="206" t="s">
        <v>345</v>
      </c>
      <c r="DX564" s="206" t="str">
        <f t="shared" si="36"/>
        <v>Academy</v>
      </c>
      <c r="DY564" s="246">
        <v>0</v>
      </c>
      <c r="DZ564" s="246">
        <v>154</v>
      </c>
      <c r="EA564" s="213">
        <f t="shared" si="38"/>
        <v>2</v>
      </c>
      <c r="EB564" s="207" t="str">
        <f t="shared" si="37"/>
        <v>8512</v>
      </c>
    </row>
    <row r="565" spans="122:132" ht="15" x14ac:dyDescent="0.25">
      <c r="DR565" s="206">
        <v>851</v>
      </c>
      <c r="DS565" s="206" t="s">
        <v>201</v>
      </c>
      <c r="DT565" s="206">
        <v>8517471</v>
      </c>
      <c r="DU565" s="206">
        <v>140325</v>
      </c>
      <c r="DV565" s="206" t="s">
        <v>852</v>
      </c>
      <c r="DW565" s="206" t="s">
        <v>300</v>
      </c>
      <c r="DX565" s="206" t="str">
        <f t="shared" si="36"/>
        <v>Academy</v>
      </c>
      <c r="DY565" s="246">
        <v>55</v>
      </c>
      <c r="DZ565" s="246">
        <v>126</v>
      </c>
      <c r="EA565" s="213">
        <f t="shared" si="38"/>
        <v>3</v>
      </c>
      <c r="EB565" s="207" t="str">
        <f t="shared" si="37"/>
        <v>8513</v>
      </c>
    </row>
    <row r="566" spans="122:132" ht="15" x14ac:dyDescent="0.25">
      <c r="DR566" s="206">
        <v>851</v>
      </c>
      <c r="DS566" s="206" t="s">
        <v>201</v>
      </c>
      <c r="DT566" s="206">
        <v>8517472</v>
      </c>
      <c r="DU566" s="206">
        <v>147720</v>
      </c>
      <c r="DV566" s="206" t="s">
        <v>853</v>
      </c>
      <c r="DW566" s="206" t="s">
        <v>300</v>
      </c>
      <c r="DX566" s="206" t="str">
        <f t="shared" si="36"/>
        <v>Academy</v>
      </c>
      <c r="DY566" s="246">
        <v>11.5</v>
      </c>
      <c r="DZ566" s="246">
        <v>95.5</v>
      </c>
      <c r="EA566" s="213">
        <f t="shared" si="38"/>
        <v>4</v>
      </c>
      <c r="EB566" s="207" t="str">
        <f t="shared" si="37"/>
        <v>8514</v>
      </c>
    </row>
    <row r="567" spans="122:132" ht="15" x14ac:dyDescent="0.25">
      <c r="DR567" s="206">
        <v>852</v>
      </c>
      <c r="DS567" s="206" t="s">
        <v>219</v>
      </c>
      <c r="DT567" s="206">
        <v>8527035</v>
      </c>
      <c r="DU567" s="206">
        <v>116620</v>
      </c>
      <c r="DV567" s="206" t="s">
        <v>707</v>
      </c>
      <c r="DW567" s="206" t="s">
        <v>295</v>
      </c>
      <c r="DX567" s="206" t="str">
        <f t="shared" si="36"/>
        <v>Maintained</v>
      </c>
      <c r="DY567" s="246">
        <v>271</v>
      </c>
      <c r="DZ567" s="246">
        <v>0</v>
      </c>
      <c r="EA567" s="213">
        <f t="shared" si="38"/>
        <v>1</v>
      </c>
      <c r="EB567" s="207" t="str">
        <f t="shared" si="37"/>
        <v>8521</v>
      </c>
    </row>
    <row r="568" spans="122:132" ht="15" x14ac:dyDescent="0.25">
      <c r="DR568" s="206">
        <v>852</v>
      </c>
      <c r="DS568" s="206" t="s">
        <v>219</v>
      </c>
      <c r="DT568" s="206">
        <v>8527036</v>
      </c>
      <c r="DU568" s="206">
        <v>144205</v>
      </c>
      <c r="DV568" s="206" t="s">
        <v>854</v>
      </c>
      <c r="DW568" s="206" t="s">
        <v>300</v>
      </c>
      <c r="DX568" s="206" t="str">
        <f t="shared" si="36"/>
        <v>Academy</v>
      </c>
      <c r="DY568" s="246">
        <v>0</v>
      </c>
      <c r="DZ568" s="246">
        <v>277</v>
      </c>
      <c r="EA568" s="213">
        <f t="shared" si="38"/>
        <v>2</v>
      </c>
      <c r="EB568" s="207" t="str">
        <f t="shared" si="37"/>
        <v>8522</v>
      </c>
    </row>
    <row r="569" spans="122:132" ht="15" x14ac:dyDescent="0.25">
      <c r="DR569" s="206">
        <v>852</v>
      </c>
      <c r="DS569" s="206" t="s">
        <v>219</v>
      </c>
      <c r="DT569" s="206">
        <v>8527037</v>
      </c>
      <c r="DU569" s="206">
        <v>116622</v>
      </c>
      <c r="DV569" s="206" t="s">
        <v>855</v>
      </c>
      <c r="DW569" s="206" t="s">
        <v>295</v>
      </c>
      <c r="DX569" s="206" t="str">
        <f t="shared" si="36"/>
        <v>Maintained</v>
      </c>
      <c r="DY569" s="246">
        <v>40</v>
      </c>
      <c r="DZ569" s="246">
        <v>50</v>
      </c>
      <c r="EA569" s="213">
        <f t="shared" si="38"/>
        <v>3</v>
      </c>
      <c r="EB569" s="207" t="str">
        <f t="shared" si="37"/>
        <v>8523</v>
      </c>
    </row>
    <row r="570" spans="122:132" ht="15" x14ac:dyDescent="0.25">
      <c r="DR570" s="206">
        <v>852</v>
      </c>
      <c r="DS570" s="206" t="s">
        <v>219</v>
      </c>
      <c r="DT570" s="206">
        <v>8527039</v>
      </c>
      <c r="DU570" s="206">
        <v>116624</v>
      </c>
      <c r="DV570" s="206" t="s">
        <v>856</v>
      </c>
      <c r="DW570" s="206" t="s">
        <v>320</v>
      </c>
      <c r="DX570" s="206" t="str">
        <f t="shared" si="36"/>
        <v>Maintained</v>
      </c>
      <c r="DY570" s="246">
        <v>0</v>
      </c>
      <c r="DZ570" s="246">
        <v>67</v>
      </c>
      <c r="EA570" s="213">
        <f t="shared" si="38"/>
        <v>4</v>
      </c>
      <c r="EB570" s="207" t="str">
        <f t="shared" si="37"/>
        <v>8524</v>
      </c>
    </row>
    <row r="571" spans="122:132" ht="15" x14ac:dyDescent="0.25">
      <c r="DR571" s="206">
        <v>852</v>
      </c>
      <c r="DS571" s="206" t="s">
        <v>219</v>
      </c>
      <c r="DT571" s="206">
        <v>8527040</v>
      </c>
      <c r="DU571" s="206">
        <v>116625</v>
      </c>
      <c r="DV571" s="206" t="s">
        <v>857</v>
      </c>
      <c r="DW571" s="206" t="s">
        <v>320</v>
      </c>
      <c r="DX571" s="206" t="str">
        <f t="shared" si="36"/>
        <v>Maintained</v>
      </c>
      <c r="DY571" s="246">
        <v>50</v>
      </c>
      <c r="DZ571" s="246">
        <v>0</v>
      </c>
      <c r="EA571" s="213">
        <f t="shared" si="38"/>
        <v>5</v>
      </c>
      <c r="EB571" s="207" t="str">
        <f t="shared" si="37"/>
        <v>8525</v>
      </c>
    </row>
    <row r="572" spans="122:132" ht="15" x14ac:dyDescent="0.25">
      <c r="DR572" s="206">
        <v>852</v>
      </c>
      <c r="DS572" s="206" t="s">
        <v>219</v>
      </c>
      <c r="DT572" s="206">
        <v>8527050</v>
      </c>
      <c r="DU572" s="206">
        <v>139265</v>
      </c>
      <c r="DV572" s="206" t="s">
        <v>858</v>
      </c>
      <c r="DW572" s="206" t="s">
        <v>311</v>
      </c>
      <c r="DX572" s="206" t="str">
        <f t="shared" si="36"/>
        <v>Academy</v>
      </c>
      <c r="DY572" s="246">
        <v>38</v>
      </c>
      <c r="DZ572" s="246">
        <v>27</v>
      </c>
      <c r="EA572" s="213">
        <f t="shared" si="38"/>
        <v>6</v>
      </c>
      <c r="EB572" s="207" t="str">
        <f t="shared" si="37"/>
        <v>8526</v>
      </c>
    </row>
    <row r="573" spans="122:132" ht="15" x14ac:dyDescent="0.25">
      <c r="DR573" s="206">
        <v>855</v>
      </c>
      <c r="DS573" s="206" t="s">
        <v>177</v>
      </c>
      <c r="DT573" s="206">
        <v>8557000</v>
      </c>
      <c r="DU573" s="206">
        <v>147858</v>
      </c>
      <c r="DV573" s="206" t="s">
        <v>859</v>
      </c>
      <c r="DW573" s="206" t="s">
        <v>311</v>
      </c>
      <c r="DX573" s="206" t="str">
        <f t="shared" si="36"/>
        <v>Academy</v>
      </c>
      <c r="DY573" s="246">
        <v>11</v>
      </c>
      <c r="DZ573" s="246">
        <v>34</v>
      </c>
      <c r="EA573" s="213">
        <f t="shared" si="38"/>
        <v>1</v>
      </c>
      <c r="EB573" s="207" t="str">
        <f t="shared" si="37"/>
        <v>8551</v>
      </c>
    </row>
    <row r="574" spans="122:132" ht="15" x14ac:dyDescent="0.25">
      <c r="DR574" s="206">
        <v>855</v>
      </c>
      <c r="DS574" s="206" t="s">
        <v>177</v>
      </c>
      <c r="DT574" s="206">
        <v>8557002</v>
      </c>
      <c r="DU574" s="206">
        <v>120348</v>
      </c>
      <c r="DV574" s="206" t="s">
        <v>860</v>
      </c>
      <c r="DW574" s="206" t="s">
        <v>295</v>
      </c>
      <c r="DX574" s="206" t="str">
        <f t="shared" si="36"/>
        <v>Maintained</v>
      </c>
      <c r="DY574" s="246">
        <v>0</v>
      </c>
      <c r="DZ574" s="246">
        <v>288</v>
      </c>
      <c r="EA574" s="213">
        <f t="shared" si="38"/>
        <v>2</v>
      </c>
      <c r="EB574" s="207" t="str">
        <f t="shared" si="37"/>
        <v>8552</v>
      </c>
    </row>
    <row r="575" spans="122:132" ht="15" x14ac:dyDescent="0.25">
      <c r="DR575" s="206">
        <v>855</v>
      </c>
      <c r="DS575" s="206" t="s">
        <v>177</v>
      </c>
      <c r="DT575" s="206">
        <v>8557003</v>
      </c>
      <c r="DU575" s="206">
        <v>148029</v>
      </c>
      <c r="DV575" s="206" t="s">
        <v>861</v>
      </c>
      <c r="DW575" s="206" t="s">
        <v>311</v>
      </c>
      <c r="DX575" s="206" t="str">
        <f t="shared" si="36"/>
        <v>Academy</v>
      </c>
      <c r="DY575" s="246">
        <v>25</v>
      </c>
      <c r="DZ575" s="246">
        <v>27</v>
      </c>
      <c r="EA575" s="213">
        <f t="shared" si="38"/>
        <v>3</v>
      </c>
      <c r="EB575" s="207" t="str">
        <f t="shared" si="37"/>
        <v>8553</v>
      </c>
    </row>
    <row r="576" spans="122:132" ht="15" x14ac:dyDescent="0.25">
      <c r="DR576" s="206">
        <v>855</v>
      </c>
      <c r="DS576" s="206" t="s">
        <v>177</v>
      </c>
      <c r="DT576" s="206">
        <v>8557005</v>
      </c>
      <c r="DU576" s="206">
        <v>138935</v>
      </c>
      <c r="DV576" s="206" t="s">
        <v>862</v>
      </c>
      <c r="DW576" s="206" t="s">
        <v>300</v>
      </c>
      <c r="DX576" s="206" t="str">
        <f t="shared" si="36"/>
        <v>Academy</v>
      </c>
      <c r="DY576" s="246">
        <v>127</v>
      </c>
      <c r="DZ576" s="246">
        <v>120</v>
      </c>
      <c r="EA576" s="213">
        <f t="shared" si="38"/>
        <v>4</v>
      </c>
      <c r="EB576" s="207" t="str">
        <f t="shared" si="37"/>
        <v>8554</v>
      </c>
    </row>
    <row r="577" spans="122:132" ht="15" x14ac:dyDescent="0.25">
      <c r="DR577" s="206">
        <v>855</v>
      </c>
      <c r="DS577" s="206" t="s">
        <v>177</v>
      </c>
      <c r="DT577" s="206">
        <v>8557006</v>
      </c>
      <c r="DU577" s="206">
        <v>120352</v>
      </c>
      <c r="DV577" s="206" t="s">
        <v>863</v>
      </c>
      <c r="DW577" s="206" t="s">
        <v>295</v>
      </c>
      <c r="DX577" s="206" t="str">
        <f t="shared" si="36"/>
        <v>Maintained</v>
      </c>
      <c r="DY577" s="246">
        <v>83</v>
      </c>
      <c r="DZ577" s="246">
        <v>98</v>
      </c>
      <c r="EA577" s="213">
        <f t="shared" si="38"/>
        <v>5</v>
      </c>
      <c r="EB577" s="207" t="str">
        <f t="shared" si="37"/>
        <v>8555</v>
      </c>
    </row>
    <row r="578" spans="122:132" ht="15" x14ac:dyDescent="0.25">
      <c r="DR578" s="206">
        <v>855</v>
      </c>
      <c r="DS578" s="206" t="s">
        <v>177</v>
      </c>
      <c r="DT578" s="206">
        <v>8557008</v>
      </c>
      <c r="DU578" s="206">
        <v>137905</v>
      </c>
      <c r="DV578" s="206" t="s">
        <v>864</v>
      </c>
      <c r="DW578" s="206" t="s">
        <v>300</v>
      </c>
      <c r="DX578" s="206" t="str">
        <f t="shared" si="36"/>
        <v>Academy</v>
      </c>
      <c r="DY578" s="246">
        <v>123</v>
      </c>
      <c r="DZ578" s="246">
        <v>132</v>
      </c>
      <c r="EA578" s="213">
        <f t="shared" si="38"/>
        <v>6</v>
      </c>
      <c r="EB578" s="207" t="str">
        <f t="shared" si="37"/>
        <v>8556</v>
      </c>
    </row>
    <row r="579" spans="122:132" ht="15" x14ac:dyDescent="0.25">
      <c r="DR579" s="206">
        <v>855</v>
      </c>
      <c r="DS579" s="206" t="s">
        <v>177</v>
      </c>
      <c r="DT579" s="206">
        <v>8557215</v>
      </c>
      <c r="DU579" s="206">
        <v>134640</v>
      </c>
      <c r="DV579" s="206" t="s">
        <v>865</v>
      </c>
      <c r="DW579" s="206" t="s">
        <v>295</v>
      </c>
      <c r="DX579" s="206" t="str">
        <f t="shared" si="36"/>
        <v>Maintained</v>
      </c>
      <c r="DY579" s="246">
        <v>66</v>
      </c>
      <c r="DZ579" s="246">
        <v>147</v>
      </c>
      <c r="EA579" s="213">
        <f t="shared" si="38"/>
        <v>7</v>
      </c>
      <c r="EB579" s="207" t="str">
        <f t="shared" si="37"/>
        <v>8557</v>
      </c>
    </row>
    <row r="580" spans="122:132" ht="15" x14ac:dyDescent="0.25">
      <c r="DR580" s="206">
        <v>855</v>
      </c>
      <c r="DS580" s="206" t="s">
        <v>177</v>
      </c>
      <c r="DT580" s="206">
        <v>8557216</v>
      </c>
      <c r="DU580" s="206">
        <v>138156</v>
      </c>
      <c r="DV580" s="206" t="s">
        <v>866</v>
      </c>
      <c r="DW580" s="206" t="s">
        <v>300</v>
      </c>
      <c r="DX580" s="206" t="str">
        <f t="shared" si="36"/>
        <v>Academy</v>
      </c>
      <c r="DY580" s="246">
        <v>139</v>
      </c>
      <c r="DZ580" s="246">
        <v>206</v>
      </c>
      <c r="EA580" s="213">
        <f t="shared" si="38"/>
        <v>8</v>
      </c>
      <c r="EB580" s="207" t="str">
        <f t="shared" si="37"/>
        <v>8558</v>
      </c>
    </row>
    <row r="581" spans="122:132" ht="15" x14ac:dyDescent="0.25">
      <c r="DR581" s="206">
        <v>856</v>
      </c>
      <c r="DS581" s="206" t="s">
        <v>176</v>
      </c>
      <c r="DT581" s="206">
        <v>8567003</v>
      </c>
      <c r="DU581" s="206">
        <v>138094</v>
      </c>
      <c r="DV581" s="206" t="s">
        <v>867</v>
      </c>
      <c r="DW581" s="206" t="s">
        <v>300</v>
      </c>
      <c r="DX581" s="206" t="str">
        <f t="shared" si="36"/>
        <v>Academy</v>
      </c>
      <c r="DY581" s="246">
        <v>69</v>
      </c>
      <c r="DZ581" s="246">
        <v>91</v>
      </c>
      <c r="EA581" s="213">
        <f t="shared" si="38"/>
        <v>1</v>
      </c>
      <c r="EB581" s="207" t="str">
        <f t="shared" si="37"/>
        <v>8561</v>
      </c>
    </row>
    <row r="582" spans="122:132" ht="15" x14ac:dyDescent="0.25">
      <c r="DR582" s="206">
        <v>856</v>
      </c>
      <c r="DS582" s="206" t="s">
        <v>176</v>
      </c>
      <c r="DT582" s="206">
        <v>8567213</v>
      </c>
      <c r="DU582" s="206">
        <v>120361</v>
      </c>
      <c r="DV582" s="206" t="s">
        <v>868</v>
      </c>
      <c r="DW582" s="206" t="s">
        <v>320</v>
      </c>
      <c r="DX582" s="206" t="str">
        <f t="shared" ref="DX582:DX645" si="39">IF(OR(LEFT(DW582,7)="Academy",LEFT(DW582,11)="Free School"),"Academy","Maintained")</f>
        <v>Maintained</v>
      </c>
      <c r="DY582" s="246">
        <v>44</v>
      </c>
      <c r="DZ582" s="246">
        <v>78</v>
      </c>
      <c r="EA582" s="213">
        <f t="shared" si="38"/>
        <v>2</v>
      </c>
      <c r="EB582" s="207" t="str">
        <f t="shared" ref="EB582:EB645" si="40">DR582&amp;EA582</f>
        <v>8562</v>
      </c>
    </row>
    <row r="583" spans="122:132" ht="15" x14ac:dyDescent="0.25">
      <c r="DR583" s="206">
        <v>856</v>
      </c>
      <c r="DS583" s="206" t="s">
        <v>176</v>
      </c>
      <c r="DT583" s="206">
        <v>8567215</v>
      </c>
      <c r="DU583" s="206">
        <v>148165</v>
      </c>
      <c r="DV583" s="206" t="s">
        <v>869</v>
      </c>
      <c r="DW583" s="206" t="s">
        <v>300</v>
      </c>
      <c r="DX583" s="206" t="str">
        <f t="shared" si="39"/>
        <v>Academy</v>
      </c>
      <c r="DY583" s="246">
        <v>24</v>
      </c>
      <c r="DZ583" s="246">
        <v>94</v>
      </c>
      <c r="EA583" s="213">
        <f t="shared" ref="EA583:EA646" si="41">IF(DR583=DR582,EA582+1,1)</f>
        <v>3</v>
      </c>
      <c r="EB583" s="207" t="str">
        <f t="shared" si="40"/>
        <v>8563</v>
      </c>
    </row>
    <row r="584" spans="122:132" ht="15" x14ac:dyDescent="0.25">
      <c r="DR584" s="206">
        <v>856</v>
      </c>
      <c r="DS584" s="206" t="s">
        <v>176</v>
      </c>
      <c r="DT584" s="206">
        <v>8567217</v>
      </c>
      <c r="DU584" s="206">
        <v>130353</v>
      </c>
      <c r="DV584" s="206" t="s">
        <v>420</v>
      </c>
      <c r="DW584" s="206" t="s">
        <v>295</v>
      </c>
      <c r="DX584" s="206" t="str">
        <f t="shared" si="39"/>
        <v>Maintained</v>
      </c>
      <c r="DY584" s="246">
        <v>103</v>
      </c>
      <c r="DZ584" s="246">
        <v>0</v>
      </c>
      <c r="EA584" s="213">
        <f t="shared" si="41"/>
        <v>4</v>
      </c>
      <c r="EB584" s="207" t="str">
        <f t="shared" si="40"/>
        <v>8564</v>
      </c>
    </row>
    <row r="585" spans="122:132" ht="15" x14ac:dyDescent="0.25">
      <c r="DR585" s="206">
        <v>856</v>
      </c>
      <c r="DS585" s="206" t="s">
        <v>176</v>
      </c>
      <c r="DT585" s="206">
        <v>8567218</v>
      </c>
      <c r="DU585" s="206">
        <v>130371</v>
      </c>
      <c r="DV585" s="206" t="s">
        <v>870</v>
      </c>
      <c r="DW585" s="206" t="s">
        <v>295</v>
      </c>
      <c r="DX585" s="206" t="str">
        <f t="shared" si="39"/>
        <v>Maintained</v>
      </c>
      <c r="DY585" s="246">
        <v>110</v>
      </c>
      <c r="DZ585" s="246">
        <v>256</v>
      </c>
      <c r="EA585" s="213">
        <f t="shared" si="41"/>
        <v>5</v>
      </c>
      <c r="EB585" s="207" t="str">
        <f t="shared" si="40"/>
        <v>8565</v>
      </c>
    </row>
    <row r="586" spans="122:132" ht="15" x14ac:dyDescent="0.25">
      <c r="DR586" s="206">
        <v>856</v>
      </c>
      <c r="DS586" s="206" t="s">
        <v>176</v>
      </c>
      <c r="DT586" s="206">
        <v>8567220</v>
      </c>
      <c r="DU586" s="206">
        <v>148171</v>
      </c>
      <c r="DV586" s="206" t="s">
        <v>871</v>
      </c>
      <c r="DW586" s="206" t="s">
        <v>300</v>
      </c>
      <c r="DX586" s="206" t="str">
        <f t="shared" si="39"/>
        <v>Academy</v>
      </c>
      <c r="DY586" s="246">
        <v>0</v>
      </c>
      <c r="DZ586" s="246">
        <v>112</v>
      </c>
      <c r="EA586" s="213">
        <f t="shared" si="41"/>
        <v>6</v>
      </c>
      <c r="EB586" s="207" t="str">
        <f t="shared" si="40"/>
        <v>8566</v>
      </c>
    </row>
    <row r="587" spans="122:132" ht="15" x14ac:dyDescent="0.25">
      <c r="DR587" s="206">
        <v>856</v>
      </c>
      <c r="DS587" s="206" t="s">
        <v>176</v>
      </c>
      <c r="DT587" s="206">
        <v>8567221</v>
      </c>
      <c r="DU587" s="206">
        <v>131099</v>
      </c>
      <c r="DV587" s="206" t="s">
        <v>872</v>
      </c>
      <c r="DW587" s="206" t="s">
        <v>320</v>
      </c>
      <c r="DX587" s="206" t="str">
        <f t="shared" si="39"/>
        <v>Maintained</v>
      </c>
      <c r="DY587" s="246">
        <v>56</v>
      </c>
      <c r="DZ587" s="246">
        <v>124</v>
      </c>
      <c r="EA587" s="213">
        <f t="shared" si="41"/>
        <v>7</v>
      </c>
      <c r="EB587" s="207" t="str">
        <f t="shared" si="40"/>
        <v>8567</v>
      </c>
    </row>
    <row r="588" spans="122:132" ht="15" x14ac:dyDescent="0.25">
      <c r="DR588" s="206">
        <v>857</v>
      </c>
      <c r="DS588" s="206" t="s">
        <v>208</v>
      </c>
      <c r="DT588" s="206">
        <v>8577015</v>
      </c>
      <c r="DU588" s="206">
        <v>120355</v>
      </c>
      <c r="DV588" s="206" t="s">
        <v>873</v>
      </c>
      <c r="DW588" s="206" t="s">
        <v>295</v>
      </c>
      <c r="DX588" s="206" t="str">
        <f t="shared" si="39"/>
        <v>Maintained</v>
      </c>
      <c r="DY588" s="246">
        <v>8</v>
      </c>
      <c r="DZ588" s="246">
        <v>0</v>
      </c>
      <c r="EA588" s="213">
        <f t="shared" si="41"/>
        <v>1</v>
      </c>
      <c r="EB588" s="207" t="str">
        <f t="shared" si="40"/>
        <v>8571</v>
      </c>
    </row>
    <row r="589" spans="122:132" ht="15" x14ac:dyDescent="0.25">
      <c r="DR589" s="206">
        <v>860</v>
      </c>
      <c r="DS589" s="206" t="s">
        <v>222</v>
      </c>
      <c r="DT589" s="206">
        <v>8607000</v>
      </c>
      <c r="DU589" s="206">
        <v>132731</v>
      </c>
      <c r="DV589" s="206" t="s">
        <v>874</v>
      </c>
      <c r="DW589" s="206" t="s">
        <v>295</v>
      </c>
      <c r="DX589" s="206" t="str">
        <f t="shared" si="39"/>
        <v>Maintained</v>
      </c>
      <c r="DY589" s="246">
        <v>58</v>
      </c>
      <c r="DZ589" s="246">
        <v>23</v>
      </c>
      <c r="EA589" s="213">
        <f t="shared" si="41"/>
        <v>1</v>
      </c>
      <c r="EB589" s="207" t="str">
        <f t="shared" si="40"/>
        <v>8601</v>
      </c>
    </row>
    <row r="590" spans="122:132" ht="15" x14ac:dyDescent="0.25">
      <c r="DR590" s="206">
        <v>860</v>
      </c>
      <c r="DS590" s="206" t="s">
        <v>222</v>
      </c>
      <c r="DT590" s="206">
        <v>8607001</v>
      </c>
      <c r="DU590" s="206">
        <v>140997</v>
      </c>
      <c r="DV590" s="206" t="s">
        <v>875</v>
      </c>
      <c r="DW590" s="206" t="s">
        <v>345</v>
      </c>
      <c r="DX590" s="206" t="str">
        <f t="shared" si="39"/>
        <v>Academy</v>
      </c>
      <c r="DY590" s="246">
        <v>0</v>
      </c>
      <c r="DZ590" s="246">
        <v>188</v>
      </c>
      <c r="EA590" s="213">
        <f t="shared" si="41"/>
        <v>2</v>
      </c>
      <c r="EB590" s="207" t="str">
        <f t="shared" si="40"/>
        <v>8602</v>
      </c>
    </row>
    <row r="591" spans="122:132" ht="15" x14ac:dyDescent="0.25">
      <c r="DR591" s="206">
        <v>860</v>
      </c>
      <c r="DS591" s="206" t="s">
        <v>222</v>
      </c>
      <c r="DT591" s="206">
        <v>8607003</v>
      </c>
      <c r="DU591" s="206">
        <v>124496</v>
      </c>
      <c r="DV591" s="206" t="s">
        <v>876</v>
      </c>
      <c r="DW591" s="206" t="s">
        <v>295</v>
      </c>
      <c r="DX591" s="206" t="str">
        <f t="shared" si="39"/>
        <v>Maintained</v>
      </c>
      <c r="DY591" s="246">
        <v>54</v>
      </c>
      <c r="DZ591" s="246">
        <v>0</v>
      </c>
      <c r="EA591" s="213">
        <f t="shared" si="41"/>
        <v>3</v>
      </c>
      <c r="EB591" s="207" t="str">
        <f t="shared" si="40"/>
        <v>8603</v>
      </c>
    </row>
    <row r="592" spans="122:132" ht="15" x14ac:dyDescent="0.25">
      <c r="DR592" s="206">
        <v>860</v>
      </c>
      <c r="DS592" s="206" t="s">
        <v>222</v>
      </c>
      <c r="DT592" s="206">
        <v>8607006</v>
      </c>
      <c r="DU592" s="206">
        <v>142169</v>
      </c>
      <c r="DV592" s="206" t="s">
        <v>877</v>
      </c>
      <c r="DW592" s="206" t="s">
        <v>300</v>
      </c>
      <c r="DX592" s="206" t="str">
        <f t="shared" si="39"/>
        <v>Academy</v>
      </c>
      <c r="DY592" s="246">
        <v>48</v>
      </c>
      <c r="DZ592" s="246">
        <v>0</v>
      </c>
      <c r="EA592" s="213">
        <f t="shared" si="41"/>
        <v>4</v>
      </c>
      <c r="EB592" s="207" t="str">
        <f t="shared" si="40"/>
        <v>8604</v>
      </c>
    </row>
    <row r="593" spans="122:132" ht="15" x14ac:dyDescent="0.25">
      <c r="DR593" s="206">
        <v>860</v>
      </c>
      <c r="DS593" s="206" t="s">
        <v>222</v>
      </c>
      <c r="DT593" s="206">
        <v>8607015</v>
      </c>
      <c r="DU593" s="206">
        <v>146070</v>
      </c>
      <c r="DV593" s="206" t="s">
        <v>878</v>
      </c>
      <c r="DW593" s="206" t="s">
        <v>300</v>
      </c>
      <c r="DX593" s="206" t="str">
        <f t="shared" si="39"/>
        <v>Academy</v>
      </c>
      <c r="DY593" s="246">
        <v>0</v>
      </c>
      <c r="DZ593" s="246">
        <v>206</v>
      </c>
      <c r="EA593" s="213">
        <f t="shared" si="41"/>
        <v>5</v>
      </c>
      <c r="EB593" s="207" t="str">
        <f t="shared" si="40"/>
        <v>8605</v>
      </c>
    </row>
    <row r="594" spans="122:132" ht="15" x14ac:dyDescent="0.25">
      <c r="DR594" s="206">
        <v>860</v>
      </c>
      <c r="DS594" s="206" t="s">
        <v>222</v>
      </c>
      <c r="DT594" s="206">
        <v>8607016</v>
      </c>
      <c r="DU594" s="206">
        <v>146071</v>
      </c>
      <c r="DV594" s="206" t="s">
        <v>879</v>
      </c>
      <c r="DW594" s="206" t="s">
        <v>300</v>
      </c>
      <c r="DX594" s="206" t="str">
        <f t="shared" si="39"/>
        <v>Academy</v>
      </c>
      <c r="DY594" s="246">
        <v>194</v>
      </c>
      <c r="DZ594" s="246">
        <v>0</v>
      </c>
      <c r="EA594" s="213">
        <f t="shared" si="41"/>
        <v>6</v>
      </c>
      <c r="EB594" s="207" t="str">
        <f t="shared" si="40"/>
        <v>8606</v>
      </c>
    </row>
    <row r="595" spans="122:132" ht="15" x14ac:dyDescent="0.25">
      <c r="DR595" s="206">
        <v>860</v>
      </c>
      <c r="DS595" s="206" t="s">
        <v>222</v>
      </c>
      <c r="DT595" s="206">
        <v>8607023</v>
      </c>
      <c r="DU595" s="206">
        <v>124508</v>
      </c>
      <c r="DV595" s="206" t="s">
        <v>880</v>
      </c>
      <c r="DW595" s="206" t="s">
        <v>295</v>
      </c>
      <c r="DX595" s="206" t="str">
        <f t="shared" si="39"/>
        <v>Maintained</v>
      </c>
      <c r="DY595" s="246">
        <v>0</v>
      </c>
      <c r="DZ595" s="246">
        <v>183</v>
      </c>
      <c r="EA595" s="213">
        <f t="shared" si="41"/>
        <v>7</v>
      </c>
      <c r="EB595" s="207" t="str">
        <f t="shared" si="40"/>
        <v>8607</v>
      </c>
    </row>
    <row r="596" spans="122:132" ht="15" x14ac:dyDescent="0.25">
      <c r="DR596" s="206">
        <v>860</v>
      </c>
      <c r="DS596" s="206" t="s">
        <v>222</v>
      </c>
      <c r="DT596" s="206">
        <v>8607024</v>
      </c>
      <c r="DU596" s="206">
        <v>142170</v>
      </c>
      <c r="DV596" s="206" t="s">
        <v>881</v>
      </c>
      <c r="DW596" s="206" t="s">
        <v>300</v>
      </c>
      <c r="DX596" s="206" t="str">
        <f t="shared" si="39"/>
        <v>Academy</v>
      </c>
      <c r="DY596" s="246">
        <v>0</v>
      </c>
      <c r="DZ596" s="246">
        <v>102</v>
      </c>
      <c r="EA596" s="213">
        <f t="shared" si="41"/>
        <v>8</v>
      </c>
      <c r="EB596" s="207" t="str">
        <f t="shared" si="40"/>
        <v>8608</v>
      </c>
    </row>
    <row r="597" spans="122:132" ht="15" x14ac:dyDescent="0.25">
      <c r="DR597" s="206">
        <v>860</v>
      </c>
      <c r="DS597" s="206" t="s">
        <v>222</v>
      </c>
      <c r="DT597" s="206">
        <v>8607026</v>
      </c>
      <c r="DU597" s="206">
        <v>141448</v>
      </c>
      <c r="DV597" s="206" t="s">
        <v>882</v>
      </c>
      <c r="DW597" s="206" t="s">
        <v>300</v>
      </c>
      <c r="DX597" s="206" t="str">
        <f t="shared" si="39"/>
        <v>Academy</v>
      </c>
      <c r="DY597" s="246">
        <v>0</v>
      </c>
      <c r="DZ597" s="246">
        <v>111</v>
      </c>
      <c r="EA597" s="213">
        <f t="shared" si="41"/>
        <v>9</v>
      </c>
      <c r="EB597" s="207" t="str">
        <f t="shared" si="40"/>
        <v>8609</v>
      </c>
    </row>
    <row r="598" spans="122:132" ht="15" x14ac:dyDescent="0.25">
      <c r="DR598" s="206">
        <v>860</v>
      </c>
      <c r="DS598" s="206" t="s">
        <v>222</v>
      </c>
      <c r="DT598" s="206">
        <v>8607027</v>
      </c>
      <c r="DU598" s="206">
        <v>141449</v>
      </c>
      <c r="DV598" s="206" t="s">
        <v>883</v>
      </c>
      <c r="DW598" s="206" t="s">
        <v>300</v>
      </c>
      <c r="DX598" s="206" t="str">
        <f t="shared" si="39"/>
        <v>Academy</v>
      </c>
      <c r="DY598" s="246">
        <v>0</v>
      </c>
      <c r="DZ598" s="246">
        <v>99</v>
      </c>
      <c r="EA598" s="213">
        <f t="shared" si="41"/>
        <v>10</v>
      </c>
      <c r="EB598" s="207" t="str">
        <f t="shared" si="40"/>
        <v>86010</v>
      </c>
    </row>
    <row r="599" spans="122:132" ht="15" x14ac:dyDescent="0.25">
      <c r="DR599" s="206">
        <v>860</v>
      </c>
      <c r="DS599" s="206" t="s">
        <v>222</v>
      </c>
      <c r="DT599" s="206">
        <v>8607028</v>
      </c>
      <c r="DU599" s="206">
        <v>143346</v>
      </c>
      <c r="DV599" s="206" t="s">
        <v>491</v>
      </c>
      <c r="DW599" s="206" t="s">
        <v>300</v>
      </c>
      <c r="DX599" s="206" t="str">
        <f t="shared" si="39"/>
        <v>Academy</v>
      </c>
      <c r="DY599" s="246">
        <v>0</v>
      </c>
      <c r="DZ599" s="246">
        <v>124</v>
      </c>
      <c r="EA599" s="213">
        <f t="shared" si="41"/>
        <v>11</v>
      </c>
      <c r="EB599" s="207" t="str">
        <f t="shared" si="40"/>
        <v>86011</v>
      </c>
    </row>
    <row r="600" spans="122:132" ht="15" x14ac:dyDescent="0.25">
      <c r="DR600" s="206">
        <v>860</v>
      </c>
      <c r="DS600" s="206" t="s">
        <v>222</v>
      </c>
      <c r="DT600" s="206">
        <v>8607030</v>
      </c>
      <c r="DU600" s="206">
        <v>146727</v>
      </c>
      <c r="DV600" s="206" t="s">
        <v>884</v>
      </c>
      <c r="DW600" s="206" t="s">
        <v>300</v>
      </c>
      <c r="DX600" s="206" t="str">
        <f t="shared" si="39"/>
        <v>Academy</v>
      </c>
      <c r="DY600" s="246">
        <v>0</v>
      </c>
      <c r="DZ600" s="246">
        <v>217</v>
      </c>
      <c r="EA600" s="213">
        <f t="shared" si="41"/>
        <v>12</v>
      </c>
      <c r="EB600" s="207" t="str">
        <f t="shared" si="40"/>
        <v>86012</v>
      </c>
    </row>
    <row r="601" spans="122:132" ht="15" x14ac:dyDescent="0.25">
      <c r="DR601" s="206">
        <v>860</v>
      </c>
      <c r="DS601" s="206" t="s">
        <v>222</v>
      </c>
      <c r="DT601" s="206">
        <v>8607032</v>
      </c>
      <c r="DU601" s="206">
        <v>124514</v>
      </c>
      <c r="DV601" s="206" t="s">
        <v>885</v>
      </c>
      <c r="DW601" s="206" t="s">
        <v>295</v>
      </c>
      <c r="DX601" s="206" t="str">
        <f t="shared" si="39"/>
        <v>Maintained</v>
      </c>
      <c r="DY601" s="246">
        <v>134</v>
      </c>
      <c r="DZ601" s="246">
        <v>0</v>
      </c>
      <c r="EA601" s="213">
        <f t="shared" si="41"/>
        <v>13</v>
      </c>
      <c r="EB601" s="207" t="str">
        <f t="shared" si="40"/>
        <v>86013</v>
      </c>
    </row>
    <row r="602" spans="122:132" ht="15" x14ac:dyDescent="0.25">
      <c r="DR602" s="206">
        <v>860</v>
      </c>
      <c r="DS602" s="206" t="s">
        <v>222</v>
      </c>
      <c r="DT602" s="206">
        <v>8607033</v>
      </c>
      <c r="DU602" s="206">
        <v>143354</v>
      </c>
      <c r="DV602" s="206" t="s">
        <v>886</v>
      </c>
      <c r="DW602" s="206" t="s">
        <v>300</v>
      </c>
      <c r="DX602" s="206" t="str">
        <f t="shared" si="39"/>
        <v>Academy</v>
      </c>
      <c r="DY602" s="246">
        <v>65</v>
      </c>
      <c r="DZ602" s="246">
        <v>0</v>
      </c>
      <c r="EA602" s="213">
        <f t="shared" si="41"/>
        <v>14</v>
      </c>
      <c r="EB602" s="207" t="str">
        <f t="shared" si="40"/>
        <v>86014</v>
      </c>
    </row>
    <row r="603" spans="122:132" ht="15" x14ac:dyDescent="0.25">
      <c r="DR603" s="206">
        <v>860</v>
      </c>
      <c r="DS603" s="206" t="s">
        <v>222</v>
      </c>
      <c r="DT603" s="206">
        <v>8607034</v>
      </c>
      <c r="DU603" s="206">
        <v>144208</v>
      </c>
      <c r="DV603" s="206" t="s">
        <v>887</v>
      </c>
      <c r="DW603" s="206" t="s">
        <v>300</v>
      </c>
      <c r="DX603" s="206" t="str">
        <f t="shared" si="39"/>
        <v>Academy</v>
      </c>
      <c r="DY603" s="246">
        <v>55</v>
      </c>
      <c r="DZ603" s="246">
        <v>0</v>
      </c>
      <c r="EA603" s="213">
        <f t="shared" si="41"/>
        <v>15</v>
      </c>
      <c r="EB603" s="207" t="str">
        <f t="shared" si="40"/>
        <v>86015</v>
      </c>
    </row>
    <row r="604" spans="122:132" ht="15" x14ac:dyDescent="0.25">
      <c r="DR604" s="206">
        <v>860</v>
      </c>
      <c r="DS604" s="206" t="s">
        <v>222</v>
      </c>
      <c r="DT604" s="206">
        <v>8607036</v>
      </c>
      <c r="DU604" s="206">
        <v>145276</v>
      </c>
      <c r="DV604" s="206" t="s">
        <v>888</v>
      </c>
      <c r="DW604" s="206" t="s">
        <v>300</v>
      </c>
      <c r="DX604" s="206" t="str">
        <f t="shared" si="39"/>
        <v>Academy</v>
      </c>
      <c r="DY604" s="246">
        <v>125</v>
      </c>
      <c r="DZ604" s="246">
        <v>0</v>
      </c>
      <c r="EA604" s="213">
        <f t="shared" si="41"/>
        <v>16</v>
      </c>
      <c r="EB604" s="207" t="str">
        <f t="shared" si="40"/>
        <v>86016</v>
      </c>
    </row>
    <row r="605" spans="122:132" ht="15" x14ac:dyDescent="0.25">
      <c r="DR605" s="206">
        <v>860</v>
      </c>
      <c r="DS605" s="206" t="s">
        <v>222</v>
      </c>
      <c r="DT605" s="206">
        <v>8607037</v>
      </c>
      <c r="DU605" s="206">
        <v>124518</v>
      </c>
      <c r="DV605" s="206" t="s">
        <v>889</v>
      </c>
      <c r="DW605" s="206" t="s">
        <v>295</v>
      </c>
      <c r="DX605" s="206" t="str">
        <f t="shared" si="39"/>
        <v>Maintained</v>
      </c>
      <c r="DY605" s="246">
        <v>107</v>
      </c>
      <c r="DZ605" s="246">
        <v>0</v>
      </c>
      <c r="EA605" s="213">
        <f t="shared" si="41"/>
        <v>17</v>
      </c>
      <c r="EB605" s="207" t="str">
        <f t="shared" si="40"/>
        <v>86017</v>
      </c>
    </row>
    <row r="606" spans="122:132" ht="15" x14ac:dyDescent="0.25">
      <c r="DR606" s="206">
        <v>860</v>
      </c>
      <c r="DS606" s="206" t="s">
        <v>222</v>
      </c>
      <c r="DT606" s="206">
        <v>8607038</v>
      </c>
      <c r="DU606" s="206">
        <v>143897</v>
      </c>
      <c r="DV606" s="206" t="s">
        <v>890</v>
      </c>
      <c r="DW606" s="206" t="s">
        <v>300</v>
      </c>
      <c r="DX606" s="206" t="str">
        <f t="shared" si="39"/>
        <v>Academy</v>
      </c>
      <c r="DY606" s="246">
        <v>107</v>
      </c>
      <c r="DZ606" s="246">
        <v>0</v>
      </c>
      <c r="EA606" s="213">
        <f t="shared" si="41"/>
        <v>18</v>
      </c>
      <c r="EB606" s="207" t="str">
        <f t="shared" si="40"/>
        <v>86018</v>
      </c>
    </row>
    <row r="607" spans="122:132" ht="15" x14ac:dyDescent="0.25">
      <c r="DR607" s="206">
        <v>860</v>
      </c>
      <c r="DS607" s="206" t="s">
        <v>222</v>
      </c>
      <c r="DT607" s="206">
        <v>8607039</v>
      </c>
      <c r="DU607" s="206">
        <v>142094</v>
      </c>
      <c r="DV607" s="206" t="s">
        <v>891</v>
      </c>
      <c r="DW607" s="206" t="s">
        <v>300</v>
      </c>
      <c r="DX607" s="206" t="str">
        <f t="shared" si="39"/>
        <v>Academy</v>
      </c>
      <c r="DY607" s="246">
        <v>58</v>
      </c>
      <c r="DZ607" s="246">
        <v>63</v>
      </c>
      <c r="EA607" s="213">
        <f t="shared" si="41"/>
        <v>19</v>
      </c>
      <c r="EB607" s="207" t="str">
        <f t="shared" si="40"/>
        <v>86019</v>
      </c>
    </row>
    <row r="608" spans="122:132" ht="15" x14ac:dyDescent="0.25">
      <c r="DR608" s="206">
        <v>860</v>
      </c>
      <c r="DS608" s="206" t="s">
        <v>222</v>
      </c>
      <c r="DT608" s="206">
        <v>8607041</v>
      </c>
      <c r="DU608" s="206">
        <v>146901</v>
      </c>
      <c r="DV608" s="206" t="s">
        <v>892</v>
      </c>
      <c r="DW608" s="206" t="s">
        <v>300</v>
      </c>
      <c r="DX608" s="206" t="str">
        <f t="shared" si="39"/>
        <v>Academy</v>
      </c>
      <c r="DY608" s="246">
        <v>0</v>
      </c>
      <c r="DZ608" s="246">
        <v>209</v>
      </c>
      <c r="EA608" s="213">
        <f t="shared" si="41"/>
        <v>20</v>
      </c>
      <c r="EB608" s="207" t="str">
        <f t="shared" si="40"/>
        <v>86020</v>
      </c>
    </row>
    <row r="609" spans="122:132" ht="15" x14ac:dyDescent="0.25">
      <c r="DR609" s="206">
        <v>860</v>
      </c>
      <c r="DS609" s="206" t="s">
        <v>222</v>
      </c>
      <c r="DT609" s="206">
        <v>8607042</v>
      </c>
      <c r="DU609" s="206">
        <v>146201</v>
      </c>
      <c r="DV609" s="206" t="s">
        <v>893</v>
      </c>
      <c r="DW609" s="206" t="s">
        <v>300</v>
      </c>
      <c r="DX609" s="206" t="str">
        <f t="shared" si="39"/>
        <v>Academy</v>
      </c>
      <c r="DY609" s="246">
        <v>128</v>
      </c>
      <c r="DZ609" s="246">
        <v>0</v>
      </c>
      <c r="EA609" s="213">
        <f t="shared" si="41"/>
        <v>21</v>
      </c>
      <c r="EB609" s="207" t="str">
        <f t="shared" si="40"/>
        <v>86021</v>
      </c>
    </row>
    <row r="610" spans="122:132" ht="15" x14ac:dyDescent="0.25">
      <c r="DR610" s="206">
        <v>860</v>
      </c>
      <c r="DS610" s="206" t="s">
        <v>222</v>
      </c>
      <c r="DT610" s="206">
        <v>8607043</v>
      </c>
      <c r="DU610" s="206">
        <v>144209</v>
      </c>
      <c r="DV610" s="206" t="s">
        <v>894</v>
      </c>
      <c r="DW610" s="206" t="s">
        <v>300</v>
      </c>
      <c r="DX610" s="206" t="str">
        <f t="shared" si="39"/>
        <v>Academy</v>
      </c>
      <c r="DY610" s="246">
        <v>0</v>
      </c>
      <c r="DZ610" s="246">
        <v>91</v>
      </c>
      <c r="EA610" s="213">
        <f t="shared" si="41"/>
        <v>22</v>
      </c>
      <c r="EB610" s="207" t="str">
        <f t="shared" si="40"/>
        <v>86022</v>
      </c>
    </row>
    <row r="611" spans="122:132" ht="15" x14ac:dyDescent="0.25">
      <c r="DR611" s="206">
        <v>860</v>
      </c>
      <c r="DS611" s="206" t="s">
        <v>222</v>
      </c>
      <c r="DT611" s="206">
        <v>8607750</v>
      </c>
      <c r="DU611" s="206">
        <v>124524</v>
      </c>
      <c r="DV611" s="206" t="s">
        <v>895</v>
      </c>
      <c r="DW611" s="206" t="s">
        <v>295</v>
      </c>
      <c r="DX611" s="206" t="str">
        <f t="shared" si="39"/>
        <v>Maintained</v>
      </c>
      <c r="DY611" s="246">
        <v>21</v>
      </c>
      <c r="DZ611" s="246">
        <v>0</v>
      </c>
      <c r="EA611" s="213">
        <f t="shared" si="41"/>
        <v>23</v>
      </c>
      <c r="EB611" s="207" t="str">
        <f t="shared" si="40"/>
        <v>86023</v>
      </c>
    </row>
    <row r="612" spans="122:132" ht="15" x14ac:dyDescent="0.25">
      <c r="DR612" s="206">
        <v>861</v>
      </c>
      <c r="DS612" s="206" t="s">
        <v>225</v>
      </c>
      <c r="DT612" s="206">
        <v>8617005</v>
      </c>
      <c r="DU612" s="206">
        <v>124498</v>
      </c>
      <c r="DV612" s="206" t="s">
        <v>896</v>
      </c>
      <c r="DW612" s="206" t="s">
        <v>320</v>
      </c>
      <c r="DX612" s="206" t="str">
        <f t="shared" si="39"/>
        <v>Maintained</v>
      </c>
      <c r="DY612" s="246">
        <v>37</v>
      </c>
      <c r="DZ612" s="246">
        <v>77</v>
      </c>
      <c r="EA612" s="213">
        <f t="shared" si="41"/>
        <v>1</v>
      </c>
      <c r="EB612" s="207" t="str">
        <f t="shared" si="40"/>
        <v>8611</v>
      </c>
    </row>
    <row r="613" spans="122:132" ht="15" x14ac:dyDescent="0.25">
      <c r="DR613" s="206">
        <v>861</v>
      </c>
      <c r="DS613" s="206" t="s">
        <v>225</v>
      </c>
      <c r="DT613" s="206">
        <v>8617007</v>
      </c>
      <c r="DU613" s="206">
        <v>124500</v>
      </c>
      <c r="DV613" s="206" t="s">
        <v>897</v>
      </c>
      <c r="DW613" s="206" t="s">
        <v>320</v>
      </c>
      <c r="DX613" s="206" t="str">
        <f t="shared" si="39"/>
        <v>Maintained</v>
      </c>
      <c r="DY613" s="246">
        <v>115</v>
      </c>
      <c r="DZ613" s="246">
        <v>226</v>
      </c>
      <c r="EA613" s="213">
        <f t="shared" si="41"/>
        <v>2</v>
      </c>
      <c r="EB613" s="207" t="str">
        <f t="shared" si="40"/>
        <v>8612</v>
      </c>
    </row>
    <row r="614" spans="122:132" ht="15" x14ac:dyDescent="0.25">
      <c r="DR614" s="206">
        <v>861</v>
      </c>
      <c r="DS614" s="206" t="s">
        <v>225</v>
      </c>
      <c r="DT614" s="206">
        <v>8617008</v>
      </c>
      <c r="DU614" s="206">
        <v>146503</v>
      </c>
      <c r="DV614" s="206" t="s">
        <v>898</v>
      </c>
      <c r="DW614" s="206" t="s">
        <v>300</v>
      </c>
      <c r="DX614" s="206" t="str">
        <f t="shared" si="39"/>
        <v>Academy</v>
      </c>
      <c r="DY614" s="246">
        <v>121</v>
      </c>
      <c r="DZ614" s="246">
        <v>109.5</v>
      </c>
      <c r="EA614" s="213">
        <f t="shared" si="41"/>
        <v>3</v>
      </c>
      <c r="EB614" s="207" t="str">
        <f t="shared" si="40"/>
        <v>8613</v>
      </c>
    </row>
    <row r="615" spans="122:132" ht="15" x14ac:dyDescent="0.25">
      <c r="DR615" s="206">
        <v>861</v>
      </c>
      <c r="DS615" s="206" t="s">
        <v>225</v>
      </c>
      <c r="DT615" s="206">
        <v>8617011</v>
      </c>
      <c r="DU615" s="206">
        <v>146497</v>
      </c>
      <c r="DV615" s="206" t="s">
        <v>899</v>
      </c>
      <c r="DW615" s="206" t="s">
        <v>300</v>
      </c>
      <c r="DX615" s="206" t="str">
        <f t="shared" si="39"/>
        <v>Academy</v>
      </c>
      <c r="DY615" s="246">
        <v>111</v>
      </c>
      <c r="DZ615" s="246">
        <v>110</v>
      </c>
      <c r="EA615" s="213">
        <f t="shared" si="41"/>
        <v>4</v>
      </c>
      <c r="EB615" s="207" t="str">
        <f t="shared" si="40"/>
        <v>8614</v>
      </c>
    </row>
    <row r="616" spans="122:132" ht="15" x14ac:dyDescent="0.25">
      <c r="DR616" s="206">
        <v>865</v>
      </c>
      <c r="DS616" s="206" t="s">
        <v>244</v>
      </c>
      <c r="DT616" s="206">
        <v>8657000</v>
      </c>
      <c r="DU616" s="206">
        <v>145198</v>
      </c>
      <c r="DV616" s="206" t="s">
        <v>900</v>
      </c>
      <c r="DW616" s="206" t="s">
        <v>345</v>
      </c>
      <c r="DX616" s="206" t="str">
        <f t="shared" si="39"/>
        <v>Academy</v>
      </c>
      <c r="DY616" s="246">
        <v>59</v>
      </c>
      <c r="DZ616" s="246">
        <v>147</v>
      </c>
      <c r="EA616" s="213">
        <f t="shared" si="41"/>
        <v>1</v>
      </c>
      <c r="EB616" s="207" t="str">
        <f t="shared" si="40"/>
        <v>8651</v>
      </c>
    </row>
    <row r="617" spans="122:132" ht="15" x14ac:dyDescent="0.25">
      <c r="DR617" s="206">
        <v>865</v>
      </c>
      <c r="DS617" s="206" t="s">
        <v>244</v>
      </c>
      <c r="DT617" s="206">
        <v>8657003</v>
      </c>
      <c r="DU617" s="206">
        <v>148145</v>
      </c>
      <c r="DV617" s="206" t="s">
        <v>901</v>
      </c>
      <c r="DW617" s="206" t="s">
        <v>295</v>
      </c>
      <c r="DX617" s="206" t="str">
        <f t="shared" si="39"/>
        <v>Maintained</v>
      </c>
      <c r="DY617" s="246">
        <v>127</v>
      </c>
      <c r="DZ617" s="246">
        <v>276</v>
      </c>
      <c r="EA617" s="213">
        <f t="shared" si="41"/>
        <v>2</v>
      </c>
      <c r="EB617" s="207" t="str">
        <f t="shared" si="40"/>
        <v>8652</v>
      </c>
    </row>
    <row r="618" spans="122:132" ht="15" x14ac:dyDescent="0.25">
      <c r="DR618" s="206">
        <v>865</v>
      </c>
      <c r="DS618" s="206" t="s">
        <v>244</v>
      </c>
      <c r="DT618" s="206">
        <v>8657007</v>
      </c>
      <c r="DU618" s="206">
        <v>126550</v>
      </c>
      <c r="DV618" s="206" t="s">
        <v>902</v>
      </c>
      <c r="DW618" s="206" t="s">
        <v>295</v>
      </c>
      <c r="DX618" s="206" t="str">
        <f t="shared" si="39"/>
        <v>Maintained</v>
      </c>
      <c r="DY618" s="246">
        <v>6</v>
      </c>
      <c r="DZ618" s="246">
        <v>90</v>
      </c>
      <c r="EA618" s="213">
        <f t="shared" si="41"/>
        <v>3</v>
      </c>
      <c r="EB618" s="207" t="str">
        <f t="shared" si="40"/>
        <v>8653</v>
      </c>
    </row>
    <row r="619" spans="122:132" ht="15" x14ac:dyDescent="0.25">
      <c r="DR619" s="206">
        <v>865</v>
      </c>
      <c r="DS619" s="206" t="s">
        <v>244</v>
      </c>
      <c r="DT619" s="206">
        <v>8657008</v>
      </c>
      <c r="DU619" s="206">
        <v>141647</v>
      </c>
      <c r="DV619" s="206" t="s">
        <v>903</v>
      </c>
      <c r="DW619" s="206" t="s">
        <v>300</v>
      </c>
      <c r="DX619" s="206" t="str">
        <f t="shared" si="39"/>
        <v>Academy</v>
      </c>
      <c r="DY619" s="246">
        <v>99</v>
      </c>
      <c r="DZ619" s="246">
        <v>57</v>
      </c>
      <c r="EA619" s="213">
        <f t="shared" si="41"/>
        <v>4</v>
      </c>
      <c r="EB619" s="207" t="str">
        <f t="shared" si="40"/>
        <v>8654</v>
      </c>
    </row>
    <row r="620" spans="122:132" ht="15" x14ac:dyDescent="0.25">
      <c r="DR620" s="206">
        <v>866</v>
      </c>
      <c r="DS620" s="206" t="s">
        <v>230</v>
      </c>
      <c r="DT620" s="206">
        <v>8667000</v>
      </c>
      <c r="DU620" s="206">
        <v>138307</v>
      </c>
      <c r="DV620" s="206" t="s">
        <v>904</v>
      </c>
      <c r="DW620" s="206" t="s">
        <v>300</v>
      </c>
      <c r="DX620" s="206" t="str">
        <f t="shared" si="39"/>
        <v>Academy</v>
      </c>
      <c r="DY620" s="246">
        <v>57</v>
      </c>
      <c r="DZ620" s="246">
        <v>0</v>
      </c>
      <c r="EA620" s="213">
        <f t="shared" si="41"/>
        <v>1</v>
      </c>
      <c r="EB620" s="207" t="str">
        <f t="shared" si="40"/>
        <v>8661</v>
      </c>
    </row>
    <row r="621" spans="122:132" ht="15" x14ac:dyDescent="0.25">
      <c r="DR621" s="206">
        <v>866</v>
      </c>
      <c r="DS621" s="206" t="s">
        <v>230</v>
      </c>
      <c r="DT621" s="206">
        <v>8667002</v>
      </c>
      <c r="DU621" s="206">
        <v>145852</v>
      </c>
      <c r="DV621" s="206" t="s">
        <v>905</v>
      </c>
      <c r="DW621" s="206" t="s">
        <v>345</v>
      </c>
      <c r="DX621" s="206" t="str">
        <f t="shared" si="39"/>
        <v>Academy</v>
      </c>
      <c r="DY621" s="246">
        <v>0</v>
      </c>
      <c r="DZ621" s="246">
        <v>64.5</v>
      </c>
      <c r="EA621" s="213">
        <f t="shared" si="41"/>
        <v>2</v>
      </c>
      <c r="EB621" s="207" t="str">
        <f t="shared" si="40"/>
        <v>8662</v>
      </c>
    </row>
    <row r="622" spans="122:132" ht="15" x14ac:dyDescent="0.25">
      <c r="DR622" s="206">
        <v>866</v>
      </c>
      <c r="DS622" s="206" t="s">
        <v>230</v>
      </c>
      <c r="DT622" s="206">
        <v>8667003</v>
      </c>
      <c r="DU622" s="206">
        <v>145874</v>
      </c>
      <c r="DV622" s="206" t="s">
        <v>906</v>
      </c>
      <c r="DW622" s="206" t="s">
        <v>311</v>
      </c>
      <c r="DX622" s="206" t="str">
        <f t="shared" si="39"/>
        <v>Academy</v>
      </c>
      <c r="DY622" s="246">
        <v>0</v>
      </c>
      <c r="DZ622" s="246">
        <v>81</v>
      </c>
      <c r="EA622" s="213">
        <f t="shared" si="41"/>
        <v>3</v>
      </c>
      <c r="EB622" s="207" t="str">
        <f t="shared" si="40"/>
        <v>8663</v>
      </c>
    </row>
    <row r="623" spans="122:132" ht="15" x14ac:dyDescent="0.25">
      <c r="DR623" s="206">
        <v>866</v>
      </c>
      <c r="DS623" s="206" t="s">
        <v>230</v>
      </c>
      <c r="DT623" s="206">
        <v>8667005</v>
      </c>
      <c r="DU623" s="206">
        <v>146668</v>
      </c>
      <c r="DV623" s="206" t="s">
        <v>907</v>
      </c>
      <c r="DW623" s="206" t="s">
        <v>345</v>
      </c>
      <c r="DX623" s="206" t="str">
        <f t="shared" si="39"/>
        <v>Academy</v>
      </c>
      <c r="DY623" s="246">
        <v>72</v>
      </c>
      <c r="DZ623" s="246">
        <v>0</v>
      </c>
      <c r="EA623" s="213">
        <f t="shared" si="41"/>
        <v>4</v>
      </c>
      <c r="EB623" s="207" t="str">
        <f t="shared" si="40"/>
        <v>8664</v>
      </c>
    </row>
    <row r="624" spans="122:132" ht="15" x14ac:dyDescent="0.25">
      <c r="DR624" s="206">
        <v>866</v>
      </c>
      <c r="DS624" s="206" t="s">
        <v>230</v>
      </c>
      <c r="DT624" s="206">
        <v>8667006</v>
      </c>
      <c r="DU624" s="206">
        <v>126549</v>
      </c>
      <c r="DV624" s="206" t="s">
        <v>908</v>
      </c>
      <c r="DW624" s="206" t="s">
        <v>295</v>
      </c>
      <c r="DX624" s="206" t="str">
        <f t="shared" si="39"/>
        <v>Maintained</v>
      </c>
      <c r="DY624" s="246">
        <v>48</v>
      </c>
      <c r="DZ624" s="246">
        <v>203</v>
      </c>
      <c r="EA624" s="213">
        <f t="shared" si="41"/>
        <v>5</v>
      </c>
      <c r="EB624" s="207" t="str">
        <f t="shared" si="40"/>
        <v>8665</v>
      </c>
    </row>
    <row r="625" spans="122:132" ht="15" x14ac:dyDescent="0.25">
      <c r="DR625" s="206">
        <v>866</v>
      </c>
      <c r="DS625" s="206" t="s">
        <v>230</v>
      </c>
      <c r="DT625" s="206">
        <v>8667012</v>
      </c>
      <c r="DU625" s="206">
        <v>143014</v>
      </c>
      <c r="DV625" s="206" t="s">
        <v>909</v>
      </c>
      <c r="DW625" s="206" t="s">
        <v>300</v>
      </c>
      <c r="DX625" s="206" t="str">
        <f t="shared" si="39"/>
        <v>Academy</v>
      </c>
      <c r="DY625" s="246">
        <v>0</v>
      </c>
      <c r="DZ625" s="246">
        <v>147</v>
      </c>
      <c r="EA625" s="213">
        <f t="shared" si="41"/>
        <v>6</v>
      </c>
      <c r="EB625" s="207" t="str">
        <f t="shared" si="40"/>
        <v>8666</v>
      </c>
    </row>
    <row r="626" spans="122:132" ht="15" x14ac:dyDescent="0.25">
      <c r="DR626" s="206">
        <v>866</v>
      </c>
      <c r="DS626" s="206" t="s">
        <v>230</v>
      </c>
      <c r="DT626" s="206">
        <v>8667013</v>
      </c>
      <c r="DU626" s="206">
        <v>143013</v>
      </c>
      <c r="DV626" s="206" t="s">
        <v>910</v>
      </c>
      <c r="DW626" s="206" t="s">
        <v>300</v>
      </c>
      <c r="DX626" s="206" t="str">
        <f t="shared" si="39"/>
        <v>Academy</v>
      </c>
      <c r="DY626" s="246">
        <v>101</v>
      </c>
      <c r="DZ626" s="246">
        <v>0</v>
      </c>
      <c r="EA626" s="213">
        <f t="shared" si="41"/>
        <v>7</v>
      </c>
      <c r="EB626" s="207" t="str">
        <f t="shared" si="40"/>
        <v>8667</v>
      </c>
    </row>
    <row r="627" spans="122:132" ht="15" x14ac:dyDescent="0.25">
      <c r="DR627" s="206">
        <v>867</v>
      </c>
      <c r="DS627" s="206" t="s">
        <v>120</v>
      </c>
      <c r="DT627" s="206">
        <v>8677032</v>
      </c>
      <c r="DU627" s="206">
        <v>110190</v>
      </c>
      <c r="DV627" s="206" t="s">
        <v>911</v>
      </c>
      <c r="DW627" s="206" t="s">
        <v>295</v>
      </c>
      <c r="DX627" s="206" t="str">
        <f t="shared" si="39"/>
        <v>Maintained</v>
      </c>
      <c r="DY627" s="246">
        <v>89</v>
      </c>
      <c r="DZ627" s="246">
        <v>108</v>
      </c>
      <c r="EA627" s="213">
        <f t="shared" si="41"/>
        <v>1</v>
      </c>
      <c r="EB627" s="207" t="str">
        <f t="shared" si="40"/>
        <v>8671</v>
      </c>
    </row>
    <row r="628" spans="122:132" ht="15" x14ac:dyDescent="0.25">
      <c r="DR628" s="206">
        <v>868</v>
      </c>
      <c r="DS628" s="206" t="s">
        <v>245</v>
      </c>
      <c r="DT628" s="206">
        <v>8687000</v>
      </c>
      <c r="DU628" s="206">
        <v>142066</v>
      </c>
      <c r="DV628" s="206" t="s">
        <v>912</v>
      </c>
      <c r="DW628" s="206" t="s">
        <v>311</v>
      </c>
      <c r="DX628" s="206" t="str">
        <f t="shared" si="39"/>
        <v>Academy</v>
      </c>
      <c r="DY628" s="246">
        <v>49</v>
      </c>
      <c r="DZ628" s="246">
        <v>48</v>
      </c>
      <c r="EA628" s="213">
        <f t="shared" si="41"/>
        <v>1</v>
      </c>
      <c r="EB628" s="207" t="str">
        <f t="shared" si="40"/>
        <v>8681</v>
      </c>
    </row>
    <row r="629" spans="122:132" ht="15" x14ac:dyDescent="0.25">
      <c r="DR629" s="206">
        <v>868</v>
      </c>
      <c r="DS629" s="206" t="s">
        <v>245</v>
      </c>
      <c r="DT629" s="206">
        <v>8687009</v>
      </c>
      <c r="DU629" s="206">
        <v>110183</v>
      </c>
      <c r="DV629" s="206" t="s">
        <v>913</v>
      </c>
      <c r="DW629" s="206" t="s">
        <v>295</v>
      </c>
      <c r="DX629" s="206" t="str">
        <f t="shared" si="39"/>
        <v>Maintained</v>
      </c>
      <c r="DY629" s="246">
        <v>98</v>
      </c>
      <c r="DZ629" s="246">
        <v>189</v>
      </c>
      <c r="EA629" s="213">
        <f t="shared" si="41"/>
        <v>2</v>
      </c>
      <c r="EB629" s="207" t="str">
        <f t="shared" si="40"/>
        <v>8682</v>
      </c>
    </row>
    <row r="630" spans="122:132" ht="15" x14ac:dyDescent="0.25">
      <c r="DR630" s="206">
        <v>869</v>
      </c>
      <c r="DS630" s="206" t="s">
        <v>241</v>
      </c>
      <c r="DT630" s="206">
        <v>8697007</v>
      </c>
      <c r="DU630" s="206">
        <v>110182</v>
      </c>
      <c r="DV630" s="206" t="s">
        <v>914</v>
      </c>
      <c r="DW630" s="206" t="s">
        <v>295</v>
      </c>
      <c r="DX630" s="206" t="str">
        <f t="shared" si="39"/>
        <v>Maintained</v>
      </c>
      <c r="DY630" s="246">
        <v>63</v>
      </c>
      <c r="DZ630" s="246">
        <v>108</v>
      </c>
      <c r="EA630" s="213">
        <f t="shared" si="41"/>
        <v>1</v>
      </c>
      <c r="EB630" s="207" t="str">
        <f t="shared" si="40"/>
        <v>8691</v>
      </c>
    </row>
    <row r="631" spans="122:132" ht="15" x14ac:dyDescent="0.25">
      <c r="DR631" s="206">
        <v>869</v>
      </c>
      <c r="DS631" s="206" t="s">
        <v>241</v>
      </c>
      <c r="DT631" s="206">
        <v>8697028</v>
      </c>
      <c r="DU631" s="206">
        <v>110186</v>
      </c>
      <c r="DV631" s="206" t="s">
        <v>915</v>
      </c>
      <c r="DW631" s="206" t="s">
        <v>295</v>
      </c>
      <c r="DX631" s="206" t="str">
        <f t="shared" si="39"/>
        <v>Maintained</v>
      </c>
      <c r="DY631" s="246">
        <v>97</v>
      </c>
      <c r="DZ631" s="246">
        <v>143</v>
      </c>
      <c r="EA631" s="213">
        <f t="shared" si="41"/>
        <v>2</v>
      </c>
      <c r="EB631" s="207" t="str">
        <f t="shared" si="40"/>
        <v>8692</v>
      </c>
    </row>
    <row r="632" spans="122:132" ht="15" x14ac:dyDescent="0.25">
      <c r="DR632" s="206">
        <v>870</v>
      </c>
      <c r="DS632" s="206" t="s">
        <v>202</v>
      </c>
      <c r="DT632" s="206">
        <v>8707000</v>
      </c>
      <c r="DU632" s="206">
        <v>139728</v>
      </c>
      <c r="DV632" s="206" t="s">
        <v>916</v>
      </c>
      <c r="DW632" s="206" t="s">
        <v>311</v>
      </c>
      <c r="DX632" s="206" t="str">
        <f t="shared" si="39"/>
        <v>Academy</v>
      </c>
      <c r="DY632" s="246">
        <v>11</v>
      </c>
      <c r="DZ632" s="246">
        <v>41</v>
      </c>
      <c r="EA632" s="213">
        <f t="shared" si="41"/>
        <v>1</v>
      </c>
      <c r="EB632" s="207" t="str">
        <f t="shared" si="40"/>
        <v>8701</v>
      </c>
    </row>
    <row r="633" spans="122:132" ht="15" x14ac:dyDescent="0.25">
      <c r="DR633" s="206">
        <v>870</v>
      </c>
      <c r="DS633" s="206" t="s">
        <v>202</v>
      </c>
      <c r="DT633" s="206">
        <v>8707001</v>
      </c>
      <c r="DU633" s="206">
        <v>137435</v>
      </c>
      <c r="DV633" s="206" t="s">
        <v>917</v>
      </c>
      <c r="DW633" s="206" t="s">
        <v>300</v>
      </c>
      <c r="DX633" s="206" t="str">
        <f t="shared" si="39"/>
        <v>Academy</v>
      </c>
      <c r="DY633" s="246">
        <v>79.5</v>
      </c>
      <c r="DZ633" s="246">
        <v>112</v>
      </c>
      <c r="EA633" s="213">
        <f t="shared" si="41"/>
        <v>2</v>
      </c>
      <c r="EB633" s="207" t="str">
        <f t="shared" si="40"/>
        <v>8702</v>
      </c>
    </row>
    <row r="634" spans="122:132" ht="15" x14ac:dyDescent="0.25">
      <c r="DR634" s="206">
        <v>870</v>
      </c>
      <c r="DS634" s="206" t="s">
        <v>202</v>
      </c>
      <c r="DT634" s="206">
        <v>8707002</v>
      </c>
      <c r="DU634" s="206">
        <v>147675</v>
      </c>
      <c r="DV634" s="206" t="s">
        <v>453</v>
      </c>
      <c r="DW634" s="206" t="s">
        <v>345</v>
      </c>
      <c r="DX634" s="206" t="str">
        <f t="shared" si="39"/>
        <v>Academy</v>
      </c>
      <c r="DY634" s="246">
        <v>0</v>
      </c>
      <c r="DZ634" s="246">
        <v>55.5</v>
      </c>
      <c r="EA634" s="213">
        <f t="shared" si="41"/>
        <v>3</v>
      </c>
      <c r="EB634" s="207" t="str">
        <f t="shared" si="40"/>
        <v>8703</v>
      </c>
    </row>
    <row r="635" spans="122:132" ht="15" x14ac:dyDescent="0.25">
      <c r="DR635" s="206">
        <v>870</v>
      </c>
      <c r="DS635" s="206" t="s">
        <v>202</v>
      </c>
      <c r="DT635" s="206">
        <v>8707036</v>
      </c>
      <c r="DU635" s="206">
        <v>110193</v>
      </c>
      <c r="DV635" s="206" t="s">
        <v>918</v>
      </c>
      <c r="DW635" s="206" t="s">
        <v>295</v>
      </c>
      <c r="DX635" s="206" t="str">
        <f t="shared" si="39"/>
        <v>Maintained</v>
      </c>
      <c r="DY635" s="246">
        <v>35</v>
      </c>
      <c r="DZ635" s="246">
        <v>0</v>
      </c>
      <c r="EA635" s="213">
        <f t="shared" si="41"/>
        <v>4</v>
      </c>
      <c r="EB635" s="207" t="str">
        <f t="shared" si="40"/>
        <v>8704</v>
      </c>
    </row>
    <row r="636" spans="122:132" ht="15" x14ac:dyDescent="0.25">
      <c r="DR636" s="206">
        <v>871</v>
      </c>
      <c r="DS636" s="206" t="s">
        <v>214</v>
      </c>
      <c r="DT636" s="206">
        <v>8717000</v>
      </c>
      <c r="DU636" s="206">
        <v>145741</v>
      </c>
      <c r="DV636" s="206" t="s">
        <v>919</v>
      </c>
      <c r="DW636" s="206" t="s">
        <v>345</v>
      </c>
      <c r="DX636" s="206" t="str">
        <f t="shared" si="39"/>
        <v>Academy</v>
      </c>
      <c r="DY636" s="246">
        <v>123</v>
      </c>
      <c r="DZ636" s="246">
        <v>212</v>
      </c>
      <c r="EA636" s="213">
        <f t="shared" si="41"/>
        <v>1</v>
      </c>
      <c r="EB636" s="207" t="str">
        <f t="shared" si="40"/>
        <v>8711</v>
      </c>
    </row>
    <row r="637" spans="122:132" ht="15" x14ac:dyDescent="0.25">
      <c r="DR637" s="206">
        <v>871</v>
      </c>
      <c r="DS637" s="206" t="s">
        <v>214</v>
      </c>
      <c r="DT637" s="206">
        <v>8717030</v>
      </c>
      <c r="DU637" s="206">
        <v>140244</v>
      </c>
      <c r="DV637" s="206" t="s">
        <v>920</v>
      </c>
      <c r="DW637" s="206" t="s">
        <v>300</v>
      </c>
      <c r="DX637" s="206" t="str">
        <f t="shared" si="39"/>
        <v>Academy</v>
      </c>
      <c r="DY637" s="246">
        <v>35</v>
      </c>
      <c r="DZ637" s="246">
        <v>0</v>
      </c>
      <c r="EA637" s="213">
        <f t="shared" si="41"/>
        <v>2</v>
      </c>
      <c r="EB637" s="207" t="str">
        <f t="shared" si="40"/>
        <v>8712</v>
      </c>
    </row>
    <row r="638" spans="122:132" ht="15" x14ac:dyDescent="0.25">
      <c r="DR638" s="206">
        <v>872</v>
      </c>
      <c r="DS638" s="206" t="s">
        <v>247</v>
      </c>
      <c r="DT638" s="206">
        <v>8727001</v>
      </c>
      <c r="DU638" s="206">
        <v>148349</v>
      </c>
      <c r="DV638" s="206" t="s">
        <v>921</v>
      </c>
      <c r="DW638" s="206" t="s">
        <v>345</v>
      </c>
      <c r="DX638" s="206" t="str">
        <f t="shared" si="39"/>
        <v>Academy</v>
      </c>
      <c r="DY638" s="246">
        <v>6</v>
      </c>
      <c r="DZ638" s="246">
        <v>42.5</v>
      </c>
      <c r="EA638" s="213">
        <f t="shared" si="41"/>
        <v>1</v>
      </c>
      <c r="EB638" s="207" t="str">
        <f t="shared" si="40"/>
        <v>8721</v>
      </c>
    </row>
    <row r="639" spans="122:132" ht="15" x14ac:dyDescent="0.25">
      <c r="DR639" s="206">
        <v>872</v>
      </c>
      <c r="DS639" s="206" t="s">
        <v>247</v>
      </c>
      <c r="DT639" s="206">
        <v>8727029</v>
      </c>
      <c r="DU639" s="206">
        <v>110187</v>
      </c>
      <c r="DV639" s="206" t="s">
        <v>922</v>
      </c>
      <c r="DW639" s="206" t="s">
        <v>295</v>
      </c>
      <c r="DX639" s="206" t="str">
        <f t="shared" si="39"/>
        <v>Maintained</v>
      </c>
      <c r="DY639" s="246">
        <v>105</v>
      </c>
      <c r="DZ639" s="246">
        <v>150</v>
      </c>
      <c r="EA639" s="213">
        <f t="shared" si="41"/>
        <v>2</v>
      </c>
      <c r="EB639" s="207" t="str">
        <f t="shared" si="40"/>
        <v>8722</v>
      </c>
    </row>
    <row r="640" spans="122:132" ht="15" x14ac:dyDescent="0.25">
      <c r="DR640" s="206">
        <v>873</v>
      </c>
      <c r="DS640" s="206" t="s">
        <v>131</v>
      </c>
      <c r="DT640" s="206">
        <v>8737004</v>
      </c>
      <c r="DU640" s="206">
        <v>140882</v>
      </c>
      <c r="DV640" s="206" t="s">
        <v>923</v>
      </c>
      <c r="DW640" s="206" t="s">
        <v>345</v>
      </c>
      <c r="DX640" s="206" t="str">
        <f t="shared" si="39"/>
        <v>Academy</v>
      </c>
      <c r="DY640" s="246">
        <v>59</v>
      </c>
      <c r="DZ640" s="246">
        <v>65</v>
      </c>
      <c r="EA640" s="213">
        <f t="shared" si="41"/>
        <v>1</v>
      </c>
      <c r="EB640" s="207" t="str">
        <f t="shared" si="40"/>
        <v>8731</v>
      </c>
    </row>
    <row r="641" spans="122:132" ht="15" x14ac:dyDescent="0.25">
      <c r="DR641" s="206">
        <v>873</v>
      </c>
      <c r="DS641" s="206" t="s">
        <v>131</v>
      </c>
      <c r="DT641" s="206">
        <v>8737006</v>
      </c>
      <c r="DU641" s="206">
        <v>142932</v>
      </c>
      <c r="DV641" s="206" t="s">
        <v>924</v>
      </c>
      <c r="DW641" s="206" t="s">
        <v>345</v>
      </c>
      <c r="DX641" s="206" t="str">
        <f t="shared" si="39"/>
        <v>Academy</v>
      </c>
      <c r="DY641" s="246">
        <v>0</v>
      </c>
      <c r="DZ641" s="246">
        <v>84</v>
      </c>
      <c r="EA641" s="213">
        <f t="shared" si="41"/>
        <v>2</v>
      </c>
      <c r="EB641" s="207" t="str">
        <f t="shared" si="40"/>
        <v>8732</v>
      </c>
    </row>
    <row r="642" spans="122:132" ht="15" x14ac:dyDescent="0.25">
      <c r="DR642" s="206">
        <v>873</v>
      </c>
      <c r="DS642" s="206" t="s">
        <v>131</v>
      </c>
      <c r="DT642" s="206">
        <v>8737007</v>
      </c>
      <c r="DU642" s="206">
        <v>143111</v>
      </c>
      <c r="DV642" s="206" t="s">
        <v>925</v>
      </c>
      <c r="DW642" s="206" t="s">
        <v>300</v>
      </c>
      <c r="DX642" s="206" t="str">
        <f t="shared" si="39"/>
        <v>Academy</v>
      </c>
      <c r="DY642" s="246">
        <v>57</v>
      </c>
      <c r="DZ642" s="246">
        <v>69</v>
      </c>
      <c r="EA642" s="213">
        <f t="shared" si="41"/>
        <v>3</v>
      </c>
      <c r="EB642" s="207" t="str">
        <f t="shared" si="40"/>
        <v>8733</v>
      </c>
    </row>
    <row r="643" spans="122:132" ht="15" x14ac:dyDescent="0.25">
      <c r="DR643" s="206">
        <v>873</v>
      </c>
      <c r="DS643" s="206" t="s">
        <v>131</v>
      </c>
      <c r="DT643" s="206">
        <v>8737008</v>
      </c>
      <c r="DU643" s="206">
        <v>147661</v>
      </c>
      <c r="DV643" s="206" t="s">
        <v>926</v>
      </c>
      <c r="DW643" s="206" t="s">
        <v>311</v>
      </c>
      <c r="DX643" s="206" t="str">
        <f t="shared" si="39"/>
        <v>Academy</v>
      </c>
      <c r="DY643" s="246">
        <v>66</v>
      </c>
      <c r="DZ643" s="246">
        <v>44</v>
      </c>
      <c r="EA643" s="213">
        <f t="shared" si="41"/>
        <v>4</v>
      </c>
      <c r="EB643" s="207" t="str">
        <f t="shared" si="40"/>
        <v>8734</v>
      </c>
    </row>
    <row r="644" spans="122:132" ht="15" x14ac:dyDescent="0.25">
      <c r="DR644" s="206">
        <v>873</v>
      </c>
      <c r="DS644" s="206" t="s">
        <v>131</v>
      </c>
      <c r="DT644" s="206">
        <v>8737011</v>
      </c>
      <c r="DU644" s="206">
        <v>148236</v>
      </c>
      <c r="DV644" s="206" t="s">
        <v>853</v>
      </c>
      <c r="DW644" s="206" t="s">
        <v>345</v>
      </c>
      <c r="DX644" s="206" t="str">
        <f t="shared" si="39"/>
        <v>Academy</v>
      </c>
      <c r="DY644" s="246">
        <v>38</v>
      </c>
      <c r="DZ644" s="246">
        <v>55.5</v>
      </c>
      <c r="EA644" s="213">
        <f t="shared" si="41"/>
        <v>5</v>
      </c>
      <c r="EB644" s="207" t="str">
        <f t="shared" si="40"/>
        <v>8735</v>
      </c>
    </row>
    <row r="645" spans="122:132" ht="15" x14ac:dyDescent="0.25">
      <c r="DR645" s="206">
        <v>873</v>
      </c>
      <c r="DS645" s="206" t="s">
        <v>131</v>
      </c>
      <c r="DT645" s="206">
        <v>8737012</v>
      </c>
      <c r="DU645" s="206">
        <v>148578</v>
      </c>
      <c r="DV645" s="206" t="s">
        <v>927</v>
      </c>
      <c r="DW645" s="206" t="s">
        <v>311</v>
      </c>
      <c r="DX645" s="206" t="str">
        <f t="shared" si="39"/>
        <v>Academy</v>
      </c>
      <c r="DY645" s="246">
        <v>0</v>
      </c>
      <c r="DZ645" s="246">
        <v>10</v>
      </c>
      <c r="EA645" s="213">
        <f t="shared" si="41"/>
        <v>6</v>
      </c>
      <c r="EB645" s="207" t="str">
        <f t="shared" si="40"/>
        <v>8736</v>
      </c>
    </row>
    <row r="646" spans="122:132" ht="15" x14ac:dyDescent="0.25">
      <c r="DR646" s="206">
        <v>873</v>
      </c>
      <c r="DS646" s="206" t="s">
        <v>131</v>
      </c>
      <c r="DT646" s="206">
        <v>8737018</v>
      </c>
      <c r="DU646" s="206">
        <v>142557</v>
      </c>
      <c r="DV646" s="206" t="s">
        <v>928</v>
      </c>
      <c r="DW646" s="206" t="s">
        <v>300</v>
      </c>
      <c r="DX646" s="206" t="str">
        <f t="shared" ref="DX646:DX709" si="42">IF(OR(LEFT(DW646,7)="Academy",LEFT(DW646,11)="Free School"),"Academy","Maintained")</f>
        <v>Academy</v>
      </c>
      <c r="DY646" s="246">
        <v>88</v>
      </c>
      <c r="DZ646" s="246">
        <v>111</v>
      </c>
      <c r="EA646" s="213">
        <f t="shared" si="41"/>
        <v>7</v>
      </c>
      <c r="EB646" s="207" t="str">
        <f t="shared" ref="EB646:EB709" si="43">DR646&amp;EA646</f>
        <v>8737</v>
      </c>
    </row>
    <row r="647" spans="122:132" ht="15" x14ac:dyDescent="0.25">
      <c r="DR647" s="206">
        <v>873</v>
      </c>
      <c r="DS647" s="206" t="s">
        <v>131</v>
      </c>
      <c r="DT647" s="206">
        <v>8737021</v>
      </c>
      <c r="DU647" s="206">
        <v>144055</v>
      </c>
      <c r="DV647" s="206" t="s">
        <v>929</v>
      </c>
      <c r="DW647" s="206" t="s">
        <v>300</v>
      </c>
      <c r="DX647" s="206" t="str">
        <f t="shared" si="42"/>
        <v>Academy</v>
      </c>
      <c r="DY647" s="246">
        <v>62</v>
      </c>
      <c r="DZ647" s="246">
        <v>116</v>
      </c>
      <c r="EA647" s="213">
        <f t="shared" ref="EA647:EA710" si="44">IF(DR647=DR646,EA646+1,1)</f>
        <v>8</v>
      </c>
      <c r="EB647" s="207" t="str">
        <f t="shared" si="43"/>
        <v>8738</v>
      </c>
    </row>
    <row r="648" spans="122:132" ht="15" x14ac:dyDescent="0.25">
      <c r="DR648" s="206">
        <v>873</v>
      </c>
      <c r="DS648" s="206" t="s">
        <v>131</v>
      </c>
      <c r="DT648" s="206">
        <v>8737023</v>
      </c>
      <c r="DU648" s="206">
        <v>110951</v>
      </c>
      <c r="DV648" s="206" t="s">
        <v>930</v>
      </c>
      <c r="DW648" s="206" t="s">
        <v>295</v>
      </c>
      <c r="DX648" s="206" t="str">
        <f t="shared" si="42"/>
        <v>Maintained</v>
      </c>
      <c r="DY648" s="246">
        <v>64</v>
      </c>
      <c r="DZ648" s="246">
        <v>54</v>
      </c>
      <c r="EA648" s="213">
        <f t="shared" si="44"/>
        <v>9</v>
      </c>
      <c r="EB648" s="207" t="str">
        <f t="shared" si="43"/>
        <v>8739</v>
      </c>
    </row>
    <row r="649" spans="122:132" ht="15" x14ac:dyDescent="0.25">
      <c r="DR649" s="206">
        <v>873</v>
      </c>
      <c r="DS649" s="206" t="s">
        <v>131</v>
      </c>
      <c r="DT649" s="206">
        <v>8737025</v>
      </c>
      <c r="DU649" s="206">
        <v>134937</v>
      </c>
      <c r="DV649" s="206" t="s">
        <v>931</v>
      </c>
      <c r="DW649" s="206" t="s">
        <v>295</v>
      </c>
      <c r="DX649" s="206" t="str">
        <f t="shared" si="42"/>
        <v>Maintained</v>
      </c>
      <c r="DY649" s="246">
        <v>67</v>
      </c>
      <c r="DZ649" s="246">
        <v>113</v>
      </c>
      <c r="EA649" s="213">
        <f t="shared" si="44"/>
        <v>10</v>
      </c>
      <c r="EB649" s="207" t="str">
        <f t="shared" si="43"/>
        <v>87310</v>
      </c>
    </row>
    <row r="650" spans="122:132" ht="15" x14ac:dyDescent="0.25">
      <c r="DR650" s="206">
        <v>873</v>
      </c>
      <c r="DS650" s="206" t="s">
        <v>131</v>
      </c>
      <c r="DT650" s="206">
        <v>8737026</v>
      </c>
      <c r="DU650" s="206">
        <v>134972</v>
      </c>
      <c r="DV650" s="206" t="s">
        <v>932</v>
      </c>
      <c r="DW650" s="206" t="s">
        <v>295</v>
      </c>
      <c r="DX650" s="206" t="str">
        <f t="shared" si="42"/>
        <v>Maintained</v>
      </c>
      <c r="DY650" s="246">
        <v>82</v>
      </c>
      <c r="DZ650" s="246">
        <v>118</v>
      </c>
      <c r="EA650" s="213">
        <f t="shared" si="44"/>
        <v>11</v>
      </c>
      <c r="EB650" s="207" t="str">
        <f t="shared" si="43"/>
        <v>87311</v>
      </c>
    </row>
    <row r="651" spans="122:132" ht="15" x14ac:dyDescent="0.25">
      <c r="DR651" s="206">
        <v>873</v>
      </c>
      <c r="DS651" s="206" t="s">
        <v>131</v>
      </c>
      <c r="DT651" s="206">
        <v>8737092</v>
      </c>
      <c r="DU651" s="206">
        <v>137594</v>
      </c>
      <c r="DV651" s="206" t="s">
        <v>933</v>
      </c>
      <c r="DW651" s="206" t="s">
        <v>300</v>
      </c>
      <c r="DX651" s="206" t="str">
        <f t="shared" si="42"/>
        <v>Academy</v>
      </c>
      <c r="DY651" s="246">
        <v>0</v>
      </c>
      <c r="DZ651" s="246">
        <v>103</v>
      </c>
      <c r="EA651" s="213">
        <f t="shared" si="44"/>
        <v>12</v>
      </c>
      <c r="EB651" s="207" t="str">
        <f t="shared" si="43"/>
        <v>87312</v>
      </c>
    </row>
    <row r="652" spans="122:132" ht="15" x14ac:dyDescent="0.25">
      <c r="DR652" s="206">
        <v>874</v>
      </c>
      <c r="DS652" s="206" t="s">
        <v>199</v>
      </c>
      <c r="DT652" s="206">
        <v>8747000</v>
      </c>
      <c r="DU652" s="206">
        <v>138271</v>
      </c>
      <c r="DV652" s="206" t="s">
        <v>934</v>
      </c>
      <c r="DW652" s="206" t="s">
        <v>311</v>
      </c>
      <c r="DX652" s="206" t="str">
        <f t="shared" si="42"/>
        <v>Academy</v>
      </c>
      <c r="DY652" s="246">
        <v>47</v>
      </c>
      <c r="DZ652" s="246">
        <v>81</v>
      </c>
      <c r="EA652" s="213">
        <f t="shared" si="44"/>
        <v>1</v>
      </c>
      <c r="EB652" s="207" t="str">
        <f t="shared" si="43"/>
        <v>8741</v>
      </c>
    </row>
    <row r="653" spans="122:132" ht="15" x14ac:dyDescent="0.25">
      <c r="DR653" s="206">
        <v>874</v>
      </c>
      <c r="DS653" s="206" t="s">
        <v>199</v>
      </c>
      <c r="DT653" s="206">
        <v>8747001</v>
      </c>
      <c r="DU653" s="206">
        <v>147944</v>
      </c>
      <c r="DV653" s="206" t="s">
        <v>935</v>
      </c>
      <c r="DW653" s="206" t="s">
        <v>345</v>
      </c>
      <c r="DX653" s="206" t="str">
        <f t="shared" si="42"/>
        <v>Academy</v>
      </c>
      <c r="DY653" s="246">
        <v>72</v>
      </c>
      <c r="DZ653" s="246">
        <v>78</v>
      </c>
      <c r="EA653" s="213">
        <f t="shared" si="44"/>
        <v>2</v>
      </c>
      <c r="EB653" s="207" t="str">
        <f t="shared" si="43"/>
        <v>8742</v>
      </c>
    </row>
    <row r="654" spans="122:132" ht="15" x14ac:dyDescent="0.25">
      <c r="DR654" s="206">
        <v>874</v>
      </c>
      <c r="DS654" s="206" t="s">
        <v>199</v>
      </c>
      <c r="DT654" s="206">
        <v>8747013</v>
      </c>
      <c r="DU654" s="206">
        <v>110943</v>
      </c>
      <c r="DV654" s="206" t="s">
        <v>936</v>
      </c>
      <c r="DW654" s="206" t="s">
        <v>295</v>
      </c>
      <c r="DX654" s="206" t="str">
        <f t="shared" si="42"/>
        <v>Maintained</v>
      </c>
      <c r="DY654" s="246">
        <v>6</v>
      </c>
      <c r="DZ654" s="246">
        <v>149</v>
      </c>
      <c r="EA654" s="213">
        <f t="shared" si="44"/>
        <v>3</v>
      </c>
      <c r="EB654" s="207" t="str">
        <f t="shared" si="43"/>
        <v>8743</v>
      </c>
    </row>
    <row r="655" spans="122:132" ht="15" x14ac:dyDescent="0.25">
      <c r="DR655" s="206">
        <v>874</v>
      </c>
      <c r="DS655" s="206" t="s">
        <v>199</v>
      </c>
      <c r="DT655" s="206">
        <v>8747020</v>
      </c>
      <c r="DU655" s="206">
        <v>110948</v>
      </c>
      <c r="DV655" s="206" t="s">
        <v>937</v>
      </c>
      <c r="DW655" s="206" t="s">
        <v>295</v>
      </c>
      <c r="DX655" s="206" t="str">
        <f t="shared" si="42"/>
        <v>Maintained</v>
      </c>
      <c r="DY655" s="246">
        <v>111</v>
      </c>
      <c r="DZ655" s="246">
        <v>99</v>
      </c>
      <c r="EA655" s="213">
        <f t="shared" si="44"/>
        <v>4</v>
      </c>
      <c r="EB655" s="207" t="str">
        <f t="shared" si="43"/>
        <v>8744</v>
      </c>
    </row>
    <row r="656" spans="122:132" ht="15" x14ac:dyDescent="0.25">
      <c r="DR656" s="206">
        <v>874</v>
      </c>
      <c r="DS656" s="206" t="s">
        <v>199</v>
      </c>
      <c r="DT656" s="206">
        <v>8747025</v>
      </c>
      <c r="DU656" s="206">
        <v>135386</v>
      </c>
      <c r="DV656" s="206" t="s">
        <v>938</v>
      </c>
      <c r="DW656" s="206" t="s">
        <v>295</v>
      </c>
      <c r="DX656" s="206" t="str">
        <f t="shared" si="42"/>
        <v>Maintained</v>
      </c>
      <c r="DY656" s="246">
        <v>12</v>
      </c>
      <c r="DZ656" s="246">
        <v>41</v>
      </c>
      <c r="EA656" s="213">
        <f t="shared" si="44"/>
        <v>5</v>
      </c>
      <c r="EB656" s="207" t="str">
        <f t="shared" si="43"/>
        <v>8745</v>
      </c>
    </row>
    <row r="657" spans="122:132" ht="15" x14ac:dyDescent="0.25">
      <c r="DR657" s="206">
        <v>876</v>
      </c>
      <c r="DS657" s="206" t="s">
        <v>158</v>
      </c>
      <c r="DT657" s="206">
        <v>8767003</v>
      </c>
      <c r="DU657" s="206">
        <v>140578</v>
      </c>
      <c r="DV657" s="206" t="s">
        <v>939</v>
      </c>
      <c r="DW657" s="206" t="s">
        <v>300</v>
      </c>
      <c r="DX657" s="206" t="str">
        <f t="shared" si="42"/>
        <v>Academy</v>
      </c>
      <c r="DY657" s="246">
        <v>0</v>
      </c>
      <c r="DZ657" s="246">
        <v>105</v>
      </c>
      <c r="EA657" s="213">
        <f t="shared" si="44"/>
        <v>1</v>
      </c>
      <c r="EB657" s="207" t="str">
        <f t="shared" si="43"/>
        <v>8761</v>
      </c>
    </row>
    <row r="658" spans="122:132" ht="15" x14ac:dyDescent="0.25">
      <c r="DR658" s="206">
        <v>876</v>
      </c>
      <c r="DS658" s="206" t="s">
        <v>158</v>
      </c>
      <c r="DT658" s="206">
        <v>8767200</v>
      </c>
      <c r="DU658" s="206">
        <v>111514</v>
      </c>
      <c r="DV658" s="206" t="s">
        <v>940</v>
      </c>
      <c r="DW658" s="206" t="s">
        <v>295</v>
      </c>
      <c r="DX658" s="206" t="str">
        <f t="shared" si="42"/>
        <v>Maintained</v>
      </c>
      <c r="DY658" s="246">
        <v>44</v>
      </c>
      <c r="DZ658" s="246">
        <v>41</v>
      </c>
      <c r="EA658" s="213">
        <f t="shared" si="44"/>
        <v>2</v>
      </c>
      <c r="EB658" s="207" t="str">
        <f t="shared" si="43"/>
        <v>8762</v>
      </c>
    </row>
    <row r="659" spans="122:132" ht="15" x14ac:dyDescent="0.25">
      <c r="DR659" s="206">
        <v>876</v>
      </c>
      <c r="DS659" s="206" t="s">
        <v>158</v>
      </c>
      <c r="DT659" s="206">
        <v>8767202</v>
      </c>
      <c r="DU659" s="206">
        <v>111515</v>
      </c>
      <c r="DV659" s="206" t="s">
        <v>941</v>
      </c>
      <c r="DW659" s="206" t="s">
        <v>295</v>
      </c>
      <c r="DX659" s="206" t="str">
        <f t="shared" si="42"/>
        <v>Maintained</v>
      </c>
      <c r="DY659" s="246">
        <v>0</v>
      </c>
      <c r="DZ659" s="246">
        <v>114</v>
      </c>
      <c r="EA659" s="213">
        <f t="shared" si="44"/>
        <v>3</v>
      </c>
      <c r="EB659" s="207" t="str">
        <f t="shared" si="43"/>
        <v>8763</v>
      </c>
    </row>
    <row r="660" spans="122:132" ht="15" x14ac:dyDescent="0.25">
      <c r="DR660" s="206">
        <v>876</v>
      </c>
      <c r="DS660" s="206" t="s">
        <v>158</v>
      </c>
      <c r="DT660" s="206">
        <v>8767206</v>
      </c>
      <c r="DU660" s="206">
        <v>146110</v>
      </c>
      <c r="DV660" s="206" t="s">
        <v>942</v>
      </c>
      <c r="DW660" s="206" t="s">
        <v>300</v>
      </c>
      <c r="DX660" s="206" t="str">
        <f t="shared" si="42"/>
        <v>Academy</v>
      </c>
      <c r="DY660" s="246">
        <v>112</v>
      </c>
      <c r="DZ660" s="246">
        <v>0</v>
      </c>
      <c r="EA660" s="213">
        <f t="shared" si="44"/>
        <v>4</v>
      </c>
      <c r="EB660" s="207" t="str">
        <f t="shared" si="43"/>
        <v>8764</v>
      </c>
    </row>
    <row r="661" spans="122:132" ht="15" x14ac:dyDescent="0.25">
      <c r="DR661" s="206">
        <v>877</v>
      </c>
      <c r="DS661" s="206" t="s">
        <v>239</v>
      </c>
      <c r="DT661" s="206">
        <v>8777001</v>
      </c>
      <c r="DU661" s="206">
        <v>111495</v>
      </c>
      <c r="DV661" s="206" t="s">
        <v>943</v>
      </c>
      <c r="DW661" s="206" t="s">
        <v>295</v>
      </c>
      <c r="DX661" s="206" t="str">
        <f t="shared" si="42"/>
        <v>Maintained</v>
      </c>
      <c r="DY661" s="246">
        <v>79</v>
      </c>
      <c r="DZ661" s="246">
        <v>122</v>
      </c>
      <c r="EA661" s="213">
        <f t="shared" si="44"/>
        <v>1</v>
      </c>
      <c r="EB661" s="207" t="str">
        <f t="shared" si="43"/>
        <v>8771</v>
      </c>
    </row>
    <row r="662" spans="122:132" ht="15" x14ac:dyDescent="0.25">
      <c r="DR662" s="206">
        <v>877</v>
      </c>
      <c r="DS662" s="206" t="s">
        <v>239</v>
      </c>
      <c r="DT662" s="206">
        <v>8777002</v>
      </c>
      <c r="DU662" s="206">
        <v>111496</v>
      </c>
      <c r="DV662" s="206" t="s">
        <v>944</v>
      </c>
      <c r="DW662" s="206" t="s">
        <v>295</v>
      </c>
      <c r="DX662" s="206" t="str">
        <f t="shared" si="42"/>
        <v>Maintained</v>
      </c>
      <c r="DY662" s="246">
        <v>66</v>
      </c>
      <c r="DZ662" s="246">
        <v>49</v>
      </c>
      <c r="EA662" s="213">
        <f t="shared" si="44"/>
        <v>2</v>
      </c>
      <c r="EB662" s="207" t="str">
        <f t="shared" si="43"/>
        <v>8772</v>
      </c>
    </row>
    <row r="663" spans="122:132" ht="15" x14ac:dyDescent="0.25">
      <c r="DR663" s="206">
        <v>877</v>
      </c>
      <c r="DS663" s="206" t="s">
        <v>239</v>
      </c>
      <c r="DT663" s="206">
        <v>8777103</v>
      </c>
      <c r="DU663" s="206">
        <v>111501</v>
      </c>
      <c r="DV663" s="206" t="s">
        <v>945</v>
      </c>
      <c r="DW663" s="206" t="s">
        <v>295</v>
      </c>
      <c r="DX663" s="206" t="str">
        <f t="shared" si="42"/>
        <v>Maintained</v>
      </c>
      <c r="DY663" s="246">
        <v>10</v>
      </c>
      <c r="DZ663" s="246">
        <v>54</v>
      </c>
      <c r="EA663" s="213">
        <f t="shared" si="44"/>
        <v>3</v>
      </c>
      <c r="EB663" s="207" t="str">
        <f t="shared" si="43"/>
        <v>8773</v>
      </c>
    </row>
    <row r="664" spans="122:132" ht="15" x14ac:dyDescent="0.25">
      <c r="DR664" s="206">
        <v>878</v>
      </c>
      <c r="DS664" s="206" t="s">
        <v>145</v>
      </c>
      <c r="DT664" s="206">
        <v>8787002</v>
      </c>
      <c r="DU664" s="206">
        <v>113633</v>
      </c>
      <c r="DV664" s="206" t="s">
        <v>946</v>
      </c>
      <c r="DW664" s="206" t="s">
        <v>320</v>
      </c>
      <c r="DX664" s="206" t="str">
        <f t="shared" si="42"/>
        <v>Maintained</v>
      </c>
      <c r="DY664" s="246">
        <v>131</v>
      </c>
      <c r="DZ664" s="246">
        <v>109</v>
      </c>
      <c r="EA664" s="213">
        <f t="shared" si="44"/>
        <v>1</v>
      </c>
      <c r="EB664" s="207" t="str">
        <f t="shared" si="43"/>
        <v>8781</v>
      </c>
    </row>
    <row r="665" spans="122:132" ht="15" x14ac:dyDescent="0.25">
      <c r="DR665" s="206">
        <v>878</v>
      </c>
      <c r="DS665" s="206" t="s">
        <v>145</v>
      </c>
      <c r="DT665" s="206">
        <v>8787005</v>
      </c>
      <c r="DU665" s="206">
        <v>113634</v>
      </c>
      <c r="DV665" s="206" t="s">
        <v>947</v>
      </c>
      <c r="DW665" s="206" t="s">
        <v>320</v>
      </c>
      <c r="DX665" s="206" t="str">
        <f t="shared" si="42"/>
        <v>Maintained</v>
      </c>
      <c r="DY665" s="246">
        <v>0</v>
      </c>
      <c r="DZ665" s="246">
        <v>146</v>
      </c>
      <c r="EA665" s="213">
        <f t="shared" si="44"/>
        <v>2</v>
      </c>
      <c r="EB665" s="207" t="str">
        <f t="shared" si="43"/>
        <v>8782</v>
      </c>
    </row>
    <row r="666" spans="122:132" ht="15" x14ac:dyDescent="0.25">
      <c r="DR666" s="206">
        <v>878</v>
      </c>
      <c r="DS666" s="206" t="s">
        <v>145</v>
      </c>
      <c r="DT666" s="206">
        <v>8787006</v>
      </c>
      <c r="DU666" s="206">
        <v>113635</v>
      </c>
      <c r="DV666" s="206" t="s">
        <v>948</v>
      </c>
      <c r="DW666" s="206" t="s">
        <v>320</v>
      </c>
      <c r="DX666" s="206" t="str">
        <f t="shared" si="42"/>
        <v>Maintained</v>
      </c>
      <c r="DY666" s="246">
        <v>57</v>
      </c>
      <c r="DZ666" s="246">
        <v>58</v>
      </c>
      <c r="EA666" s="213">
        <f t="shared" si="44"/>
        <v>3</v>
      </c>
      <c r="EB666" s="207" t="str">
        <f t="shared" si="43"/>
        <v>8783</v>
      </c>
    </row>
    <row r="667" spans="122:132" ht="15" x14ac:dyDescent="0.25">
      <c r="DR667" s="206">
        <v>878</v>
      </c>
      <c r="DS667" s="206" t="s">
        <v>145</v>
      </c>
      <c r="DT667" s="206">
        <v>8787008</v>
      </c>
      <c r="DU667" s="206">
        <v>113636</v>
      </c>
      <c r="DV667" s="206" t="s">
        <v>949</v>
      </c>
      <c r="DW667" s="206" t="s">
        <v>320</v>
      </c>
      <c r="DX667" s="206" t="str">
        <f t="shared" si="42"/>
        <v>Maintained</v>
      </c>
      <c r="DY667" s="246">
        <v>17</v>
      </c>
      <c r="DZ667" s="246">
        <v>61</v>
      </c>
      <c r="EA667" s="213">
        <f t="shared" si="44"/>
        <v>4</v>
      </c>
      <c r="EB667" s="207" t="str">
        <f t="shared" si="43"/>
        <v>8784</v>
      </c>
    </row>
    <row r="668" spans="122:132" ht="15" x14ac:dyDescent="0.25">
      <c r="DR668" s="206">
        <v>878</v>
      </c>
      <c r="DS668" s="206" t="s">
        <v>145</v>
      </c>
      <c r="DT668" s="206">
        <v>8787009</v>
      </c>
      <c r="DU668" s="206">
        <v>147064</v>
      </c>
      <c r="DV668" s="206" t="s">
        <v>950</v>
      </c>
      <c r="DW668" s="206" t="s">
        <v>311</v>
      </c>
      <c r="DX668" s="206" t="str">
        <f t="shared" si="42"/>
        <v>Academy</v>
      </c>
      <c r="DY668" s="246">
        <v>0</v>
      </c>
      <c r="DZ668" s="246">
        <v>74</v>
      </c>
      <c r="EA668" s="213">
        <f t="shared" si="44"/>
        <v>5</v>
      </c>
      <c r="EB668" s="207" t="str">
        <f t="shared" si="43"/>
        <v>8785</v>
      </c>
    </row>
    <row r="669" spans="122:132" ht="15" x14ac:dyDescent="0.25">
      <c r="DR669" s="206">
        <v>878</v>
      </c>
      <c r="DS669" s="206" t="s">
        <v>145</v>
      </c>
      <c r="DT669" s="206">
        <v>8787010</v>
      </c>
      <c r="DU669" s="206">
        <v>147840</v>
      </c>
      <c r="DV669" s="206" t="s">
        <v>951</v>
      </c>
      <c r="DW669" s="206" t="s">
        <v>311</v>
      </c>
      <c r="DX669" s="206" t="str">
        <f t="shared" si="42"/>
        <v>Academy</v>
      </c>
      <c r="DY669" s="246">
        <v>32</v>
      </c>
      <c r="DZ669" s="246">
        <v>58</v>
      </c>
      <c r="EA669" s="213">
        <f t="shared" si="44"/>
        <v>6</v>
      </c>
      <c r="EB669" s="207" t="str">
        <f t="shared" si="43"/>
        <v>8786</v>
      </c>
    </row>
    <row r="670" spans="122:132" ht="15" x14ac:dyDescent="0.25">
      <c r="DR670" s="206">
        <v>878</v>
      </c>
      <c r="DS670" s="206" t="s">
        <v>145</v>
      </c>
      <c r="DT670" s="206">
        <v>8787011</v>
      </c>
      <c r="DU670" s="206">
        <v>148476</v>
      </c>
      <c r="DV670" s="206" t="s">
        <v>952</v>
      </c>
      <c r="DW670" s="206" t="s">
        <v>345</v>
      </c>
      <c r="DX670" s="206" t="str">
        <f t="shared" si="42"/>
        <v>Academy</v>
      </c>
      <c r="DY670" s="246">
        <v>46</v>
      </c>
      <c r="DZ670" s="246">
        <v>136</v>
      </c>
      <c r="EA670" s="213">
        <f t="shared" si="44"/>
        <v>7</v>
      </c>
      <c r="EB670" s="207" t="str">
        <f t="shared" si="43"/>
        <v>8787</v>
      </c>
    </row>
    <row r="671" spans="122:132" ht="15" x14ac:dyDescent="0.25">
      <c r="DR671" s="206">
        <v>878</v>
      </c>
      <c r="DS671" s="206" t="s">
        <v>145</v>
      </c>
      <c r="DT671" s="206">
        <v>8787020</v>
      </c>
      <c r="DU671" s="206">
        <v>113637</v>
      </c>
      <c r="DV671" s="206" t="s">
        <v>953</v>
      </c>
      <c r="DW671" s="206" t="s">
        <v>320</v>
      </c>
      <c r="DX671" s="206" t="str">
        <f t="shared" si="42"/>
        <v>Maintained</v>
      </c>
      <c r="DY671" s="246">
        <v>20</v>
      </c>
      <c r="DZ671" s="246">
        <v>111</v>
      </c>
      <c r="EA671" s="213">
        <f t="shared" si="44"/>
        <v>8</v>
      </c>
      <c r="EB671" s="207" t="str">
        <f t="shared" si="43"/>
        <v>8788</v>
      </c>
    </row>
    <row r="672" spans="122:132" ht="15" x14ac:dyDescent="0.25">
      <c r="DR672" s="206">
        <v>878</v>
      </c>
      <c r="DS672" s="206" t="s">
        <v>145</v>
      </c>
      <c r="DT672" s="206">
        <v>8787021</v>
      </c>
      <c r="DU672" s="206">
        <v>113638</v>
      </c>
      <c r="DV672" s="206" t="s">
        <v>954</v>
      </c>
      <c r="DW672" s="206" t="s">
        <v>320</v>
      </c>
      <c r="DX672" s="206" t="str">
        <f t="shared" si="42"/>
        <v>Maintained</v>
      </c>
      <c r="DY672" s="246">
        <v>92</v>
      </c>
      <c r="DZ672" s="246">
        <v>99</v>
      </c>
      <c r="EA672" s="213">
        <f t="shared" si="44"/>
        <v>9</v>
      </c>
      <c r="EB672" s="207" t="str">
        <f t="shared" si="43"/>
        <v>8789</v>
      </c>
    </row>
    <row r="673" spans="122:132" ht="15" x14ac:dyDescent="0.25">
      <c r="DR673" s="206">
        <v>878</v>
      </c>
      <c r="DS673" s="206" t="s">
        <v>145</v>
      </c>
      <c r="DT673" s="206">
        <v>8787044</v>
      </c>
      <c r="DU673" s="206">
        <v>113643</v>
      </c>
      <c r="DV673" s="206" t="s">
        <v>955</v>
      </c>
      <c r="DW673" s="206" t="s">
        <v>320</v>
      </c>
      <c r="DX673" s="206" t="str">
        <f t="shared" si="42"/>
        <v>Maintained</v>
      </c>
      <c r="DY673" s="246">
        <v>73</v>
      </c>
      <c r="DZ673" s="246">
        <v>86</v>
      </c>
      <c r="EA673" s="213">
        <f t="shared" si="44"/>
        <v>10</v>
      </c>
      <c r="EB673" s="207" t="str">
        <f t="shared" si="43"/>
        <v>87810</v>
      </c>
    </row>
    <row r="674" spans="122:132" ht="15" x14ac:dyDescent="0.25">
      <c r="DR674" s="206">
        <v>878</v>
      </c>
      <c r="DS674" s="206" t="s">
        <v>145</v>
      </c>
      <c r="DT674" s="206">
        <v>8787088</v>
      </c>
      <c r="DU674" s="206">
        <v>131552</v>
      </c>
      <c r="DV674" s="206" t="s">
        <v>956</v>
      </c>
      <c r="DW674" s="206" t="s">
        <v>320</v>
      </c>
      <c r="DX674" s="206" t="str">
        <f t="shared" si="42"/>
        <v>Maintained</v>
      </c>
      <c r="DY674" s="246">
        <v>25</v>
      </c>
      <c r="DZ674" s="246">
        <v>80</v>
      </c>
      <c r="EA674" s="213">
        <f t="shared" si="44"/>
        <v>11</v>
      </c>
      <c r="EB674" s="207" t="str">
        <f t="shared" si="43"/>
        <v>87811</v>
      </c>
    </row>
    <row r="675" spans="122:132" ht="15" x14ac:dyDescent="0.25">
      <c r="DR675" s="206">
        <v>879</v>
      </c>
      <c r="DS675" s="206" t="s">
        <v>200</v>
      </c>
      <c r="DT675" s="206">
        <v>8797062</v>
      </c>
      <c r="DU675" s="206">
        <v>113644</v>
      </c>
      <c r="DV675" s="206" t="s">
        <v>407</v>
      </c>
      <c r="DW675" s="206" t="s">
        <v>320</v>
      </c>
      <c r="DX675" s="206" t="str">
        <f t="shared" si="42"/>
        <v>Maintained</v>
      </c>
      <c r="DY675" s="246">
        <v>40</v>
      </c>
      <c r="DZ675" s="246">
        <v>46</v>
      </c>
      <c r="EA675" s="213">
        <f t="shared" si="44"/>
        <v>1</v>
      </c>
      <c r="EB675" s="207" t="str">
        <f t="shared" si="43"/>
        <v>8791</v>
      </c>
    </row>
    <row r="676" spans="122:132" ht="15" x14ac:dyDescent="0.25">
      <c r="DR676" s="206">
        <v>879</v>
      </c>
      <c r="DS676" s="206" t="s">
        <v>200</v>
      </c>
      <c r="DT676" s="206">
        <v>8797063</v>
      </c>
      <c r="DU676" s="206">
        <v>113645</v>
      </c>
      <c r="DV676" s="206" t="s">
        <v>957</v>
      </c>
      <c r="DW676" s="206" t="s">
        <v>295</v>
      </c>
      <c r="DX676" s="206" t="str">
        <f t="shared" si="42"/>
        <v>Maintained</v>
      </c>
      <c r="DY676" s="246">
        <v>43</v>
      </c>
      <c r="DZ676" s="246">
        <v>51</v>
      </c>
      <c r="EA676" s="213">
        <f t="shared" si="44"/>
        <v>2</v>
      </c>
      <c r="EB676" s="207" t="str">
        <f t="shared" si="43"/>
        <v>8792</v>
      </c>
    </row>
    <row r="677" spans="122:132" ht="15" x14ac:dyDescent="0.25">
      <c r="DR677" s="206">
        <v>879</v>
      </c>
      <c r="DS677" s="206" t="s">
        <v>200</v>
      </c>
      <c r="DT677" s="206">
        <v>8797065</v>
      </c>
      <c r="DU677" s="206">
        <v>144009</v>
      </c>
      <c r="DV677" s="206" t="s">
        <v>958</v>
      </c>
      <c r="DW677" s="206" t="s">
        <v>300</v>
      </c>
      <c r="DX677" s="206" t="str">
        <f t="shared" si="42"/>
        <v>Academy</v>
      </c>
      <c r="DY677" s="246">
        <v>99</v>
      </c>
      <c r="DZ677" s="246">
        <v>0</v>
      </c>
      <c r="EA677" s="213">
        <f t="shared" si="44"/>
        <v>3</v>
      </c>
      <c r="EB677" s="207" t="str">
        <f t="shared" si="43"/>
        <v>8793</v>
      </c>
    </row>
    <row r="678" spans="122:132" ht="15" x14ac:dyDescent="0.25">
      <c r="DR678" s="206">
        <v>879</v>
      </c>
      <c r="DS678" s="206" t="s">
        <v>200</v>
      </c>
      <c r="DT678" s="206">
        <v>8797066</v>
      </c>
      <c r="DU678" s="206">
        <v>113648</v>
      </c>
      <c r="DV678" s="206" t="s">
        <v>959</v>
      </c>
      <c r="DW678" s="206" t="s">
        <v>295</v>
      </c>
      <c r="DX678" s="206" t="str">
        <f t="shared" si="42"/>
        <v>Maintained</v>
      </c>
      <c r="DY678" s="246">
        <v>0</v>
      </c>
      <c r="DZ678" s="246">
        <v>98</v>
      </c>
      <c r="EA678" s="213">
        <f t="shared" si="44"/>
        <v>4</v>
      </c>
      <c r="EB678" s="207" t="str">
        <f t="shared" si="43"/>
        <v>8794</v>
      </c>
    </row>
    <row r="679" spans="122:132" ht="15" x14ac:dyDescent="0.25">
      <c r="DR679" s="206">
        <v>879</v>
      </c>
      <c r="DS679" s="206" t="s">
        <v>200</v>
      </c>
      <c r="DT679" s="206">
        <v>8797067</v>
      </c>
      <c r="DU679" s="206">
        <v>113649</v>
      </c>
      <c r="DV679" s="206" t="s">
        <v>960</v>
      </c>
      <c r="DW679" s="206" t="s">
        <v>295</v>
      </c>
      <c r="DX679" s="206" t="str">
        <f t="shared" si="42"/>
        <v>Maintained</v>
      </c>
      <c r="DY679" s="246">
        <v>32</v>
      </c>
      <c r="DZ679" s="246">
        <v>71</v>
      </c>
      <c r="EA679" s="213">
        <f t="shared" si="44"/>
        <v>5</v>
      </c>
      <c r="EB679" s="207" t="str">
        <f t="shared" si="43"/>
        <v>8795</v>
      </c>
    </row>
    <row r="680" spans="122:132" ht="15" x14ac:dyDescent="0.25">
      <c r="DR680" s="206">
        <v>879</v>
      </c>
      <c r="DS680" s="206" t="s">
        <v>200</v>
      </c>
      <c r="DT680" s="206">
        <v>8797068</v>
      </c>
      <c r="DU680" s="206">
        <v>113650</v>
      </c>
      <c r="DV680" s="206" t="s">
        <v>961</v>
      </c>
      <c r="DW680" s="206" t="s">
        <v>295</v>
      </c>
      <c r="DX680" s="206" t="str">
        <f t="shared" si="42"/>
        <v>Maintained</v>
      </c>
      <c r="DY680" s="246">
        <v>50</v>
      </c>
      <c r="DZ680" s="246">
        <v>65</v>
      </c>
      <c r="EA680" s="213">
        <f t="shared" si="44"/>
        <v>6</v>
      </c>
      <c r="EB680" s="207" t="str">
        <f t="shared" si="43"/>
        <v>8796</v>
      </c>
    </row>
    <row r="681" spans="122:132" ht="15" x14ac:dyDescent="0.25">
      <c r="DR681" s="206">
        <v>879</v>
      </c>
      <c r="DS681" s="206" t="s">
        <v>200</v>
      </c>
      <c r="DT681" s="206">
        <v>8797069</v>
      </c>
      <c r="DU681" s="206">
        <v>113651</v>
      </c>
      <c r="DV681" s="206" t="s">
        <v>962</v>
      </c>
      <c r="DW681" s="206" t="s">
        <v>295</v>
      </c>
      <c r="DX681" s="206" t="str">
        <f t="shared" si="42"/>
        <v>Maintained</v>
      </c>
      <c r="DY681" s="246">
        <v>53</v>
      </c>
      <c r="DZ681" s="246">
        <v>62</v>
      </c>
      <c r="EA681" s="213">
        <f t="shared" si="44"/>
        <v>7</v>
      </c>
      <c r="EB681" s="207" t="str">
        <f t="shared" si="43"/>
        <v>8797</v>
      </c>
    </row>
    <row r="682" spans="122:132" ht="15" x14ac:dyDescent="0.25">
      <c r="DR682" s="206">
        <v>880</v>
      </c>
      <c r="DS682" s="206" t="s">
        <v>234</v>
      </c>
      <c r="DT682" s="206">
        <v>8807000</v>
      </c>
      <c r="DU682" s="206">
        <v>143552</v>
      </c>
      <c r="DV682" s="206" t="s">
        <v>963</v>
      </c>
      <c r="DW682" s="206" t="s">
        <v>345</v>
      </c>
      <c r="DX682" s="206" t="str">
        <f t="shared" si="42"/>
        <v>Academy</v>
      </c>
      <c r="DY682" s="246">
        <v>0</v>
      </c>
      <c r="DZ682" s="246">
        <v>51</v>
      </c>
      <c r="EA682" s="213">
        <f t="shared" si="44"/>
        <v>1</v>
      </c>
      <c r="EB682" s="207" t="str">
        <f t="shared" si="43"/>
        <v>8801</v>
      </c>
    </row>
    <row r="683" spans="122:132" ht="15" x14ac:dyDescent="0.25">
      <c r="DR683" s="206">
        <v>880</v>
      </c>
      <c r="DS683" s="206" t="s">
        <v>234</v>
      </c>
      <c r="DT683" s="206">
        <v>8807041</v>
      </c>
      <c r="DU683" s="206">
        <v>139540</v>
      </c>
      <c r="DV683" s="206" t="s">
        <v>964</v>
      </c>
      <c r="DW683" s="206" t="s">
        <v>300</v>
      </c>
      <c r="DX683" s="206" t="str">
        <f t="shared" si="42"/>
        <v>Academy</v>
      </c>
      <c r="DY683" s="246">
        <v>35</v>
      </c>
      <c r="DZ683" s="246">
        <v>235</v>
      </c>
      <c r="EA683" s="213">
        <f t="shared" si="44"/>
        <v>2</v>
      </c>
      <c r="EB683" s="207" t="str">
        <f t="shared" si="43"/>
        <v>8802</v>
      </c>
    </row>
    <row r="684" spans="122:132" ht="15" x14ac:dyDescent="0.25">
      <c r="DR684" s="206">
        <v>880</v>
      </c>
      <c r="DS684" s="206" t="s">
        <v>234</v>
      </c>
      <c r="DT684" s="206">
        <v>8807042</v>
      </c>
      <c r="DU684" s="206">
        <v>113641</v>
      </c>
      <c r="DV684" s="206" t="s">
        <v>451</v>
      </c>
      <c r="DW684" s="206" t="s">
        <v>295</v>
      </c>
      <c r="DX684" s="206" t="str">
        <f t="shared" si="42"/>
        <v>Maintained</v>
      </c>
      <c r="DY684" s="246">
        <v>136</v>
      </c>
      <c r="DZ684" s="246">
        <v>128</v>
      </c>
      <c r="EA684" s="213">
        <f t="shared" si="44"/>
        <v>3</v>
      </c>
      <c r="EB684" s="207" t="str">
        <f t="shared" si="43"/>
        <v>8803</v>
      </c>
    </row>
    <row r="685" spans="122:132" ht="15" x14ac:dyDescent="0.25">
      <c r="DR685" s="206">
        <v>881</v>
      </c>
      <c r="DS685" s="206" t="s">
        <v>154</v>
      </c>
      <c r="DT685" s="206">
        <v>8815951</v>
      </c>
      <c r="DU685" s="206">
        <v>146601</v>
      </c>
      <c r="DV685" s="206" t="s">
        <v>965</v>
      </c>
      <c r="DW685" s="206" t="s">
        <v>300</v>
      </c>
      <c r="DX685" s="206" t="str">
        <f t="shared" si="42"/>
        <v>Academy</v>
      </c>
      <c r="DY685" s="246">
        <v>22</v>
      </c>
      <c r="DZ685" s="246">
        <v>109</v>
      </c>
      <c r="EA685" s="213">
        <f t="shared" si="44"/>
        <v>1</v>
      </c>
      <c r="EB685" s="207" t="str">
        <f t="shared" si="43"/>
        <v>8811</v>
      </c>
    </row>
    <row r="686" spans="122:132" ht="15" x14ac:dyDescent="0.25">
      <c r="DR686" s="206">
        <v>881</v>
      </c>
      <c r="DS686" s="206" t="s">
        <v>154</v>
      </c>
      <c r="DT686" s="206">
        <v>8817000</v>
      </c>
      <c r="DU686" s="206">
        <v>141512</v>
      </c>
      <c r="DV686" s="206" t="s">
        <v>966</v>
      </c>
      <c r="DW686" s="206" t="s">
        <v>345</v>
      </c>
      <c r="DX686" s="206" t="str">
        <f t="shared" si="42"/>
        <v>Academy</v>
      </c>
      <c r="DY686" s="246">
        <v>7.5</v>
      </c>
      <c r="DZ686" s="246">
        <v>70</v>
      </c>
      <c r="EA686" s="213">
        <f t="shared" si="44"/>
        <v>2</v>
      </c>
      <c r="EB686" s="207" t="str">
        <f t="shared" si="43"/>
        <v>8812</v>
      </c>
    </row>
    <row r="687" spans="122:132" ht="15" x14ac:dyDescent="0.25">
      <c r="DR687" s="206">
        <v>881</v>
      </c>
      <c r="DS687" s="206" t="s">
        <v>154</v>
      </c>
      <c r="DT687" s="206">
        <v>8817001</v>
      </c>
      <c r="DU687" s="206">
        <v>138219</v>
      </c>
      <c r="DV687" s="206" t="s">
        <v>967</v>
      </c>
      <c r="DW687" s="206" t="s">
        <v>300</v>
      </c>
      <c r="DX687" s="206" t="str">
        <f t="shared" si="42"/>
        <v>Academy</v>
      </c>
      <c r="DY687" s="246">
        <v>87</v>
      </c>
      <c r="DZ687" s="246">
        <v>76</v>
      </c>
      <c r="EA687" s="213">
        <f t="shared" si="44"/>
        <v>3</v>
      </c>
      <c r="EB687" s="207" t="str">
        <f t="shared" si="43"/>
        <v>8813</v>
      </c>
    </row>
    <row r="688" spans="122:132" ht="15" x14ac:dyDescent="0.25">
      <c r="DR688" s="206">
        <v>881</v>
      </c>
      <c r="DS688" s="206" t="s">
        <v>154</v>
      </c>
      <c r="DT688" s="206">
        <v>8817002</v>
      </c>
      <c r="DU688" s="206">
        <v>141945</v>
      </c>
      <c r="DV688" s="206" t="s">
        <v>968</v>
      </c>
      <c r="DW688" s="206" t="s">
        <v>311</v>
      </c>
      <c r="DX688" s="206" t="str">
        <f t="shared" si="42"/>
        <v>Academy</v>
      </c>
      <c r="DY688" s="246">
        <v>10</v>
      </c>
      <c r="DZ688" s="246">
        <v>101</v>
      </c>
      <c r="EA688" s="213">
        <f t="shared" si="44"/>
        <v>4</v>
      </c>
      <c r="EB688" s="207" t="str">
        <f t="shared" si="43"/>
        <v>8814</v>
      </c>
    </row>
    <row r="689" spans="122:132" ht="15" x14ac:dyDescent="0.25">
      <c r="DR689" s="206">
        <v>881</v>
      </c>
      <c r="DS689" s="206" t="s">
        <v>154</v>
      </c>
      <c r="DT689" s="206">
        <v>8817003</v>
      </c>
      <c r="DU689" s="206">
        <v>142612</v>
      </c>
      <c r="DV689" s="206" t="s">
        <v>969</v>
      </c>
      <c r="DW689" s="206" t="s">
        <v>345</v>
      </c>
      <c r="DX689" s="206" t="str">
        <f t="shared" si="42"/>
        <v>Academy</v>
      </c>
      <c r="DY689" s="246">
        <v>5</v>
      </c>
      <c r="DZ689" s="246">
        <v>89</v>
      </c>
      <c r="EA689" s="213">
        <f t="shared" si="44"/>
        <v>5</v>
      </c>
      <c r="EB689" s="207" t="str">
        <f t="shared" si="43"/>
        <v>8815</v>
      </c>
    </row>
    <row r="690" spans="122:132" ht="15" x14ac:dyDescent="0.25">
      <c r="DR690" s="206">
        <v>881</v>
      </c>
      <c r="DS690" s="206" t="s">
        <v>154</v>
      </c>
      <c r="DT690" s="206">
        <v>8817004</v>
      </c>
      <c r="DU690" s="206">
        <v>144956</v>
      </c>
      <c r="DV690" s="206" t="s">
        <v>970</v>
      </c>
      <c r="DW690" s="206" t="s">
        <v>345</v>
      </c>
      <c r="DX690" s="206" t="str">
        <f t="shared" si="42"/>
        <v>Academy</v>
      </c>
      <c r="DY690" s="246">
        <v>27</v>
      </c>
      <c r="DZ690" s="246">
        <v>48</v>
      </c>
      <c r="EA690" s="213">
        <f t="shared" si="44"/>
        <v>6</v>
      </c>
      <c r="EB690" s="207" t="str">
        <f t="shared" si="43"/>
        <v>8816</v>
      </c>
    </row>
    <row r="691" spans="122:132" ht="15" x14ac:dyDescent="0.25">
      <c r="DR691" s="206">
        <v>881</v>
      </c>
      <c r="DS691" s="206" t="s">
        <v>154</v>
      </c>
      <c r="DT691" s="206">
        <v>8817005</v>
      </c>
      <c r="DU691" s="206">
        <v>148543</v>
      </c>
      <c r="DV691" s="206" t="s">
        <v>971</v>
      </c>
      <c r="DW691" s="206" t="s">
        <v>311</v>
      </c>
      <c r="DX691" s="206" t="str">
        <f t="shared" si="42"/>
        <v>Academy</v>
      </c>
      <c r="DY691" s="246">
        <v>16</v>
      </c>
      <c r="DZ691" s="246">
        <v>9</v>
      </c>
      <c r="EA691" s="213">
        <f t="shared" si="44"/>
        <v>7</v>
      </c>
      <c r="EB691" s="207" t="str">
        <f t="shared" si="43"/>
        <v>8817</v>
      </c>
    </row>
    <row r="692" spans="122:132" ht="15" x14ac:dyDescent="0.25">
      <c r="DR692" s="206">
        <v>881</v>
      </c>
      <c r="DS692" s="206" t="s">
        <v>154</v>
      </c>
      <c r="DT692" s="206">
        <v>8817022</v>
      </c>
      <c r="DU692" s="206">
        <v>115450</v>
      </c>
      <c r="DV692" s="206" t="s">
        <v>972</v>
      </c>
      <c r="DW692" s="206" t="s">
        <v>295</v>
      </c>
      <c r="DX692" s="206" t="str">
        <f t="shared" si="42"/>
        <v>Maintained</v>
      </c>
      <c r="DY692" s="246">
        <v>53</v>
      </c>
      <c r="DZ692" s="246">
        <v>0</v>
      </c>
      <c r="EA692" s="213">
        <f t="shared" si="44"/>
        <v>8</v>
      </c>
      <c r="EB692" s="207" t="str">
        <f t="shared" si="43"/>
        <v>8818</v>
      </c>
    </row>
    <row r="693" spans="122:132" ht="15" x14ac:dyDescent="0.25">
      <c r="DR693" s="206">
        <v>881</v>
      </c>
      <c r="DS693" s="206" t="s">
        <v>154</v>
      </c>
      <c r="DT693" s="206">
        <v>8817030</v>
      </c>
      <c r="DU693" s="206">
        <v>144897</v>
      </c>
      <c r="DV693" s="206" t="s">
        <v>973</v>
      </c>
      <c r="DW693" s="206" t="s">
        <v>300</v>
      </c>
      <c r="DX693" s="206" t="str">
        <f t="shared" si="42"/>
        <v>Academy</v>
      </c>
      <c r="DY693" s="246">
        <v>24</v>
      </c>
      <c r="DZ693" s="246">
        <v>127</v>
      </c>
      <c r="EA693" s="213">
        <f t="shared" si="44"/>
        <v>9</v>
      </c>
      <c r="EB693" s="207" t="str">
        <f t="shared" si="43"/>
        <v>8819</v>
      </c>
    </row>
    <row r="694" spans="122:132" ht="15" x14ac:dyDescent="0.25">
      <c r="DR694" s="206">
        <v>881</v>
      </c>
      <c r="DS694" s="206" t="s">
        <v>154</v>
      </c>
      <c r="DT694" s="206">
        <v>8817036</v>
      </c>
      <c r="DU694" s="206">
        <v>115457</v>
      </c>
      <c r="DV694" s="206" t="s">
        <v>974</v>
      </c>
      <c r="DW694" s="206" t="s">
        <v>320</v>
      </c>
      <c r="DX694" s="206" t="str">
        <f t="shared" si="42"/>
        <v>Maintained</v>
      </c>
      <c r="DY694" s="246">
        <v>32</v>
      </c>
      <c r="DZ694" s="246">
        <v>132</v>
      </c>
      <c r="EA694" s="213">
        <f t="shared" si="44"/>
        <v>10</v>
      </c>
      <c r="EB694" s="207" t="str">
        <f t="shared" si="43"/>
        <v>88110</v>
      </c>
    </row>
    <row r="695" spans="122:132" ht="15" x14ac:dyDescent="0.25">
      <c r="DR695" s="206">
        <v>881</v>
      </c>
      <c r="DS695" s="206" t="s">
        <v>154</v>
      </c>
      <c r="DT695" s="206">
        <v>8817044</v>
      </c>
      <c r="DU695" s="206">
        <v>145987</v>
      </c>
      <c r="DV695" s="206" t="s">
        <v>975</v>
      </c>
      <c r="DW695" s="206" t="s">
        <v>300</v>
      </c>
      <c r="DX695" s="206" t="str">
        <f t="shared" si="42"/>
        <v>Academy</v>
      </c>
      <c r="DY695" s="246">
        <v>58.5</v>
      </c>
      <c r="DZ695" s="246">
        <v>72</v>
      </c>
      <c r="EA695" s="213">
        <f t="shared" si="44"/>
        <v>11</v>
      </c>
      <c r="EB695" s="207" t="str">
        <f t="shared" si="43"/>
        <v>88111</v>
      </c>
    </row>
    <row r="696" spans="122:132" ht="15" x14ac:dyDescent="0.25">
      <c r="DR696" s="206">
        <v>881</v>
      </c>
      <c r="DS696" s="206" t="s">
        <v>154</v>
      </c>
      <c r="DT696" s="206">
        <v>8817045</v>
      </c>
      <c r="DU696" s="206">
        <v>141765</v>
      </c>
      <c r="DV696" s="206" t="s">
        <v>976</v>
      </c>
      <c r="DW696" s="206" t="s">
        <v>300</v>
      </c>
      <c r="DX696" s="206" t="str">
        <f t="shared" si="42"/>
        <v>Academy</v>
      </c>
      <c r="DY696" s="246">
        <v>39</v>
      </c>
      <c r="DZ696" s="246">
        <v>181</v>
      </c>
      <c r="EA696" s="213">
        <f t="shared" si="44"/>
        <v>12</v>
      </c>
      <c r="EB696" s="207" t="str">
        <f t="shared" si="43"/>
        <v>88112</v>
      </c>
    </row>
    <row r="697" spans="122:132" ht="15" x14ac:dyDescent="0.25">
      <c r="DR697" s="206">
        <v>881</v>
      </c>
      <c r="DS697" s="206" t="s">
        <v>154</v>
      </c>
      <c r="DT697" s="206">
        <v>8817048</v>
      </c>
      <c r="DU697" s="206">
        <v>115464</v>
      </c>
      <c r="DV697" s="206" t="s">
        <v>977</v>
      </c>
      <c r="DW697" s="206" t="s">
        <v>295</v>
      </c>
      <c r="DX697" s="206" t="str">
        <f t="shared" si="42"/>
        <v>Maintained</v>
      </c>
      <c r="DY697" s="246">
        <v>103</v>
      </c>
      <c r="DZ697" s="246">
        <v>139</v>
      </c>
      <c r="EA697" s="213">
        <f t="shared" si="44"/>
        <v>13</v>
      </c>
      <c r="EB697" s="207" t="str">
        <f t="shared" si="43"/>
        <v>88113</v>
      </c>
    </row>
    <row r="698" spans="122:132" ht="15" x14ac:dyDescent="0.25">
      <c r="DR698" s="206">
        <v>881</v>
      </c>
      <c r="DS698" s="206" t="s">
        <v>154</v>
      </c>
      <c r="DT698" s="206">
        <v>8817054</v>
      </c>
      <c r="DU698" s="206">
        <v>115469</v>
      </c>
      <c r="DV698" s="206" t="s">
        <v>844</v>
      </c>
      <c r="DW698" s="206" t="s">
        <v>295</v>
      </c>
      <c r="DX698" s="206" t="str">
        <f t="shared" si="42"/>
        <v>Maintained</v>
      </c>
      <c r="DY698" s="246">
        <v>124</v>
      </c>
      <c r="DZ698" s="246">
        <v>95</v>
      </c>
      <c r="EA698" s="213">
        <f t="shared" si="44"/>
        <v>14</v>
      </c>
      <c r="EB698" s="207" t="str">
        <f t="shared" si="43"/>
        <v>88114</v>
      </c>
    </row>
    <row r="699" spans="122:132" ht="15" x14ac:dyDescent="0.25">
      <c r="DR699" s="206">
        <v>881</v>
      </c>
      <c r="DS699" s="206" t="s">
        <v>154</v>
      </c>
      <c r="DT699" s="206">
        <v>8817060</v>
      </c>
      <c r="DU699" s="206">
        <v>115471</v>
      </c>
      <c r="DV699" s="206" t="s">
        <v>978</v>
      </c>
      <c r="DW699" s="206" t="s">
        <v>295</v>
      </c>
      <c r="DX699" s="206" t="str">
        <f t="shared" si="42"/>
        <v>Maintained</v>
      </c>
      <c r="DY699" s="246">
        <v>83</v>
      </c>
      <c r="DZ699" s="246">
        <v>62</v>
      </c>
      <c r="EA699" s="213">
        <f t="shared" si="44"/>
        <v>15</v>
      </c>
      <c r="EB699" s="207" t="str">
        <f t="shared" si="43"/>
        <v>88115</v>
      </c>
    </row>
    <row r="700" spans="122:132" ht="15" x14ac:dyDescent="0.25">
      <c r="DR700" s="206">
        <v>881</v>
      </c>
      <c r="DS700" s="206" t="s">
        <v>154</v>
      </c>
      <c r="DT700" s="206">
        <v>8817063</v>
      </c>
      <c r="DU700" s="206">
        <v>137554</v>
      </c>
      <c r="DV700" s="206" t="s">
        <v>979</v>
      </c>
      <c r="DW700" s="206" t="s">
        <v>300</v>
      </c>
      <c r="DX700" s="206" t="str">
        <f t="shared" si="42"/>
        <v>Academy</v>
      </c>
      <c r="DY700" s="246">
        <v>42</v>
      </c>
      <c r="DZ700" s="246">
        <v>216</v>
      </c>
      <c r="EA700" s="213">
        <f t="shared" si="44"/>
        <v>16</v>
      </c>
      <c r="EB700" s="207" t="str">
        <f t="shared" si="43"/>
        <v>88116</v>
      </c>
    </row>
    <row r="701" spans="122:132" ht="15" x14ac:dyDescent="0.25">
      <c r="DR701" s="206">
        <v>881</v>
      </c>
      <c r="DS701" s="206" t="s">
        <v>154</v>
      </c>
      <c r="DT701" s="206">
        <v>8817065</v>
      </c>
      <c r="DU701" s="206">
        <v>143589</v>
      </c>
      <c r="DV701" s="206" t="s">
        <v>980</v>
      </c>
      <c r="DW701" s="206" t="s">
        <v>300</v>
      </c>
      <c r="DX701" s="206" t="str">
        <f t="shared" si="42"/>
        <v>Academy</v>
      </c>
      <c r="DY701" s="246">
        <v>109</v>
      </c>
      <c r="DZ701" s="246">
        <v>297</v>
      </c>
      <c r="EA701" s="213">
        <f t="shared" si="44"/>
        <v>17</v>
      </c>
      <c r="EB701" s="207" t="str">
        <f t="shared" si="43"/>
        <v>88117</v>
      </c>
    </row>
    <row r="702" spans="122:132" ht="15" x14ac:dyDescent="0.25">
      <c r="DR702" s="206">
        <v>881</v>
      </c>
      <c r="DS702" s="206" t="s">
        <v>154</v>
      </c>
      <c r="DT702" s="206">
        <v>8817069</v>
      </c>
      <c r="DU702" s="206">
        <v>115475</v>
      </c>
      <c r="DV702" s="206" t="s">
        <v>981</v>
      </c>
      <c r="DW702" s="206" t="s">
        <v>295</v>
      </c>
      <c r="DX702" s="206" t="str">
        <f t="shared" si="42"/>
        <v>Maintained</v>
      </c>
      <c r="DY702" s="246">
        <v>166</v>
      </c>
      <c r="DZ702" s="246">
        <v>82</v>
      </c>
      <c r="EA702" s="213">
        <f t="shared" si="44"/>
        <v>18</v>
      </c>
      <c r="EB702" s="207" t="str">
        <f t="shared" si="43"/>
        <v>88118</v>
      </c>
    </row>
    <row r="703" spans="122:132" ht="15" x14ac:dyDescent="0.25">
      <c r="DR703" s="206">
        <v>881</v>
      </c>
      <c r="DS703" s="206" t="s">
        <v>154</v>
      </c>
      <c r="DT703" s="206">
        <v>8817070</v>
      </c>
      <c r="DU703" s="206">
        <v>131838</v>
      </c>
      <c r="DV703" s="206" t="s">
        <v>982</v>
      </c>
      <c r="DW703" s="206" t="s">
        <v>295</v>
      </c>
      <c r="DX703" s="206" t="str">
        <f t="shared" si="42"/>
        <v>Maintained</v>
      </c>
      <c r="DY703" s="246">
        <v>57</v>
      </c>
      <c r="DZ703" s="246">
        <v>100.5</v>
      </c>
      <c r="EA703" s="213">
        <f t="shared" si="44"/>
        <v>19</v>
      </c>
      <c r="EB703" s="207" t="str">
        <f t="shared" si="43"/>
        <v>88119</v>
      </c>
    </row>
    <row r="704" spans="122:132" ht="15" x14ac:dyDescent="0.25">
      <c r="DR704" s="206">
        <v>881</v>
      </c>
      <c r="DS704" s="206" t="s">
        <v>154</v>
      </c>
      <c r="DT704" s="206">
        <v>8817071</v>
      </c>
      <c r="DU704" s="206">
        <v>138122</v>
      </c>
      <c r="DV704" s="206" t="s">
        <v>983</v>
      </c>
      <c r="DW704" s="206" t="s">
        <v>300</v>
      </c>
      <c r="DX704" s="206" t="str">
        <f t="shared" si="42"/>
        <v>Academy</v>
      </c>
      <c r="DY704" s="246">
        <v>154</v>
      </c>
      <c r="DZ704" s="246">
        <v>111</v>
      </c>
      <c r="EA704" s="213">
        <f t="shared" si="44"/>
        <v>20</v>
      </c>
      <c r="EB704" s="207" t="str">
        <f t="shared" si="43"/>
        <v>88120</v>
      </c>
    </row>
    <row r="705" spans="122:132" ht="15" x14ac:dyDescent="0.25">
      <c r="DR705" s="206">
        <v>882</v>
      </c>
      <c r="DS705" s="206" t="s">
        <v>220</v>
      </c>
      <c r="DT705" s="206">
        <v>8825950</v>
      </c>
      <c r="DU705" s="206">
        <v>138044</v>
      </c>
      <c r="DV705" s="206" t="s">
        <v>984</v>
      </c>
      <c r="DW705" s="206" t="s">
        <v>300</v>
      </c>
      <c r="DX705" s="206" t="str">
        <f t="shared" si="42"/>
        <v>Academy</v>
      </c>
      <c r="DY705" s="246">
        <v>135.5</v>
      </c>
      <c r="DZ705" s="246">
        <v>94</v>
      </c>
      <c r="EA705" s="213">
        <f t="shared" si="44"/>
        <v>1</v>
      </c>
      <c r="EB705" s="207" t="str">
        <f t="shared" si="43"/>
        <v>8821</v>
      </c>
    </row>
    <row r="706" spans="122:132" ht="15" x14ac:dyDescent="0.25">
      <c r="DR706" s="206">
        <v>882</v>
      </c>
      <c r="DS706" s="206" t="s">
        <v>220</v>
      </c>
      <c r="DT706" s="206">
        <v>8827000</v>
      </c>
      <c r="DU706" s="206">
        <v>142940</v>
      </c>
      <c r="DV706" s="206" t="s">
        <v>985</v>
      </c>
      <c r="DW706" s="206" t="s">
        <v>345</v>
      </c>
      <c r="DX706" s="206" t="str">
        <f t="shared" si="42"/>
        <v>Academy</v>
      </c>
      <c r="DY706" s="246">
        <v>20</v>
      </c>
      <c r="DZ706" s="246">
        <v>39</v>
      </c>
      <c r="EA706" s="213">
        <f t="shared" si="44"/>
        <v>2</v>
      </c>
      <c r="EB706" s="207" t="str">
        <f t="shared" si="43"/>
        <v>8822</v>
      </c>
    </row>
    <row r="707" spans="122:132" ht="15" x14ac:dyDescent="0.25">
      <c r="DR707" s="206">
        <v>882</v>
      </c>
      <c r="DS707" s="206" t="s">
        <v>220</v>
      </c>
      <c r="DT707" s="206">
        <v>8827001</v>
      </c>
      <c r="DU707" s="206">
        <v>144692</v>
      </c>
      <c r="DV707" s="206" t="s">
        <v>986</v>
      </c>
      <c r="DW707" s="206" t="s">
        <v>300</v>
      </c>
      <c r="DX707" s="206" t="str">
        <f t="shared" si="42"/>
        <v>Academy</v>
      </c>
      <c r="DY707" s="246">
        <v>79</v>
      </c>
      <c r="DZ707" s="246">
        <v>44</v>
      </c>
      <c r="EA707" s="213">
        <f t="shared" si="44"/>
        <v>3</v>
      </c>
      <c r="EB707" s="207" t="str">
        <f t="shared" si="43"/>
        <v>8823</v>
      </c>
    </row>
    <row r="708" spans="122:132" ht="15" x14ac:dyDescent="0.25">
      <c r="DR708" s="206">
        <v>882</v>
      </c>
      <c r="DS708" s="206" t="s">
        <v>220</v>
      </c>
      <c r="DT708" s="206">
        <v>8827004</v>
      </c>
      <c r="DU708" s="206">
        <v>144691</v>
      </c>
      <c r="DV708" s="206" t="s">
        <v>385</v>
      </c>
      <c r="DW708" s="206" t="s">
        <v>300</v>
      </c>
      <c r="DX708" s="206" t="str">
        <f t="shared" si="42"/>
        <v>Academy</v>
      </c>
      <c r="DY708" s="246">
        <v>0</v>
      </c>
      <c r="DZ708" s="246">
        <v>87</v>
      </c>
      <c r="EA708" s="213">
        <f t="shared" si="44"/>
        <v>4</v>
      </c>
      <c r="EB708" s="207" t="str">
        <f t="shared" si="43"/>
        <v>8824</v>
      </c>
    </row>
    <row r="709" spans="122:132" ht="15" x14ac:dyDescent="0.25">
      <c r="DR709" s="206">
        <v>882</v>
      </c>
      <c r="DS709" s="206" t="s">
        <v>220</v>
      </c>
      <c r="DT709" s="206">
        <v>8827005</v>
      </c>
      <c r="DU709" s="206">
        <v>144693</v>
      </c>
      <c r="DV709" s="206" t="s">
        <v>987</v>
      </c>
      <c r="DW709" s="206" t="s">
        <v>300</v>
      </c>
      <c r="DX709" s="206" t="str">
        <f t="shared" si="42"/>
        <v>Academy</v>
      </c>
      <c r="DY709" s="246">
        <v>0</v>
      </c>
      <c r="DZ709" s="246">
        <v>102</v>
      </c>
      <c r="EA709" s="213">
        <f t="shared" si="44"/>
        <v>5</v>
      </c>
      <c r="EB709" s="207" t="str">
        <f t="shared" si="43"/>
        <v>8825</v>
      </c>
    </row>
    <row r="710" spans="122:132" ht="15" x14ac:dyDescent="0.25">
      <c r="DR710" s="206">
        <v>883</v>
      </c>
      <c r="DS710" s="206" t="s">
        <v>233</v>
      </c>
      <c r="DT710" s="206">
        <v>8837000</v>
      </c>
      <c r="DU710" s="206">
        <v>148539</v>
      </c>
      <c r="DV710" s="206" t="s">
        <v>988</v>
      </c>
      <c r="DW710" s="206" t="s">
        <v>311</v>
      </c>
      <c r="DX710" s="206" t="str">
        <f t="shared" ref="DX710:DX773" si="45">IF(OR(LEFT(DW710,7)="Academy",LEFT(DW710,11)="Free School"),"Academy","Maintained")</f>
        <v>Academy</v>
      </c>
      <c r="DY710" s="246">
        <v>48</v>
      </c>
      <c r="DZ710" s="246">
        <v>10</v>
      </c>
      <c r="EA710" s="213">
        <f t="shared" si="44"/>
        <v>1</v>
      </c>
      <c r="EB710" s="207" t="str">
        <f t="shared" ref="EB710:EB773" si="46">DR710&amp;EA710</f>
        <v>8831</v>
      </c>
    </row>
    <row r="711" spans="122:132" ht="15" x14ac:dyDescent="0.25">
      <c r="DR711" s="206">
        <v>883</v>
      </c>
      <c r="DS711" s="206" t="s">
        <v>233</v>
      </c>
      <c r="DT711" s="206">
        <v>8837032</v>
      </c>
      <c r="DU711" s="206">
        <v>144234</v>
      </c>
      <c r="DV711" s="206" t="s">
        <v>989</v>
      </c>
      <c r="DW711" s="206" t="s">
        <v>300</v>
      </c>
      <c r="DX711" s="206" t="str">
        <f t="shared" si="45"/>
        <v>Academy</v>
      </c>
      <c r="DY711" s="246">
        <v>80</v>
      </c>
      <c r="DZ711" s="246">
        <v>231</v>
      </c>
      <c r="EA711" s="213">
        <f t="shared" ref="EA711:EA774" si="47">IF(DR711=DR710,EA710+1,1)</f>
        <v>2</v>
      </c>
      <c r="EB711" s="207" t="str">
        <f t="shared" si="46"/>
        <v>8832</v>
      </c>
    </row>
    <row r="712" spans="122:132" ht="15" x14ac:dyDescent="0.25">
      <c r="DR712" s="206">
        <v>883</v>
      </c>
      <c r="DS712" s="206" t="s">
        <v>233</v>
      </c>
      <c r="DT712" s="206">
        <v>8837072</v>
      </c>
      <c r="DU712" s="206">
        <v>138736</v>
      </c>
      <c r="DV712" s="206" t="s">
        <v>990</v>
      </c>
      <c r="DW712" s="206" t="s">
        <v>300</v>
      </c>
      <c r="DX712" s="206" t="str">
        <f t="shared" si="45"/>
        <v>Academy</v>
      </c>
      <c r="DY712" s="246">
        <v>31</v>
      </c>
      <c r="DZ712" s="246">
        <v>37</v>
      </c>
      <c r="EA712" s="213">
        <f t="shared" si="47"/>
        <v>3</v>
      </c>
      <c r="EB712" s="207" t="str">
        <f t="shared" si="46"/>
        <v>8833</v>
      </c>
    </row>
    <row r="713" spans="122:132" ht="15" x14ac:dyDescent="0.25">
      <c r="DR713" s="206">
        <v>884</v>
      </c>
      <c r="DS713" s="206" t="s">
        <v>280</v>
      </c>
      <c r="DT713" s="206">
        <v>8847000</v>
      </c>
      <c r="DU713" s="206">
        <v>148636</v>
      </c>
      <c r="DV713" s="206" t="s">
        <v>991</v>
      </c>
      <c r="DW713" s="206" t="s">
        <v>311</v>
      </c>
      <c r="DX713" s="206" t="str">
        <f t="shared" si="45"/>
        <v>Academy</v>
      </c>
      <c r="DY713" s="246">
        <v>0</v>
      </c>
      <c r="DZ713" s="246">
        <v>45</v>
      </c>
      <c r="EA713" s="213">
        <f t="shared" si="47"/>
        <v>1</v>
      </c>
      <c r="EB713" s="207" t="str">
        <f t="shared" si="46"/>
        <v>8841</v>
      </c>
    </row>
    <row r="714" spans="122:132" ht="15" x14ac:dyDescent="0.25">
      <c r="DR714" s="206">
        <v>884</v>
      </c>
      <c r="DS714" s="206" t="s">
        <v>280</v>
      </c>
      <c r="DT714" s="206">
        <v>8847003</v>
      </c>
      <c r="DU714" s="206">
        <v>139607</v>
      </c>
      <c r="DV714" s="206" t="s">
        <v>992</v>
      </c>
      <c r="DW714" s="206" t="s">
        <v>300</v>
      </c>
      <c r="DX714" s="206" t="str">
        <f t="shared" si="45"/>
        <v>Academy</v>
      </c>
      <c r="DY714" s="246">
        <v>0</v>
      </c>
      <c r="DZ714" s="246">
        <v>76</v>
      </c>
      <c r="EA714" s="213">
        <f t="shared" si="47"/>
        <v>2</v>
      </c>
      <c r="EB714" s="207" t="str">
        <f t="shared" si="46"/>
        <v>8842</v>
      </c>
    </row>
    <row r="715" spans="122:132" ht="15" x14ac:dyDescent="0.25">
      <c r="DR715" s="206">
        <v>884</v>
      </c>
      <c r="DS715" s="206" t="s">
        <v>280</v>
      </c>
      <c r="DT715" s="206">
        <v>8847004</v>
      </c>
      <c r="DU715" s="206">
        <v>117052</v>
      </c>
      <c r="DV715" s="206" t="s">
        <v>993</v>
      </c>
      <c r="DW715" s="206" t="s">
        <v>295</v>
      </c>
      <c r="DX715" s="206" t="str">
        <f t="shared" si="45"/>
        <v>Maintained</v>
      </c>
      <c r="DY715" s="246">
        <v>97</v>
      </c>
      <c r="DZ715" s="246">
        <v>0</v>
      </c>
      <c r="EA715" s="213">
        <f t="shared" si="47"/>
        <v>3</v>
      </c>
      <c r="EB715" s="207" t="str">
        <f t="shared" si="46"/>
        <v>8843</v>
      </c>
    </row>
    <row r="716" spans="122:132" ht="15" x14ac:dyDescent="0.25">
      <c r="DR716" s="206">
        <v>884</v>
      </c>
      <c r="DS716" s="206" t="s">
        <v>280</v>
      </c>
      <c r="DT716" s="206">
        <v>8847007</v>
      </c>
      <c r="DU716" s="206">
        <v>117055</v>
      </c>
      <c r="DV716" s="206" t="s">
        <v>765</v>
      </c>
      <c r="DW716" s="206" t="s">
        <v>295</v>
      </c>
      <c r="DX716" s="206" t="str">
        <f t="shared" si="45"/>
        <v>Maintained</v>
      </c>
      <c r="DY716" s="246">
        <v>24</v>
      </c>
      <c r="DZ716" s="246">
        <v>44</v>
      </c>
      <c r="EA716" s="213">
        <f t="shared" si="47"/>
        <v>4</v>
      </c>
      <c r="EB716" s="207" t="str">
        <f t="shared" si="46"/>
        <v>8844</v>
      </c>
    </row>
    <row r="717" spans="122:132" ht="15" x14ac:dyDescent="0.25">
      <c r="DR717" s="206">
        <v>884</v>
      </c>
      <c r="DS717" s="206" t="s">
        <v>280</v>
      </c>
      <c r="DT717" s="206">
        <v>8847008</v>
      </c>
      <c r="DU717" s="206">
        <v>141487</v>
      </c>
      <c r="DV717" s="206" t="s">
        <v>994</v>
      </c>
      <c r="DW717" s="206" t="s">
        <v>300</v>
      </c>
      <c r="DX717" s="206" t="str">
        <f t="shared" si="45"/>
        <v>Academy</v>
      </c>
      <c r="DY717" s="246">
        <v>30</v>
      </c>
      <c r="DZ717" s="246">
        <v>60</v>
      </c>
      <c r="EA717" s="213">
        <f t="shared" si="47"/>
        <v>5</v>
      </c>
      <c r="EB717" s="207" t="str">
        <f t="shared" si="46"/>
        <v>8845</v>
      </c>
    </row>
    <row r="718" spans="122:132" ht="15" x14ac:dyDescent="0.25">
      <c r="DR718" s="206">
        <v>885</v>
      </c>
      <c r="DS718" s="206" t="s">
        <v>249</v>
      </c>
      <c r="DT718" s="206">
        <v>8855950</v>
      </c>
      <c r="DU718" s="206">
        <v>148347</v>
      </c>
      <c r="DV718" s="206" t="s">
        <v>995</v>
      </c>
      <c r="DW718" s="206" t="s">
        <v>300</v>
      </c>
      <c r="DX718" s="206" t="str">
        <f t="shared" si="45"/>
        <v>Academy</v>
      </c>
      <c r="DY718" s="246">
        <v>106</v>
      </c>
      <c r="DZ718" s="246">
        <v>87</v>
      </c>
      <c r="EA718" s="213">
        <f t="shared" si="47"/>
        <v>1</v>
      </c>
      <c r="EB718" s="207" t="str">
        <f t="shared" si="46"/>
        <v>8851</v>
      </c>
    </row>
    <row r="719" spans="122:132" ht="15" x14ac:dyDescent="0.25">
      <c r="DR719" s="206">
        <v>885</v>
      </c>
      <c r="DS719" s="206" t="s">
        <v>249</v>
      </c>
      <c r="DT719" s="206">
        <v>8857000</v>
      </c>
      <c r="DU719" s="206">
        <v>140404</v>
      </c>
      <c r="DV719" s="206" t="s">
        <v>996</v>
      </c>
      <c r="DW719" s="206" t="s">
        <v>345</v>
      </c>
      <c r="DX719" s="206" t="str">
        <f t="shared" si="45"/>
        <v>Academy</v>
      </c>
      <c r="DY719" s="246">
        <v>41</v>
      </c>
      <c r="DZ719" s="246">
        <v>93</v>
      </c>
      <c r="EA719" s="213">
        <f t="shared" si="47"/>
        <v>2</v>
      </c>
      <c r="EB719" s="207" t="str">
        <f t="shared" si="46"/>
        <v>8852</v>
      </c>
    </row>
    <row r="720" spans="122:132" ht="15" x14ac:dyDescent="0.25">
      <c r="DR720" s="206">
        <v>885</v>
      </c>
      <c r="DS720" s="206" t="s">
        <v>249</v>
      </c>
      <c r="DT720" s="206">
        <v>8857001</v>
      </c>
      <c r="DU720" s="206">
        <v>117049</v>
      </c>
      <c r="DV720" s="206" t="s">
        <v>997</v>
      </c>
      <c r="DW720" s="206" t="s">
        <v>295</v>
      </c>
      <c r="DX720" s="206" t="str">
        <f t="shared" si="45"/>
        <v>Maintained</v>
      </c>
      <c r="DY720" s="246">
        <v>92</v>
      </c>
      <c r="DZ720" s="246">
        <v>100</v>
      </c>
      <c r="EA720" s="213">
        <f t="shared" si="47"/>
        <v>3</v>
      </c>
      <c r="EB720" s="207" t="str">
        <f t="shared" si="46"/>
        <v>8853</v>
      </c>
    </row>
    <row r="721" spans="122:132" ht="15" x14ac:dyDescent="0.25">
      <c r="DR721" s="206">
        <v>885</v>
      </c>
      <c r="DS721" s="206" t="s">
        <v>249</v>
      </c>
      <c r="DT721" s="206">
        <v>8857003</v>
      </c>
      <c r="DU721" s="206">
        <v>140397</v>
      </c>
      <c r="DV721" s="206" t="s">
        <v>998</v>
      </c>
      <c r="DW721" s="206" t="s">
        <v>345</v>
      </c>
      <c r="DX721" s="206" t="str">
        <f t="shared" si="45"/>
        <v>Academy</v>
      </c>
      <c r="DY721" s="246">
        <v>20</v>
      </c>
      <c r="DZ721" s="246">
        <v>43</v>
      </c>
      <c r="EA721" s="213">
        <f t="shared" si="47"/>
        <v>4</v>
      </c>
      <c r="EB721" s="207" t="str">
        <f t="shared" si="46"/>
        <v>8854</v>
      </c>
    </row>
    <row r="722" spans="122:132" ht="15" x14ac:dyDescent="0.25">
      <c r="DR722" s="206">
        <v>885</v>
      </c>
      <c r="DS722" s="206" t="s">
        <v>249</v>
      </c>
      <c r="DT722" s="206">
        <v>8857009</v>
      </c>
      <c r="DU722" s="206">
        <v>117056</v>
      </c>
      <c r="DV722" s="206" t="s">
        <v>999</v>
      </c>
      <c r="DW722" s="206" t="s">
        <v>295</v>
      </c>
      <c r="DX722" s="206" t="str">
        <f t="shared" si="45"/>
        <v>Maintained</v>
      </c>
      <c r="DY722" s="246">
        <v>67</v>
      </c>
      <c r="DZ722" s="246">
        <v>87</v>
      </c>
      <c r="EA722" s="213">
        <f t="shared" si="47"/>
        <v>5</v>
      </c>
      <c r="EB722" s="207" t="str">
        <f t="shared" si="46"/>
        <v>8855</v>
      </c>
    </row>
    <row r="723" spans="122:132" ht="15" x14ac:dyDescent="0.25">
      <c r="DR723" s="206">
        <v>885</v>
      </c>
      <c r="DS723" s="206" t="s">
        <v>249</v>
      </c>
      <c r="DT723" s="206">
        <v>8857015</v>
      </c>
      <c r="DU723" s="206">
        <v>117062</v>
      </c>
      <c r="DV723" s="206" t="s">
        <v>1000</v>
      </c>
      <c r="DW723" s="206" t="s">
        <v>295</v>
      </c>
      <c r="DX723" s="206" t="str">
        <f t="shared" si="45"/>
        <v>Maintained</v>
      </c>
      <c r="DY723" s="246">
        <v>64</v>
      </c>
      <c r="DZ723" s="246">
        <v>75</v>
      </c>
      <c r="EA723" s="213">
        <f t="shared" si="47"/>
        <v>6</v>
      </c>
      <c r="EB723" s="207" t="str">
        <f t="shared" si="46"/>
        <v>8856</v>
      </c>
    </row>
    <row r="724" spans="122:132" ht="15" x14ac:dyDescent="0.25">
      <c r="DR724" s="206">
        <v>885</v>
      </c>
      <c r="DS724" s="206" t="s">
        <v>249</v>
      </c>
      <c r="DT724" s="206">
        <v>8857024</v>
      </c>
      <c r="DU724" s="206">
        <v>140261</v>
      </c>
      <c r="DV724" s="206" t="s">
        <v>1001</v>
      </c>
      <c r="DW724" s="206" t="s">
        <v>300</v>
      </c>
      <c r="DX724" s="206" t="str">
        <f t="shared" si="45"/>
        <v>Academy</v>
      </c>
      <c r="DY724" s="246">
        <v>0</v>
      </c>
      <c r="DZ724" s="246">
        <v>243</v>
      </c>
      <c r="EA724" s="213">
        <f t="shared" si="47"/>
        <v>7</v>
      </c>
      <c r="EB724" s="207" t="str">
        <f t="shared" si="46"/>
        <v>8857</v>
      </c>
    </row>
    <row r="725" spans="122:132" ht="15" x14ac:dyDescent="0.25">
      <c r="DR725" s="206">
        <v>885</v>
      </c>
      <c r="DS725" s="206" t="s">
        <v>249</v>
      </c>
      <c r="DT725" s="206">
        <v>8857025</v>
      </c>
      <c r="DU725" s="206">
        <v>131534</v>
      </c>
      <c r="DV725" s="206" t="s">
        <v>1002</v>
      </c>
      <c r="DW725" s="206" t="s">
        <v>295</v>
      </c>
      <c r="DX725" s="206" t="str">
        <f t="shared" si="45"/>
        <v>Maintained</v>
      </c>
      <c r="DY725" s="246">
        <v>257</v>
      </c>
      <c r="DZ725" s="246">
        <v>0</v>
      </c>
      <c r="EA725" s="213">
        <f t="shared" si="47"/>
        <v>8</v>
      </c>
      <c r="EB725" s="207" t="str">
        <f t="shared" si="46"/>
        <v>8858</v>
      </c>
    </row>
    <row r="726" spans="122:132" ht="15" x14ac:dyDescent="0.25">
      <c r="DR726" s="206">
        <v>885</v>
      </c>
      <c r="DS726" s="206" t="s">
        <v>249</v>
      </c>
      <c r="DT726" s="206">
        <v>8857026</v>
      </c>
      <c r="DU726" s="206">
        <v>135791</v>
      </c>
      <c r="DV726" s="206" t="s">
        <v>1003</v>
      </c>
      <c r="DW726" s="206" t="s">
        <v>295</v>
      </c>
      <c r="DX726" s="206" t="str">
        <f t="shared" si="45"/>
        <v>Maintained</v>
      </c>
      <c r="DY726" s="246">
        <v>166</v>
      </c>
      <c r="DZ726" s="246">
        <v>133</v>
      </c>
      <c r="EA726" s="213">
        <f t="shared" si="47"/>
        <v>9</v>
      </c>
      <c r="EB726" s="207" t="str">
        <f t="shared" si="46"/>
        <v>8859</v>
      </c>
    </row>
    <row r="727" spans="122:132" ht="15" x14ac:dyDescent="0.25">
      <c r="DR727" s="206">
        <v>886</v>
      </c>
      <c r="DS727" s="206" t="s">
        <v>169</v>
      </c>
      <c r="DT727" s="206">
        <v>8867002</v>
      </c>
      <c r="DU727" s="206">
        <v>119026</v>
      </c>
      <c r="DV727" s="206" t="s">
        <v>1004</v>
      </c>
      <c r="DW727" s="206" t="s">
        <v>320</v>
      </c>
      <c r="DX727" s="206" t="str">
        <f t="shared" si="45"/>
        <v>Maintained</v>
      </c>
      <c r="DY727" s="246">
        <v>0</v>
      </c>
      <c r="DZ727" s="246">
        <v>299</v>
      </c>
      <c r="EA727" s="213">
        <f t="shared" si="47"/>
        <v>1</v>
      </c>
      <c r="EB727" s="207" t="str">
        <f t="shared" si="46"/>
        <v>8861</v>
      </c>
    </row>
    <row r="728" spans="122:132" ht="15" x14ac:dyDescent="0.25">
      <c r="DR728" s="206">
        <v>886</v>
      </c>
      <c r="DS728" s="206" t="s">
        <v>169</v>
      </c>
      <c r="DT728" s="206">
        <v>8867005</v>
      </c>
      <c r="DU728" s="206">
        <v>147833</v>
      </c>
      <c r="DV728" s="206" t="s">
        <v>1005</v>
      </c>
      <c r="DW728" s="206" t="s">
        <v>311</v>
      </c>
      <c r="DX728" s="206" t="str">
        <f t="shared" si="45"/>
        <v>Academy</v>
      </c>
      <c r="DY728" s="246">
        <v>85</v>
      </c>
      <c r="DZ728" s="246">
        <v>0</v>
      </c>
      <c r="EA728" s="213">
        <f t="shared" si="47"/>
        <v>2</v>
      </c>
      <c r="EB728" s="207" t="str">
        <f t="shared" si="46"/>
        <v>8862</v>
      </c>
    </row>
    <row r="729" spans="122:132" ht="15" x14ac:dyDescent="0.25">
      <c r="DR729" s="206">
        <v>886</v>
      </c>
      <c r="DS729" s="206" t="s">
        <v>169</v>
      </c>
      <c r="DT729" s="206">
        <v>8867006</v>
      </c>
      <c r="DU729" s="206">
        <v>147870</v>
      </c>
      <c r="DV729" s="206" t="s">
        <v>1006</v>
      </c>
      <c r="DW729" s="206" t="s">
        <v>311</v>
      </c>
      <c r="DX729" s="206" t="str">
        <f t="shared" si="45"/>
        <v>Academy</v>
      </c>
      <c r="DY729" s="246">
        <v>0</v>
      </c>
      <c r="DZ729" s="246">
        <v>82</v>
      </c>
      <c r="EA729" s="213">
        <f t="shared" si="47"/>
        <v>3</v>
      </c>
      <c r="EB729" s="207" t="str">
        <f t="shared" si="46"/>
        <v>8863</v>
      </c>
    </row>
    <row r="730" spans="122:132" ht="15" x14ac:dyDescent="0.25">
      <c r="DR730" s="206">
        <v>886</v>
      </c>
      <c r="DS730" s="206" t="s">
        <v>169</v>
      </c>
      <c r="DT730" s="206">
        <v>8867021</v>
      </c>
      <c r="DU730" s="206">
        <v>119032</v>
      </c>
      <c r="DV730" s="206" t="s">
        <v>1007</v>
      </c>
      <c r="DW730" s="206" t="s">
        <v>320</v>
      </c>
      <c r="DX730" s="206" t="str">
        <f t="shared" si="45"/>
        <v>Maintained</v>
      </c>
      <c r="DY730" s="246">
        <v>28</v>
      </c>
      <c r="DZ730" s="246">
        <v>83</v>
      </c>
      <c r="EA730" s="213">
        <f t="shared" si="47"/>
        <v>4</v>
      </c>
      <c r="EB730" s="207" t="str">
        <f t="shared" si="46"/>
        <v>8864</v>
      </c>
    </row>
    <row r="731" spans="122:132" ht="15" x14ac:dyDescent="0.25">
      <c r="DR731" s="206">
        <v>886</v>
      </c>
      <c r="DS731" s="206" t="s">
        <v>169</v>
      </c>
      <c r="DT731" s="206">
        <v>8867032</v>
      </c>
      <c r="DU731" s="206">
        <v>119036</v>
      </c>
      <c r="DV731" s="206" t="s">
        <v>1008</v>
      </c>
      <c r="DW731" s="206" t="s">
        <v>320</v>
      </c>
      <c r="DX731" s="206" t="str">
        <f t="shared" si="45"/>
        <v>Maintained</v>
      </c>
      <c r="DY731" s="246">
        <v>86</v>
      </c>
      <c r="DZ731" s="246">
        <v>142</v>
      </c>
      <c r="EA731" s="213">
        <f t="shared" si="47"/>
        <v>5</v>
      </c>
      <c r="EB731" s="207" t="str">
        <f t="shared" si="46"/>
        <v>8865</v>
      </c>
    </row>
    <row r="732" spans="122:132" ht="15" x14ac:dyDescent="0.25">
      <c r="DR732" s="206">
        <v>886</v>
      </c>
      <c r="DS732" s="206" t="s">
        <v>169</v>
      </c>
      <c r="DT732" s="206">
        <v>8867033</v>
      </c>
      <c r="DU732" s="206">
        <v>119037</v>
      </c>
      <c r="DV732" s="206" t="s">
        <v>1009</v>
      </c>
      <c r="DW732" s="206" t="s">
        <v>320</v>
      </c>
      <c r="DX732" s="206" t="str">
        <f t="shared" si="45"/>
        <v>Maintained</v>
      </c>
      <c r="DY732" s="246">
        <v>36</v>
      </c>
      <c r="DZ732" s="246">
        <v>74</v>
      </c>
      <c r="EA732" s="213">
        <f t="shared" si="47"/>
        <v>6</v>
      </c>
      <c r="EB732" s="207" t="str">
        <f t="shared" si="46"/>
        <v>8866</v>
      </c>
    </row>
    <row r="733" spans="122:132" ht="15" x14ac:dyDescent="0.25">
      <c r="DR733" s="206">
        <v>886</v>
      </c>
      <c r="DS733" s="206" t="s">
        <v>169</v>
      </c>
      <c r="DT733" s="206">
        <v>8867039</v>
      </c>
      <c r="DU733" s="206">
        <v>119040</v>
      </c>
      <c r="DV733" s="206" t="s">
        <v>1010</v>
      </c>
      <c r="DW733" s="206" t="s">
        <v>320</v>
      </c>
      <c r="DX733" s="206" t="str">
        <f t="shared" si="45"/>
        <v>Maintained</v>
      </c>
      <c r="DY733" s="246">
        <v>124</v>
      </c>
      <c r="DZ733" s="246">
        <v>140</v>
      </c>
      <c r="EA733" s="213">
        <f t="shared" si="47"/>
        <v>7</v>
      </c>
      <c r="EB733" s="207" t="str">
        <f t="shared" si="46"/>
        <v>8867</v>
      </c>
    </row>
    <row r="734" spans="122:132" ht="15" x14ac:dyDescent="0.25">
      <c r="DR734" s="206">
        <v>886</v>
      </c>
      <c r="DS734" s="206" t="s">
        <v>169</v>
      </c>
      <c r="DT734" s="206">
        <v>8867040</v>
      </c>
      <c r="DU734" s="206">
        <v>119041</v>
      </c>
      <c r="DV734" s="206" t="s">
        <v>1011</v>
      </c>
      <c r="DW734" s="206" t="s">
        <v>320</v>
      </c>
      <c r="DX734" s="206" t="str">
        <f t="shared" si="45"/>
        <v>Maintained</v>
      </c>
      <c r="DY734" s="246">
        <v>143</v>
      </c>
      <c r="DZ734" s="246">
        <v>108</v>
      </c>
      <c r="EA734" s="213">
        <f t="shared" si="47"/>
        <v>8</v>
      </c>
      <c r="EB734" s="207" t="str">
        <f t="shared" si="46"/>
        <v>8868</v>
      </c>
    </row>
    <row r="735" spans="122:132" ht="15" x14ac:dyDescent="0.25">
      <c r="DR735" s="206">
        <v>886</v>
      </c>
      <c r="DS735" s="206" t="s">
        <v>169</v>
      </c>
      <c r="DT735" s="206">
        <v>8867041</v>
      </c>
      <c r="DU735" s="206">
        <v>119042</v>
      </c>
      <c r="DV735" s="206" t="s">
        <v>1012</v>
      </c>
      <c r="DW735" s="206" t="s">
        <v>320</v>
      </c>
      <c r="DX735" s="206" t="str">
        <f t="shared" si="45"/>
        <v>Maintained</v>
      </c>
      <c r="DY735" s="246">
        <v>0</v>
      </c>
      <c r="DZ735" s="246">
        <v>190</v>
      </c>
      <c r="EA735" s="213">
        <f t="shared" si="47"/>
        <v>9</v>
      </c>
      <c r="EB735" s="207" t="str">
        <f t="shared" si="46"/>
        <v>8869</v>
      </c>
    </row>
    <row r="736" spans="122:132" ht="15" x14ac:dyDescent="0.25">
      <c r="DR736" s="206">
        <v>886</v>
      </c>
      <c r="DS736" s="206" t="s">
        <v>169</v>
      </c>
      <c r="DT736" s="206">
        <v>8867043</v>
      </c>
      <c r="DU736" s="206">
        <v>119044</v>
      </c>
      <c r="DV736" s="206" t="s">
        <v>1013</v>
      </c>
      <c r="DW736" s="206" t="s">
        <v>320</v>
      </c>
      <c r="DX736" s="206" t="str">
        <f t="shared" si="45"/>
        <v>Maintained</v>
      </c>
      <c r="DY736" s="246">
        <v>161</v>
      </c>
      <c r="DZ736" s="246">
        <v>234</v>
      </c>
      <c r="EA736" s="213">
        <f t="shared" si="47"/>
        <v>10</v>
      </c>
      <c r="EB736" s="207" t="str">
        <f t="shared" si="46"/>
        <v>88610</v>
      </c>
    </row>
    <row r="737" spans="122:132" ht="15" x14ac:dyDescent="0.25">
      <c r="DR737" s="206">
        <v>886</v>
      </c>
      <c r="DS737" s="206" t="s">
        <v>169</v>
      </c>
      <c r="DT737" s="206">
        <v>8867044</v>
      </c>
      <c r="DU737" s="206">
        <v>119045</v>
      </c>
      <c r="DV737" s="206" t="s">
        <v>1014</v>
      </c>
      <c r="DW737" s="206" t="s">
        <v>320</v>
      </c>
      <c r="DX737" s="206" t="str">
        <f t="shared" si="45"/>
        <v>Maintained</v>
      </c>
      <c r="DY737" s="246">
        <v>47</v>
      </c>
      <c r="DZ737" s="246">
        <v>92.5</v>
      </c>
      <c r="EA737" s="213">
        <f t="shared" si="47"/>
        <v>11</v>
      </c>
      <c r="EB737" s="207" t="str">
        <f t="shared" si="46"/>
        <v>88611</v>
      </c>
    </row>
    <row r="738" spans="122:132" ht="15" x14ac:dyDescent="0.25">
      <c r="DR738" s="206">
        <v>886</v>
      </c>
      <c r="DS738" s="206" t="s">
        <v>169</v>
      </c>
      <c r="DT738" s="206">
        <v>8867045</v>
      </c>
      <c r="DU738" s="206">
        <v>119046</v>
      </c>
      <c r="DV738" s="206" t="s">
        <v>1015</v>
      </c>
      <c r="DW738" s="206" t="s">
        <v>320</v>
      </c>
      <c r="DX738" s="206" t="str">
        <f t="shared" si="45"/>
        <v>Maintained</v>
      </c>
      <c r="DY738" s="246">
        <v>62</v>
      </c>
      <c r="DZ738" s="246">
        <v>94</v>
      </c>
      <c r="EA738" s="213">
        <f t="shared" si="47"/>
        <v>12</v>
      </c>
      <c r="EB738" s="207" t="str">
        <f t="shared" si="46"/>
        <v>88612</v>
      </c>
    </row>
    <row r="739" spans="122:132" ht="15" x14ac:dyDescent="0.25">
      <c r="DR739" s="206">
        <v>886</v>
      </c>
      <c r="DS739" s="206" t="s">
        <v>169</v>
      </c>
      <c r="DT739" s="206">
        <v>8867051</v>
      </c>
      <c r="DU739" s="206">
        <v>119050</v>
      </c>
      <c r="DV739" s="206" t="s">
        <v>1016</v>
      </c>
      <c r="DW739" s="206" t="s">
        <v>320</v>
      </c>
      <c r="DX739" s="206" t="str">
        <f t="shared" si="45"/>
        <v>Maintained</v>
      </c>
      <c r="DY739" s="246">
        <v>131</v>
      </c>
      <c r="DZ739" s="246">
        <v>108</v>
      </c>
      <c r="EA739" s="213">
        <f t="shared" si="47"/>
        <v>13</v>
      </c>
      <c r="EB739" s="207" t="str">
        <f t="shared" si="46"/>
        <v>88613</v>
      </c>
    </row>
    <row r="740" spans="122:132" ht="15" x14ac:dyDescent="0.25">
      <c r="DR740" s="206">
        <v>886</v>
      </c>
      <c r="DS740" s="206" t="s">
        <v>169</v>
      </c>
      <c r="DT740" s="206">
        <v>8867052</v>
      </c>
      <c r="DU740" s="206">
        <v>119051</v>
      </c>
      <c r="DV740" s="206" t="s">
        <v>1017</v>
      </c>
      <c r="DW740" s="206" t="s">
        <v>295</v>
      </c>
      <c r="DX740" s="206" t="str">
        <f t="shared" si="45"/>
        <v>Maintained</v>
      </c>
      <c r="DY740" s="246">
        <v>16</v>
      </c>
      <c r="DZ740" s="246">
        <v>141</v>
      </c>
      <c r="EA740" s="213">
        <f t="shared" si="47"/>
        <v>14</v>
      </c>
      <c r="EB740" s="207" t="str">
        <f t="shared" si="46"/>
        <v>88614</v>
      </c>
    </row>
    <row r="741" spans="122:132" ht="15" x14ac:dyDescent="0.25">
      <c r="DR741" s="206">
        <v>886</v>
      </c>
      <c r="DS741" s="206" t="s">
        <v>169</v>
      </c>
      <c r="DT741" s="206">
        <v>8867056</v>
      </c>
      <c r="DU741" s="206">
        <v>119055</v>
      </c>
      <c r="DV741" s="206" t="s">
        <v>1018</v>
      </c>
      <c r="DW741" s="206" t="s">
        <v>320</v>
      </c>
      <c r="DX741" s="206" t="str">
        <f t="shared" si="45"/>
        <v>Maintained</v>
      </c>
      <c r="DY741" s="246">
        <v>421</v>
      </c>
      <c r="DZ741" s="246">
        <v>303</v>
      </c>
      <c r="EA741" s="213">
        <f t="shared" si="47"/>
        <v>15</v>
      </c>
      <c r="EB741" s="207" t="str">
        <f t="shared" si="46"/>
        <v>88615</v>
      </c>
    </row>
    <row r="742" spans="122:132" ht="15" x14ac:dyDescent="0.25">
      <c r="DR742" s="206">
        <v>886</v>
      </c>
      <c r="DS742" s="206" t="s">
        <v>169</v>
      </c>
      <c r="DT742" s="206">
        <v>8867058</v>
      </c>
      <c r="DU742" s="206">
        <v>119056</v>
      </c>
      <c r="DV742" s="206" t="s">
        <v>1019</v>
      </c>
      <c r="DW742" s="206" t="s">
        <v>320</v>
      </c>
      <c r="DX742" s="206" t="str">
        <f t="shared" si="45"/>
        <v>Maintained</v>
      </c>
      <c r="DY742" s="246">
        <v>58</v>
      </c>
      <c r="DZ742" s="246">
        <v>39</v>
      </c>
      <c r="EA742" s="213">
        <f t="shared" si="47"/>
        <v>16</v>
      </c>
      <c r="EB742" s="207" t="str">
        <f t="shared" si="46"/>
        <v>88616</v>
      </c>
    </row>
    <row r="743" spans="122:132" ht="15" x14ac:dyDescent="0.25">
      <c r="DR743" s="206">
        <v>886</v>
      </c>
      <c r="DS743" s="206" t="s">
        <v>169</v>
      </c>
      <c r="DT743" s="206">
        <v>8867062</v>
      </c>
      <c r="DU743" s="206">
        <v>119058</v>
      </c>
      <c r="DV743" s="206" t="s">
        <v>492</v>
      </c>
      <c r="DW743" s="206" t="s">
        <v>320</v>
      </c>
      <c r="DX743" s="206" t="str">
        <f t="shared" si="45"/>
        <v>Maintained</v>
      </c>
      <c r="DY743" s="246">
        <v>33</v>
      </c>
      <c r="DZ743" s="246">
        <v>74</v>
      </c>
      <c r="EA743" s="213">
        <f t="shared" si="47"/>
        <v>17</v>
      </c>
      <c r="EB743" s="207" t="str">
        <f t="shared" si="46"/>
        <v>88617</v>
      </c>
    </row>
    <row r="744" spans="122:132" ht="15" x14ac:dyDescent="0.25">
      <c r="DR744" s="206">
        <v>886</v>
      </c>
      <c r="DS744" s="206" t="s">
        <v>169</v>
      </c>
      <c r="DT744" s="206">
        <v>8867063</v>
      </c>
      <c r="DU744" s="206">
        <v>119059</v>
      </c>
      <c r="DV744" s="206" t="s">
        <v>1020</v>
      </c>
      <c r="DW744" s="206" t="s">
        <v>295</v>
      </c>
      <c r="DX744" s="206" t="str">
        <f t="shared" si="45"/>
        <v>Maintained</v>
      </c>
      <c r="DY744" s="246">
        <v>146</v>
      </c>
      <c r="DZ744" s="246">
        <v>188</v>
      </c>
      <c r="EA744" s="213">
        <f t="shared" si="47"/>
        <v>18</v>
      </c>
      <c r="EB744" s="207" t="str">
        <f t="shared" si="46"/>
        <v>88618</v>
      </c>
    </row>
    <row r="745" spans="122:132" ht="15" x14ac:dyDescent="0.25">
      <c r="DR745" s="206">
        <v>886</v>
      </c>
      <c r="DS745" s="206" t="s">
        <v>169</v>
      </c>
      <c r="DT745" s="206">
        <v>8867066</v>
      </c>
      <c r="DU745" s="206">
        <v>137883</v>
      </c>
      <c r="DV745" s="206" t="s">
        <v>1021</v>
      </c>
      <c r="DW745" s="206" t="s">
        <v>300</v>
      </c>
      <c r="DX745" s="206" t="str">
        <f t="shared" si="45"/>
        <v>Academy</v>
      </c>
      <c r="DY745" s="246">
        <v>164</v>
      </c>
      <c r="DZ745" s="246">
        <v>202</v>
      </c>
      <c r="EA745" s="213">
        <f t="shared" si="47"/>
        <v>19</v>
      </c>
      <c r="EB745" s="207" t="str">
        <f t="shared" si="46"/>
        <v>88619</v>
      </c>
    </row>
    <row r="746" spans="122:132" ht="15" x14ac:dyDescent="0.25">
      <c r="DR746" s="206">
        <v>886</v>
      </c>
      <c r="DS746" s="206" t="s">
        <v>169</v>
      </c>
      <c r="DT746" s="206">
        <v>8867067</v>
      </c>
      <c r="DU746" s="206">
        <v>119062</v>
      </c>
      <c r="DV746" s="206" t="s">
        <v>1022</v>
      </c>
      <c r="DW746" s="206" t="s">
        <v>295</v>
      </c>
      <c r="DX746" s="206" t="str">
        <f t="shared" si="45"/>
        <v>Maintained</v>
      </c>
      <c r="DY746" s="246">
        <v>0</v>
      </c>
      <c r="DZ746" s="246">
        <v>79</v>
      </c>
      <c r="EA746" s="213">
        <f t="shared" si="47"/>
        <v>20</v>
      </c>
      <c r="EB746" s="207" t="str">
        <f t="shared" si="46"/>
        <v>88620</v>
      </c>
    </row>
    <row r="747" spans="122:132" ht="15" x14ac:dyDescent="0.25">
      <c r="DR747" s="206">
        <v>886</v>
      </c>
      <c r="DS747" s="206" t="s">
        <v>169</v>
      </c>
      <c r="DT747" s="206">
        <v>8867069</v>
      </c>
      <c r="DU747" s="206">
        <v>131748</v>
      </c>
      <c r="DV747" s="206" t="s">
        <v>1023</v>
      </c>
      <c r="DW747" s="206" t="s">
        <v>320</v>
      </c>
      <c r="DX747" s="206" t="str">
        <f t="shared" si="45"/>
        <v>Maintained</v>
      </c>
      <c r="DY747" s="246">
        <v>169</v>
      </c>
      <c r="DZ747" s="246">
        <v>156</v>
      </c>
      <c r="EA747" s="213">
        <f t="shared" si="47"/>
        <v>21</v>
      </c>
      <c r="EB747" s="207" t="str">
        <f t="shared" si="46"/>
        <v>88621</v>
      </c>
    </row>
    <row r="748" spans="122:132" ht="15" x14ac:dyDescent="0.25">
      <c r="DR748" s="206">
        <v>886</v>
      </c>
      <c r="DS748" s="206" t="s">
        <v>169</v>
      </c>
      <c r="DT748" s="206">
        <v>8867070</v>
      </c>
      <c r="DU748" s="206">
        <v>132148</v>
      </c>
      <c r="DV748" s="206" t="s">
        <v>1024</v>
      </c>
      <c r="DW748" s="206" t="s">
        <v>295</v>
      </c>
      <c r="DX748" s="206" t="str">
        <f t="shared" si="45"/>
        <v>Maintained</v>
      </c>
      <c r="DY748" s="246">
        <v>98</v>
      </c>
      <c r="DZ748" s="246">
        <v>125</v>
      </c>
      <c r="EA748" s="213">
        <f t="shared" si="47"/>
        <v>22</v>
      </c>
      <c r="EB748" s="207" t="str">
        <f t="shared" si="46"/>
        <v>88622</v>
      </c>
    </row>
    <row r="749" spans="122:132" ht="15" x14ac:dyDescent="0.25">
      <c r="DR749" s="206">
        <v>886</v>
      </c>
      <c r="DS749" s="206" t="s">
        <v>169</v>
      </c>
      <c r="DT749" s="206">
        <v>8867072</v>
      </c>
      <c r="DU749" s="206">
        <v>134783</v>
      </c>
      <c r="DV749" s="206" t="s">
        <v>1025</v>
      </c>
      <c r="DW749" s="206" t="s">
        <v>320</v>
      </c>
      <c r="DX749" s="206" t="str">
        <f t="shared" si="45"/>
        <v>Maintained</v>
      </c>
      <c r="DY749" s="246">
        <v>230</v>
      </c>
      <c r="DZ749" s="246">
        <v>161</v>
      </c>
      <c r="EA749" s="213">
        <f t="shared" si="47"/>
        <v>23</v>
      </c>
      <c r="EB749" s="207" t="str">
        <f t="shared" si="46"/>
        <v>88623</v>
      </c>
    </row>
    <row r="750" spans="122:132" ht="15" x14ac:dyDescent="0.25">
      <c r="DR750" s="206">
        <v>886</v>
      </c>
      <c r="DS750" s="206" t="s">
        <v>169</v>
      </c>
      <c r="DT750" s="206">
        <v>8867073</v>
      </c>
      <c r="DU750" s="206">
        <v>134971</v>
      </c>
      <c r="DV750" s="206" t="s">
        <v>1026</v>
      </c>
      <c r="DW750" s="206" t="s">
        <v>320</v>
      </c>
      <c r="DX750" s="206" t="str">
        <f t="shared" si="45"/>
        <v>Maintained</v>
      </c>
      <c r="DY750" s="246">
        <v>62</v>
      </c>
      <c r="DZ750" s="246">
        <v>155</v>
      </c>
      <c r="EA750" s="213">
        <f t="shared" si="47"/>
        <v>24</v>
      </c>
      <c r="EB750" s="207" t="str">
        <f t="shared" si="46"/>
        <v>88624</v>
      </c>
    </row>
    <row r="751" spans="122:132" ht="15" x14ac:dyDescent="0.25">
      <c r="DR751" s="206">
        <v>887</v>
      </c>
      <c r="DS751" s="206" t="s">
        <v>182</v>
      </c>
      <c r="DT751" s="206">
        <v>8877000</v>
      </c>
      <c r="DU751" s="206">
        <v>141005</v>
      </c>
      <c r="DV751" s="206" t="s">
        <v>1027</v>
      </c>
      <c r="DW751" s="206" t="s">
        <v>311</v>
      </c>
      <c r="DX751" s="206" t="str">
        <f t="shared" si="45"/>
        <v>Academy</v>
      </c>
      <c r="DY751" s="246">
        <v>0</v>
      </c>
      <c r="DZ751" s="246">
        <v>54</v>
      </c>
      <c r="EA751" s="213">
        <f t="shared" si="47"/>
        <v>1</v>
      </c>
      <c r="EB751" s="207" t="str">
        <f t="shared" si="46"/>
        <v>8871</v>
      </c>
    </row>
    <row r="752" spans="122:132" ht="15" x14ac:dyDescent="0.25">
      <c r="DR752" s="206">
        <v>887</v>
      </c>
      <c r="DS752" s="206" t="s">
        <v>182</v>
      </c>
      <c r="DT752" s="206">
        <v>8877016</v>
      </c>
      <c r="DU752" s="206">
        <v>142555</v>
      </c>
      <c r="DV752" s="206" t="s">
        <v>1028</v>
      </c>
      <c r="DW752" s="206" t="s">
        <v>300</v>
      </c>
      <c r="DX752" s="206" t="str">
        <f t="shared" si="45"/>
        <v>Academy</v>
      </c>
      <c r="DY752" s="246">
        <v>0</v>
      </c>
      <c r="DZ752" s="246">
        <v>174</v>
      </c>
      <c r="EA752" s="213">
        <f t="shared" si="47"/>
        <v>2</v>
      </c>
      <c r="EB752" s="207" t="str">
        <f t="shared" si="46"/>
        <v>8872</v>
      </c>
    </row>
    <row r="753" spans="122:132" ht="15" x14ac:dyDescent="0.25">
      <c r="DR753" s="206">
        <v>887</v>
      </c>
      <c r="DS753" s="206" t="s">
        <v>182</v>
      </c>
      <c r="DT753" s="206">
        <v>8877031</v>
      </c>
      <c r="DU753" s="206">
        <v>142266</v>
      </c>
      <c r="DV753" s="206" t="s">
        <v>1029</v>
      </c>
      <c r="DW753" s="206" t="s">
        <v>300</v>
      </c>
      <c r="DX753" s="206" t="str">
        <f t="shared" si="45"/>
        <v>Academy</v>
      </c>
      <c r="DY753" s="246">
        <v>226</v>
      </c>
      <c r="DZ753" s="246">
        <v>0</v>
      </c>
      <c r="EA753" s="213">
        <f t="shared" si="47"/>
        <v>3</v>
      </c>
      <c r="EB753" s="207" t="str">
        <f t="shared" si="46"/>
        <v>8873</v>
      </c>
    </row>
    <row r="754" spans="122:132" ht="15" x14ac:dyDescent="0.25">
      <c r="DR754" s="206">
        <v>887</v>
      </c>
      <c r="DS754" s="206" t="s">
        <v>182</v>
      </c>
      <c r="DT754" s="206">
        <v>8877042</v>
      </c>
      <c r="DU754" s="206">
        <v>140701</v>
      </c>
      <c r="DV754" s="206" t="s">
        <v>1030</v>
      </c>
      <c r="DW754" s="206" t="s">
        <v>300</v>
      </c>
      <c r="DX754" s="206" t="str">
        <f t="shared" si="45"/>
        <v>Academy</v>
      </c>
      <c r="DY754" s="246">
        <v>39</v>
      </c>
      <c r="DZ754" s="246">
        <v>302</v>
      </c>
      <c r="EA754" s="213">
        <f t="shared" si="47"/>
        <v>4</v>
      </c>
      <c r="EB754" s="207" t="str">
        <f t="shared" si="46"/>
        <v>8874</v>
      </c>
    </row>
    <row r="755" spans="122:132" ht="15" x14ac:dyDescent="0.25">
      <c r="DR755" s="206">
        <v>887</v>
      </c>
      <c r="DS755" s="206" t="s">
        <v>182</v>
      </c>
      <c r="DT755" s="206">
        <v>8877053</v>
      </c>
      <c r="DU755" s="206">
        <v>119052</v>
      </c>
      <c r="DV755" s="206" t="s">
        <v>1031</v>
      </c>
      <c r="DW755" s="206" t="s">
        <v>295</v>
      </c>
      <c r="DX755" s="206" t="str">
        <f t="shared" si="45"/>
        <v>Maintained</v>
      </c>
      <c r="DY755" s="246">
        <v>99</v>
      </c>
      <c r="DZ755" s="246">
        <v>86</v>
      </c>
      <c r="EA755" s="213">
        <f t="shared" si="47"/>
        <v>5</v>
      </c>
      <c r="EB755" s="207" t="str">
        <f t="shared" si="46"/>
        <v>8875</v>
      </c>
    </row>
    <row r="756" spans="122:132" ht="15" x14ac:dyDescent="0.25">
      <c r="DR756" s="206">
        <v>888</v>
      </c>
      <c r="DS756" s="206" t="s">
        <v>174</v>
      </c>
      <c r="DT756" s="206">
        <v>8887007</v>
      </c>
      <c r="DU756" s="206">
        <v>119861</v>
      </c>
      <c r="DV756" s="206" t="s">
        <v>1032</v>
      </c>
      <c r="DW756" s="206" t="s">
        <v>295</v>
      </c>
      <c r="DX756" s="206" t="str">
        <f t="shared" si="45"/>
        <v>Maintained</v>
      </c>
      <c r="DY756" s="246">
        <v>17</v>
      </c>
      <c r="DZ756" s="246">
        <v>18</v>
      </c>
      <c r="EA756" s="213">
        <f t="shared" si="47"/>
        <v>1</v>
      </c>
      <c r="EB756" s="207" t="str">
        <f t="shared" si="46"/>
        <v>8881</v>
      </c>
    </row>
    <row r="757" spans="122:132" ht="15" x14ac:dyDescent="0.25">
      <c r="DR757" s="206">
        <v>888</v>
      </c>
      <c r="DS757" s="206" t="s">
        <v>174</v>
      </c>
      <c r="DT757" s="206">
        <v>8887014</v>
      </c>
      <c r="DU757" s="206">
        <v>119866</v>
      </c>
      <c r="DV757" s="206" t="s">
        <v>1033</v>
      </c>
      <c r="DW757" s="206" t="s">
        <v>295</v>
      </c>
      <c r="DX757" s="206" t="str">
        <f t="shared" si="45"/>
        <v>Maintained</v>
      </c>
      <c r="DY757" s="246">
        <v>0</v>
      </c>
      <c r="DZ757" s="246">
        <v>50</v>
      </c>
      <c r="EA757" s="213">
        <f t="shared" si="47"/>
        <v>2</v>
      </c>
      <c r="EB757" s="207" t="str">
        <f t="shared" si="46"/>
        <v>8882</v>
      </c>
    </row>
    <row r="758" spans="122:132" ht="15" x14ac:dyDescent="0.25">
      <c r="DR758" s="206">
        <v>888</v>
      </c>
      <c r="DS758" s="206" t="s">
        <v>174</v>
      </c>
      <c r="DT758" s="206">
        <v>8887028</v>
      </c>
      <c r="DU758" s="206">
        <v>119873</v>
      </c>
      <c r="DV758" s="206" t="s">
        <v>1034</v>
      </c>
      <c r="DW758" s="206" t="s">
        <v>295</v>
      </c>
      <c r="DX758" s="206" t="str">
        <f t="shared" si="45"/>
        <v>Maintained</v>
      </c>
      <c r="DY758" s="246">
        <v>0</v>
      </c>
      <c r="DZ758" s="246">
        <v>16</v>
      </c>
      <c r="EA758" s="213">
        <f t="shared" si="47"/>
        <v>3</v>
      </c>
      <c r="EB758" s="207" t="str">
        <f t="shared" si="46"/>
        <v>8883</v>
      </c>
    </row>
    <row r="759" spans="122:132" ht="15" x14ac:dyDescent="0.25">
      <c r="DR759" s="206">
        <v>888</v>
      </c>
      <c r="DS759" s="206" t="s">
        <v>174</v>
      </c>
      <c r="DT759" s="206">
        <v>8887034</v>
      </c>
      <c r="DU759" s="206">
        <v>119876</v>
      </c>
      <c r="DV759" s="206" t="s">
        <v>1035</v>
      </c>
      <c r="DW759" s="206" t="s">
        <v>295</v>
      </c>
      <c r="DX759" s="206" t="str">
        <f t="shared" si="45"/>
        <v>Maintained</v>
      </c>
      <c r="DY759" s="246">
        <v>55</v>
      </c>
      <c r="DZ759" s="246">
        <v>112</v>
      </c>
      <c r="EA759" s="213">
        <f t="shared" si="47"/>
        <v>4</v>
      </c>
      <c r="EB759" s="207" t="str">
        <f t="shared" si="46"/>
        <v>8884</v>
      </c>
    </row>
    <row r="760" spans="122:132" ht="15" x14ac:dyDescent="0.25">
      <c r="DR760" s="206">
        <v>888</v>
      </c>
      <c r="DS760" s="206" t="s">
        <v>174</v>
      </c>
      <c r="DT760" s="206">
        <v>8887037</v>
      </c>
      <c r="DU760" s="206">
        <v>119877</v>
      </c>
      <c r="DV760" s="206" t="s">
        <v>1036</v>
      </c>
      <c r="DW760" s="206" t="s">
        <v>295</v>
      </c>
      <c r="DX760" s="206" t="str">
        <f t="shared" si="45"/>
        <v>Maintained</v>
      </c>
      <c r="DY760" s="246">
        <v>73</v>
      </c>
      <c r="DZ760" s="246">
        <v>94</v>
      </c>
      <c r="EA760" s="213">
        <f t="shared" si="47"/>
        <v>5</v>
      </c>
      <c r="EB760" s="207" t="str">
        <f t="shared" si="46"/>
        <v>8885</v>
      </c>
    </row>
    <row r="761" spans="122:132" ht="15" x14ac:dyDescent="0.25">
      <c r="DR761" s="206">
        <v>888</v>
      </c>
      <c r="DS761" s="206" t="s">
        <v>174</v>
      </c>
      <c r="DT761" s="206">
        <v>8887040</v>
      </c>
      <c r="DU761" s="206">
        <v>119878</v>
      </c>
      <c r="DV761" s="206" t="s">
        <v>1037</v>
      </c>
      <c r="DW761" s="206" t="s">
        <v>295</v>
      </c>
      <c r="DX761" s="206" t="str">
        <f t="shared" si="45"/>
        <v>Maintained</v>
      </c>
      <c r="DY761" s="246">
        <v>30</v>
      </c>
      <c r="DZ761" s="246">
        <v>89</v>
      </c>
      <c r="EA761" s="213">
        <f t="shared" si="47"/>
        <v>6</v>
      </c>
      <c r="EB761" s="207" t="str">
        <f t="shared" si="46"/>
        <v>8886</v>
      </c>
    </row>
    <row r="762" spans="122:132" ht="15" x14ac:dyDescent="0.25">
      <c r="DR762" s="206">
        <v>888</v>
      </c>
      <c r="DS762" s="206" t="s">
        <v>174</v>
      </c>
      <c r="DT762" s="206">
        <v>8887044</v>
      </c>
      <c r="DU762" s="206">
        <v>119879</v>
      </c>
      <c r="DV762" s="206" t="s">
        <v>1038</v>
      </c>
      <c r="DW762" s="206" t="s">
        <v>295</v>
      </c>
      <c r="DX762" s="206" t="str">
        <f t="shared" si="45"/>
        <v>Maintained</v>
      </c>
      <c r="DY762" s="246">
        <v>90</v>
      </c>
      <c r="DZ762" s="246">
        <v>0</v>
      </c>
      <c r="EA762" s="213">
        <f t="shared" si="47"/>
        <v>7</v>
      </c>
      <c r="EB762" s="207" t="str">
        <f t="shared" si="46"/>
        <v>8887</v>
      </c>
    </row>
    <row r="763" spans="122:132" ht="15" x14ac:dyDescent="0.25">
      <c r="DR763" s="206">
        <v>888</v>
      </c>
      <c r="DS763" s="206" t="s">
        <v>174</v>
      </c>
      <c r="DT763" s="206">
        <v>8887049</v>
      </c>
      <c r="DU763" s="206">
        <v>119880</v>
      </c>
      <c r="DV763" s="206" t="s">
        <v>1039</v>
      </c>
      <c r="DW763" s="206" t="s">
        <v>295</v>
      </c>
      <c r="DX763" s="206" t="str">
        <f t="shared" si="45"/>
        <v>Maintained</v>
      </c>
      <c r="DY763" s="246">
        <v>42</v>
      </c>
      <c r="DZ763" s="246">
        <v>90.5</v>
      </c>
      <c r="EA763" s="213">
        <f t="shared" si="47"/>
        <v>8</v>
      </c>
      <c r="EB763" s="207" t="str">
        <f t="shared" si="46"/>
        <v>8888</v>
      </c>
    </row>
    <row r="764" spans="122:132" ht="15" x14ac:dyDescent="0.25">
      <c r="DR764" s="206">
        <v>888</v>
      </c>
      <c r="DS764" s="206" t="s">
        <v>174</v>
      </c>
      <c r="DT764" s="206">
        <v>8887060</v>
      </c>
      <c r="DU764" s="206">
        <v>119883</v>
      </c>
      <c r="DV764" s="206" t="s">
        <v>1040</v>
      </c>
      <c r="DW764" s="206" t="s">
        <v>295</v>
      </c>
      <c r="DX764" s="206" t="str">
        <f t="shared" si="45"/>
        <v>Maintained</v>
      </c>
      <c r="DY764" s="246">
        <v>0</v>
      </c>
      <c r="DZ764" s="246">
        <v>170</v>
      </c>
      <c r="EA764" s="213">
        <f t="shared" si="47"/>
        <v>9</v>
      </c>
      <c r="EB764" s="207" t="str">
        <f t="shared" si="46"/>
        <v>8889</v>
      </c>
    </row>
    <row r="765" spans="122:132" ht="15" x14ac:dyDescent="0.25">
      <c r="DR765" s="206">
        <v>888</v>
      </c>
      <c r="DS765" s="206" t="s">
        <v>174</v>
      </c>
      <c r="DT765" s="206">
        <v>8887076</v>
      </c>
      <c r="DU765" s="206">
        <v>119887</v>
      </c>
      <c r="DV765" s="206" t="s">
        <v>1041</v>
      </c>
      <c r="DW765" s="206" t="s">
        <v>295</v>
      </c>
      <c r="DX765" s="206" t="str">
        <f t="shared" si="45"/>
        <v>Maintained</v>
      </c>
      <c r="DY765" s="246">
        <v>44</v>
      </c>
      <c r="DZ765" s="246">
        <v>58</v>
      </c>
      <c r="EA765" s="213">
        <f t="shared" si="47"/>
        <v>10</v>
      </c>
      <c r="EB765" s="207" t="str">
        <f t="shared" si="46"/>
        <v>88810</v>
      </c>
    </row>
    <row r="766" spans="122:132" ht="15" x14ac:dyDescent="0.25">
      <c r="DR766" s="206">
        <v>888</v>
      </c>
      <c r="DS766" s="206" t="s">
        <v>174</v>
      </c>
      <c r="DT766" s="206">
        <v>8887089</v>
      </c>
      <c r="DU766" s="206">
        <v>119889</v>
      </c>
      <c r="DV766" s="206" t="s">
        <v>451</v>
      </c>
      <c r="DW766" s="206" t="s">
        <v>295</v>
      </c>
      <c r="DX766" s="206" t="str">
        <f t="shared" si="45"/>
        <v>Maintained</v>
      </c>
      <c r="DY766" s="246">
        <v>52</v>
      </c>
      <c r="DZ766" s="246">
        <v>74</v>
      </c>
      <c r="EA766" s="213">
        <f t="shared" si="47"/>
        <v>11</v>
      </c>
      <c r="EB766" s="207" t="str">
        <f t="shared" si="46"/>
        <v>88811</v>
      </c>
    </row>
    <row r="767" spans="122:132" ht="15" x14ac:dyDescent="0.25">
      <c r="DR767" s="206">
        <v>888</v>
      </c>
      <c r="DS767" s="206" t="s">
        <v>174</v>
      </c>
      <c r="DT767" s="206">
        <v>8887092</v>
      </c>
      <c r="DU767" s="206">
        <v>143879</v>
      </c>
      <c r="DV767" s="206" t="s">
        <v>1042</v>
      </c>
      <c r="DW767" s="206" t="s">
        <v>300</v>
      </c>
      <c r="DX767" s="206" t="str">
        <f t="shared" si="45"/>
        <v>Academy</v>
      </c>
      <c r="DY767" s="246">
        <v>80</v>
      </c>
      <c r="DZ767" s="246">
        <v>139.5</v>
      </c>
      <c r="EA767" s="213">
        <f t="shared" si="47"/>
        <v>12</v>
      </c>
      <c r="EB767" s="207" t="str">
        <f t="shared" si="46"/>
        <v>88812</v>
      </c>
    </row>
    <row r="768" spans="122:132" ht="15" x14ac:dyDescent="0.25">
      <c r="DR768" s="206">
        <v>888</v>
      </c>
      <c r="DS768" s="206" t="s">
        <v>174</v>
      </c>
      <c r="DT768" s="206">
        <v>8887097</v>
      </c>
      <c r="DU768" s="206">
        <v>119892</v>
      </c>
      <c r="DV768" s="206" t="s">
        <v>1043</v>
      </c>
      <c r="DW768" s="206" t="s">
        <v>295</v>
      </c>
      <c r="DX768" s="206" t="str">
        <f t="shared" si="45"/>
        <v>Maintained</v>
      </c>
      <c r="DY768" s="246">
        <v>57</v>
      </c>
      <c r="DZ768" s="246">
        <v>58</v>
      </c>
      <c r="EA768" s="213">
        <f t="shared" si="47"/>
        <v>13</v>
      </c>
      <c r="EB768" s="207" t="str">
        <f t="shared" si="46"/>
        <v>88813</v>
      </c>
    </row>
    <row r="769" spans="122:132" ht="15" x14ac:dyDescent="0.25">
      <c r="DR769" s="206">
        <v>888</v>
      </c>
      <c r="DS769" s="206" t="s">
        <v>174</v>
      </c>
      <c r="DT769" s="206">
        <v>8887098</v>
      </c>
      <c r="DU769" s="206">
        <v>119893</v>
      </c>
      <c r="DV769" s="206" t="s">
        <v>1044</v>
      </c>
      <c r="DW769" s="206" t="s">
        <v>295</v>
      </c>
      <c r="DX769" s="206" t="str">
        <f t="shared" si="45"/>
        <v>Maintained</v>
      </c>
      <c r="DY769" s="246">
        <v>29</v>
      </c>
      <c r="DZ769" s="246">
        <v>36</v>
      </c>
      <c r="EA769" s="213">
        <f t="shared" si="47"/>
        <v>14</v>
      </c>
      <c r="EB769" s="207" t="str">
        <f t="shared" si="46"/>
        <v>88814</v>
      </c>
    </row>
    <row r="770" spans="122:132" ht="15" x14ac:dyDescent="0.25">
      <c r="DR770" s="206">
        <v>888</v>
      </c>
      <c r="DS770" s="206" t="s">
        <v>174</v>
      </c>
      <c r="DT770" s="206">
        <v>8887099</v>
      </c>
      <c r="DU770" s="206">
        <v>119894</v>
      </c>
      <c r="DV770" s="206" t="s">
        <v>1045</v>
      </c>
      <c r="DW770" s="206" t="s">
        <v>295</v>
      </c>
      <c r="DX770" s="206" t="str">
        <f t="shared" si="45"/>
        <v>Maintained</v>
      </c>
      <c r="DY770" s="246">
        <v>113</v>
      </c>
      <c r="DZ770" s="246">
        <v>0</v>
      </c>
      <c r="EA770" s="213">
        <f t="shared" si="47"/>
        <v>15</v>
      </c>
      <c r="EB770" s="207" t="str">
        <f t="shared" si="46"/>
        <v>88815</v>
      </c>
    </row>
    <row r="771" spans="122:132" ht="15" x14ac:dyDescent="0.25">
      <c r="DR771" s="206">
        <v>888</v>
      </c>
      <c r="DS771" s="206" t="s">
        <v>174</v>
      </c>
      <c r="DT771" s="206">
        <v>8887100</v>
      </c>
      <c r="DU771" s="206">
        <v>119895</v>
      </c>
      <c r="DV771" s="206" t="s">
        <v>1046</v>
      </c>
      <c r="DW771" s="206" t="s">
        <v>295</v>
      </c>
      <c r="DX771" s="206" t="str">
        <f t="shared" si="45"/>
        <v>Maintained</v>
      </c>
      <c r="DY771" s="246">
        <v>0</v>
      </c>
      <c r="DZ771" s="246">
        <v>68.5</v>
      </c>
      <c r="EA771" s="213">
        <f t="shared" si="47"/>
        <v>16</v>
      </c>
      <c r="EB771" s="207" t="str">
        <f t="shared" si="46"/>
        <v>88816</v>
      </c>
    </row>
    <row r="772" spans="122:132" ht="15" x14ac:dyDescent="0.25">
      <c r="DR772" s="206">
        <v>888</v>
      </c>
      <c r="DS772" s="206" t="s">
        <v>174</v>
      </c>
      <c r="DT772" s="206">
        <v>8887102</v>
      </c>
      <c r="DU772" s="206">
        <v>119897</v>
      </c>
      <c r="DV772" s="206" t="s">
        <v>1047</v>
      </c>
      <c r="DW772" s="206" t="s">
        <v>295</v>
      </c>
      <c r="DX772" s="206" t="str">
        <f t="shared" si="45"/>
        <v>Maintained</v>
      </c>
      <c r="DY772" s="246">
        <v>48</v>
      </c>
      <c r="DZ772" s="246">
        <v>45</v>
      </c>
      <c r="EA772" s="213">
        <f t="shared" si="47"/>
        <v>17</v>
      </c>
      <c r="EB772" s="207" t="str">
        <f t="shared" si="46"/>
        <v>88817</v>
      </c>
    </row>
    <row r="773" spans="122:132" ht="15" x14ac:dyDescent="0.25">
      <c r="DR773" s="206">
        <v>888</v>
      </c>
      <c r="DS773" s="206" t="s">
        <v>174</v>
      </c>
      <c r="DT773" s="206">
        <v>8887104</v>
      </c>
      <c r="DU773" s="206">
        <v>119898</v>
      </c>
      <c r="DV773" s="206" t="s">
        <v>1048</v>
      </c>
      <c r="DW773" s="206" t="s">
        <v>295</v>
      </c>
      <c r="DX773" s="206" t="str">
        <f t="shared" si="45"/>
        <v>Maintained</v>
      </c>
      <c r="DY773" s="246">
        <v>0</v>
      </c>
      <c r="DZ773" s="246">
        <v>90</v>
      </c>
      <c r="EA773" s="213">
        <f t="shared" si="47"/>
        <v>18</v>
      </c>
      <c r="EB773" s="207" t="str">
        <f t="shared" si="46"/>
        <v>88818</v>
      </c>
    </row>
    <row r="774" spans="122:132" ht="15" x14ac:dyDescent="0.25">
      <c r="DR774" s="206">
        <v>888</v>
      </c>
      <c r="DS774" s="206" t="s">
        <v>174</v>
      </c>
      <c r="DT774" s="206">
        <v>8887109</v>
      </c>
      <c r="DU774" s="206">
        <v>131479</v>
      </c>
      <c r="DV774" s="206" t="s">
        <v>1049</v>
      </c>
      <c r="DW774" s="206" t="s">
        <v>295</v>
      </c>
      <c r="DX774" s="206" t="str">
        <f t="shared" ref="DX774:DX837" si="48">IF(OR(LEFT(DW774,7)="Academy",LEFT(DW774,11)="Free School"),"Academy","Maintained")</f>
        <v>Maintained</v>
      </c>
      <c r="DY774" s="246">
        <v>58</v>
      </c>
      <c r="DZ774" s="246">
        <v>42</v>
      </c>
      <c r="EA774" s="213">
        <f t="shared" si="47"/>
        <v>19</v>
      </c>
      <c r="EB774" s="207" t="str">
        <f t="shared" ref="EB774:EB837" si="49">DR774&amp;EA774</f>
        <v>88819</v>
      </c>
    </row>
    <row r="775" spans="122:132" ht="15" x14ac:dyDescent="0.25">
      <c r="DR775" s="206">
        <v>888</v>
      </c>
      <c r="DS775" s="206" t="s">
        <v>174</v>
      </c>
      <c r="DT775" s="206">
        <v>8887110</v>
      </c>
      <c r="DU775" s="206">
        <v>133688</v>
      </c>
      <c r="DV775" s="206" t="s">
        <v>1050</v>
      </c>
      <c r="DW775" s="206" t="s">
        <v>295</v>
      </c>
      <c r="DX775" s="206" t="str">
        <f t="shared" si="48"/>
        <v>Maintained</v>
      </c>
      <c r="DY775" s="246">
        <v>25</v>
      </c>
      <c r="DZ775" s="246">
        <v>0</v>
      </c>
      <c r="EA775" s="213">
        <f t="shared" ref="EA775:EA838" si="50">IF(DR775=DR774,EA774+1,1)</f>
        <v>20</v>
      </c>
      <c r="EB775" s="207" t="str">
        <f t="shared" si="49"/>
        <v>88820</v>
      </c>
    </row>
    <row r="776" spans="122:132" ht="15" x14ac:dyDescent="0.25">
      <c r="DR776" s="206">
        <v>888</v>
      </c>
      <c r="DS776" s="206" t="s">
        <v>174</v>
      </c>
      <c r="DT776" s="206">
        <v>8887111</v>
      </c>
      <c r="DU776" s="206">
        <v>134625</v>
      </c>
      <c r="DV776" s="206" t="s">
        <v>1051</v>
      </c>
      <c r="DW776" s="206" t="s">
        <v>295</v>
      </c>
      <c r="DX776" s="206" t="str">
        <f t="shared" si="48"/>
        <v>Maintained</v>
      </c>
      <c r="DY776" s="246">
        <v>0</v>
      </c>
      <c r="DZ776" s="246">
        <v>66.5</v>
      </c>
      <c r="EA776" s="213">
        <f t="shared" si="50"/>
        <v>21</v>
      </c>
      <c r="EB776" s="207" t="str">
        <f t="shared" si="49"/>
        <v>88821</v>
      </c>
    </row>
    <row r="777" spans="122:132" ht="15" x14ac:dyDescent="0.25">
      <c r="DR777" s="206">
        <v>888</v>
      </c>
      <c r="DS777" s="206" t="s">
        <v>174</v>
      </c>
      <c r="DT777" s="206">
        <v>8887112</v>
      </c>
      <c r="DU777" s="206">
        <v>135012</v>
      </c>
      <c r="DV777" s="206" t="s">
        <v>1052</v>
      </c>
      <c r="DW777" s="206" t="s">
        <v>295</v>
      </c>
      <c r="DX777" s="206" t="str">
        <f t="shared" si="48"/>
        <v>Maintained</v>
      </c>
      <c r="DY777" s="246">
        <v>125</v>
      </c>
      <c r="DZ777" s="246">
        <v>0</v>
      </c>
      <c r="EA777" s="213">
        <f t="shared" si="50"/>
        <v>22</v>
      </c>
      <c r="EB777" s="207" t="str">
        <f t="shared" si="49"/>
        <v>88822</v>
      </c>
    </row>
    <row r="778" spans="122:132" ht="15" x14ac:dyDescent="0.25">
      <c r="DR778" s="206">
        <v>888</v>
      </c>
      <c r="DS778" s="206" t="s">
        <v>174</v>
      </c>
      <c r="DT778" s="206">
        <v>8887113</v>
      </c>
      <c r="DU778" s="206">
        <v>135013</v>
      </c>
      <c r="DV778" s="206" t="s">
        <v>1053</v>
      </c>
      <c r="DW778" s="206" t="s">
        <v>295</v>
      </c>
      <c r="DX778" s="206" t="str">
        <f t="shared" si="48"/>
        <v>Maintained</v>
      </c>
      <c r="DY778" s="246">
        <v>0</v>
      </c>
      <c r="DZ778" s="246">
        <v>164</v>
      </c>
      <c r="EA778" s="213">
        <f t="shared" si="50"/>
        <v>23</v>
      </c>
      <c r="EB778" s="207" t="str">
        <f t="shared" si="49"/>
        <v>88823</v>
      </c>
    </row>
    <row r="779" spans="122:132" ht="15" x14ac:dyDescent="0.25">
      <c r="DR779" s="206">
        <v>888</v>
      </c>
      <c r="DS779" s="206" t="s">
        <v>174</v>
      </c>
      <c r="DT779" s="206">
        <v>8887114</v>
      </c>
      <c r="DU779" s="206">
        <v>135014</v>
      </c>
      <c r="DV779" s="206" t="s">
        <v>1054</v>
      </c>
      <c r="DW779" s="206" t="s">
        <v>295</v>
      </c>
      <c r="DX779" s="206" t="str">
        <f t="shared" si="48"/>
        <v>Maintained</v>
      </c>
      <c r="DY779" s="246">
        <v>118</v>
      </c>
      <c r="DZ779" s="246">
        <v>0</v>
      </c>
      <c r="EA779" s="213">
        <f t="shared" si="50"/>
        <v>24</v>
      </c>
      <c r="EB779" s="207" t="str">
        <f t="shared" si="49"/>
        <v>88824</v>
      </c>
    </row>
    <row r="780" spans="122:132" ht="15" x14ac:dyDescent="0.25">
      <c r="DR780" s="206">
        <v>888</v>
      </c>
      <c r="DS780" s="206" t="s">
        <v>174</v>
      </c>
      <c r="DT780" s="206">
        <v>8887115</v>
      </c>
      <c r="DU780" s="206">
        <v>135015</v>
      </c>
      <c r="DV780" s="206" t="s">
        <v>1055</v>
      </c>
      <c r="DW780" s="206" t="s">
        <v>295</v>
      </c>
      <c r="DX780" s="206" t="str">
        <f t="shared" si="48"/>
        <v>Maintained</v>
      </c>
      <c r="DY780" s="246">
        <v>0</v>
      </c>
      <c r="DZ780" s="246">
        <v>159</v>
      </c>
      <c r="EA780" s="213">
        <f t="shared" si="50"/>
        <v>25</v>
      </c>
      <c r="EB780" s="207" t="str">
        <f t="shared" si="49"/>
        <v>88825</v>
      </c>
    </row>
    <row r="781" spans="122:132" ht="15" x14ac:dyDescent="0.25">
      <c r="DR781" s="206">
        <v>888</v>
      </c>
      <c r="DS781" s="206" t="s">
        <v>174</v>
      </c>
      <c r="DT781" s="206">
        <v>8887116</v>
      </c>
      <c r="DU781" s="206">
        <v>131258</v>
      </c>
      <c r="DV781" s="206" t="s">
        <v>1056</v>
      </c>
      <c r="DW781" s="206" t="s">
        <v>295</v>
      </c>
      <c r="DX781" s="206" t="str">
        <f t="shared" si="48"/>
        <v>Maintained</v>
      </c>
      <c r="DY781" s="246">
        <v>0</v>
      </c>
      <c r="DZ781" s="246">
        <v>122</v>
      </c>
      <c r="EA781" s="213">
        <f t="shared" si="50"/>
        <v>26</v>
      </c>
      <c r="EB781" s="207" t="str">
        <f t="shared" si="49"/>
        <v>88826</v>
      </c>
    </row>
    <row r="782" spans="122:132" ht="15" x14ac:dyDescent="0.25">
      <c r="DR782" s="206">
        <v>888</v>
      </c>
      <c r="DS782" s="206" t="s">
        <v>174</v>
      </c>
      <c r="DT782" s="206">
        <v>8887117</v>
      </c>
      <c r="DU782" s="206">
        <v>131259</v>
      </c>
      <c r="DV782" s="206" t="s">
        <v>1057</v>
      </c>
      <c r="DW782" s="206" t="s">
        <v>295</v>
      </c>
      <c r="DX782" s="206" t="str">
        <f t="shared" si="48"/>
        <v>Maintained</v>
      </c>
      <c r="DY782" s="246">
        <v>82</v>
      </c>
      <c r="DZ782" s="246">
        <v>0</v>
      </c>
      <c r="EA782" s="213">
        <f t="shared" si="50"/>
        <v>27</v>
      </c>
      <c r="EB782" s="207" t="str">
        <f t="shared" si="49"/>
        <v>88827</v>
      </c>
    </row>
    <row r="783" spans="122:132" ht="15" x14ac:dyDescent="0.25">
      <c r="DR783" s="206">
        <v>888</v>
      </c>
      <c r="DS783" s="206" t="s">
        <v>174</v>
      </c>
      <c r="DT783" s="206">
        <v>8887118</v>
      </c>
      <c r="DU783" s="206">
        <v>135346</v>
      </c>
      <c r="DV783" s="206" t="s">
        <v>1058</v>
      </c>
      <c r="DW783" s="206" t="s">
        <v>295</v>
      </c>
      <c r="DX783" s="206" t="str">
        <f t="shared" si="48"/>
        <v>Maintained</v>
      </c>
      <c r="DY783" s="246">
        <v>0</v>
      </c>
      <c r="DZ783" s="246">
        <v>183</v>
      </c>
      <c r="EA783" s="213">
        <f t="shared" si="50"/>
        <v>28</v>
      </c>
      <c r="EB783" s="207" t="str">
        <f t="shared" si="49"/>
        <v>88828</v>
      </c>
    </row>
    <row r="784" spans="122:132" ht="15" x14ac:dyDescent="0.25">
      <c r="DR784" s="206">
        <v>888</v>
      </c>
      <c r="DS784" s="206" t="s">
        <v>174</v>
      </c>
      <c r="DT784" s="206">
        <v>8887119</v>
      </c>
      <c r="DU784" s="206">
        <v>135347</v>
      </c>
      <c r="DV784" s="206" t="s">
        <v>1059</v>
      </c>
      <c r="DW784" s="206" t="s">
        <v>295</v>
      </c>
      <c r="DX784" s="206" t="str">
        <f t="shared" si="48"/>
        <v>Maintained</v>
      </c>
      <c r="DY784" s="246">
        <v>86</v>
      </c>
      <c r="DZ784" s="246">
        <v>0</v>
      </c>
      <c r="EA784" s="213">
        <f t="shared" si="50"/>
        <v>29</v>
      </c>
      <c r="EB784" s="207" t="str">
        <f t="shared" si="49"/>
        <v>88829</v>
      </c>
    </row>
    <row r="785" spans="122:132" ht="15" x14ac:dyDescent="0.25">
      <c r="DR785" s="206">
        <v>888</v>
      </c>
      <c r="DS785" s="206" t="s">
        <v>174</v>
      </c>
      <c r="DT785" s="206">
        <v>8887120</v>
      </c>
      <c r="DU785" s="206">
        <v>135457</v>
      </c>
      <c r="DV785" s="206" t="s">
        <v>1060</v>
      </c>
      <c r="DW785" s="206" t="s">
        <v>295</v>
      </c>
      <c r="DX785" s="206" t="str">
        <f t="shared" si="48"/>
        <v>Maintained</v>
      </c>
      <c r="DY785" s="246">
        <v>129</v>
      </c>
      <c r="DZ785" s="246">
        <v>0</v>
      </c>
      <c r="EA785" s="213">
        <f t="shared" si="50"/>
        <v>30</v>
      </c>
      <c r="EB785" s="207" t="str">
        <f t="shared" si="49"/>
        <v>88830</v>
      </c>
    </row>
    <row r="786" spans="122:132" ht="15" x14ac:dyDescent="0.25">
      <c r="DR786" s="206">
        <v>889</v>
      </c>
      <c r="DS786" s="206" t="s">
        <v>115</v>
      </c>
      <c r="DT786" s="206">
        <v>8897002</v>
      </c>
      <c r="DU786" s="206">
        <v>141016</v>
      </c>
      <c r="DV786" s="206" t="s">
        <v>1061</v>
      </c>
      <c r="DW786" s="206" t="s">
        <v>311</v>
      </c>
      <c r="DX786" s="206" t="str">
        <f t="shared" si="48"/>
        <v>Academy</v>
      </c>
      <c r="DY786" s="246">
        <v>6</v>
      </c>
      <c r="DZ786" s="246">
        <v>41</v>
      </c>
      <c r="EA786" s="213">
        <f t="shared" si="50"/>
        <v>1</v>
      </c>
      <c r="EB786" s="207" t="str">
        <f t="shared" si="49"/>
        <v>8891</v>
      </c>
    </row>
    <row r="787" spans="122:132" ht="15" x14ac:dyDescent="0.25">
      <c r="DR787" s="206">
        <v>889</v>
      </c>
      <c r="DS787" s="206" t="s">
        <v>115</v>
      </c>
      <c r="DT787" s="206">
        <v>8897003</v>
      </c>
      <c r="DU787" s="206">
        <v>146899</v>
      </c>
      <c r="DV787" s="206" t="s">
        <v>1062</v>
      </c>
      <c r="DW787" s="206" t="s">
        <v>300</v>
      </c>
      <c r="DX787" s="206" t="str">
        <f t="shared" si="48"/>
        <v>Academy</v>
      </c>
      <c r="DY787" s="246">
        <v>0</v>
      </c>
      <c r="DZ787" s="246">
        <v>81</v>
      </c>
      <c r="EA787" s="213">
        <f t="shared" si="50"/>
        <v>2</v>
      </c>
      <c r="EB787" s="207" t="str">
        <f t="shared" si="49"/>
        <v>8892</v>
      </c>
    </row>
    <row r="788" spans="122:132" ht="15" x14ac:dyDescent="0.25">
      <c r="DR788" s="206">
        <v>889</v>
      </c>
      <c r="DS788" s="206" t="s">
        <v>115</v>
      </c>
      <c r="DT788" s="206">
        <v>8897107</v>
      </c>
      <c r="DU788" s="206">
        <v>132051</v>
      </c>
      <c r="DV788" s="206" t="s">
        <v>536</v>
      </c>
      <c r="DW788" s="206" t="s">
        <v>295</v>
      </c>
      <c r="DX788" s="206" t="str">
        <f t="shared" si="48"/>
        <v>Maintained</v>
      </c>
      <c r="DY788" s="246">
        <v>102</v>
      </c>
      <c r="DZ788" s="246">
        <v>96</v>
      </c>
      <c r="EA788" s="213">
        <f t="shared" si="50"/>
        <v>3</v>
      </c>
      <c r="EB788" s="207" t="str">
        <f t="shared" si="49"/>
        <v>8893</v>
      </c>
    </row>
    <row r="789" spans="122:132" ht="15" x14ac:dyDescent="0.25">
      <c r="DR789" s="206">
        <v>890</v>
      </c>
      <c r="DS789" s="206" t="s">
        <v>116</v>
      </c>
      <c r="DT789" s="206">
        <v>8907000</v>
      </c>
      <c r="DU789" s="206">
        <v>147845</v>
      </c>
      <c r="DV789" s="206" t="s">
        <v>1063</v>
      </c>
      <c r="DW789" s="206" t="s">
        <v>311</v>
      </c>
      <c r="DX789" s="206" t="str">
        <f t="shared" si="48"/>
        <v>Academy</v>
      </c>
      <c r="DY789" s="246">
        <v>2</v>
      </c>
      <c r="DZ789" s="246">
        <v>31.5</v>
      </c>
      <c r="EA789" s="213">
        <f t="shared" si="50"/>
        <v>1</v>
      </c>
      <c r="EB789" s="207" t="str">
        <f t="shared" si="49"/>
        <v>8901</v>
      </c>
    </row>
    <row r="790" spans="122:132" ht="15" x14ac:dyDescent="0.25">
      <c r="DR790" s="206">
        <v>890</v>
      </c>
      <c r="DS790" s="206" t="s">
        <v>116</v>
      </c>
      <c r="DT790" s="206">
        <v>8907019</v>
      </c>
      <c r="DU790" s="206">
        <v>140143</v>
      </c>
      <c r="DV790" s="206" t="s">
        <v>1064</v>
      </c>
      <c r="DW790" s="206" t="s">
        <v>300</v>
      </c>
      <c r="DX790" s="206" t="str">
        <f t="shared" si="48"/>
        <v>Academy</v>
      </c>
      <c r="DY790" s="246">
        <v>108</v>
      </c>
      <c r="DZ790" s="246">
        <v>209</v>
      </c>
      <c r="EA790" s="213">
        <f t="shared" si="50"/>
        <v>2</v>
      </c>
      <c r="EB790" s="207" t="str">
        <f t="shared" si="49"/>
        <v>8902</v>
      </c>
    </row>
    <row r="791" spans="122:132" ht="15" x14ac:dyDescent="0.25">
      <c r="DR791" s="206">
        <v>890</v>
      </c>
      <c r="DS791" s="206" t="s">
        <v>116</v>
      </c>
      <c r="DT791" s="206">
        <v>8907020</v>
      </c>
      <c r="DU791" s="206">
        <v>119868</v>
      </c>
      <c r="DV791" s="206" t="s">
        <v>1065</v>
      </c>
      <c r="DW791" s="206" t="s">
        <v>295</v>
      </c>
      <c r="DX791" s="206" t="str">
        <f t="shared" si="48"/>
        <v>Maintained</v>
      </c>
      <c r="DY791" s="246">
        <v>55</v>
      </c>
      <c r="DZ791" s="246">
        <v>56</v>
      </c>
      <c r="EA791" s="213">
        <f t="shared" si="50"/>
        <v>3</v>
      </c>
      <c r="EB791" s="207" t="str">
        <f t="shared" si="49"/>
        <v>8903</v>
      </c>
    </row>
    <row r="792" spans="122:132" ht="15" x14ac:dyDescent="0.25">
      <c r="DR792" s="206">
        <v>890</v>
      </c>
      <c r="DS792" s="206" t="s">
        <v>116</v>
      </c>
      <c r="DT792" s="206">
        <v>8907025</v>
      </c>
      <c r="DU792" s="206">
        <v>119871</v>
      </c>
      <c r="DV792" s="206" t="s">
        <v>407</v>
      </c>
      <c r="DW792" s="206" t="s">
        <v>295</v>
      </c>
      <c r="DX792" s="206" t="str">
        <f t="shared" si="48"/>
        <v>Maintained</v>
      </c>
      <c r="DY792" s="246">
        <v>72</v>
      </c>
      <c r="DZ792" s="246">
        <v>48</v>
      </c>
      <c r="EA792" s="213">
        <f t="shared" si="50"/>
        <v>4</v>
      </c>
      <c r="EB792" s="207" t="str">
        <f t="shared" si="49"/>
        <v>8904</v>
      </c>
    </row>
    <row r="793" spans="122:132" ht="15" x14ac:dyDescent="0.25">
      <c r="DR793" s="206">
        <v>891</v>
      </c>
      <c r="DS793" s="206" t="s">
        <v>196</v>
      </c>
      <c r="DT793" s="206">
        <v>8915950</v>
      </c>
      <c r="DU793" s="206">
        <v>138661</v>
      </c>
      <c r="DV793" s="206" t="s">
        <v>1066</v>
      </c>
      <c r="DW793" s="206" t="s">
        <v>300</v>
      </c>
      <c r="DX793" s="206" t="str">
        <f t="shared" si="48"/>
        <v>Academy</v>
      </c>
      <c r="DY793" s="246">
        <v>29</v>
      </c>
      <c r="DZ793" s="246">
        <v>83</v>
      </c>
      <c r="EA793" s="213">
        <f t="shared" si="50"/>
        <v>1</v>
      </c>
      <c r="EB793" s="207" t="str">
        <f t="shared" si="49"/>
        <v>8911</v>
      </c>
    </row>
    <row r="794" spans="122:132" ht="15" x14ac:dyDescent="0.25">
      <c r="DR794" s="206">
        <v>891</v>
      </c>
      <c r="DS794" s="206" t="s">
        <v>196</v>
      </c>
      <c r="DT794" s="206">
        <v>8917000</v>
      </c>
      <c r="DU794" s="206">
        <v>140854</v>
      </c>
      <c r="DV794" s="206" t="s">
        <v>1067</v>
      </c>
      <c r="DW794" s="206" t="s">
        <v>345</v>
      </c>
      <c r="DX794" s="206" t="str">
        <f t="shared" si="48"/>
        <v>Academy</v>
      </c>
      <c r="DY794" s="246">
        <v>0</v>
      </c>
      <c r="DZ794" s="246">
        <v>94</v>
      </c>
      <c r="EA794" s="213">
        <f t="shared" si="50"/>
        <v>2</v>
      </c>
      <c r="EB794" s="207" t="str">
        <f t="shared" si="49"/>
        <v>8912</v>
      </c>
    </row>
    <row r="795" spans="122:132" ht="15" x14ac:dyDescent="0.25">
      <c r="DR795" s="206">
        <v>891</v>
      </c>
      <c r="DS795" s="206" t="s">
        <v>196</v>
      </c>
      <c r="DT795" s="206">
        <v>8917001</v>
      </c>
      <c r="DU795" s="206">
        <v>144024</v>
      </c>
      <c r="DV795" s="206" t="s">
        <v>1068</v>
      </c>
      <c r="DW795" s="206" t="s">
        <v>345</v>
      </c>
      <c r="DX795" s="206" t="str">
        <f t="shared" si="48"/>
        <v>Academy</v>
      </c>
      <c r="DY795" s="246">
        <v>55</v>
      </c>
      <c r="DZ795" s="246">
        <v>0</v>
      </c>
      <c r="EA795" s="213">
        <f t="shared" si="50"/>
        <v>3</v>
      </c>
      <c r="EB795" s="207" t="str">
        <f t="shared" si="49"/>
        <v>8913</v>
      </c>
    </row>
    <row r="796" spans="122:132" ht="15" x14ac:dyDescent="0.25">
      <c r="DR796" s="206">
        <v>891</v>
      </c>
      <c r="DS796" s="206" t="s">
        <v>196</v>
      </c>
      <c r="DT796" s="206">
        <v>8917003</v>
      </c>
      <c r="DU796" s="206">
        <v>148530</v>
      </c>
      <c r="DV796" s="206" t="s">
        <v>1069</v>
      </c>
      <c r="DW796" s="206" t="s">
        <v>345</v>
      </c>
      <c r="DX796" s="206" t="str">
        <f t="shared" si="48"/>
        <v>Academy</v>
      </c>
      <c r="DY796" s="246">
        <v>41</v>
      </c>
      <c r="DZ796" s="246">
        <v>37</v>
      </c>
      <c r="EA796" s="213">
        <f t="shared" si="50"/>
        <v>4</v>
      </c>
      <c r="EB796" s="207" t="str">
        <f t="shared" si="49"/>
        <v>8914</v>
      </c>
    </row>
    <row r="797" spans="122:132" ht="15" x14ac:dyDescent="0.25">
      <c r="DR797" s="206">
        <v>891</v>
      </c>
      <c r="DS797" s="206" t="s">
        <v>196</v>
      </c>
      <c r="DT797" s="206">
        <v>8917012</v>
      </c>
      <c r="DU797" s="206">
        <v>122949</v>
      </c>
      <c r="DV797" s="206" t="s">
        <v>1070</v>
      </c>
      <c r="DW797" s="206" t="s">
        <v>295</v>
      </c>
      <c r="DX797" s="206" t="str">
        <f t="shared" si="48"/>
        <v>Maintained</v>
      </c>
      <c r="DY797" s="246">
        <v>9</v>
      </c>
      <c r="DZ797" s="246">
        <v>75</v>
      </c>
      <c r="EA797" s="213">
        <f t="shared" si="50"/>
        <v>5</v>
      </c>
      <c r="EB797" s="207" t="str">
        <f t="shared" si="49"/>
        <v>8915</v>
      </c>
    </row>
    <row r="798" spans="122:132" ht="15" x14ac:dyDescent="0.25">
      <c r="DR798" s="206">
        <v>891</v>
      </c>
      <c r="DS798" s="206" t="s">
        <v>196</v>
      </c>
      <c r="DT798" s="206">
        <v>8917018</v>
      </c>
      <c r="DU798" s="206">
        <v>144643</v>
      </c>
      <c r="DV798" s="206" t="s">
        <v>1071</v>
      </c>
      <c r="DW798" s="206" t="s">
        <v>300</v>
      </c>
      <c r="DX798" s="206" t="str">
        <f t="shared" si="48"/>
        <v>Academy</v>
      </c>
      <c r="DY798" s="246">
        <v>35</v>
      </c>
      <c r="DZ798" s="246">
        <v>75</v>
      </c>
      <c r="EA798" s="213">
        <f t="shared" si="50"/>
        <v>6</v>
      </c>
      <c r="EB798" s="207" t="str">
        <f t="shared" si="49"/>
        <v>8916</v>
      </c>
    </row>
    <row r="799" spans="122:132" ht="15" x14ac:dyDescent="0.25">
      <c r="DR799" s="206">
        <v>891</v>
      </c>
      <c r="DS799" s="206" t="s">
        <v>196</v>
      </c>
      <c r="DT799" s="206">
        <v>8917019</v>
      </c>
      <c r="DU799" s="206">
        <v>122953</v>
      </c>
      <c r="DV799" s="206" t="s">
        <v>1072</v>
      </c>
      <c r="DW799" s="206" t="s">
        <v>295</v>
      </c>
      <c r="DX799" s="206" t="str">
        <f t="shared" si="48"/>
        <v>Maintained</v>
      </c>
      <c r="DY799" s="246">
        <v>43</v>
      </c>
      <c r="DZ799" s="246">
        <v>47</v>
      </c>
      <c r="EA799" s="213">
        <f t="shared" si="50"/>
        <v>7</v>
      </c>
      <c r="EB799" s="207" t="str">
        <f t="shared" si="49"/>
        <v>8917</v>
      </c>
    </row>
    <row r="800" spans="122:132" ht="15" x14ac:dyDescent="0.25">
      <c r="DR800" s="206">
        <v>891</v>
      </c>
      <c r="DS800" s="206" t="s">
        <v>196</v>
      </c>
      <c r="DT800" s="206">
        <v>8917021</v>
      </c>
      <c r="DU800" s="206">
        <v>122955</v>
      </c>
      <c r="DV800" s="206" t="s">
        <v>382</v>
      </c>
      <c r="DW800" s="206" t="s">
        <v>295</v>
      </c>
      <c r="DX800" s="206" t="str">
        <f t="shared" si="48"/>
        <v>Maintained</v>
      </c>
      <c r="DY800" s="246">
        <v>63</v>
      </c>
      <c r="DZ800" s="246">
        <v>90</v>
      </c>
      <c r="EA800" s="213">
        <f t="shared" si="50"/>
        <v>8</v>
      </c>
      <c r="EB800" s="207" t="str">
        <f t="shared" si="49"/>
        <v>8918</v>
      </c>
    </row>
    <row r="801" spans="122:132" ht="15" x14ac:dyDescent="0.25">
      <c r="DR801" s="206">
        <v>891</v>
      </c>
      <c r="DS801" s="206" t="s">
        <v>196</v>
      </c>
      <c r="DT801" s="206">
        <v>8917023</v>
      </c>
      <c r="DU801" s="206">
        <v>122957</v>
      </c>
      <c r="DV801" s="206" t="s">
        <v>1073</v>
      </c>
      <c r="DW801" s="206" t="s">
        <v>295</v>
      </c>
      <c r="DX801" s="206" t="str">
        <f t="shared" si="48"/>
        <v>Maintained</v>
      </c>
      <c r="DY801" s="246">
        <v>33</v>
      </c>
      <c r="DZ801" s="246">
        <v>66</v>
      </c>
      <c r="EA801" s="213">
        <f t="shared" si="50"/>
        <v>9</v>
      </c>
      <c r="EB801" s="207" t="str">
        <f t="shared" si="49"/>
        <v>8919</v>
      </c>
    </row>
    <row r="802" spans="122:132" ht="15" x14ac:dyDescent="0.25">
      <c r="DR802" s="206">
        <v>891</v>
      </c>
      <c r="DS802" s="206" t="s">
        <v>196</v>
      </c>
      <c r="DT802" s="206">
        <v>8917032</v>
      </c>
      <c r="DU802" s="206">
        <v>122961</v>
      </c>
      <c r="DV802" s="206" t="s">
        <v>1074</v>
      </c>
      <c r="DW802" s="206" t="s">
        <v>295</v>
      </c>
      <c r="DX802" s="206" t="str">
        <f t="shared" si="48"/>
        <v>Maintained</v>
      </c>
      <c r="DY802" s="246">
        <v>52</v>
      </c>
      <c r="DZ802" s="246">
        <v>102</v>
      </c>
      <c r="EA802" s="213">
        <f t="shared" si="50"/>
        <v>10</v>
      </c>
      <c r="EB802" s="207" t="str">
        <f t="shared" si="49"/>
        <v>89110</v>
      </c>
    </row>
    <row r="803" spans="122:132" ht="15" x14ac:dyDescent="0.25">
      <c r="DR803" s="206">
        <v>891</v>
      </c>
      <c r="DS803" s="206" t="s">
        <v>196</v>
      </c>
      <c r="DT803" s="206">
        <v>8917041</v>
      </c>
      <c r="DU803" s="206">
        <v>130996</v>
      </c>
      <c r="DV803" s="206" t="s">
        <v>1075</v>
      </c>
      <c r="DW803" s="206" t="s">
        <v>295</v>
      </c>
      <c r="DX803" s="206" t="str">
        <f t="shared" si="48"/>
        <v>Maintained</v>
      </c>
      <c r="DY803" s="246">
        <v>39</v>
      </c>
      <c r="DZ803" s="246">
        <v>99</v>
      </c>
      <c r="EA803" s="213">
        <f t="shared" si="50"/>
        <v>11</v>
      </c>
      <c r="EB803" s="207" t="str">
        <f t="shared" si="49"/>
        <v>89111</v>
      </c>
    </row>
    <row r="804" spans="122:132" ht="15" x14ac:dyDescent="0.25">
      <c r="DR804" s="206">
        <v>892</v>
      </c>
      <c r="DS804" s="206" t="s">
        <v>195</v>
      </c>
      <c r="DT804" s="206">
        <v>8927026</v>
      </c>
      <c r="DU804" s="206">
        <v>137915</v>
      </c>
      <c r="DV804" s="206" t="s">
        <v>1076</v>
      </c>
      <c r="DW804" s="206" t="s">
        <v>300</v>
      </c>
      <c r="DX804" s="206" t="str">
        <f t="shared" si="48"/>
        <v>Academy</v>
      </c>
      <c r="DY804" s="246">
        <v>48</v>
      </c>
      <c r="DZ804" s="246">
        <v>110</v>
      </c>
      <c r="EA804" s="213">
        <f t="shared" si="50"/>
        <v>1</v>
      </c>
      <c r="EB804" s="207" t="str">
        <f t="shared" si="49"/>
        <v>8921</v>
      </c>
    </row>
    <row r="805" spans="122:132" ht="15" x14ac:dyDescent="0.25">
      <c r="DR805" s="206">
        <v>892</v>
      </c>
      <c r="DS805" s="206" t="s">
        <v>195</v>
      </c>
      <c r="DT805" s="206">
        <v>8927033</v>
      </c>
      <c r="DU805" s="206">
        <v>144321</v>
      </c>
      <c r="DV805" s="206" t="s">
        <v>1077</v>
      </c>
      <c r="DW805" s="206" t="s">
        <v>300</v>
      </c>
      <c r="DX805" s="206" t="str">
        <f t="shared" si="48"/>
        <v>Academy</v>
      </c>
      <c r="DY805" s="246">
        <v>17</v>
      </c>
      <c r="DZ805" s="246">
        <v>68</v>
      </c>
      <c r="EA805" s="213">
        <f t="shared" si="50"/>
        <v>2</v>
      </c>
      <c r="EB805" s="207" t="str">
        <f t="shared" si="49"/>
        <v>8922</v>
      </c>
    </row>
    <row r="806" spans="122:132" ht="15" x14ac:dyDescent="0.25">
      <c r="DR806" s="206">
        <v>892</v>
      </c>
      <c r="DS806" s="206" t="s">
        <v>195</v>
      </c>
      <c r="DT806" s="206">
        <v>8927035</v>
      </c>
      <c r="DU806" s="206">
        <v>122964</v>
      </c>
      <c r="DV806" s="206" t="s">
        <v>1078</v>
      </c>
      <c r="DW806" s="206" t="s">
        <v>295</v>
      </c>
      <c r="DX806" s="206" t="str">
        <f t="shared" si="48"/>
        <v>Maintained</v>
      </c>
      <c r="DY806" s="246">
        <v>41</v>
      </c>
      <c r="DZ806" s="246">
        <v>72</v>
      </c>
      <c r="EA806" s="213">
        <f t="shared" si="50"/>
        <v>3</v>
      </c>
      <c r="EB806" s="207" t="str">
        <f t="shared" si="49"/>
        <v>8923</v>
      </c>
    </row>
    <row r="807" spans="122:132" ht="15" x14ac:dyDescent="0.25">
      <c r="DR807" s="206">
        <v>892</v>
      </c>
      <c r="DS807" s="206" t="s">
        <v>195</v>
      </c>
      <c r="DT807" s="206">
        <v>8927040</v>
      </c>
      <c r="DU807" s="206">
        <v>144320</v>
      </c>
      <c r="DV807" s="206" t="s">
        <v>1079</v>
      </c>
      <c r="DW807" s="206" t="s">
        <v>300</v>
      </c>
      <c r="DX807" s="206" t="str">
        <f t="shared" si="48"/>
        <v>Academy</v>
      </c>
      <c r="DY807" s="246">
        <v>19</v>
      </c>
      <c r="DZ807" s="246">
        <v>88</v>
      </c>
      <c r="EA807" s="213">
        <f t="shared" si="50"/>
        <v>4</v>
      </c>
      <c r="EB807" s="207" t="str">
        <f t="shared" si="49"/>
        <v>8924</v>
      </c>
    </row>
    <row r="808" spans="122:132" ht="15" x14ac:dyDescent="0.25">
      <c r="DR808" s="206">
        <v>892</v>
      </c>
      <c r="DS808" s="206" t="s">
        <v>195</v>
      </c>
      <c r="DT808" s="206">
        <v>8927042</v>
      </c>
      <c r="DU808" s="206">
        <v>135573</v>
      </c>
      <c r="DV808" s="206" t="s">
        <v>1080</v>
      </c>
      <c r="DW808" s="206" t="s">
        <v>295</v>
      </c>
      <c r="DX808" s="206" t="str">
        <f t="shared" si="48"/>
        <v>Maintained</v>
      </c>
      <c r="DY808" s="246">
        <v>71</v>
      </c>
      <c r="DZ808" s="246">
        <v>91</v>
      </c>
      <c r="EA808" s="213">
        <f t="shared" si="50"/>
        <v>5</v>
      </c>
      <c r="EB808" s="207" t="str">
        <f t="shared" si="49"/>
        <v>8925</v>
      </c>
    </row>
    <row r="809" spans="122:132" ht="15" x14ac:dyDescent="0.25">
      <c r="DR809" s="206">
        <v>893</v>
      </c>
      <c r="DS809" s="206" t="s">
        <v>213</v>
      </c>
      <c r="DT809" s="206">
        <v>8937001</v>
      </c>
      <c r="DU809" s="206">
        <v>148437</v>
      </c>
      <c r="DV809" s="206" t="s">
        <v>407</v>
      </c>
      <c r="DW809" s="206" t="s">
        <v>345</v>
      </c>
      <c r="DX809" s="206" t="str">
        <f t="shared" si="48"/>
        <v>Academy</v>
      </c>
      <c r="DY809" s="246">
        <v>2</v>
      </c>
      <c r="DZ809" s="246">
        <v>47</v>
      </c>
      <c r="EA809" s="213">
        <f t="shared" si="50"/>
        <v>1</v>
      </c>
      <c r="EB809" s="207" t="str">
        <f t="shared" si="49"/>
        <v>8931</v>
      </c>
    </row>
    <row r="810" spans="122:132" ht="15" x14ac:dyDescent="0.25">
      <c r="DR810" s="206">
        <v>893</v>
      </c>
      <c r="DS810" s="206" t="s">
        <v>213</v>
      </c>
      <c r="DT810" s="206">
        <v>8937016</v>
      </c>
      <c r="DU810" s="206">
        <v>140531</v>
      </c>
      <c r="DV810" s="206" t="s">
        <v>1081</v>
      </c>
      <c r="DW810" s="206" t="s">
        <v>300</v>
      </c>
      <c r="DX810" s="206" t="str">
        <f t="shared" si="48"/>
        <v>Academy</v>
      </c>
      <c r="DY810" s="246">
        <v>198</v>
      </c>
      <c r="DZ810" s="246">
        <v>205</v>
      </c>
      <c r="EA810" s="213">
        <f t="shared" si="50"/>
        <v>2</v>
      </c>
      <c r="EB810" s="207" t="str">
        <f t="shared" si="49"/>
        <v>8932</v>
      </c>
    </row>
    <row r="811" spans="122:132" ht="15" x14ac:dyDescent="0.25">
      <c r="DR811" s="206">
        <v>894</v>
      </c>
      <c r="DS811" s="206" t="s">
        <v>232</v>
      </c>
      <c r="DT811" s="206">
        <v>8947000</v>
      </c>
      <c r="DU811" s="206">
        <v>145494</v>
      </c>
      <c r="DV811" s="206" t="s">
        <v>1082</v>
      </c>
      <c r="DW811" s="206" t="s">
        <v>345</v>
      </c>
      <c r="DX811" s="206" t="str">
        <f t="shared" si="48"/>
        <v>Academy</v>
      </c>
      <c r="DY811" s="246">
        <v>3</v>
      </c>
      <c r="DZ811" s="246">
        <v>113</v>
      </c>
      <c r="EA811" s="213">
        <f t="shared" si="50"/>
        <v>1</v>
      </c>
      <c r="EB811" s="207" t="str">
        <f t="shared" si="49"/>
        <v>8941</v>
      </c>
    </row>
    <row r="812" spans="122:132" ht="15" x14ac:dyDescent="0.25">
      <c r="DR812" s="206">
        <v>894</v>
      </c>
      <c r="DS812" s="206" t="s">
        <v>232</v>
      </c>
      <c r="DT812" s="206">
        <v>8947001</v>
      </c>
      <c r="DU812" s="206">
        <v>123629</v>
      </c>
      <c r="DV812" s="206" t="s">
        <v>1083</v>
      </c>
      <c r="DW812" s="206" t="s">
        <v>295</v>
      </c>
      <c r="DX812" s="206" t="str">
        <f t="shared" si="48"/>
        <v>Maintained</v>
      </c>
      <c r="DY812" s="246">
        <v>172</v>
      </c>
      <c r="DZ812" s="246">
        <v>0</v>
      </c>
      <c r="EA812" s="213">
        <f t="shared" si="50"/>
        <v>2</v>
      </c>
      <c r="EB812" s="207" t="str">
        <f t="shared" si="49"/>
        <v>8942</v>
      </c>
    </row>
    <row r="813" spans="122:132" ht="15" x14ac:dyDescent="0.25">
      <c r="DR813" s="206">
        <v>894</v>
      </c>
      <c r="DS813" s="206" t="s">
        <v>232</v>
      </c>
      <c r="DT813" s="206">
        <v>8947012</v>
      </c>
      <c r="DU813" s="206">
        <v>123631</v>
      </c>
      <c r="DV813" s="206" t="s">
        <v>1084</v>
      </c>
      <c r="DW813" s="206" t="s">
        <v>295</v>
      </c>
      <c r="DX813" s="206" t="str">
        <f t="shared" si="48"/>
        <v>Maintained</v>
      </c>
      <c r="DY813" s="246">
        <v>0</v>
      </c>
      <c r="DZ813" s="246">
        <v>179</v>
      </c>
      <c r="EA813" s="213">
        <f t="shared" si="50"/>
        <v>3</v>
      </c>
      <c r="EB813" s="207" t="str">
        <f t="shared" si="49"/>
        <v>8943</v>
      </c>
    </row>
    <row r="814" spans="122:132" ht="15" x14ac:dyDescent="0.25">
      <c r="DR814" s="206">
        <v>894</v>
      </c>
      <c r="DS814" s="206" t="s">
        <v>232</v>
      </c>
      <c r="DT814" s="206">
        <v>8947017</v>
      </c>
      <c r="DU814" s="206">
        <v>123635</v>
      </c>
      <c r="DV814" s="206" t="s">
        <v>1085</v>
      </c>
      <c r="DW814" s="206" t="s">
        <v>295</v>
      </c>
      <c r="DX814" s="206" t="str">
        <f t="shared" si="48"/>
        <v>Maintained</v>
      </c>
      <c r="DY814" s="246">
        <v>162</v>
      </c>
      <c r="DZ814" s="246">
        <v>52</v>
      </c>
      <c r="EA814" s="213">
        <f t="shared" si="50"/>
        <v>4</v>
      </c>
      <c r="EB814" s="207" t="str">
        <f t="shared" si="49"/>
        <v>8944</v>
      </c>
    </row>
    <row r="815" spans="122:132" ht="15" x14ac:dyDescent="0.25">
      <c r="DR815" s="206">
        <v>895</v>
      </c>
      <c r="DS815" s="206" t="s">
        <v>134</v>
      </c>
      <c r="DT815" s="206">
        <v>8957001</v>
      </c>
      <c r="DU815" s="206">
        <v>141559</v>
      </c>
      <c r="DV815" s="206" t="s">
        <v>1086</v>
      </c>
      <c r="DW815" s="206" t="s">
        <v>311</v>
      </c>
      <c r="DX815" s="206" t="str">
        <f t="shared" si="48"/>
        <v>Academy</v>
      </c>
      <c r="DY815" s="246">
        <v>11</v>
      </c>
      <c r="DZ815" s="246">
        <v>53</v>
      </c>
      <c r="EA815" s="213">
        <f t="shared" si="50"/>
        <v>1</v>
      </c>
      <c r="EB815" s="207" t="str">
        <f t="shared" si="49"/>
        <v>8951</v>
      </c>
    </row>
    <row r="816" spans="122:132" ht="15" x14ac:dyDescent="0.25">
      <c r="DR816" s="206">
        <v>895</v>
      </c>
      <c r="DS816" s="206" t="s">
        <v>134</v>
      </c>
      <c r="DT816" s="206">
        <v>8957002</v>
      </c>
      <c r="DU816" s="206">
        <v>147854</v>
      </c>
      <c r="DV816" s="206" t="s">
        <v>1087</v>
      </c>
      <c r="DW816" s="206" t="s">
        <v>311</v>
      </c>
      <c r="DX816" s="206" t="str">
        <f t="shared" si="48"/>
        <v>Academy</v>
      </c>
      <c r="DY816" s="246">
        <v>5</v>
      </c>
      <c r="DZ816" s="246">
        <v>38.5</v>
      </c>
      <c r="EA816" s="213">
        <f t="shared" si="50"/>
        <v>2</v>
      </c>
      <c r="EB816" s="207" t="str">
        <f t="shared" si="49"/>
        <v>8952</v>
      </c>
    </row>
    <row r="817" spans="122:132" ht="15" x14ac:dyDescent="0.25">
      <c r="DR817" s="206">
        <v>895</v>
      </c>
      <c r="DS817" s="206" t="s">
        <v>134</v>
      </c>
      <c r="DT817" s="206">
        <v>8957004</v>
      </c>
      <c r="DU817" s="206">
        <v>148641</v>
      </c>
      <c r="DV817" s="206" t="s">
        <v>1088</v>
      </c>
      <c r="DW817" s="206" t="s">
        <v>345</v>
      </c>
      <c r="DX817" s="206" t="str">
        <f t="shared" si="48"/>
        <v>Academy</v>
      </c>
      <c r="DY817" s="246">
        <v>14</v>
      </c>
      <c r="DZ817" s="246">
        <v>39</v>
      </c>
      <c r="EA817" s="213">
        <f t="shared" si="50"/>
        <v>3</v>
      </c>
      <c r="EB817" s="207" t="str">
        <f t="shared" si="49"/>
        <v>8953</v>
      </c>
    </row>
    <row r="818" spans="122:132" ht="15" x14ac:dyDescent="0.25">
      <c r="DR818" s="206">
        <v>895</v>
      </c>
      <c r="DS818" s="206" t="s">
        <v>134</v>
      </c>
      <c r="DT818" s="206">
        <v>8957111</v>
      </c>
      <c r="DU818" s="206">
        <v>111507</v>
      </c>
      <c r="DV818" s="206" t="s">
        <v>886</v>
      </c>
      <c r="DW818" s="206" t="s">
        <v>295</v>
      </c>
      <c r="DX818" s="206" t="str">
        <f t="shared" si="48"/>
        <v>Maintained</v>
      </c>
      <c r="DY818" s="246">
        <v>95</v>
      </c>
      <c r="DZ818" s="246">
        <v>104</v>
      </c>
      <c r="EA818" s="213">
        <f t="shared" si="50"/>
        <v>4</v>
      </c>
      <c r="EB818" s="207" t="str">
        <f t="shared" si="49"/>
        <v>8954</v>
      </c>
    </row>
    <row r="819" spans="122:132" ht="15" x14ac:dyDescent="0.25">
      <c r="DR819" s="206">
        <v>895</v>
      </c>
      <c r="DS819" s="206" t="s">
        <v>134</v>
      </c>
      <c r="DT819" s="206">
        <v>8957112</v>
      </c>
      <c r="DU819" s="206">
        <v>111508</v>
      </c>
      <c r="DV819" s="206" t="s">
        <v>1089</v>
      </c>
      <c r="DW819" s="206" t="s">
        <v>295</v>
      </c>
      <c r="DX819" s="206" t="str">
        <f t="shared" si="48"/>
        <v>Maintained</v>
      </c>
      <c r="DY819" s="246">
        <v>39</v>
      </c>
      <c r="DZ819" s="246">
        <v>56</v>
      </c>
      <c r="EA819" s="213">
        <f t="shared" si="50"/>
        <v>5</v>
      </c>
      <c r="EB819" s="207" t="str">
        <f t="shared" si="49"/>
        <v>8955</v>
      </c>
    </row>
    <row r="820" spans="122:132" ht="15" x14ac:dyDescent="0.25">
      <c r="DR820" s="206">
        <v>895</v>
      </c>
      <c r="DS820" s="206" t="s">
        <v>134</v>
      </c>
      <c r="DT820" s="206">
        <v>8957209</v>
      </c>
      <c r="DU820" s="206">
        <v>140457</v>
      </c>
      <c r="DV820" s="206" t="s">
        <v>1090</v>
      </c>
      <c r="DW820" s="206" t="s">
        <v>300</v>
      </c>
      <c r="DX820" s="206" t="str">
        <f t="shared" si="48"/>
        <v>Academy</v>
      </c>
      <c r="DY820" s="246">
        <v>2</v>
      </c>
      <c r="DZ820" s="246">
        <v>77</v>
      </c>
      <c r="EA820" s="213">
        <f t="shared" si="50"/>
        <v>6</v>
      </c>
      <c r="EB820" s="207" t="str">
        <f t="shared" si="49"/>
        <v>8956</v>
      </c>
    </row>
    <row r="821" spans="122:132" ht="15" x14ac:dyDescent="0.25">
      <c r="DR821" s="206">
        <v>896</v>
      </c>
      <c r="DS821" s="206" t="s">
        <v>135</v>
      </c>
      <c r="DT821" s="206">
        <v>8967000</v>
      </c>
      <c r="DU821" s="206">
        <v>111494</v>
      </c>
      <c r="DV821" s="206" t="s">
        <v>1091</v>
      </c>
      <c r="DW821" s="206" t="s">
        <v>295</v>
      </c>
      <c r="DX821" s="206" t="str">
        <f t="shared" si="48"/>
        <v>Maintained</v>
      </c>
      <c r="DY821" s="246">
        <v>53</v>
      </c>
      <c r="DZ821" s="246">
        <v>60</v>
      </c>
      <c r="EA821" s="213">
        <f t="shared" si="50"/>
        <v>1</v>
      </c>
      <c r="EB821" s="207" t="str">
        <f t="shared" si="49"/>
        <v>8961</v>
      </c>
    </row>
    <row r="822" spans="122:132" ht="15" x14ac:dyDescent="0.25">
      <c r="DR822" s="206">
        <v>896</v>
      </c>
      <c r="DS822" s="206" t="s">
        <v>135</v>
      </c>
      <c r="DT822" s="206">
        <v>8967105</v>
      </c>
      <c r="DU822" s="206">
        <v>140093</v>
      </c>
      <c r="DV822" s="206" t="s">
        <v>1092</v>
      </c>
      <c r="DW822" s="206" t="s">
        <v>300</v>
      </c>
      <c r="DX822" s="206" t="str">
        <f t="shared" si="48"/>
        <v>Academy</v>
      </c>
      <c r="DY822" s="246">
        <v>17</v>
      </c>
      <c r="DZ822" s="246">
        <v>65</v>
      </c>
      <c r="EA822" s="213">
        <f t="shared" si="50"/>
        <v>2</v>
      </c>
      <c r="EB822" s="207" t="str">
        <f t="shared" si="49"/>
        <v>8962</v>
      </c>
    </row>
    <row r="823" spans="122:132" ht="15" x14ac:dyDescent="0.25">
      <c r="DR823" s="206">
        <v>896</v>
      </c>
      <c r="DS823" s="206" t="s">
        <v>135</v>
      </c>
      <c r="DT823" s="206">
        <v>8967106</v>
      </c>
      <c r="DU823" s="206">
        <v>111503</v>
      </c>
      <c r="DV823" s="206" t="s">
        <v>1093</v>
      </c>
      <c r="DW823" s="206" t="s">
        <v>295</v>
      </c>
      <c r="DX823" s="206" t="str">
        <f t="shared" si="48"/>
        <v>Maintained</v>
      </c>
      <c r="DY823" s="246">
        <v>0</v>
      </c>
      <c r="DZ823" s="246">
        <v>108</v>
      </c>
      <c r="EA823" s="213">
        <f t="shared" si="50"/>
        <v>3</v>
      </c>
      <c r="EB823" s="207" t="str">
        <f t="shared" si="49"/>
        <v>8963</v>
      </c>
    </row>
    <row r="824" spans="122:132" ht="15" x14ac:dyDescent="0.25">
      <c r="DR824" s="206">
        <v>896</v>
      </c>
      <c r="DS824" s="206" t="s">
        <v>135</v>
      </c>
      <c r="DT824" s="206">
        <v>8967108</v>
      </c>
      <c r="DU824" s="206">
        <v>111504</v>
      </c>
      <c r="DV824" s="206" t="s">
        <v>420</v>
      </c>
      <c r="DW824" s="206" t="s">
        <v>295</v>
      </c>
      <c r="DX824" s="206" t="str">
        <f t="shared" si="48"/>
        <v>Maintained</v>
      </c>
      <c r="DY824" s="246">
        <v>0</v>
      </c>
      <c r="DZ824" s="246">
        <v>171</v>
      </c>
      <c r="EA824" s="213">
        <f t="shared" si="50"/>
        <v>4</v>
      </c>
      <c r="EB824" s="207" t="str">
        <f t="shared" si="49"/>
        <v>8964</v>
      </c>
    </row>
    <row r="825" spans="122:132" ht="15" x14ac:dyDescent="0.25">
      <c r="DR825" s="206">
        <v>896</v>
      </c>
      <c r="DS825" s="206" t="s">
        <v>135</v>
      </c>
      <c r="DT825" s="206">
        <v>8967109</v>
      </c>
      <c r="DU825" s="206">
        <v>111505</v>
      </c>
      <c r="DV825" s="206" t="s">
        <v>1094</v>
      </c>
      <c r="DW825" s="206" t="s">
        <v>295</v>
      </c>
      <c r="DX825" s="206" t="str">
        <f t="shared" si="48"/>
        <v>Maintained</v>
      </c>
      <c r="DY825" s="246">
        <v>64</v>
      </c>
      <c r="DZ825" s="246">
        <v>77</v>
      </c>
      <c r="EA825" s="213">
        <f t="shared" si="50"/>
        <v>5</v>
      </c>
      <c r="EB825" s="207" t="str">
        <f t="shared" si="49"/>
        <v>8965</v>
      </c>
    </row>
    <row r="826" spans="122:132" ht="15" x14ac:dyDescent="0.25">
      <c r="DR826" s="206">
        <v>896</v>
      </c>
      <c r="DS826" s="206" t="s">
        <v>135</v>
      </c>
      <c r="DT826" s="206">
        <v>8967110</v>
      </c>
      <c r="DU826" s="206">
        <v>142302</v>
      </c>
      <c r="DV826" s="206" t="s">
        <v>1095</v>
      </c>
      <c r="DW826" s="206" t="s">
        <v>300</v>
      </c>
      <c r="DX826" s="206" t="str">
        <f t="shared" si="48"/>
        <v>Academy</v>
      </c>
      <c r="DY826" s="246">
        <v>68</v>
      </c>
      <c r="DZ826" s="246">
        <v>53</v>
      </c>
      <c r="EA826" s="213">
        <f t="shared" si="50"/>
        <v>6</v>
      </c>
      <c r="EB826" s="207" t="str">
        <f t="shared" si="49"/>
        <v>8966</v>
      </c>
    </row>
    <row r="827" spans="122:132" ht="15" x14ac:dyDescent="0.25">
      <c r="DR827" s="206">
        <v>896</v>
      </c>
      <c r="DS827" s="206" t="s">
        <v>135</v>
      </c>
      <c r="DT827" s="206">
        <v>8967115</v>
      </c>
      <c r="DU827" s="206">
        <v>111510</v>
      </c>
      <c r="DV827" s="206" t="s">
        <v>1096</v>
      </c>
      <c r="DW827" s="206" t="s">
        <v>295</v>
      </c>
      <c r="DX827" s="206" t="str">
        <f t="shared" si="48"/>
        <v>Maintained</v>
      </c>
      <c r="DY827" s="246">
        <v>48</v>
      </c>
      <c r="DZ827" s="246">
        <v>0</v>
      </c>
      <c r="EA827" s="213">
        <f t="shared" si="50"/>
        <v>7</v>
      </c>
      <c r="EB827" s="207" t="str">
        <f t="shared" si="49"/>
        <v>8967</v>
      </c>
    </row>
    <row r="828" spans="122:132" ht="15" x14ac:dyDescent="0.25">
      <c r="DR828" s="206">
        <v>896</v>
      </c>
      <c r="DS828" s="206" t="s">
        <v>135</v>
      </c>
      <c r="DT828" s="206">
        <v>8967118</v>
      </c>
      <c r="DU828" s="206">
        <v>111511</v>
      </c>
      <c r="DV828" s="206" t="s">
        <v>1097</v>
      </c>
      <c r="DW828" s="206" t="s">
        <v>295</v>
      </c>
      <c r="DX828" s="206" t="str">
        <f t="shared" si="48"/>
        <v>Maintained</v>
      </c>
      <c r="DY828" s="246">
        <v>63</v>
      </c>
      <c r="DZ828" s="246">
        <v>77</v>
      </c>
      <c r="EA828" s="213">
        <f t="shared" si="50"/>
        <v>8</v>
      </c>
      <c r="EB828" s="207" t="str">
        <f t="shared" si="49"/>
        <v>8968</v>
      </c>
    </row>
    <row r="829" spans="122:132" ht="15" x14ac:dyDescent="0.25">
      <c r="DR829" s="206">
        <v>896</v>
      </c>
      <c r="DS829" s="206" t="s">
        <v>135</v>
      </c>
      <c r="DT829" s="206">
        <v>8967120</v>
      </c>
      <c r="DU829" s="206">
        <v>111513</v>
      </c>
      <c r="DV829" s="206" t="s">
        <v>1098</v>
      </c>
      <c r="DW829" s="206" t="s">
        <v>295</v>
      </c>
      <c r="DX829" s="206" t="str">
        <f t="shared" si="48"/>
        <v>Maintained</v>
      </c>
      <c r="DY829" s="246">
        <v>52</v>
      </c>
      <c r="DZ829" s="246">
        <v>0</v>
      </c>
      <c r="EA829" s="213">
        <f t="shared" si="50"/>
        <v>9</v>
      </c>
      <c r="EB829" s="207" t="str">
        <f t="shared" si="49"/>
        <v>8969</v>
      </c>
    </row>
    <row r="830" spans="122:132" ht="15" x14ac:dyDescent="0.25">
      <c r="DR830" s="206">
        <v>896</v>
      </c>
      <c r="DS830" s="206" t="s">
        <v>135</v>
      </c>
      <c r="DT830" s="206">
        <v>8967208</v>
      </c>
      <c r="DU830" s="206">
        <v>111517</v>
      </c>
      <c r="DV830" s="206" t="s">
        <v>1099</v>
      </c>
      <c r="DW830" s="206" t="s">
        <v>295</v>
      </c>
      <c r="DX830" s="206" t="str">
        <f t="shared" si="48"/>
        <v>Maintained</v>
      </c>
      <c r="DY830" s="246">
        <v>7</v>
      </c>
      <c r="DZ830" s="246">
        <v>85</v>
      </c>
      <c r="EA830" s="213">
        <f t="shared" si="50"/>
        <v>10</v>
      </c>
      <c r="EB830" s="207" t="str">
        <f t="shared" si="49"/>
        <v>89610</v>
      </c>
    </row>
    <row r="831" spans="122:132" ht="15" x14ac:dyDescent="0.25">
      <c r="DR831" s="206">
        <v>908</v>
      </c>
      <c r="DS831" s="206" t="s">
        <v>136</v>
      </c>
      <c r="DT831" s="206">
        <v>9087002</v>
      </c>
      <c r="DU831" s="206">
        <v>137478</v>
      </c>
      <c r="DV831" s="206" t="s">
        <v>1100</v>
      </c>
      <c r="DW831" s="206" t="s">
        <v>300</v>
      </c>
      <c r="DX831" s="206" t="str">
        <f t="shared" si="48"/>
        <v>Academy</v>
      </c>
      <c r="DY831" s="246">
        <v>11</v>
      </c>
      <c r="DZ831" s="246">
        <v>147</v>
      </c>
      <c r="EA831" s="213">
        <f t="shared" si="50"/>
        <v>1</v>
      </c>
      <c r="EB831" s="207" t="str">
        <f t="shared" si="49"/>
        <v>9081</v>
      </c>
    </row>
    <row r="832" spans="122:132" ht="15" x14ac:dyDescent="0.25">
      <c r="DR832" s="206">
        <v>908</v>
      </c>
      <c r="DS832" s="206" t="s">
        <v>136</v>
      </c>
      <c r="DT832" s="206">
        <v>9087003</v>
      </c>
      <c r="DU832" s="206">
        <v>143173</v>
      </c>
      <c r="DV832" s="206" t="s">
        <v>1101</v>
      </c>
      <c r="DW832" s="206" t="s">
        <v>300</v>
      </c>
      <c r="DX832" s="206" t="str">
        <f t="shared" si="48"/>
        <v>Academy</v>
      </c>
      <c r="DY832" s="246">
        <v>39</v>
      </c>
      <c r="DZ832" s="246">
        <v>60</v>
      </c>
      <c r="EA832" s="213">
        <f t="shared" si="50"/>
        <v>2</v>
      </c>
      <c r="EB832" s="207" t="str">
        <f t="shared" si="49"/>
        <v>9082</v>
      </c>
    </row>
    <row r="833" spans="122:132" ht="15" x14ac:dyDescent="0.25">
      <c r="DR833" s="206">
        <v>908</v>
      </c>
      <c r="DS833" s="206" t="s">
        <v>136</v>
      </c>
      <c r="DT833" s="206">
        <v>9087004</v>
      </c>
      <c r="DU833" s="206">
        <v>143166</v>
      </c>
      <c r="DV833" s="206" t="s">
        <v>1102</v>
      </c>
      <c r="DW833" s="206" t="s">
        <v>300</v>
      </c>
      <c r="DX833" s="206" t="str">
        <f t="shared" si="48"/>
        <v>Academy</v>
      </c>
      <c r="DY833" s="246">
        <v>41</v>
      </c>
      <c r="DZ833" s="246">
        <v>50</v>
      </c>
      <c r="EA833" s="213">
        <f t="shared" si="50"/>
        <v>3</v>
      </c>
      <c r="EB833" s="207" t="str">
        <f t="shared" si="49"/>
        <v>9083</v>
      </c>
    </row>
    <row r="834" spans="122:132" ht="15" x14ac:dyDescent="0.25">
      <c r="DR834" s="206">
        <v>908</v>
      </c>
      <c r="DS834" s="206" t="s">
        <v>136</v>
      </c>
      <c r="DT834" s="206">
        <v>9087005</v>
      </c>
      <c r="DU834" s="206">
        <v>143167</v>
      </c>
      <c r="DV834" s="206" t="s">
        <v>1103</v>
      </c>
      <c r="DW834" s="206" t="s">
        <v>300</v>
      </c>
      <c r="DX834" s="206" t="str">
        <f t="shared" si="48"/>
        <v>Academy</v>
      </c>
      <c r="DY834" s="246">
        <v>40</v>
      </c>
      <c r="DZ834" s="246">
        <v>49</v>
      </c>
      <c r="EA834" s="213">
        <f t="shared" si="50"/>
        <v>4</v>
      </c>
      <c r="EB834" s="207" t="str">
        <f t="shared" si="49"/>
        <v>9084</v>
      </c>
    </row>
    <row r="835" spans="122:132" ht="15" x14ac:dyDescent="0.25">
      <c r="DR835" s="206">
        <v>909</v>
      </c>
      <c r="DS835" s="206" t="s">
        <v>140</v>
      </c>
      <c r="DT835" s="206">
        <v>9097001</v>
      </c>
      <c r="DU835" s="206">
        <v>141993</v>
      </c>
      <c r="DV835" s="206" t="s">
        <v>1104</v>
      </c>
      <c r="DW835" s="206" t="s">
        <v>345</v>
      </c>
      <c r="DX835" s="206" t="str">
        <f t="shared" si="48"/>
        <v>Academy</v>
      </c>
      <c r="DY835" s="246">
        <v>29.5</v>
      </c>
      <c r="DZ835" s="246">
        <v>48</v>
      </c>
      <c r="EA835" s="213">
        <f t="shared" si="50"/>
        <v>1</v>
      </c>
      <c r="EB835" s="207" t="str">
        <f t="shared" si="49"/>
        <v>9091</v>
      </c>
    </row>
    <row r="836" spans="122:132" ht="15" x14ac:dyDescent="0.25">
      <c r="DR836" s="206">
        <v>909</v>
      </c>
      <c r="DS836" s="206" t="s">
        <v>140</v>
      </c>
      <c r="DT836" s="206">
        <v>9097002</v>
      </c>
      <c r="DU836" s="206">
        <v>112464</v>
      </c>
      <c r="DV836" s="206" t="s">
        <v>451</v>
      </c>
      <c r="DW836" s="206" t="s">
        <v>295</v>
      </c>
      <c r="DX836" s="206" t="str">
        <f t="shared" si="48"/>
        <v>Maintained</v>
      </c>
      <c r="DY836" s="246">
        <v>112</v>
      </c>
      <c r="DZ836" s="246">
        <v>81</v>
      </c>
      <c r="EA836" s="213">
        <f t="shared" si="50"/>
        <v>2</v>
      </c>
      <c r="EB836" s="207" t="str">
        <f t="shared" si="49"/>
        <v>9092</v>
      </c>
    </row>
    <row r="837" spans="122:132" ht="15" x14ac:dyDescent="0.25">
      <c r="DR837" s="206">
        <v>909</v>
      </c>
      <c r="DS837" s="206" t="s">
        <v>140</v>
      </c>
      <c r="DT837" s="206">
        <v>9097003</v>
      </c>
      <c r="DU837" s="206">
        <v>143723</v>
      </c>
      <c r="DV837" s="206" t="s">
        <v>1105</v>
      </c>
      <c r="DW837" s="206" t="s">
        <v>311</v>
      </c>
      <c r="DX837" s="206" t="str">
        <f t="shared" si="48"/>
        <v>Academy</v>
      </c>
      <c r="DY837" s="246">
        <v>19</v>
      </c>
      <c r="DZ837" s="246">
        <v>36</v>
      </c>
      <c r="EA837" s="213">
        <f t="shared" si="50"/>
        <v>3</v>
      </c>
      <c r="EB837" s="207" t="str">
        <f t="shared" si="49"/>
        <v>9093</v>
      </c>
    </row>
    <row r="838" spans="122:132" ht="15" x14ac:dyDescent="0.25">
      <c r="DR838" s="206">
        <v>909</v>
      </c>
      <c r="DS838" s="206" t="s">
        <v>140</v>
      </c>
      <c r="DT838" s="206">
        <v>9097006</v>
      </c>
      <c r="DU838" s="206">
        <v>112465</v>
      </c>
      <c r="DV838" s="206" t="s">
        <v>1106</v>
      </c>
      <c r="DW838" s="206" t="s">
        <v>295</v>
      </c>
      <c r="DX838" s="206" t="str">
        <f t="shared" ref="DX838:DX901" si="51">IF(OR(LEFT(DW838,7)="Academy",LEFT(DW838,11)="Free School"),"Academy","Maintained")</f>
        <v>Maintained</v>
      </c>
      <c r="DY838" s="246">
        <v>38</v>
      </c>
      <c r="DZ838" s="246">
        <v>76</v>
      </c>
      <c r="EA838" s="213">
        <f t="shared" si="50"/>
        <v>4</v>
      </c>
      <c r="EB838" s="207" t="str">
        <f t="shared" ref="EB838:EB901" si="52">DR838&amp;EA838</f>
        <v>9094</v>
      </c>
    </row>
    <row r="839" spans="122:132" ht="15" x14ac:dyDescent="0.25">
      <c r="DR839" s="206">
        <v>909</v>
      </c>
      <c r="DS839" s="206" t="s">
        <v>140</v>
      </c>
      <c r="DT839" s="206">
        <v>9097013</v>
      </c>
      <c r="DU839" s="206">
        <v>112466</v>
      </c>
      <c r="DV839" s="206" t="s">
        <v>1107</v>
      </c>
      <c r="DW839" s="206" t="s">
        <v>295</v>
      </c>
      <c r="DX839" s="206" t="str">
        <f t="shared" si="51"/>
        <v>Maintained</v>
      </c>
      <c r="DY839" s="246">
        <v>33</v>
      </c>
      <c r="DZ839" s="246">
        <v>46</v>
      </c>
      <c r="EA839" s="213">
        <f t="shared" ref="EA839:EA902" si="53">IF(DR839=DR838,EA838+1,1)</f>
        <v>5</v>
      </c>
      <c r="EB839" s="207" t="str">
        <f t="shared" si="52"/>
        <v>9095</v>
      </c>
    </row>
    <row r="840" spans="122:132" ht="15" x14ac:dyDescent="0.25">
      <c r="DR840" s="206">
        <v>909</v>
      </c>
      <c r="DS840" s="206" t="s">
        <v>140</v>
      </c>
      <c r="DT840" s="206">
        <v>9097022</v>
      </c>
      <c r="DU840" s="206">
        <v>146250</v>
      </c>
      <c r="DV840" s="206" t="s">
        <v>1108</v>
      </c>
      <c r="DW840" s="206" t="s">
        <v>300</v>
      </c>
      <c r="DX840" s="206" t="str">
        <f t="shared" si="51"/>
        <v>Academy</v>
      </c>
      <c r="DY840" s="246">
        <v>66</v>
      </c>
      <c r="DZ840" s="246">
        <v>89</v>
      </c>
      <c r="EA840" s="213">
        <f t="shared" si="53"/>
        <v>6</v>
      </c>
      <c r="EB840" s="207" t="str">
        <f t="shared" si="52"/>
        <v>9096</v>
      </c>
    </row>
    <row r="841" spans="122:132" ht="15" x14ac:dyDescent="0.25">
      <c r="DR841" s="206">
        <v>916</v>
      </c>
      <c r="DS841" s="206" t="s">
        <v>156</v>
      </c>
      <c r="DT841" s="206">
        <v>9167001</v>
      </c>
      <c r="DU841" s="206">
        <v>138429</v>
      </c>
      <c r="DV841" s="206" t="s">
        <v>1109</v>
      </c>
      <c r="DW841" s="206" t="s">
        <v>345</v>
      </c>
      <c r="DX841" s="206" t="str">
        <f t="shared" si="51"/>
        <v>Academy</v>
      </c>
      <c r="DY841" s="246">
        <v>0</v>
      </c>
      <c r="DZ841" s="246">
        <v>68</v>
      </c>
      <c r="EA841" s="213">
        <f t="shared" si="53"/>
        <v>1</v>
      </c>
      <c r="EB841" s="207" t="str">
        <f t="shared" si="52"/>
        <v>9161</v>
      </c>
    </row>
    <row r="842" spans="122:132" ht="15" x14ac:dyDescent="0.25">
      <c r="DR842" s="206">
        <v>916</v>
      </c>
      <c r="DS842" s="206" t="s">
        <v>156</v>
      </c>
      <c r="DT842" s="206">
        <v>9167003</v>
      </c>
      <c r="DU842" s="206">
        <v>138430</v>
      </c>
      <c r="DV842" s="206" t="s">
        <v>1110</v>
      </c>
      <c r="DW842" s="206" t="s">
        <v>345</v>
      </c>
      <c r="DX842" s="206" t="str">
        <f t="shared" si="51"/>
        <v>Academy</v>
      </c>
      <c r="DY842" s="246">
        <v>67</v>
      </c>
      <c r="DZ842" s="246">
        <v>0</v>
      </c>
      <c r="EA842" s="213">
        <f t="shared" si="53"/>
        <v>2</v>
      </c>
      <c r="EB842" s="207" t="str">
        <f t="shared" si="52"/>
        <v>9162</v>
      </c>
    </row>
    <row r="843" spans="122:132" ht="15" x14ac:dyDescent="0.25">
      <c r="DR843" s="206">
        <v>916</v>
      </c>
      <c r="DS843" s="206" t="s">
        <v>156</v>
      </c>
      <c r="DT843" s="206">
        <v>9167004</v>
      </c>
      <c r="DU843" s="206">
        <v>147158</v>
      </c>
      <c r="DV843" s="206" t="s">
        <v>1111</v>
      </c>
      <c r="DW843" s="206" t="s">
        <v>345</v>
      </c>
      <c r="DX843" s="206" t="str">
        <f t="shared" si="51"/>
        <v>Academy</v>
      </c>
      <c r="DY843" s="246">
        <v>29</v>
      </c>
      <c r="DZ843" s="246">
        <v>34</v>
      </c>
      <c r="EA843" s="213">
        <f t="shared" si="53"/>
        <v>3</v>
      </c>
      <c r="EB843" s="207" t="str">
        <f t="shared" si="52"/>
        <v>9163</v>
      </c>
    </row>
    <row r="844" spans="122:132" ht="15" x14ac:dyDescent="0.25">
      <c r="DR844" s="206">
        <v>916</v>
      </c>
      <c r="DS844" s="206" t="s">
        <v>156</v>
      </c>
      <c r="DT844" s="206">
        <v>9167015</v>
      </c>
      <c r="DU844" s="206">
        <v>115821</v>
      </c>
      <c r="DV844" s="206" t="s">
        <v>1112</v>
      </c>
      <c r="DW844" s="206" t="s">
        <v>295</v>
      </c>
      <c r="DX844" s="206" t="str">
        <f t="shared" si="51"/>
        <v>Maintained</v>
      </c>
      <c r="DY844" s="246">
        <v>58</v>
      </c>
      <c r="DZ844" s="246">
        <v>91</v>
      </c>
      <c r="EA844" s="213">
        <f t="shared" si="53"/>
        <v>4</v>
      </c>
      <c r="EB844" s="207" t="str">
        <f t="shared" si="52"/>
        <v>9164</v>
      </c>
    </row>
    <row r="845" spans="122:132" ht="15" x14ac:dyDescent="0.25">
      <c r="DR845" s="206">
        <v>916</v>
      </c>
      <c r="DS845" s="206" t="s">
        <v>156</v>
      </c>
      <c r="DT845" s="206">
        <v>9167017</v>
      </c>
      <c r="DU845" s="206">
        <v>115823</v>
      </c>
      <c r="DV845" s="206" t="s">
        <v>1113</v>
      </c>
      <c r="DW845" s="206" t="s">
        <v>295</v>
      </c>
      <c r="DX845" s="206" t="str">
        <f t="shared" si="51"/>
        <v>Maintained</v>
      </c>
      <c r="DY845" s="246">
        <v>64</v>
      </c>
      <c r="DZ845" s="246">
        <v>65</v>
      </c>
      <c r="EA845" s="213">
        <f t="shared" si="53"/>
        <v>5</v>
      </c>
      <c r="EB845" s="207" t="str">
        <f t="shared" si="52"/>
        <v>9165</v>
      </c>
    </row>
    <row r="846" spans="122:132" ht="15" x14ac:dyDescent="0.25">
      <c r="DR846" s="206">
        <v>916</v>
      </c>
      <c r="DS846" s="206" t="s">
        <v>156</v>
      </c>
      <c r="DT846" s="206">
        <v>9167019</v>
      </c>
      <c r="DU846" s="206">
        <v>115825</v>
      </c>
      <c r="DV846" s="206" t="s">
        <v>1114</v>
      </c>
      <c r="DW846" s="206" t="s">
        <v>295</v>
      </c>
      <c r="DX846" s="206" t="str">
        <f t="shared" si="51"/>
        <v>Maintained</v>
      </c>
      <c r="DY846" s="246">
        <v>42</v>
      </c>
      <c r="DZ846" s="246">
        <v>162</v>
      </c>
      <c r="EA846" s="213">
        <f t="shared" si="53"/>
        <v>6</v>
      </c>
      <c r="EB846" s="207" t="str">
        <f t="shared" si="52"/>
        <v>9166</v>
      </c>
    </row>
    <row r="847" spans="122:132" ht="15" x14ac:dyDescent="0.25">
      <c r="DR847" s="206">
        <v>916</v>
      </c>
      <c r="DS847" s="206" t="s">
        <v>156</v>
      </c>
      <c r="DT847" s="206">
        <v>9167022</v>
      </c>
      <c r="DU847" s="206">
        <v>147562</v>
      </c>
      <c r="DV847" s="206" t="s">
        <v>1115</v>
      </c>
      <c r="DW847" s="206" t="s">
        <v>300</v>
      </c>
      <c r="DX847" s="206" t="str">
        <f t="shared" si="51"/>
        <v>Academy</v>
      </c>
      <c r="DY847" s="246">
        <v>65</v>
      </c>
      <c r="DZ847" s="246">
        <v>0</v>
      </c>
      <c r="EA847" s="213">
        <f t="shared" si="53"/>
        <v>7</v>
      </c>
      <c r="EB847" s="207" t="str">
        <f t="shared" si="52"/>
        <v>9167</v>
      </c>
    </row>
    <row r="848" spans="122:132" ht="15" x14ac:dyDescent="0.25">
      <c r="DR848" s="206">
        <v>916</v>
      </c>
      <c r="DS848" s="206" t="s">
        <v>156</v>
      </c>
      <c r="DT848" s="206">
        <v>9167023</v>
      </c>
      <c r="DU848" s="206">
        <v>147577</v>
      </c>
      <c r="DV848" s="206" t="s">
        <v>1116</v>
      </c>
      <c r="DW848" s="206" t="s">
        <v>300</v>
      </c>
      <c r="DX848" s="206" t="str">
        <f t="shared" si="51"/>
        <v>Academy</v>
      </c>
      <c r="DY848" s="246">
        <v>63</v>
      </c>
      <c r="DZ848" s="246">
        <v>109</v>
      </c>
      <c r="EA848" s="213">
        <f t="shared" si="53"/>
        <v>8</v>
      </c>
      <c r="EB848" s="207" t="str">
        <f t="shared" si="52"/>
        <v>9168</v>
      </c>
    </row>
    <row r="849" spans="122:132" ht="15" x14ac:dyDescent="0.25">
      <c r="DR849" s="206">
        <v>916</v>
      </c>
      <c r="DS849" s="206" t="s">
        <v>156</v>
      </c>
      <c r="DT849" s="206">
        <v>9167024</v>
      </c>
      <c r="DU849" s="206">
        <v>147116</v>
      </c>
      <c r="DV849" s="206" t="s">
        <v>1117</v>
      </c>
      <c r="DW849" s="206" t="s">
        <v>300</v>
      </c>
      <c r="DX849" s="206" t="str">
        <f t="shared" si="51"/>
        <v>Academy</v>
      </c>
      <c r="DY849" s="246">
        <v>151</v>
      </c>
      <c r="DZ849" s="246">
        <v>173</v>
      </c>
      <c r="EA849" s="213">
        <f t="shared" si="53"/>
        <v>9</v>
      </c>
      <c r="EB849" s="207" t="str">
        <f t="shared" si="52"/>
        <v>9169</v>
      </c>
    </row>
    <row r="850" spans="122:132" ht="15" x14ac:dyDescent="0.25">
      <c r="DR850" s="206">
        <v>916</v>
      </c>
      <c r="DS850" s="206" t="s">
        <v>156</v>
      </c>
      <c r="DT850" s="206">
        <v>9167025</v>
      </c>
      <c r="DU850" s="206">
        <v>134190</v>
      </c>
      <c r="DV850" s="206" t="s">
        <v>1118</v>
      </c>
      <c r="DW850" s="206" t="s">
        <v>295</v>
      </c>
      <c r="DX850" s="206" t="str">
        <f t="shared" si="51"/>
        <v>Maintained</v>
      </c>
      <c r="DY850" s="246">
        <v>50</v>
      </c>
      <c r="DZ850" s="246">
        <v>74</v>
      </c>
      <c r="EA850" s="213">
        <f t="shared" si="53"/>
        <v>10</v>
      </c>
      <c r="EB850" s="207" t="str">
        <f t="shared" si="52"/>
        <v>91610</v>
      </c>
    </row>
    <row r="851" spans="122:132" ht="15" x14ac:dyDescent="0.25">
      <c r="DR851" s="206">
        <v>919</v>
      </c>
      <c r="DS851" s="206" t="s">
        <v>165</v>
      </c>
      <c r="DT851" s="206">
        <v>9197003</v>
      </c>
      <c r="DU851" s="206">
        <v>147679</v>
      </c>
      <c r="DV851" s="206" t="s">
        <v>1119</v>
      </c>
      <c r="DW851" s="206" t="s">
        <v>345</v>
      </c>
      <c r="DX851" s="206" t="str">
        <f t="shared" si="51"/>
        <v>Academy</v>
      </c>
      <c r="DY851" s="246">
        <v>0</v>
      </c>
      <c r="DZ851" s="246">
        <v>61</v>
      </c>
      <c r="EA851" s="213">
        <f t="shared" si="53"/>
        <v>1</v>
      </c>
      <c r="EB851" s="207" t="str">
        <f t="shared" si="52"/>
        <v>9191</v>
      </c>
    </row>
    <row r="852" spans="122:132" ht="15" x14ac:dyDescent="0.25">
      <c r="DR852" s="206">
        <v>919</v>
      </c>
      <c r="DS852" s="206" t="s">
        <v>165</v>
      </c>
      <c r="DT852" s="206">
        <v>9197004</v>
      </c>
      <c r="DU852" s="206">
        <v>141251</v>
      </c>
      <c r="DV852" s="206" t="s">
        <v>1120</v>
      </c>
      <c r="DW852" s="206" t="s">
        <v>300</v>
      </c>
      <c r="DX852" s="206" t="str">
        <f t="shared" si="51"/>
        <v>Academy</v>
      </c>
      <c r="DY852" s="246">
        <v>0</v>
      </c>
      <c r="DZ852" s="246">
        <v>199</v>
      </c>
      <c r="EA852" s="213">
        <f t="shared" si="53"/>
        <v>2</v>
      </c>
      <c r="EB852" s="207" t="str">
        <f t="shared" si="52"/>
        <v>9192</v>
      </c>
    </row>
    <row r="853" spans="122:132" ht="15" x14ac:dyDescent="0.25">
      <c r="DR853" s="206">
        <v>919</v>
      </c>
      <c r="DS853" s="206" t="s">
        <v>165</v>
      </c>
      <c r="DT853" s="206">
        <v>9197007</v>
      </c>
      <c r="DU853" s="206">
        <v>138485</v>
      </c>
      <c r="DV853" s="206" t="s">
        <v>1121</v>
      </c>
      <c r="DW853" s="206" t="s">
        <v>300</v>
      </c>
      <c r="DX853" s="206" t="str">
        <f t="shared" si="51"/>
        <v>Academy</v>
      </c>
      <c r="DY853" s="246">
        <v>1</v>
      </c>
      <c r="DZ853" s="246">
        <v>56</v>
      </c>
      <c r="EA853" s="213">
        <f t="shared" si="53"/>
        <v>3</v>
      </c>
      <c r="EB853" s="207" t="str">
        <f t="shared" si="52"/>
        <v>9193</v>
      </c>
    </row>
    <row r="854" spans="122:132" ht="15" x14ac:dyDescent="0.25">
      <c r="DR854" s="206">
        <v>919</v>
      </c>
      <c r="DS854" s="206" t="s">
        <v>165</v>
      </c>
      <c r="DT854" s="206">
        <v>9197008</v>
      </c>
      <c r="DU854" s="206">
        <v>117667</v>
      </c>
      <c r="DV854" s="206" t="s">
        <v>1122</v>
      </c>
      <c r="DW854" s="206" t="s">
        <v>295</v>
      </c>
      <c r="DX854" s="206" t="str">
        <f t="shared" si="51"/>
        <v>Maintained</v>
      </c>
      <c r="DY854" s="246">
        <v>0</v>
      </c>
      <c r="DZ854" s="246">
        <v>147</v>
      </c>
      <c r="EA854" s="213">
        <f t="shared" si="53"/>
        <v>4</v>
      </c>
      <c r="EB854" s="207" t="str">
        <f t="shared" si="52"/>
        <v>9194</v>
      </c>
    </row>
    <row r="855" spans="122:132" ht="15" x14ac:dyDescent="0.25">
      <c r="DR855" s="206">
        <v>919</v>
      </c>
      <c r="DS855" s="206" t="s">
        <v>165</v>
      </c>
      <c r="DT855" s="206">
        <v>9197010</v>
      </c>
      <c r="DU855" s="206">
        <v>117669</v>
      </c>
      <c r="DV855" s="206" t="s">
        <v>1123</v>
      </c>
      <c r="DW855" s="206" t="s">
        <v>295</v>
      </c>
      <c r="DX855" s="206" t="str">
        <f t="shared" si="51"/>
        <v>Maintained</v>
      </c>
      <c r="DY855" s="246">
        <v>0</v>
      </c>
      <c r="DZ855" s="246">
        <v>160</v>
      </c>
      <c r="EA855" s="213">
        <f t="shared" si="53"/>
        <v>5</v>
      </c>
      <c r="EB855" s="207" t="str">
        <f t="shared" si="52"/>
        <v>9195</v>
      </c>
    </row>
    <row r="856" spans="122:132" ht="15" x14ac:dyDescent="0.25">
      <c r="DR856" s="206">
        <v>919</v>
      </c>
      <c r="DS856" s="206" t="s">
        <v>165</v>
      </c>
      <c r="DT856" s="206">
        <v>9197011</v>
      </c>
      <c r="DU856" s="206">
        <v>117670</v>
      </c>
      <c r="DV856" s="206" t="s">
        <v>1124</v>
      </c>
      <c r="DW856" s="206" t="s">
        <v>295</v>
      </c>
      <c r="DX856" s="206" t="str">
        <f t="shared" si="51"/>
        <v>Maintained</v>
      </c>
      <c r="DY856" s="246">
        <v>112</v>
      </c>
      <c r="DZ856" s="246">
        <v>0</v>
      </c>
      <c r="EA856" s="213">
        <f t="shared" si="53"/>
        <v>6</v>
      </c>
      <c r="EB856" s="207" t="str">
        <f t="shared" si="52"/>
        <v>9196</v>
      </c>
    </row>
    <row r="857" spans="122:132" ht="15" x14ac:dyDescent="0.25">
      <c r="DR857" s="206">
        <v>919</v>
      </c>
      <c r="DS857" s="206" t="s">
        <v>165</v>
      </c>
      <c r="DT857" s="206">
        <v>9197012</v>
      </c>
      <c r="DU857" s="206">
        <v>117671</v>
      </c>
      <c r="DV857" s="206" t="s">
        <v>1125</v>
      </c>
      <c r="DW857" s="206" t="s">
        <v>320</v>
      </c>
      <c r="DX857" s="206" t="str">
        <f t="shared" si="51"/>
        <v>Maintained</v>
      </c>
      <c r="DY857" s="246">
        <v>22</v>
      </c>
      <c r="DZ857" s="246">
        <v>135</v>
      </c>
      <c r="EA857" s="213">
        <f t="shared" si="53"/>
        <v>7</v>
      </c>
      <c r="EB857" s="207" t="str">
        <f t="shared" si="52"/>
        <v>9197</v>
      </c>
    </row>
    <row r="858" spans="122:132" ht="15" x14ac:dyDescent="0.25">
      <c r="DR858" s="206">
        <v>919</v>
      </c>
      <c r="DS858" s="206" t="s">
        <v>165</v>
      </c>
      <c r="DT858" s="206">
        <v>9197013</v>
      </c>
      <c r="DU858" s="206">
        <v>117672</v>
      </c>
      <c r="DV858" s="206" t="s">
        <v>1126</v>
      </c>
      <c r="DW858" s="206" t="s">
        <v>295</v>
      </c>
      <c r="DX858" s="206" t="str">
        <f t="shared" si="51"/>
        <v>Maintained</v>
      </c>
      <c r="DY858" s="246">
        <v>52</v>
      </c>
      <c r="DZ858" s="246">
        <v>81</v>
      </c>
      <c r="EA858" s="213">
        <f t="shared" si="53"/>
        <v>8</v>
      </c>
      <c r="EB858" s="207" t="str">
        <f t="shared" si="52"/>
        <v>9198</v>
      </c>
    </row>
    <row r="859" spans="122:132" ht="15" x14ac:dyDescent="0.25">
      <c r="DR859" s="206">
        <v>919</v>
      </c>
      <c r="DS859" s="206" t="s">
        <v>165</v>
      </c>
      <c r="DT859" s="206">
        <v>9197014</v>
      </c>
      <c r="DU859" s="206">
        <v>142257</v>
      </c>
      <c r="DV859" s="206" t="s">
        <v>1127</v>
      </c>
      <c r="DW859" s="206" t="s">
        <v>300</v>
      </c>
      <c r="DX859" s="206" t="str">
        <f t="shared" si="51"/>
        <v>Academy</v>
      </c>
      <c r="DY859" s="246">
        <v>0</v>
      </c>
      <c r="DZ859" s="246">
        <v>74</v>
      </c>
      <c r="EA859" s="213">
        <f t="shared" si="53"/>
        <v>9</v>
      </c>
      <c r="EB859" s="207" t="str">
        <f t="shared" si="52"/>
        <v>9199</v>
      </c>
    </row>
    <row r="860" spans="122:132" ht="15" x14ac:dyDescent="0.25">
      <c r="DR860" s="206">
        <v>919</v>
      </c>
      <c r="DS860" s="206" t="s">
        <v>165</v>
      </c>
      <c r="DT860" s="206">
        <v>9197016</v>
      </c>
      <c r="DU860" s="206">
        <v>117674</v>
      </c>
      <c r="DV860" s="206" t="s">
        <v>1128</v>
      </c>
      <c r="DW860" s="206" t="s">
        <v>295</v>
      </c>
      <c r="DX860" s="206" t="str">
        <f t="shared" si="51"/>
        <v>Maintained</v>
      </c>
      <c r="DY860" s="246">
        <v>0</v>
      </c>
      <c r="DZ860" s="246">
        <v>95</v>
      </c>
      <c r="EA860" s="213">
        <f t="shared" si="53"/>
        <v>10</v>
      </c>
      <c r="EB860" s="207" t="str">
        <f t="shared" si="52"/>
        <v>91910</v>
      </c>
    </row>
    <row r="861" spans="122:132" ht="15" x14ac:dyDescent="0.25">
      <c r="DR861" s="206">
        <v>919</v>
      </c>
      <c r="DS861" s="206" t="s">
        <v>165</v>
      </c>
      <c r="DT861" s="206">
        <v>9197019</v>
      </c>
      <c r="DU861" s="206">
        <v>117676</v>
      </c>
      <c r="DV861" s="206" t="s">
        <v>1129</v>
      </c>
      <c r="DW861" s="206" t="s">
        <v>295</v>
      </c>
      <c r="DX861" s="206" t="str">
        <f t="shared" si="51"/>
        <v>Maintained</v>
      </c>
      <c r="DY861" s="246">
        <v>95</v>
      </c>
      <c r="DZ861" s="246">
        <v>0</v>
      </c>
      <c r="EA861" s="213">
        <f t="shared" si="53"/>
        <v>11</v>
      </c>
      <c r="EB861" s="207" t="str">
        <f t="shared" si="52"/>
        <v>91911</v>
      </c>
    </row>
    <row r="862" spans="122:132" ht="15" x14ac:dyDescent="0.25">
      <c r="DR862" s="206">
        <v>919</v>
      </c>
      <c r="DS862" s="206" t="s">
        <v>165</v>
      </c>
      <c r="DT862" s="206">
        <v>9197022</v>
      </c>
      <c r="DU862" s="206">
        <v>117679</v>
      </c>
      <c r="DV862" s="206" t="s">
        <v>1130</v>
      </c>
      <c r="DW862" s="206" t="s">
        <v>295</v>
      </c>
      <c r="DX862" s="206" t="str">
        <f t="shared" si="51"/>
        <v>Maintained</v>
      </c>
      <c r="DY862" s="246">
        <v>38</v>
      </c>
      <c r="DZ862" s="246">
        <v>68</v>
      </c>
      <c r="EA862" s="213">
        <f t="shared" si="53"/>
        <v>12</v>
      </c>
      <c r="EB862" s="207" t="str">
        <f t="shared" si="52"/>
        <v>91912</v>
      </c>
    </row>
    <row r="863" spans="122:132" ht="15" x14ac:dyDescent="0.25">
      <c r="DR863" s="206">
        <v>919</v>
      </c>
      <c r="DS863" s="206" t="s">
        <v>165</v>
      </c>
      <c r="DT863" s="206">
        <v>9197023</v>
      </c>
      <c r="DU863" s="206">
        <v>117680</v>
      </c>
      <c r="DV863" s="206" t="s">
        <v>830</v>
      </c>
      <c r="DW863" s="206" t="s">
        <v>295</v>
      </c>
      <c r="DX863" s="206" t="str">
        <f t="shared" si="51"/>
        <v>Maintained</v>
      </c>
      <c r="DY863" s="246">
        <v>45</v>
      </c>
      <c r="DZ863" s="246">
        <v>43</v>
      </c>
      <c r="EA863" s="213">
        <f t="shared" si="53"/>
        <v>13</v>
      </c>
      <c r="EB863" s="207" t="str">
        <f t="shared" si="52"/>
        <v>91913</v>
      </c>
    </row>
    <row r="864" spans="122:132" ht="15" x14ac:dyDescent="0.25">
      <c r="DR864" s="206">
        <v>919</v>
      </c>
      <c r="DS864" s="206" t="s">
        <v>165</v>
      </c>
      <c r="DT864" s="206">
        <v>9197024</v>
      </c>
      <c r="DU864" s="206">
        <v>117681</v>
      </c>
      <c r="DV864" s="206" t="s">
        <v>1131</v>
      </c>
      <c r="DW864" s="206" t="s">
        <v>295</v>
      </c>
      <c r="DX864" s="206" t="str">
        <f t="shared" si="51"/>
        <v>Maintained</v>
      </c>
      <c r="DY864" s="246">
        <v>41</v>
      </c>
      <c r="DZ864" s="246">
        <v>55</v>
      </c>
      <c r="EA864" s="213">
        <f t="shared" si="53"/>
        <v>14</v>
      </c>
      <c r="EB864" s="207" t="str">
        <f t="shared" si="52"/>
        <v>91914</v>
      </c>
    </row>
    <row r="865" spans="122:132" ht="15" x14ac:dyDescent="0.25">
      <c r="DR865" s="206">
        <v>919</v>
      </c>
      <c r="DS865" s="206" t="s">
        <v>165</v>
      </c>
      <c r="DT865" s="206">
        <v>9197025</v>
      </c>
      <c r="DU865" s="206">
        <v>117682</v>
      </c>
      <c r="DV865" s="206" t="s">
        <v>370</v>
      </c>
      <c r="DW865" s="206" t="s">
        <v>295</v>
      </c>
      <c r="DX865" s="206" t="str">
        <f t="shared" si="51"/>
        <v>Maintained</v>
      </c>
      <c r="DY865" s="246">
        <v>63</v>
      </c>
      <c r="DZ865" s="246">
        <v>58</v>
      </c>
      <c r="EA865" s="213">
        <f t="shared" si="53"/>
        <v>15</v>
      </c>
      <c r="EB865" s="207" t="str">
        <f t="shared" si="52"/>
        <v>91915</v>
      </c>
    </row>
    <row r="866" spans="122:132" ht="15" x14ac:dyDescent="0.25">
      <c r="DR866" s="206">
        <v>919</v>
      </c>
      <c r="DS866" s="206" t="s">
        <v>165</v>
      </c>
      <c r="DT866" s="206">
        <v>9197026</v>
      </c>
      <c r="DU866" s="206">
        <v>117683</v>
      </c>
      <c r="DV866" s="206" t="s">
        <v>1132</v>
      </c>
      <c r="DW866" s="206" t="s">
        <v>295</v>
      </c>
      <c r="DX866" s="206" t="str">
        <f t="shared" si="51"/>
        <v>Maintained</v>
      </c>
      <c r="DY866" s="246">
        <v>40</v>
      </c>
      <c r="DZ866" s="246">
        <v>51</v>
      </c>
      <c r="EA866" s="213">
        <f t="shared" si="53"/>
        <v>16</v>
      </c>
      <c r="EB866" s="207" t="str">
        <f t="shared" si="52"/>
        <v>91916</v>
      </c>
    </row>
    <row r="867" spans="122:132" ht="15" x14ac:dyDescent="0.25">
      <c r="DR867" s="206">
        <v>919</v>
      </c>
      <c r="DS867" s="206" t="s">
        <v>165</v>
      </c>
      <c r="DT867" s="206">
        <v>9197028</v>
      </c>
      <c r="DU867" s="206">
        <v>117684</v>
      </c>
      <c r="DV867" s="206" t="s">
        <v>1133</v>
      </c>
      <c r="DW867" s="206" t="s">
        <v>295</v>
      </c>
      <c r="DX867" s="206" t="str">
        <f t="shared" si="51"/>
        <v>Maintained</v>
      </c>
      <c r="DY867" s="246">
        <v>90</v>
      </c>
      <c r="DZ867" s="246">
        <v>64</v>
      </c>
      <c r="EA867" s="213">
        <f t="shared" si="53"/>
        <v>17</v>
      </c>
      <c r="EB867" s="207" t="str">
        <f t="shared" si="52"/>
        <v>91917</v>
      </c>
    </row>
    <row r="868" spans="122:132" ht="15" x14ac:dyDescent="0.25">
      <c r="DR868" s="206">
        <v>919</v>
      </c>
      <c r="DS868" s="206" t="s">
        <v>165</v>
      </c>
      <c r="DT868" s="206">
        <v>9197032</v>
      </c>
      <c r="DU868" s="206">
        <v>117685</v>
      </c>
      <c r="DV868" s="206" t="s">
        <v>1134</v>
      </c>
      <c r="DW868" s="206" t="s">
        <v>295</v>
      </c>
      <c r="DX868" s="206" t="str">
        <f t="shared" si="51"/>
        <v>Maintained</v>
      </c>
      <c r="DY868" s="246">
        <v>56</v>
      </c>
      <c r="DZ868" s="246">
        <v>70</v>
      </c>
      <c r="EA868" s="213">
        <f t="shared" si="53"/>
        <v>18</v>
      </c>
      <c r="EB868" s="207" t="str">
        <f t="shared" si="52"/>
        <v>91918</v>
      </c>
    </row>
    <row r="869" spans="122:132" ht="15" x14ac:dyDescent="0.25">
      <c r="DR869" s="206">
        <v>919</v>
      </c>
      <c r="DS869" s="206" t="s">
        <v>165</v>
      </c>
      <c r="DT869" s="206">
        <v>9197033</v>
      </c>
      <c r="DU869" s="206">
        <v>117686</v>
      </c>
      <c r="DV869" s="206" t="s">
        <v>1135</v>
      </c>
      <c r="DW869" s="206" t="s">
        <v>295</v>
      </c>
      <c r="DX869" s="206" t="str">
        <f t="shared" si="51"/>
        <v>Maintained</v>
      </c>
      <c r="DY869" s="246">
        <v>0</v>
      </c>
      <c r="DZ869" s="246">
        <v>92</v>
      </c>
      <c r="EA869" s="213">
        <f t="shared" si="53"/>
        <v>19</v>
      </c>
      <c r="EB869" s="207" t="str">
        <f t="shared" si="52"/>
        <v>91919</v>
      </c>
    </row>
    <row r="870" spans="122:132" ht="15" x14ac:dyDescent="0.25">
      <c r="DR870" s="206">
        <v>919</v>
      </c>
      <c r="DS870" s="206" t="s">
        <v>165</v>
      </c>
      <c r="DT870" s="206">
        <v>9197034</v>
      </c>
      <c r="DU870" s="206">
        <v>143604</v>
      </c>
      <c r="DV870" s="206" t="s">
        <v>1136</v>
      </c>
      <c r="DW870" s="206" t="s">
        <v>300</v>
      </c>
      <c r="DX870" s="206" t="str">
        <f t="shared" si="51"/>
        <v>Academy</v>
      </c>
      <c r="DY870" s="246">
        <v>90</v>
      </c>
      <c r="DZ870" s="246">
        <v>0</v>
      </c>
      <c r="EA870" s="213">
        <f t="shared" si="53"/>
        <v>20</v>
      </c>
      <c r="EB870" s="207" t="str">
        <f t="shared" si="52"/>
        <v>91920</v>
      </c>
    </row>
    <row r="871" spans="122:132" ht="15" x14ac:dyDescent="0.25">
      <c r="DR871" s="206">
        <v>919</v>
      </c>
      <c r="DS871" s="206" t="s">
        <v>165</v>
      </c>
      <c r="DT871" s="206">
        <v>9197041</v>
      </c>
      <c r="DU871" s="206">
        <v>137997</v>
      </c>
      <c r="DV871" s="206" t="s">
        <v>1137</v>
      </c>
      <c r="DW871" s="206" t="s">
        <v>300</v>
      </c>
      <c r="DX871" s="206" t="str">
        <f t="shared" si="51"/>
        <v>Academy</v>
      </c>
      <c r="DY871" s="246">
        <v>116</v>
      </c>
      <c r="DZ871" s="246">
        <v>0</v>
      </c>
      <c r="EA871" s="213">
        <f t="shared" si="53"/>
        <v>21</v>
      </c>
      <c r="EB871" s="207" t="str">
        <f t="shared" si="52"/>
        <v>91921</v>
      </c>
    </row>
    <row r="872" spans="122:132" ht="15" x14ac:dyDescent="0.25">
      <c r="DR872" s="206">
        <v>919</v>
      </c>
      <c r="DS872" s="206" t="s">
        <v>165</v>
      </c>
      <c r="DT872" s="206">
        <v>9197042</v>
      </c>
      <c r="DU872" s="206">
        <v>117690</v>
      </c>
      <c r="DV872" s="206" t="s">
        <v>1138</v>
      </c>
      <c r="DW872" s="206" t="s">
        <v>295</v>
      </c>
      <c r="DX872" s="206" t="str">
        <f t="shared" si="51"/>
        <v>Maintained</v>
      </c>
      <c r="DY872" s="246">
        <v>89</v>
      </c>
      <c r="DZ872" s="246">
        <v>77</v>
      </c>
      <c r="EA872" s="213">
        <f t="shared" si="53"/>
        <v>22</v>
      </c>
      <c r="EB872" s="207" t="str">
        <f t="shared" si="52"/>
        <v>91922</v>
      </c>
    </row>
    <row r="873" spans="122:132" ht="15" x14ac:dyDescent="0.25">
      <c r="DR873" s="206">
        <v>919</v>
      </c>
      <c r="DS873" s="206" t="s">
        <v>165</v>
      </c>
      <c r="DT873" s="206">
        <v>9197043</v>
      </c>
      <c r="DU873" s="206">
        <v>117691</v>
      </c>
      <c r="DV873" s="206" t="s">
        <v>1139</v>
      </c>
      <c r="DW873" s="206" t="s">
        <v>295</v>
      </c>
      <c r="DX873" s="206" t="str">
        <f t="shared" si="51"/>
        <v>Maintained</v>
      </c>
      <c r="DY873" s="246">
        <v>36</v>
      </c>
      <c r="DZ873" s="246">
        <v>0</v>
      </c>
      <c r="EA873" s="213">
        <f t="shared" si="53"/>
        <v>23</v>
      </c>
      <c r="EB873" s="207" t="str">
        <f t="shared" si="52"/>
        <v>91923</v>
      </c>
    </row>
    <row r="874" spans="122:132" ht="15" x14ac:dyDescent="0.25">
      <c r="DR874" s="206">
        <v>919</v>
      </c>
      <c r="DS874" s="206" t="s">
        <v>165</v>
      </c>
      <c r="DT874" s="206">
        <v>9197044</v>
      </c>
      <c r="DU874" s="206">
        <v>130362</v>
      </c>
      <c r="DV874" s="206" t="s">
        <v>1140</v>
      </c>
      <c r="DW874" s="206" t="s">
        <v>295</v>
      </c>
      <c r="DX874" s="206" t="str">
        <f t="shared" si="51"/>
        <v>Maintained</v>
      </c>
      <c r="DY874" s="246">
        <v>82</v>
      </c>
      <c r="DZ874" s="246">
        <v>0</v>
      </c>
      <c r="EA874" s="213">
        <f t="shared" si="53"/>
        <v>24</v>
      </c>
      <c r="EB874" s="207" t="str">
        <f t="shared" si="52"/>
        <v>91924</v>
      </c>
    </row>
    <row r="875" spans="122:132" ht="15" x14ac:dyDescent="0.25">
      <c r="DR875" s="206">
        <v>919</v>
      </c>
      <c r="DS875" s="206" t="s">
        <v>165</v>
      </c>
      <c r="DT875" s="206">
        <v>9197047</v>
      </c>
      <c r="DU875" s="206">
        <v>131319</v>
      </c>
      <c r="DV875" s="206" t="s">
        <v>1141</v>
      </c>
      <c r="DW875" s="206" t="s">
        <v>295</v>
      </c>
      <c r="DX875" s="206" t="str">
        <f t="shared" si="51"/>
        <v>Maintained</v>
      </c>
      <c r="DY875" s="246">
        <v>57</v>
      </c>
      <c r="DZ875" s="246">
        <v>0</v>
      </c>
      <c r="EA875" s="213">
        <f t="shared" si="53"/>
        <v>25</v>
      </c>
      <c r="EB875" s="207" t="str">
        <f t="shared" si="52"/>
        <v>91925</v>
      </c>
    </row>
    <row r="876" spans="122:132" ht="15" x14ac:dyDescent="0.25">
      <c r="DR876" s="206">
        <v>921</v>
      </c>
      <c r="DS876" s="206" t="s">
        <v>168</v>
      </c>
      <c r="DT876" s="206">
        <v>9217001</v>
      </c>
      <c r="DU876" s="206">
        <v>118227</v>
      </c>
      <c r="DV876" s="206" t="s">
        <v>1142</v>
      </c>
      <c r="DW876" s="206" t="s">
        <v>295</v>
      </c>
      <c r="DX876" s="206" t="str">
        <f t="shared" si="51"/>
        <v>Maintained</v>
      </c>
      <c r="DY876" s="246">
        <v>0</v>
      </c>
      <c r="DZ876" s="246">
        <v>198</v>
      </c>
      <c r="EA876" s="213">
        <f t="shared" si="53"/>
        <v>1</v>
      </c>
      <c r="EB876" s="207" t="str">
        <f t="shared" si="52"/>
        <v>9211</v>
      </c>
    </row>
    <row r="877" spans="122:132" ht="15" x14ac:dyDescent="0.25">
      <c r="DR877" s="206">
        <v>921</v>
      </c>
      <c r="DS877" s="206" t="s">
        <v>168</v>
      </c>
      <c r="DT877" s="206">
        <v>9217003</v>
      </c>
      <c r="DU877" s="206">
        <v>118228</v>
      </c>
      <c r="DV877" s="206" t="s">
        <v>1143</v>
      </c>
      <c r="DW877" s="206" t="s">
        <v>295</v>
      </c>
      <c r="DX877" s="206" t="str">
        <f t="shared" si="51"/>
        <v>Maintained</v>
      </c>
      <c r="DY877" s="246">
        <v>99</v>
      </c>
      <c r="DZ877" s="246">
        <v>0</v>
      </c>
      <c r="EA877" s="213">
        <f t="shared" si="53"/>
        <v>2</v>
      </c>
      <c r="EB877" s="207" t="str">
        <f t="shared" si="52"/>
        <v>9212</v>
      </c>
    </row>
    <row r="878" spans="122:132" ht="15" x14ac:dyDescent="0.25">
      <c r="DR878" s="206">
        <v>925</v>
      </c>
      <c r="DS878" s="206" t="s">
        <v>178</v>
      </c>
      <c r="DT878" s="206">
        <v>9257002</v>
      </c>
      <c r="DU878" s="206">
        <v>141253</v>
      </c>
      <c r="DV878" s="206" t="s">
        <v>1144</v>
      </c>
      <c r="DW878" s="206" t="s">
        <v>300</v>
      </c>
      <c r="DX878" s="206" t="str">
        <f t="shared" si="51"/>
        <v>Academy</v>
      </c>
      <c r="DY878" s="246">
        <v>48</v>
      </c>
      <c r="DZ878" s="246">
        <v>109</v>
      </c>
      <c r="EA878" s="213">
        <f t="shared" si="53"/>
        <v>1</v>
      </c>
      <c r="EB878" s="207" t="str">
        <f t="shared" si="52"/>
        <v>9251</v>
      </c>
    </row>
    <row r="879" spans="122:132" ht="15" x14ac:dyDescent="0.25">
      <c r="DR879" s="206">
        <v>925</v>
      </c>
      <c r="DS879" s="206" t="s">
        <v>178</v>
      </c>
      <c r="DT879" s="206">
        <v>9257005</v>
      </c>
      <c r="DU879" s="206">
        <v>141254</v>
      </c>
      <c r="DV879" s="206" t="s">
        <v>1145</v>
      </c>
      <c r="DW879" s="206" t="s">
        <v>300</v>
      </c>
      <c r="DX879" s="206" t="str">
        <f t="shared" si="51"/>
        <v>Academy</v>
      </c>
      <c r="DY879" s="246">
        <v>33</v>
      </c>
      <c r="DZ879" s="246">
        <v>56</v>
      </c>
      <c r="EA879" s="213">
        <f t="shared" si="53"/>
        <v>2</v>
      </c>
      <c r="EB879" s="207" t="str">
        <f t="shared" si="52"/>
        <v>9252</v>
      </c>
    </row>
    <row r="880" spans="122:132" ht="15" x14ac:dyDescent="0.25">
      <c r="DR880" s="206">
        <v>925</v>
      </c>
      <c r="DS880" s="206" t="s">
        <v>178</v>
      </c>
      <c r="DT880" s="206">
        <v>9257008</v>
      </c>
      <c r="DU880" s="206">
        <v>143257</v>
      </c>
      <c r="DV880" s="206" t="s">
        <v>1146</v>
      </c>
      <c r="DW880" s="206" t="s">
        <v>300</v>
      </c>
      <c r="DX880" s="206" t="str">
        <f t="shared" si="51"/>
        <v>Academy</v>
      </c>
      <c r="DY880" s="246">
        <v>101</v>
      </c>
      <c r="DZ880" s="246">
        <v>0</v>
      </c>
      <c r="EA880" s="213">
        <f t="shared" si="53"/>
        <v>3</v>
      </c>
      <c r="EB880" s="207" t="str">
        <f t="shared" si="52"/>
        <v>9253</v>
      </c>
    </row>
    <row r="881" spans="122:132" ht="15" x14ac:dyDescent="0.25">
      <c r="DR881" s="206">
        <v>925</v>
      </c>
      <c r="DS881" s="206" t="s">
        <v>178</v>
      </c>
      <c r="DT881" s="206">
        <v>9257009</v>
      </c>
      <c r="DU881" s="206">
        <v>142667</v>
      </c>
      <c r="DV881" s="206" t="s">
        <v>1147</v>
      </c>
      <c r="DW881" s="206" t="s">
        <v>300</v>
      </c>
      <c r="DX881" s="206" t="str">
        <f t="shared" si="51"/>
        <v>Academy</v>
      </c>
      <c r="DY881" s="246">
        <v>0</v>
      </c>
      <c r="DZ881" s="246">
        <v>139</v>
      </c>
      <c r="EA881" s="213">
        <f t="shared" si="53"/>
        <v>4</v>
      </c>
      <c r="EB881" s="207" t="str">
        <f t="shared" si="52"/>
        <v>9254</v>
      </c>
    </row>
    <row r="882" spans="122:132" ht="15" x14ac:dyDescent="0.25">
      <c r="DR882" s="206">
        <v>925</v>
      </c>
      <c r="DS882" s="206" t="s">
        <v>178</v>
      </c>
      <c r="DT882" s="206">
        <v>9257010</v>
      </c>
      <c r="DU882" s="206">
        <v>142666</v>
      </c>
      <c r="DV882" s="206" t="s">
        <v>1148</v>
      </c>
      <c r="DW882" s="206" t="s">
        <v>300</v>
      </c>
      <c r="DX882" s="206" t="str">
        <f t="shared" si="51"/>
        <v>Academy</v>
      </c>
      <c r="DY882" s="246">
        <v>47</v>
      </c>
      <c r="DZ882" s="246">
        <v>54</v>
      </c>
      <c r="EA882" s="213">
        <f t="shared" si="53"/>
        <v>5</v>
      </c>
      <c r="EB882" s="207" t="str">
        <f t="shared" si="52"/>
        <v>9255</v>
      </c>
    </row>
    <row r="883" spans="122:132" ht="15" x14ac:dyDescent="0.25">
      <c r="DR883" s="206">
        <v>925</v>
      </c>
      <c r="DS883" s="206" t="s">
        <v>178</v>
      </c>
      <c r="DT883" s="206">
        <v>9257011</v>
      </c>
      <c r="DU883" s="206">
        <v>142665</v>
      </c>
      <c r="DV883" s="206" t="s">
        <v>1149</v>
      </c>
      <c r="DW883" s="206" t="s">
        <v>300</v>
      </c>
      <c r="DX883" s="206" t="str">
        <f t="shared" si="51"/>
        <v>Academy</v>
      </c>
      <c r="DY883" s="246">
        <v>26</v>
      </c>
      <c r="DZ883" s="246">
        <v>36</v>
      </c>
      <c r="EA883" s="213">
        <f t="shared" si="53"/>
        <v>6</v>
      </c>
      <c r="EB883" s="207" t="str">
        <f t="shared" si="52"/>
        <v>9256</v>
      </c>
    </row>
    <row r="884" spans="122:132" ht="15" x14ac:dyDescent="0.25">
      <c r="DR884" s="206">
        <v>925</v>
      </c>
      <c r="DS884" s="206" t="s">
        <v>178</v>
      </c>
      <c r="DT884" s="206">
        <v>9257012</v>
      </c>
      <c r="DU884" s="206">
        <v>120753</v>
      </c>
      <c r="DV884" s="206" t="s">
        <v>1150</v>
      </c>
      <c r="DW884" s="206" t="s">
        <v>295</v>
      </c>
      <c r="DX884" s="206" t="str">
        <f t="shared" si="51"/>
        <v>Maintained</v>
      </c>
      <c r="DY884" s="246">
        <v>0</v>
      </c>
      <c r="DZ884" s="246">
        <v>18</v>
      </c>
      <c r="EA884" s="213">
        <f t="shared" si="53"/>
        <v>7</v>
      </c>
      <c r="EB884" s="207" t="str">
        <f t="shared" si="52"/>
        <v>9257</v>
      </c>
    </row>
    <row r="885" spans="122:132" ht="15" x14ac:dyDescent="0.25">
      <c r="DR885" s="206">
        <v>925</v>
      </c>
      <c r="DS885" s="206" t="s">
        <v>178</v>
      </c>
      <c r="DT885" s="206">
        <v>9257015</v>
      </c>
      <c r="DU885" s="206">
        <v>120754</v>
      </c>
      <c r="DV885" s="206" t="s">
        <v>1151</v>
      </c>
      <c r="DW885" s="206" t="s">
        <v>295</v>
      </c>
      <c r="DX885" s="206" t="str">
        <f t="shared" si="51"/>
        <v>Maintained</v>
      </c>
      <c r="DY885" s="246">
        <v>81</v>
      </c>
      <c r="DZ885" s="246">
        <v>143</v>
      </c>
      <c r="EA885" s="213">
        <f t="shared" si="53"/>
        <v>8</v>
      </c>
      <c r="EB885" s="207" t="str">
        <f t="shared" si="52"/>
        <v>9258</v>
      </c>
    </row>
    <row r="886" spans="122:132" ht="15" x14ac:dyDescent="0.25">
      <c r="DR886" s="206">
        <v>925</v>
      </c>
      <c r="DS886" s="206" t="s">
        <v>178</v>
      </c>
      <c r="DT886" s="206">
        <v>9257016</v>
      </c>
      <c r="DU886" s="206">
        <v>120755</v>
      </c>
      <c r="DV886" s="206" t="s">
        <v>1152</v>
      </c>
      <c r="DW886" s="206" t="s">
        <v>295</v>
      </c>
      <c r="DX886" s="206" t="str">
        <f t="shared" si="51"/>
        <v>Maintained</v>
      </c>
      <c r="DY886" s="246">
        <v>65</v>
      </c>
      <c r="DZ886" s="246">
        <v>98</v>
      </c>
      <c r="EA886" s="213">
        <f t="shared" si="53"/>
        <v>9</v>
      </c>
      <c r="EB886" s="207" t="str">
        <f t="shared" si="52"/>
        <v>9259</v>
      </c>
    </row>
    <row r="887" spans="122:132" ht="15" x14ac:dyDescent="0.25">
      <c r="DR887" s="206">
        <v>925</v>
      </c>
      <c r="DS887" s="206" t="s">
        <v>178</v>
      </c>
      <c r="DT887" s="206">
        <v>9257021</v>
      </c>
      <c r="DU887" s="206">
        <v>142308</v>
      </c>
      <c r="DV887" s="206" t="s">
        <v>1153</v>
      </c>
      <c r="DW887" s="206" t="s">
        <v>300</v>
      </c>
      <c r="DX887" s="206" t="str">
        <f t="shared" si="51"/>
        <v>Academy</v>
      </c>
      <c r="DY887" s="246">
        <v>37</v>
      </c>
      <c r="DZ887" s="246">
        <v>141</v>
      </c>
      <c r="EA887" s="213">
        <f t="shared" si="53"/>
        <v>10</v>
      </c>
      <c r="EB887" s="207" t="str">
        <f t="shared" si="52"/>
        <v>92510</v>
      </c>
    </row>
    <row r="888" spans="122:132" ht="15" x14ac:dyDescent="0.25">
      <c r="DR888" s="206">
        <v>925</v>
      </c>
      <c r="DS888" s="206" t="s">
        <v>178</v>
      </c>
      <c r="DT888" s="206">
        <v>9257024</v>
      </c>
      <c r="DU888" s="206">
        <v>139625</v>
      </c>
      <c r="DV888" s="206" t="s">
        <v>1154</v>
      </c>
      <c r="DW888" s="206" t="s">
        <v>300</v>
      </c>
      <c r="DX888" s="206" t="str">
        <f t="shared" si="51"/>
        <v>Academy</v>
      </c>
      <c r="DY888" s="246">
        <v>36</v>
      </c>
      <c r="DZ888" s="246">
        <v>49</v>
      </c>
      <c r="EA888" s="213">
        <f t="shared" si="53"/>
        <v>11</v>
      </c>
      <c r="EB888" s="207" t="str">
        <f t="shared" si="52"/>
        <v>92511</v>
      </c>
    </row>
    <row r="889" spans="122:132" ht="15" x14ac:dyDescent="0.25">
      <c r="DR889" s="206">
        <v>925</v>
      </c>
      <c r="DS889" s="206" t="s">
        <v>178</v>
      </c>
      <c r="DT889" s="206">
        <v>9257025</v>
      </c>
      <c r="DU889" s="206">
        <v>142309</v>
      </c>
      <c r="DV889" s="206" t="s">
        <v>1155</v>
      </c>
      <c r="DW889" s="206" t="s">
        <v>300</v>
      </c>
      <c r="DX889" s="206" t="str">
        <f t="shared" si="51"/>
        <v>Academy</v>
      </c>
      <c r="DY889" s="246">
        <v>25</v>
      </c>
      <c r="DZ889" s="246">
        <v>57</v>
      </c>
      <c r="EA889" s="213">
        <f t="shared" si="53"/>
        <v>12</v>
      </c>
      <c r="EB889" s="207" t="str">
        <f t="shared" si="52"/>
        <v>92512</v>
      </c>
    </row>
    <row r="890" spans="122:132" ht="15" x14ac:dyDescent="0.25">
      <c r="DR890" s="206">
        <v>925</v>
      </c>
      <c r="DS890" s="206" t="s">
        <v>178</v>
      </c>
      <c r="DT890" s="206">
        <v>9257028</v>
      </c>
      <c r="DU890" s="206">
        <v>147414</v>
      </c>
      <c r="DV890" s="206" t="s">
        <v>1156</v>
      </c>
      <c r="DW890" s="206" t="s">
        <v>300</v>
      </c>
      <c r="DX890" s="206" t="str">
        <f t="shared" si="51"/>
        <v>Academy</v>
      </c>
      <c r="DY890" s="246">
        <v>68</v>
      </c>
      <c r="DZ890" s="246">
        <v>59</v>
      </c>
      <c r="EA890" s="213">
        <f t="shared" si="53"/>
        <v>13</v>
      </c>
      <c r="EB890" s="207" t="str">
        <f t="shared" si="52"/>
        <v>92513</v>
      </c>
    </row>
    <row r="891" spans="122:132" ht="15" x14ac:dyDescent="0.25">
      <c r="DR891" s="206">
        <v>925</v>
      </c>
      <c r="DS891" s="206" t="s">
        <v>178</v>
      </c>
      <c r="DT891" s="206">
        <v>9257029</v>
      </c>
      <c r="DU891" s="206">
        <v>139316</v>
      </c>
      <c r="DV891" s="206" t="s">
        <v>1157</v>
      </c>
      <c r="DW891" s="206" t="s">
        <v>300</v>
      </c>
      <c r="DX891" s="206" t="str">
        <f t="shared" si="51"/>
        <v>Academy</v>
      </c>
      <c r="DY891" s="246">
        <v>23.5</v>
      </c>
      <c r="DZ891" s="246">
        <v>51</v>
      </c>
      <c r="EA891" s="213">
        <f t="shared" si="53"/>
        <v>14</v>
      </c>
      <c r="EB891" s="207" t="str">
        <f t="shared" si="52"/>
        <v>92514</v>
      </c>
    </row>
    <row r="892" spans="122:132" ht="15" x14ac:dyDescent="0.25">
      <c r="DR892" s="206">
        <v>925</v>
      </c>
      <c r="DS892" s="206" t="s">
        <v>178</v>
      </c>
      <c r="DT892" s="206">
        <v>9257030</v>
      </c>
      <c r="DU892" s="206">
        <v>142510</v>
      </c>
      <c r="DV892" s="206" t="s">
        <v>1077</v>
      </c>
      <c r="DW892" s="206" t="s">
        <v>300</v>
      </c>
      <c r="DX892" s="206" t="str">
        <f t="shared" si="51"/>
        <v>Academy</v>
      </c>
      <c r="DY892" s="246">
        <v>0</v>
      </c>
      <c r="DZ892" s="246">
        <v>69.5</v>
      </c>
      <c r="EA892" s="213">
        <f t="shared" si="53"/>
        <v>15</v>
      </c>
      <c r="EB892" s="207" t="str">
        <f t="shared" si="52"/>
        <v>92515</v>
      </c>
    </row>
    <row r="893" spans="122:132" ht="15" x14ac:dyDescent="0.25">
      <c r="DR893" s="206">
        <v>925</v>
      </c>
      <c r="DS893" s="206" t="s">
        <v>178</v>
      </c>
      <c r="DT893" s="206">
        <v>9257031</v>
      </c>
      <c r="DU893" s="206">
        <v>134229</v>
      </c>
      <c r="DV893" s="206" t="s">
        <v>1158</v>
      </c>
      <c r="DW893" s="206" t="s">
        <v>295</v>
      </c>
      <c r="DX893" s="206" t="str">
        <f t="shared" si="51"/>
        <v>Maintained</v>
      </c>
      <c r="DY893" s="246">
        <v>81</v>
      </c>
      <c r="DZ893" s="246">
        <v>0</v>
      </c>
      <c r="EA893" s="213">
        <f t="shared" si="53"/>
        <v>16</v>
      </c>
      <c r="EB893" s="207" t="str">
        <f t="shared" si="52"/>
        <v>92516</v>
      </c>
    </row>
    <row r="894" spans="122:132" ht="15" x14ac:dyDescent="0.25">
      <c r="DR894" s="206">
        <v>925</v>
      </c>
      <c r="DS894" s="206" t="s">
        <v>178</v>
      </c>
      <c r="DT894" s="206">
        <v>9257032</v>
      </c>
      <c r="DU894" s="206">
        <v>131277</v>
      </c>
      <c r="DV894" s="206" t="s">
        <v>1159</v>
      </c>
      <c r="DW894" s="206" t="s">
        <v>295</v>
      </c>
      <c r="DX894" s="206" t="str">
        <f t="shared" si="51"/>
        <v>Maintained</v>
      </c>
      <c r="DY894" s="246">
        <v>0</v>
      </c>
      <c r="DZ894" s="246">
        <v>100</v>
      </c>
      <c r="EA894" s="213">
        <f t="shared" si="53"/>
        <v>17</v>
      </c>
      <c r="EB894" s="207" t="str">
        <f t="shared" si="52"/>
        <v>92517</v>
      </c>
    </row>
    <row r="895" spans="122:132" ht="15" x14ac:dyDescent="0.25">
      <c r="DR895" s="206">
        <v>925</v>
      </c>
      <c r="DS895" s="206" t="s">
        <v>178</v>
      </c>
      <c r="DT895" s="206">
        <v>9257033</v>
      </c>
      <c r="DU895" s="206">
        <v>142168</v>
      </c>
      <c r="DV895" s="206" t="s">
        <v>1160</v>
      </c>
      <c r="DW895" s="206" t="s">
        <v>300</v>
      </c>
      <c r="DX895" s="206" t="str">
        <f t="shared" si="51"/>
        <v>Academy</v>
      </c>
      <c r="DY895" s="246">
        <v>112</v>
      </c>
      <c r="DZ895" s="246">
        <v>0</v>
      </c>
      <c r="EA895" s="213">
        <f t="shared" si="53"/>
        <v>18</v>
      </c>
      <c r="EB895" s="207" t="str">
        <f t="shared" si="52"/>
        <v>92518</v>
      </c>
    </row>
    <row r="896" spans="122:132" ht="15" x14ac:dyDescent="0.25">
      <c r="DR896" s="206">
        <v>925</v>
      </c>
      <c r="DS896" s="206" t="s">
        <v>178</v>
      </c>
      <c r="DT896" s="206">
        <v>9257034</v>
      </c>
      <c r="DU896" s="206">
        <v>142136</v>
      </c>
      <c r="DV896" s="206" t="s">
        <v>1161</v>
      </c>
      <c r="DW896" s="206" t="s">
        <v>300</v>
      </c>
      <c r="DX896" s="206" t="str">
        <f t="shared" si="51"/>
        <v>Academy</v>
      </c>
      <c r="DY896" s="246">
        <v>0</v>
      </c>
      <c r="DZ896" s="246">
        <v>124</v>
      </c>
      <c r="EA896" s="213">
        <f t="shared" si="53"/>
        <v>19</v>
      </c>
      <c r="EB896" s="207" t="str">
        <f t="shared" si="52"/>
        <v>92519</v>
      </c>
    </row>
    <row r="897" spans="122:132" ht="15" x14ac:dyDescent="0.25">
      <c r="DR897" s="206">
        <v>926</v>
      </c>
      <c r="DS897" s="206" t="s">
        <v>188</v>
      </c>
      <c r="DT897" s="206">
        <v>9267000</v>
      </c>
      <c r="DU897" s="206">
        <v>141948</v>
      </c>
      <c r="DV897" s="206" t="s">
        <v>1162</v>
      </c>
      <c r="DW897" s="206" t="s">
        <v>345</v>
      </c>
      <c r="DX897" s="206" t="str">
        <f t="shared" si="51"/>
        <v>Academy</v>
      </c>
      <c r="DY897" s="246">
        <v>25</v>
      </c>
      <c r="DZ897" s="246">
        <v>13</v>
      </c>
      <c r="EA897" s="213">
        <f t="shared" si="53"/>
        <v>1</v>
      </c>
      <c r="EB897" s="207" t="str">
        <f t="shared" si="52"/>
        <v>9261</v>
      </c>
    </row>
    <row r="898" spans="122:132" ht="15" x14ac:dyDescent="0.25">
      <c r="DR898" s="206">
        <v>926</v>
      </c>
      <c r="DS898" s="206" t="s">
        <v>188</v>
      </c>
      <c r="DT898" s="206">
        <v>9267001</v>
      </c>
      <c r="DU898" s="206">
        <v>121254</v>
      </c>
      <c r="DV898" s="206" t="s">
        <v>1163</v>
      </c>
      <c r="DW898" s="206" t="s">
        <v>320</v>
      </c>
      <c r="DX898" s="206" t="str">
        <f t="shared" si="51"/>
        <v>Maintained</v>
      </c>
      <c r="DY898" s="246">
        <v>40</v>
      </c>
      <c r="DZ898" s="246">
        <v>153</v>
      </c>
      <c r="EA898" s="213">
        <f t="shared" si="53"/>
        <v>2</v>
      </c>
      <c r="EB898" s="207" t="str">
        <f t="shared" si="52"/>
        <v>9262</v>
      </c>
    </row>
    <row r="899" spans="122:132" ht="15" x14ac:dyDescent="0.25">
      <c r="DR899" s="206">
        <v>926</v>
      </c>
      <c r="DS899" s="206" t="s">
        <v>188</v>
      </c>
      <c r="DT899" s="206">
        <v>9267002</v>
      </c>
      <c r="DU899" s="206">
        <v>144769</v>
      </c>
      <c r="DV899" s="206" t="s">
        <v>1164</v>
      </c>
      <c r="DW899" s="206" t="s">
        <v>311</v>
      </c>
      <c r="DX899" s="206" t="str">
        <f t="shared" si="51"/>
        <v>Academy</v>
      </c>
      <c r="DY899" s="246">
        <v>24</v>
      </c>
      <c r="DZ899" s="246">
        <v>82</v>
      </c>
      <c r="EA899" s="213">
        <f t="shared" si="53"/>
        <v>3</v>
      </c>
      <c r="EB899" s="207" t="str">
        <f t="shared" si="52"/>
        <v>9263</v>
      </c>
    </row>
    <row r="900" spans="122:132" ht="15" x14ac:dyDescent="0.25">
      <c r="DR900" s="206">
        <v>926</v>
      </c>
      <c r="DS900" s="206" t="s">
        <v>188</v>
      </c>
      <c r="DT900" s="206">
        <v>9267004</v>
      </c>
      <c r="DU900" s="206">
        <v>121256</v>
      </c>
      <c r="DV900" s="206" t="s">
        <v>1165</v>
      </c>
      <c r="DW900" s="206" t="s">
        <v>320</v>
      </c>
      <c r="DX900" s="206" t="str">
        <f t="shared" si="51"/>
        <v>Maintained</v>
      </c>
      <c r="DY900" s="246">
        <v>52</v>
      </c>
      <c r="DZ900" s="246">
        <v>122</v>
      </c>
      <c r="EA900" s="213">
        <f t="shared" si="53"/>
        <v>4</v>
      </c>
      <c r="EB900" s="207" t="str">
        <f t="shared" si="52"/>
        <v>9264</v>
      </c>
    </row>
    <row r="901" spans="122:132" ht="15" x14ac:dyDescent="0.25">
      <c r="DR901" s="206">
        <v>926</v>
      </c>
      <c r="DS901" s="206" t="s">
        <v>188</v>
      </c>
      <c r="DT901" s="206">
        <v>9267005</v>
      </c>
      <c r="DU901" s="206">
        <v>148572</v>
      </c>
      <c r="DV901" s="206" t="s">
        <v>1166</v>
      </c>
      <c r="DW901" s="206" t="s">
        <v>311</v>
      </c>
      <c r="DX901" s="206" t="str">
        <f t="shared" si="51"/>
        <v>Academy</v>
      </c>
      <c r="DY901" s="246">
        <v>21</v>
      </c>
      <c r="DZ901" s="246">
        <v>8</v>
      </c>
      <c r="EA901" s="213">
        <f t="shared" si="53"/>
        <v>5</v>
      </c>
      <c r="EB901" s="207" t="str">
        <f t="shared" si="52"/>
        <v>9265</v>
      </c>
    </row>
    <row r="902" spans="122:132" ht="15" x14ac:dyDescent="0.25">
      <c r="DR902" s="206">
        <v>926</v>
      </c>
      <c r="DS902" s="206" t="s">
        <v>188</v>
      </c>
      <c r="DT902" s="206">
        <v>9267006</v>
      </c>
      <c r="DU902" s="206">
        <v>121257</v>
      </c>
      <c r="DV902" s="206" t="s">
        <v>1167</v>
      </c>
      <c r="DW902" s="206" t="s">
        <v>320</v>
      </c>
      <c r="DX902" s="206" t="str">
        <f t="shared" ref="DX902:DX965" si="54">IF(OR(LEFT(DW902,7)="Academy",LEFT(DW902,11)="Free School"),"Academy","Maintained")</f>
        <v>Maintained</v>
      </c>
      <c r="DY902" s="246">
        <v>46</v>
      </c>
      <c r="DZ902" s="246">
        <v>44</v>
      </c>
      <c r="EA902" s="213">
        <f t="shared" si="53"/>
        <v>6</v>
      </c>
      <c r="EB902" s="207" t="str">
        <f t="shared" ref="EB902:EB965" si="55">DR902&amp;EA902</f>
        <v>9266</v>
      </c>
    </row>
    <row r="903" spans="122:132" ht="15" x14ac:dyDescent="0.25">
      <c r="DR903" s="206">
        <v>926</v>
      </c>
      <c r="DS903" s="206" t="s">
        <v>188</v>
      </c>
      <c r="DT903" s="206">
        <v>9267007</v>
      </c>
      <c r="DU903" s="206">
        <v>121258</v>
      </c>
      <c r="DV903" s="206" t="s">
        <v>1168</v>
      </c>
      <c r="DW903" s="206" t="s">
        <v>320</v>
      </c>
      <c r="DX903" s="206" t="str">
        <f t="shared" si="54"/>
        <v>Maintained</v>
      </c>
      <c r="DY903" s="246">
        <v>66</v>
      </c>
      <c r="DZ903" s="246">
        <v>79</v>
      </c>
      <c r="EA903" s="213">
        <f t="shared" ref="EA903:EA966" si="56">IF(DR903=DR902,EA902+1,1)</f>
        <v>7</v>
      </c>
      <c r="EB903" s="207" t="str">
        <f t="shared" si="55"/>
        <v>9267</v>
      </c>
    </row>
    <row r="904" spans="122:132" ht="15" x14ac:dyDescent="0.25">
      <c r="DR904" s="206">
        <v>926</v>
      </c>
      <c r="DS904" s="206" t="s">
        <v>188</v>
      </c>
      <c r="DT904" s="206">
        <v>9267010</v>
      </c>
      <c r="DU904" s="206">
        <v>121260</v>
      </c>
      <c r="DV904" s="206" t="s">
        <v>1169</v>
      </c>
      <c r="DW904" s="206" t="s">
        <v>320</v>
      </c>
      <c r="DX904" s="206" t="str">
        <f t="shared" si="54"/>
        <v>Maintained</v>
      </c>
      <c r="DY904" s="246">
        <v>69</v>
      </c>
      <c r="DZ904" s="246">
        <v>56</v>
      </c>
      <c r="EA904" s="213">
        <f t="shared" si="56"/>
        <v>8</v>
      </c>
      <c r="EB904" s="207" t="str">
        <f t="shared" si="55"/>
        <v>9268</v>
      </c>
    </row>
    <row r="905" spans="122:132" ht="15" x14ac:dyDescent="0.25">
      <c r="DR905" s="206">
        <v>926</v>
      </c>
      <c r="DS905" s="206" t="s">
        <v>188</v>
      </c>
      <c r="DT905" s="206">
        <v>9267013</v>
      </c>
      <c r="DU905" s="206">
        <v>121261</v>
      </c>
      <c r="DV905" s="206" t="s">
        <v>1170</v>
      </c>
      <c r="DW905" s="206" t="s">
        <v>320</v>
      </c>
      <c r="DX905" s="206" t="str">
        <f t="shared" si="54"/>
        <v>Maintained</v>
      </c>
      <c r="DY905" s="246">
        <v>51</v>
      </c>
      <c r="DZ905" s="246">
        <v>62</v>
      </c>
      <c r="EA905" s="213">
        <f t="shared" si="56"/>
        <v>9</v>
      </c>
      <c r="EB905" s="207" t="str">
        <f t="shared" si="55"/>
        <v>9269</v>
      </c>
    </row>
    <row r="906" spans="122:132" ht="15" x14ac:dyDescent="0.25">
      <c r="DR906" s="206">
        <v>926</v>
      </c>
      <c r="DS906" s="206" t="s">
        <v>188</v>
      </c>
      <c r="DT906" s="206">
        <v>9267014</v>
      </c>
      <c r="DU906" s="206">
        <v>121262</v>
      </c>
      <c r="DV906" s="206" t="s">
        <v>1171</v>
      </c>
      <c r="DW906" s="206" t="s">
        <v>320</v>
      </c>
      <c r="DX906" s="206" t="str">
        <f t="shared" si="54"/>
        <v>Maintained</v>
      </c>
      <c r="DY906" s="246">
        <v>57</v>
      </c>
      <c r="DZ906" s="246">
        <v>120</v>
      </c>
      <c r="EA906" s="213">
        <f t="shared" si="56"/>
        <v>10</v>
      </c>
      <c r="EB906" s="207" t="str">
        <f t="shared" si="55"/>
        <v>92610</v>
      </c>
    </row>
    <row r="907" spans="122:132" ht="15" x14ac:dyDescent="0.25">
      <c r="DR907" s="206">
        <v>926</v>
      </c>
      <c r="DS907" s="206" t="s">
        <v>188</v>
      </c>
      <c r="DT907" s="206">
        <v>9267015</v>
      </c>
      <c r="DU907" s="206">
        <v>139099</v>
      </c>
      <c r="DV907" s="206" t="s">
        <v>1172</v>
      </c>
      <c r="DW907" s="206" t="s">
        <v>300</v>
      </c>
      <c r="DX907" s="206" t="str">
        <f t="shared" si="54"/>
        <v>Academy</v>
      </c>
      <c r="DY907" s="246">
        <v>24</v>
      </c>
      <c r="DZ907" s="246">
        <v>30</v>
      </c>
      <c r="EA907" s="213">
        <f t="shared" si="56"/>
        <v>11</v>
      </c>
      <c r="EB907" s="207" t="str">
        <f t="shared" si="55"/>
        <v>92611</v>
      </c>
    </row>
    <row r="908" spans="122:132" ht="15" x14ac:dyDescent="0.25">
      <c r="DR908" s="206">
        <v>926</v>
      </c>
      <c r="DS908" s="206" t="s">
        <v>188</v>
      </c>
      <c r="DT908" s="206">
        <v>9267016</v>
      </c>
      <c r="DU908" s="206">
        <v>121264</v>
      </c>
      <c r="DV908" s="206" t="s">
        <v>1173</v>
      </c>
      <c r="DW908" s="206" t="s">
        <v>320</v>
      </c>
      <c r="DX908" s="206" t="str">
        <f t="shared" si="54"/>
        <v>Maintained</v>
      </c>
      <c r="DY908" s="246">
        <v>47</v>
      </c>
      <c r="DZ908" s="246">
        <v>51</v>
      </c>
      <c r="EA908" s="213">
        <f t="shared" si="56"/>
        <v>12</v>
      </c>
      <c r="EB908" s="207" t="str">
        <f t="shared" si="55"/>
        <v>92612</v>
      </c>
    </row>
    <row r="909" spans="122:132" ht="15" x14ac:dyDescent="0.25">
      <c r="DR909" s="206">
        <v>926</v>
      </c>
      <c r="DS909" s="206" t="s">
        <v>188</v>
      </c>
      <c r="DT909" s="206">
        <v>9267020</v>
      </c>
      <c r="DU909" s="206">
        <v>121265</v>
      </c>
      <c r="DV909" s="206" t="s">
        <v>1174</v>
      </c>
      <c r="DW909" s="206" t="s">
        <v>320</v>
      </c>
      <c r="DX909" s="206" t="str">
        <f t="shared" si="54"/>
        <v>Maintained</v>
      </c>
      <c r="DY909" s="246">
        <v>66</v>
      </c>
      <c r="DZ909" s="246">
        <v>83</v>
      </c>
      <c r="EA909" s="213">
        <f t="shared" si="56"/>
        <v>13</v>
      </c>
      <c r="EB909" s="207" t="str">
        <f t="shared" si="55"/>
        <v>92613</v>
      </c>
    </row>
    <row r="910" spans="122:132" ht="15" x14ac:dyDescent="0.25">
      <c r="DR910" s="206">
        <v>926</v>
      </c>
      <c r="DS910" s="206" t="s">
        <v>188</v>
      </c>
      <c r="DT910" s="206">
        <v>9267021</v>
      </c>
      <c r="DU910" s="206">
        <v>145529</v>
      </c>
      <c r="DV910" s="206" t="s">
        <v>1175</v>
      </c>
      <c r="DW910" s="206" t="s">
        <v>300</v>
      </c>
      <c r="DX910" s="206" t="str">
        <f t="shared" si="54"/>
        <v>Academy</v>
      </c>
      <c r="DY910" s="246">
        <v>93</v>
      </c>
      <c r="DZ910" s="246">
        <v>124.5</v>
      </c>
      <c r="EA910" s="213">
        <f t="shared" si="56"/>
        <v>14</v>
      </c>
      <c r="EB910" s="207" t="str">
        <f t="shared" si="55"/>
        <v>92614</v>
      </c>
    </row>
    <row r="911" spans="122:132" ht="15" x14ac:dyDescent="0.25">
      <c r="DR911" s="206">
        <v>929</v>
      </c>
      <c r="DS911" s="206" t="s">
        <v>194</v>
      </c>
      <c r="DT911" s="206">
        <v>9295950</v>
      </c>
      <c r="DU911" s="206">
        <v>145957</v>
      </c>
      <c r="DV911" s="206" t="s">
        <v>1176</v>
      </c>
      <c r="DW911" s="206" t="s">
        <v>300</v>
      </c>
      <c r="DX911" s="206" t="str">
        <f t="shared" si="54"/>
        <v>Academy</v>
      </c>
      <c r="DY911" s="246">
        <v>55</v>
      </c>
      <c r="DZ911" s="246">
        <v>56</v>
      </c>
      <c r="EA911" s="213">
        <f t="shared" si="56"/>
        <v>1</v>
      </c>
      <c r="EB911" s="207" t="str">
        <f t="shared" si="55"/>
        <v>9291</v>
      </c>
    </row>
    <row r="912" spans="122:132" ht="15" x14ac:dyDescent="0.25">
      <c r="DR912" s="206">
        <v>929</v>
      </c>
      <c r="DS912" s="206" t="s">
        <v>194</v>
      </c>
      <c r="DT912" s="206">
        <v>9297003</v>
      </c>
      <c r="DU912" s="206">
        <v>122382</v>
      </c>
      <c r="DV912" s="206" t="s">
        <v>1177</v>
      </c>
      <c r="DW912" s="206" t="s">
        <v>295</v>
      </c>
      <c r="DX912" s="206" t="str">
        <f t="shared" si="54"/>
        <v>Maintained</v>
      </c>
      <c r="DY912" s="246">
        <v>100</v>
      </c>
      <c r="DZ912" s="246">
        <v>94</v>
      </c>
      <c r="EA912" s="213">
        <f t="shared" si="56"/>
        <v>2</v>
      </c>
      <c r="EB912" s="207" t="str">
        <f t="shared" si="55"/>
        <v>9292</v>
      </c>
    </row>
    <row r="913" spans="122:132" ht="15" x14ac:dyDescent="0.25">
      <c r="DR913" s="206">
        <v>929</v>
      </c>
      <c r="DS913" s="206" t="s">
        <v>194</v>
      </c>
      <c r="DT913" s="206">
        <v>9297006</v>
      </c>
      <c r="DU913" s="206">
        <v>122383</v>
      </c>
      <c r="DV913" s="206" t="s">
        <v>1178</v>
      </c>
      <c r="DW913" s="206" t="s">
        <v>295</v>
      </c>
      <c r="DX913" s="206" t="str">
        <f t="shared" si="54"/>
        <v>Maintained</v>
      </c>
      <c r="DY913" s="246">
        <v>0</v>
      </c>
      <c r="DZ913" s="246">
        <v>109</v>
      </c>
      <c r="EA913" s="213">
        <f t="shared" si="56"/>
        <v>3</v>
      </c>
      <c r="EB913" s="207" t="str">
        <f t="shared" si="55"/>
        <v>9293</v>
      </c>
    </row>
    <row r="914" spans="122:132" ht="15" x14ac:dyDescent="0.25">
      <c r="DR914" s="206">
        <v>929</v>
      </c>
      <c r="DS914" s="206" t="s">
        <v>194</v>
      </c>
      <c r="DT914" s="206">
        <v>9297010</v>
      </c>
      <c r="DU914" s="206">
        <v>122384</v>
      </c>
      <c r="DV914" s="206" t="s">
        <v>1179</v>
      </c>
      <c r="DW914" s="206" t="s">
        <v>295</v>
      </c>
      <c r="DX914" s="206" t="str">
        <f t="shared" si="54"/>
        <v>Maintained</v>
      </c>
      <c r="DY914" s="246">
        <v>38</v>
      </c>
      <c r="DZ914" s="246">
        <v>22</v>
      </c>
      <c r="EA914" s="213">
        <f t="shared" si="56"/>
        <v>4</v>
      </c>
      <c r="EB914" s="207" t="str">
        <f t="shared" si="55"/>
        <v>9294</v>
      </c>
    </row>
    <row r="915" spans="122:132" ht="15" x14ac:dyDescent="0.25">
      <c r="DR915" s="206">
        <v>929</v>
      </c>
      <c r="DS915" s="206" t="s">
        <v>194</v>
      </c>
      <c r="DT915" s="206">
        <v>9297012</v>
      </c>
      <c r="DU915" s="206">
        <v>122385</v>
      </c>
      <c r="DV915" s="206" t="s">
        <v>1180</v>
      </c>
      <c r="DW915" s="206" t="s">
        <v>295</v>
      </c>
      <c r="DX915" s="206" t="str">
        <f t="shared" si="54"/>
        <v>Maintained</v>
      </c>
      <c r="DY915" s="246">
        <v>27</v>
      </c>
      <c r="DZ915" s="246">
        <v>21</v>
      </c>
      <c r="EA915" s="213">
        <f t="shared" si="56"/>
        <v>5</v>
      </c>
      <c r="EB915" s="207" t="str">
        <f t="shared" si="55"/>
        <v>9295</v>
      </c>
    </row>
    <row r="916" spans="122:132" ht="15" x14ac:dyDescent="0.25">
      <c r="DR916" s="206">
        <v>929</v>
      </c>
      <c r="DS916" s="206" t="s">
        <v>194</v>
      </c>
      <c r="DT916" s="206">
        <v>9297018</v>
      </c>
      <c r="DU916" s="206">
        <v>146121</v>
      </c>
      <c r="DV916" s="206" t="s">
        <v>1181</v>
      </c>
      <c r="DW916" s="206" t="s">
        <v>300</v>
      </c>
      <c r="DX916" s="206" t="str">
        <f t="shared" si="54"/>
        <v>Academy</v>
      </c>
      <c r="DY916" s="246">
        <v>46</v>
      </c>
      <c r="DZ916" s="246">
        <v>71</v>
      </c>
      <c r="EA916" s="213">
        <f t="shared" si="56"/>
        <v>6</v>
      </c>
      <c r="EB916" s="207" t="str">
        <f t="shared" si="55"/>
        <v>9296</v>
      </c>
    </row>
    <row r="917" spans="122:132" ht="15" x14ac:dyDescent="0.25">
      <c r="DR917" s="206">
        <v>929</v>
      </c>
      <c r="DS917" s="206" t="s">
        <v>194</v>
      </c>
      <c r="DT917" s="206">
        <v>9297021</v>
      </c>
      <c r="DU917" s="206">
        <v>122388</v>
      </c>
      <c r="DV917" s="206" t="s">
        <v>737</v>
      </c>
      <c r="DW917" s="206" t="s">
        <v>295</v>
      </c>
      <c r="DX917" s="206" t="str">
        <f t="shared" si="54"/>
        <v>Maintained</v>
      </c>
      <c r="DY917" s="246">
        <v>164</v>
      </c>
      <c r="DZ917" s="246">
        <v>0</v>
      </c>
      <c r="EA917" s="213">
        <f t="shared" si="56"/>
        <v>7</v>
      </c>
      <c r="EB917" s="207" t="str">
        <f t="shared" si="55"/>
        <v>9297</v>
      </c>
    </row>
    <row r="918" spans="122:132" ht="15" x14ac:dyDescent="0.25">
      <c r="DR918" s="206">
        <v>929</v>
      </c>
      <c r="DS918" s="206" t="s">
        <v>194</v>
      </c>
      <c r="DT918" s="206">
        <v>9297022</v>
      </c>
      <c r="DU918" s="206">
        <v>122389</v>
      </c>
      <c r="DV918" s="206" t="s">
        <v>1182</v>
      </c>
      <c r="DW918" s="206" t="s">
        <v>295</v>
      </c>
      <c r="DX918" s="206" t="str">
        <f t="shared" si="54"/>
        <v>Maintained</v>
      </c>
      <c r="DY918" s="246">
        <v>39</v>
      </c>
      <c r="DZ918" s="246">
        <v>191</v>
      </c>
      <c r="EA918" s="213">
        <f t="shared" si="56"/>
        <v>8</v>
      </c>
      <c r="EB918" s="207" t="str">
        <f t="shared" si="55"/>
        <v>9298</v>
      </c>
    </row>
    <row r="919" spans="122:132" ht="15" x14ac:dyDescent="0.25">
      <c r="DR919" s="206">
        <v>929</v>
      </c>
      <c r="DS919" s="206" t="s">
        <v>194</v>
      </c>
      <c r="DT919" s="206">
        <v>9297024</v>
      </c>
      <c r="DU919" s="206">
        <v>132771</v>
      </c>
      <c r="DV919" s="206" t="s">
        <v>1183</v>
      </c>
      <c r="DW919" s="206" t="s">
        <v>295</v>
      </c>
      <c r="DX919" s="206" t="str">
        <f t="shared" si="54"/>
        <v>Maintained</v>
      </c>
      <c r="DY919" s="246">
        <v>0</v>
      </c>
      <c r="DZ919" s="246">
        <v>68</v>
      </c>
      <c r="EA919" s="213">
        <f t="shared" si="56"/>
        <v>9</v>
      </c>
      <c r="EB919" s="207" t="str">
        <f t="shared" si="55"/>
        <v>9299</v>
      </c>
    </row>
    <row r="920" spans="122:132" ht="15" x14ac:dyDescent="0.25">
      <c r="DR920" s="206">
        <v>931</v>
      </c>
      <c r="DS920" s="206" t="s">
        <v>198</v>
      </c>
      <c r="DT920" s="206">
        <v>9315950</v>
      </c>
      <c r="DU920" s="206">
        <v>147784</v>
      </c>
      <c r="DV920" s="206" t="s">
        <v>1184</v>
      </c>
      <c r="DW920" s="206" t="s">
        <v>300</v>
      </c>
      <c r="DX920" s="206" t="str">
        <f t="shared" si="54"/>
        <v>Academy</v>
      </c>
      <c r="DY920" s="246">
        <v>79</v>
      </c>
      <c r="DZ920" s="246">
        <v>0</v>
      </c>
      <c r="EA920" s="213">
        <f t="shared" si="56"/>
        <v>1</v>
      </c>
      <c r="EB920" s="207" t="str">
        <f t="shared" si="55"/>
        <v>9311</v>
      </c>
    </row>
    <row r="921" spans="122:132" ht="15" x14ac:dyDescent="0.25">
      <c r="DR921" s="206">
        <v>931</v>
      </c>
      <c r="DS921" s="206" t="s">
        <v>198</v>
      </c>
      <c r="DT921" s="206">
        <v>9317000</v>
      </c>
      <c r="DU921" s="206">
        <v>139079</v>
      </c>
      <c r="DV921" s="206" t="s">
        <v>996</v>
      </c>
      <c r="DW921" s="206" t="s">
        <v>345</v>
      </c>
      <c r="DX921" s="206" t="str">
        <f t="shared" si="54"/>
        <v>Academy</v>
      </c>
      <c r="DY921" s="246">
        <v>43</v>
      </c>
      <c r="DZ921" s="246">
        <v>59</v>
      </c>
      <c r="EA921" s="213">
        <f t="shared" si="56"/>
        <v>2</v>
      </c>
      <c r="EB921" s="207" t="str">
        <f t="shared" si="55"/>
        <v>9312</v>
      </c>
    </row>
    <row r="922" spans="122:132" ht="15" x14ac:dyDescent="0.25">
      <c r="DR922" s="206">
        <v>931</v>
      </c>
      <c r="DS922" s="206" t="s">
        <v>198</v>
      </c>
      <c r="DT922" s="206">
        <v>9317002</v>
      </c>
      <c r="DU922" s="206">
        <v>123329</v>
      </c>
      <c r="DV922" s="206" t="s">
        <v>1185</v>
      </c>
      <c r="DW922" s="206" t="s">
        <v>320</v>
      </c>
      <c r="DX922" s="206" t="str">
        <f t="shared" si="54"/>
        <v>Maintained</v>
      </c>
      <c r="DY922" s="246">
        <v>4</v>
      </c>
      <c r="DZ922" s="246">
        <v>86</v>
      </c>
      <c r="EA922" s="213">
        <f t="shared" si="56"/>
        <v>3</v>
      </c>
      <c r="EB922" s="207" t="str">
        <f t="shared" si="55"/>
        <v>9313</v>
      </c>
    </row>
    <row r="923" spans="122:132" ht="15" x14ac:dyDescent="0.25">
      <c r="DR923" s="206">
        <v>931</v>
      </c>
      <c r="DS923" s="206" t="s">
        <v>198</v>
      </c>
      <c r="DT923" s="206">
        <v>9317003</v>
      </c>
      <c r="DU923" s="206">
        <v>140217</v>
      </c>
      <c r="DV923" s="206" t="s">
        <v>1186</v>
      </c>
      <c r="DW923" s="206" t="s">
        <v>345</v>
      </c>
      <c r="DX923" s="206" t="str">
        <f t="shared" si="54"/>
        <v>Academy</v>
      </c>
      <c r="DY923" s="246">
        <v>4</v>
      </c>
      <c r="DZ923" s="246">
        <v>27</v>
      </c>
      <c r="EA923" s="213">
        <f t="shared" si="56"/>
        <v>4</v>
      </c>
      <c r="EB923" s="207" t="str">
        <f t="shared" si="55"/>
        <v>9314</v>
      </c>
    </row>
    <row r="924" spans="122:132" ht="15" x14ac:dyDescent="0.25">
      <c r="DR924" s="206">
        <v>931</v>
      </c>
      <c r="DS924" s="206" t="s">
        <v>198</v>
      </c>
      <c r="DT924" s="206">
        <v>9317004</v>
      </c>
      <c r="DU924" s="206">
        <v>147728</v>
      </c>
      <c r="DV924" s="206" t="s">
        <v>1187</v>
      </c>
      <c r="DW924" s="206" t="s">
        <v>345</v>
      </c>
      <c r="DX924" s="206" t="str">
        <f t="shared" si="54"/>
        <v>Academy</v>
      </c>
      <c r="DY924" s="246">
        <v>18</v>
      </c>
      <c r="DZ924" s="246">
        <v>70</v>
      </c>
      <c r="EA924" s="213">
        <f t="shared" si="56"/>
        <v>5</v>
      </c>
      <c r="EB924" s="207" t="str">
        <f t="shared" si="55"/>
        <v>9315</v>
      </c>
    </row>
    <row r="925" spans="122:132" ht="15" x14ac:dyDescent="0.25">
      <c r="DR925" s="206">
        <v>931</v>
      </c>
      <c r="DS925" s="206" t="s">
        <v>198</v>
      </c>
      <c r="DT925" s="206">
        <v>9317010</v>
      </c>
      <c r="DU925" s="206">
        <v>123332</v>
      </c>
      <c r="DV925" s="206" t="s">
        <v>1188</v>
      </c>
      <c r="DW925" s="206" t="s">
        <v>295</v>
      </c>
      <c r="DX925" s="206" t="str">
        <f t="shared" si="54"/>
        <v>Maintained</v>
      </c>
      <c r="DY925" s="246">
        <v>56</v>
      </c>
      <c r="DZ925" s="246">
        <v>65</v>
      </c>
      <c r="EA925" s="213">
        <f t="shared" si="56"/>
        <v>6</v>
      </c>
      <c r="EB925" s="207" t="str">
        <f t="shared" si="55"/>
        <v>9316</v>
      </c>
    </row>
    <row r="926" spans="122:132" ht="15" x14ac:dyDescent="0.25">
      <c r="DR926" s="206">
        <v>931</v>
      </c>
      <c r="DS926" s="206" t="s">
        <v>198</v>
      </c>
      <c r="DT926" s="206">
        <v>9317011</v>
      </c>
      <c r="DU926" s="206">
        <v>123333</v>
      </c>
      <c r="DV926" s="206" t="s">
        <v>1189</v>
      </c>
      <c r="DW926" s="206" t="s">
        <v>295</v>
      </c>
      <c r="DX926" s="206" t="str">
        <f t="shared" si="54"/>
        <v>Maintained</v>
      </c>
      <c r="DY926" s="246">
        <v>61</v>
      </c>
      <c r="DZ926" s="246">
        <v>48</v>
      </c>
      <c r="EA926" s="213">
        <f t="shared" si="56"/>
        <v>7</v>
      </c>
      <c r="EB926" s="207" t="str">
        <f t="shared" si="55"/>
        <v>9317</v>
      </c>
    </row>
    <row r="927" spans="122:132" ht="15" x14ac:dyDescent="0.25">
      <c r="DR927" s="206">
        <v>931</v>
      </c>
      <c r="DS927" s="206" t="s">
        <v>198</v>
      </c>
      <c r="DT927" s="206">
        <v>9317012</v>
      </c>
      <c r="DU927" s="206">
        <v>147127</v>
      </c>
      <c r="DV927" s="206" t="s">
        <v>886</v>
      </c>
      <c r="DW927" s="206" t="s">
        <v>300</v>
      </c>
      <c r="DX927" s="206" t="str">
        <f t="shared" si="54"/>
        <v>Academy</v>
      </c>
      <c r="DY927" s="246">
        <v>69</v>
      </c>
      <c r="DZ927" s="246">
        <v>40</v>
      </c>
      <c r="EA927" s="213">
        <f t="shared" si="56"/>
        <v>8</v>
      </c>
      <c r="EB927" s="207" t="str">
        <f t="shared" si="55"/>
        <v>9318</v>
      </c>
    </row>
    <row r="928" spans="122:132" ht="15" x14ac:dyDescent="0.25">
      <c r="DR928" s="206">
        <v>931</v>
      </c>
      <c r="DS928" s="206" t="s">
        <v>198</v>
      </c>
      <c r="DT928" s="206">
        <v>9317018</v>
      </c>
      <c r="DU928" s="206">
        <v>139312</v>
      </c>
      <c r="DV928" s="206" t="s">
        <v>1190</v>
      </c>
      <c r="DW928" s="206" t="s">
        <v>300</v>
      </c>
      <c r="DX928" s="206" t="str">
        <f t="shared" si="54"/>
        <v>Academy</v>
      </c>
      <c r="DY928" s="246">
        <v>2</v>
      </c>
      <c r="DZ928" s="246">
        <v>176</v>
      </c>
      <c r="EA928" s="213">
        <f t="shared" si="56"/>
        <v>9</v>
      </c>
      <c r="EB928" s="207" t="str">
        <f t="shared" si="55"/>
        <v>9319</v>
      </c>
    </row>
    <row r="929" spans="122:132" ht="15" x14ac:dyDescent="0.25">
      <c r="DR929" s="206">
        <v>931</v>
      </c>
      <c r="DS929" s="206" t="s">
        <v>198</v>
      </c>
      <c r="DT929" s="206">
        <v>9317020</v>
      </c>
      <c r="DU929" s="206">
        <v>147821</v>
      </c>
      <c r="DV929" s="206" t="s">
        <v>1191</v>
      </c>
      <c r="DW929" s="206" t="s">
        <v>300</v>
      </c>
      <c r="DX929" s="206" t="str">
        <f t="shared" si="54"/>
        <v>Academy</v>
      </c>
      <c r="DY929" s="246">
        <v>58</v>
      </c>
      <c r="DZ929" s="246">
        <v>51</v>
      </c>
      <c r="EA929" s="213">
        <f t="shared" si="56"/>
        <v>10</v>
      </c>
      <c r="EB929" s="207" t="str">
        <f t="shared" si="55"/>
        <v>93110</v>
      </c>
    </row>
    <row r="930" spans="122:132" ht="15" x14ac:dyDescent="0.25">
      <c r="DR930" s="206">
        <v>931</v>
      </c>
      <c r="DS930" s="206" t="s">
        <v>198</v>
      </c>
      <c r="DT930" s="206">
        <v>9317027</v>
      </c>
      <c r="DU930" s="206">
        <v>139322</v>
      </c>
      <c r="DV930" s="206" t="s">
        <v>1192</v>
      </c>
      <c r="DW930" s="206" t="s">
        <v>300</v>
      </c>
      <c r="DX930" s="206" t="str">
        <f t="shared" si="54"/>
        <v>Academy</v>
      </c>
      <c r="DY930" s="246">
        <v>41</v>
      </c>
      <c r="DZ930" s="246">
        <v>70</v>
      </c>
      <c r="EA930" s="213">
        <f t="shared" si="56"/>
        <v>11</v>
      </c>
      <c r="EB930" s="207" t="str">
        <f t="shared" si="55"/>
        <v>93111</v>
      </c>
    </row>
    <row r="931" spans="122:132" ht="15" x14ac:dyDescent="0.25">
      <c r="DR931" s="206">
        <v>931</v>
      </c>
      <c r="DS931" s="206" t="s">
        <v>198</v>
      </c>
      <c r="DT931" s="206">
        <v>9317029</v>
      </c>
      <c r="DU931" s="206">
        <v>146683</v>
      </c>
      <c r="DV931" s="206" t="s">
        <v>1193</v>
      </c>
      <c r="DW931" s="206" t="s">
        <v>300</v>
      </c>
      <c r="DX931" s="206" t="str">
        <f t="shared" si="54"/>
        <v>Academy</v>
      </c>
      <c r="DY931" s="246">
        <v>52</v>
      </c>
      <c r="DZ931" s="246">
        <v>50</v>
      </c>
      <c r="EA931" s="213">
        <f t="shared" si="56"/>
        <v>12</v>
      </c>
      <c r="EB931" s="207" t="str">
        <f t="shared" si="55"/>
        <v>93112</v>
      </c>
    </row>
    <row r="932" spans="122:132" ht="15" x14ac:dyDescent="0.25">
      <c r="DR932" s="206">
        <v>931</v>
      </c>
      <c r="DS932" s="206" t="s">
        <v>198</v>
      </c>
      <c r="DT932" s="206">
        <v>9317030</v>
      </c>
      <c r="DU932" s="206">
        <v>123345</v>
      </c>
      <c r="DV932" s="206" t="s">
        <v>1194</v>
      </c>
      <c r="DW932" s="206" t="s">
        <v>295</v>
      </c>
      <c r="DX932" s="206" t="str">
        <f t="shared" si="54"/>
        <v>Maintained</v>
      </c>
      <c r="DY932" s="246">
        <v>44</v>
      </c>
      <c r="DZ932" s="246">
        <v>33</v>
      </c>
      <c r="EA932" s="213">
        <f t="shared" si="56"/>
        <v>13</v>
      </c>
      <c r="EB932" s="207" t="str">
        <f t="shared" si="55"/>
        <v>93113</v>
      </c>
    </row>
    <row r="933" spans="122:132" ht="15" x14ac:dyDescent="0.25">
      <c r="DR933" s="206">
        <v>933</v>
      </c>
      <c r="DS933" s="206" t="s">
        <v>216</v>
      </c>
      <c r="DT933" s="206">
        <v>9337000</v>
      </c>
      <c r="DU933" s="206">
        <v>142118</v>
      </c>
      <c r="DV933" s="206" t="s">
        <v>1195</v>
      </c>
      <c r="DW933" s="206" t="s">
        <v>311</v>
      </c>
      <c r="DX933" s="206" t="str">
        <f t="shared" si="54"/>
        <v>Academy</v>
      </c>
      <c r="DY933" s="246">
        <v>50</v>
      </c>
      <c r="DZ933" s="246">
        <v>89</v>
      </c>
      <c r="EA933" s="213">
        <f t="shared" si="56"/>
        <v>1</v>
      </c>
      <c r="EB933" s="207" t="str">
        <f t="shared" si="55"/>
        <v>9331</v>
      </c>
    </row>
    <row r="934" spans="122:132" ht="15" x14ac:dyDescent="0.25">
      <c r="DR934" s="206">
        <v>933</v>
      </c>
      <c r="DS934" s="206" t="s">
        <v>216</v>
      </c>
      <c r="DT934" s="206">
        <v>9337003</v>
      </c>
      <c r="DU934" s="206">
        <v>123938</v>
      </c>
      <c r="DV934" s="206" t="s">
        <v>1196</v>
      </c>
      <c r="DW934" s="206" t="s">
        <v>320</v>
      </c>
      <c r="DX934" s="206" t="str">
        <f t="shared" si="54"/>
        <v>Maintained</v>
      </c>
      <c r="DY934" s="246">
        <v>63</v>
      </c>
      <c r="DZ934" s="246">
        <v>105</v>
      </c>
      <c r="EA934" s="213">
        <f t="shared" si="56"/>
        <v>2</v>
      </c>
      <c r="EB934" s="207" t="str">
        <f t="shared" si="55"/>
        <v>9332</v>
      </c>
    </row>
    <row r="935" spans="122:132" ht="15" x14ac:dyDescent="0.25">
      <c r="DR935" s="206">
        <v>933</v>
      </c>
      <c r="DS935" s="206" t="s">
        <v>216</v>
      </c>
      <c r="DT935" s="206">
        <v>9337006</v>
      </c>
      <c r="DU935" s="206">
        <v>148378</v>
      </c>
      <c r="DV935" s="206" t="s">
        <v>1197</v>
      </c>
      <c r="DW935" s="206" t="s">
        <v>300</v>
      </c>
      <c r="DX935" s="206" t="str">
        <f t="shared" si="54"/>
        <v>Academy</v>
      </c>
      <c r="DY935" s="246">
        <v>0</v>
      </c>
      <c r="DZ935" s="246">
        <v>74</v>
      </c>
      <c r="EA935" s="213">
        <f t="shared" si="56"/>
        <v>3</v>
      </c>
      <c r="EB935" s="207" t="str">
        <f t="shared" si="55"/>
        <v>9333</v>
      </c>
    </row>
    <row r="936" spans="122:132" ht="15" x14ac:dyDescent="0.25">
      <c r="DR936" s="206">
        <v>933</v>
      </c>
      <c r="DS936" s="206" t="s">
        <v>216</v>
      </c>
      <c r="DT936" s="206">
        <v>9337007</v>
      </c>
      <c r="DU936" s="206">
        <v>123940</v>
      </c>
      <c r="DV936" s="206" t="s">
        <v>1198</v>
      </c>
      <c r="DW936" s="206" t="s">
        <v>295</v>
      </c>
      <c r="DX936" s="206" t="str">
        <f t="shared" si="54"/>
        <v>Maintained</v>
      </c>
      <c r="DY936" s="246">
        <v>58</v>
      </c>
      <c r="DZ936" s="246">
        <v>84</v>
      </c>
      <c r="EA936" s="213">
        <f t="shared" si="56"/>
        <v>4</v>
      </c>
      <c r="EB936" s="207" t="str">
        <f t="shared" si="55"/>
        <v>9334</v>
      </c>
    </row>
    <row r="937" spans="122:132" ht="15" x14ac:dyDescent="0.25">
      <c r="DR937" s="206">
        <v>933</v>
      </c>
      <c r="DS937" s="206" t="s">
        <v>216</v>
      </c>
      <c r="DT937" s="206">
        <v>9337014</v>
      </c>
      <c r="DU937" s="206">
        <v>146698</v>
      </c>
      <c r="DV937" s="206" t="s">
        <v>1199</v>
      </c>
      <c r="DW937" s="206" t="s">
        <v>300</v>
      </c>
      <c r="DX937" s="206" t="str">
        <f t="shared" si="54"/>
        <v>Academy</v>
      </c>
      <c r="DY937" s="246">
        <v>81</v>
      </c>
      <c r="DZ937" s="246">
        <v>99</v>
      </c>
      <c r="EA937" s="213">
        <f t="shared" si="56"/>
        <v>5</v>
      </c>
      <c r="EB937" s="207" t="str">
        <f t="shared" si="55"/>
        <v>9335</v>
      </c>
    </row>
    <row r="938" spans="122:132" ht="15" x14ac:dyDescent="0.25">
      <c r="DR938" s="206">
        <v>933</v>
      </c>
      <c r="DS938" s="206" t="s">
        <v>216</v>
      </c>
      <c r="DT938" s="206">
        <v>9337016</v>
      </c>
      <c r="DU938" s="206">
        <v>123944</v>
      </c>
      <c r="DV938" s="206" t="s">
        <v>1200</v>
      </c>
      <c r="DW938" s="206" t="s">
        <v>295</v>
      </c>
      <c r="DX938" s="206" t="str">
        <f t="shared" si="54"/>
        <v>Maintained</v>
      </c>
      <c r="DY938" s="246">
        <v>51</v>
      </c>
      <c r="DZ938" s="246">
        <v>42</v>
      </c>
      <c r="EA938" s="213">
        <f t="shared" si="56"/>
        <v>6</v>
      </c>
      <c r="EB938" s="207" t="str">
        <f t="shared" si="55"/>
        <v>9336</v>
      </c>
    </row>
    <row r="939" spans="122:132" ht="15" x14ac:dyDescent="0.25">
      <c r="DR939" s="206">
        <v>933</v>
      </c>
      <c r="DS939" s="206" t="s">
        <v>216</v>
      </c>
      <c r="DT939" s="206">
        <v>9337018</v>
      </c>
      <c r="DU939" s="206">
        <v>123945</v>
      </c>
      <c r="DV939" s="206" t="s">
        <v>1201</v>
      </c>
      <c r="DW939" s="206" t="s">
        <v>295</v>
      </c>
      <c r="DX939" s="206" t="str">
        <f t="shared" si="54"/>
        <v>Maintained</v>
      </c>
      <c r="DY939" s="246">
        <v>0</v>
      </c>
      <c r="DZ939" s="246">
        <v>58</v>
      </c>
      <c r="EA939" s="213">
        <f t="shared" si="56"/>
        <v>7</v>
      </c>
      <c r="EB939" s="207" t="str">
        <f t="shared" si="55"/>
        <v>9337</v>
      </c>
    </row>
    <row r="940" spans="122:132" ht="15" x14ac:dyDescent="0.25">
      <c r="DR940" s="206">
        <v>933</v>
      </c>
      <c r="DS940" s="206" t="s">
        <v>216</v>
      </c>
      <c r="DT940" s="206">
        <v>9337019</v>
      </c>
      <c r="DU940" s="206">
        <v>147126</v>
      </c>
      <c r="DV940" s="206" t="s">
        <v>1202</v>
      </c>
      <c r="DW940" s="206" t="s">
        <v>300</v>
      </c>
      <c r="DX940" s="206" t="str">
        <f t="shared" si="54"/>
        <v>Academy</v>
      </c>
      <c r="DY940" s="246">
        <v>45</v>
      </c>
      <c r="DZ940" s="246">
        <v>39</v>
      </c>
      <c r="EA940" s="213">
        <f t="shared" si="56"/>
        <v>8</v>
      </c>
      <c r="EB940" s="207" t="str">
        <f t="shared" si="55"/>
        <v>9338</v>
      </c>
    </row>
    <row r="941" spans="122:132" ht="15" x14ac:dyDescent="0.25">
      <c r="DR941" s="206">
        <v>935</v>
      </c>
      <c r="DS941" s="206" t="s">
        <v>226</v>
      </c>
      <c r="DT941" s="206">
        <v>9357000</v>
      </c>
      <c r="DU941" s="206">
        <v>137433</v>
      </c>
      <c r="DV941" s="206" t="s">
        <v>387</v>
      </c>
      <c r="DW941" s="206" t="s">
        <v>300</v>
      </c>
      <c r="DX941" s="206" t="str">
        <f t="shared" si="54"/>
        <v>Academy</v>
      </c>
      <c r="DY941" s="246">
        <v>36</v>
      </c>
      <c r="DZ941" s="246">
        <v>161</v>
      </c>
      <c r="EA941" s="213">
        <f t="shared" si="56"/>
        <v>1</v>
      </c>
      <c r="EB941" s="207" t="str">
        <f t="shared" si="55"/>
        <v>9351</v>
      </c>
    </row>
    <row r="942" spans="122:132" ht="15" x14ac:dyDescent="0.25">
      <c r="DR942" s="206">
        <v>935</v>
      </c>
      <c r="DS942" s="206" t="s">
        <v>226</v>
      </c>
      <c r="DT942" s="206">
        <v>9357001</v>
      </c>
      <c r="DU942" s="206">
        <v>146418</v>
      </c>
      <c r="DV942" s="206" t="s">
        <v>1203</v>
      </c>
      <c r="DW942" s="206" t="s">
        <v>300</v>
      </c>
      <c r="DX942" s="206" t="str">
        <f t="shared" si="54"/>
        <v>Academy</v>
      </c>
      <c r="DY942" s="246">
        <v>126</v>
      </c>
      <c r="DZ942" s="246">
        <v>77</v>
      </c>
      <c r="EA942" s="213">
        <f t="shared" si="56"/>
        <v>2</v>
      </c>
      <c r="EB942" s="207" t="str">
        <f t="shared" si="55"/>
        <v>9352</v>
      </c>
    </row>
    <row r="943" spans="122:132" ht="15" x14ac:dyDescent="0.25">
      <c r="DR943" s="206">
        <v>935</v>
      </c>
      <c r="DS943" s="206" t="s">
        <v>226</v>
      </c>
      <c r="DT943" s="206">
        <v>9357002</v>
      </c>
      <c r="DU943" s="206">
        <v>124903</v>
      </c>
      <c r="DV943" s="206" t="s">
        <v>1204</v>
      </c>
      <c r="DW943" s="206" t="s">
        <v>295</v>
      </c>
      <c r="DX943" s="206" t="str">
        <f t="shared" si="54"/>
        <v>Maintained</v>
      </c>
      <c r="DY943" s="246">
        <v>58</v>
      </c>
      <c r="DZ943" s="246">
        <v>25</v>
      </c>
      <c r="EA943" s="213">
        <f t="shared" si="56"/>
        <v>3</v>
      </c>
      <c r="EB943" s="207" t="str">
        <f t="shared" si="55"/>
        <v>9353</v>
      </c>
    </row>
    <row r="944" spans="122:132" ht="15" x14ac:dyDescent="0.25">
      <c r="DR944" s="206">
        <v>935</v>
      </c>
      <c r="DS944" s="206" t="s">
        <v>226</v>
      </c>
      <c r="DT944" s="206">
        <v>9357003</v>
      </c>
      <c r="DU944" s="206">
        <v>137459</v>
      </c>
      <c r="DV944" s="206" t="s">
        <v>1205</v>
      </c>
      <c r="DW944" s="206" t="s">
        <v>300</v>
      </c>
      <c r="DX944" s="206" t="str">
        <f t="shared" si="54"/>
        <v>Academy</v>
      </c>
      <c r="DY944" s="246">
        <v>37</v>
      </c>
      <c r="DZ944" s="246">
        <v>111</v>
      </c>
      <c r="EA944" s="213">
        <f t="shared" si="56"/>
        <v>4</v>
      </c>
      <c r="EB944" s="207" t="str">
        <f t="shared" si="55"/>
        <v>9354</v>
      </c>
    </row>
    <row r="945" spans="122:132" ht="15" x14ac:dyDescent="0.25">
      <c r="DR945" s="206">
        <v>935</v>
      </c>
      <c r="DS945" s="206" t="s">
        <v>226</v>
      </c>
      <c r="DT945" s="206">
        <v>9357006</v>
      </c>
      <c r="DU945" s="206">
        <v>137838</v>
      </c>
      <c r="DV945" s="206" t="s">
        <v>1206</v>
      </c>
      <c r="DW945" s="206" t="s">
        <v>300</v>
      </c>
      <c r="DX945" s="206" t="str">
        <f t="shared" si="54"/>
        <v>Academy</v>
      </c>
      <c r="DY945" s="246">
        <v>49</v>
      </c>
      <c r="DZ945" s="246">
        <v>54</v>
      </c>
      <c r="EA945" s="213">
        <f t="shared" si="56"/>
        <v>5</v>
      </c>
      <c r="EB945" s="207" t="str">
        <f t="shared" si="55"/>
        <v>9355</v>
      </c>
    </row>
    <row r="946" spans="122:132" ht="15" x14ac:dyDescent="0.25">
      <c r="DR946" s="206">
        <v>935</v>
      </c>
      <c r="DS946" s="206" t="s">
        <v>226</v>
      </c>
      <c r="DT946" s="206">
        <v>9357009</v>
      </c>
      <c r="DU946" s="206">
        <v>139732</v>
      </c>
      <c r="DV946" s="206" t="s">
        <v>1207</v>
      </c>
      <c r="DW946" s="206" t="s">
        <v>311</v>
      </c>
      <c r="DX946" s="206" t="str">
        <f t="shared" si="54"/>
        <v>Academy</v>
      </c>
      <c r="DY946" s="246">
        <v>6</v>
      </c>
      <c r="DZ946" s="246">
        <v>58</v>
      </c>
      <c r="EA946" s="213">
        <f t="shared" si="56"/>
        <v>6</v>
      </c>
      <c r="EB946" s="207" t="str">
        <f t="shared" si="55"/>
        <v>9356</v>
      </c>
    </row>
    <row r="947" spans="122:132" ht="15" x14ac:dyDescent="0.25">
      <c r="DR947" s="206">
        <v>935</v>
      </c>
      <c r="DS947" s="206" t="s">
        <v>226</v>
      </c>
      <c r="DT947" s="206">
        <v>9357011</v>
      </c>
      <c r="DU947" s="206">
        <v>141407</v>
      </c>
      <c r="DV947" s="206" t="s">
        <v>1208</v>
      </c>
      <c r="DW947" s="206" t="s">
        <v>345</v>
      </c>
      <c r="DX947" s="206" t="str">
        <f t="shared" si="54"/>
        <v>Academy</v>
      </c>
      <c r="DY947" s="246">
        <v>34</v>
      </c>
      <c r="DZ947" s="246">
        <v>136</v>
      </c>
      <c r="EA947" s="213">
        <f t="shared" si="56"/>
        <v>7</v>
      </c>
      <c r="EB947" s="207" t="str">
        <f t="shared" si="55"/>
        <v>9357</v>
      </c>
    </row>
    <row r="948" spans="122:132" ht="15" x14ac:dyDescent="0.25">
      <c r="DR948" s="206">
        <v>935</v>
      </c>
      <c r="DS948" s="206" t="s">
        <v>226</v>
      </c>
      <c r="DT948" s="206">
        <v>9357013</v>
      </c>
      <c r="DU948" s="206">
        <v>144765</v>
      </c>
      <c r="DV948" s="206" t="s">
        <v>1209</v>
      </c>
      <c r="DW948" s="206" t="s">
        <v>311</v>
      </c>
      <c r="DX948" s="206" t="str">
        <f t="shared" si="54"/>
        <v>Academy</v>
      </c>
      <c r="DY948" s="246">
        <v>0</v>
      </c>
      <c r="DZ948" s="246">
        <v>44</v>
      </c>
      <c r="EA948" s="213">
        <f t="shared" si="56"/>
        <v>8</v>
      </c>
      <c r="EB948" s="207" t="str">
        <f t="shared" si="55"/>
        <v>9358</v>
      </c>
    </row>
    <row r="949" spans="122:132" ht="15" x14ac:dyDescent="0.25">
      <c r="DR949" s="206">
        <v>935</v>
      </c>
      <c r="DS949" s="206" t="s">
        <v>226</v>
      </c>
      <c r="DT949" s="206">
        <v>9357014</v>
      </c>
      <c r="DU949" s="206">
        <v>146431</v>
      </c>
      <c r="DV949" s="206" t="s">
        <v>1210</v>
      </c>
      <c r="DW949" s="206" t="s">
        <v>345</v>
      </c>
      <c r="DX949" s="206" t="str">
        <f t="shared" si="54"/>
        <v>Academy</v>
      </c>
      <c r="DY949" s="246">
        <v>59</v>
      </c>
      <c r="DZ949" s="246">
        <v>59</v>
      </c>
      <c r="EA949" s="213">
        <f t="shared" si="56"/>
        <v>9</v>
      </c>
      <c r="EB949" s="207" t="str">
        <f t="shared" si="55"/>
        <v>9359</v>
      </c>
    </row>
    <row r="950" spans="122:132" ht="15" x14ac:dyDescent="0.25">
      <c r="DR950" s="206">
        <v>935</v>
      </c>
      <c r="DS950" s="206" t="s">
        <v>226</v>
      </c>
      <c r="DT950" s="206">
        <v>9357015</v>
      </c>
      <c r="DU950" s="206">
        <v>147162</v>
      </c>
      <c r="DV950" s="206" t="s">
        <v>315</v>
      </c>
      <c r="DW950" s="206" t="s">
        <v>345</v>
      </c>
      <c r="DX950" s="206" t="str">
        <f t="shared" si="54"/>
        <v>Academy</v>
      </c>
      <c r="DY950" s="246">
        <v>115.5</v>
      </c>
      <c r="DZ950" s="246">
        <v>47</v>
      </c>
      <c r="EA950" s="213">
        <f t="shared" si="56"/>
        <v>10</v>
      </c>
      <c r="EB950" s="207" t="str">
        <f t="shared" si="55"/>
        <v>93510</v>
      </c>
    </row>
    <row r="951" spans="122:132" ht="15" x14ac:dyDescent="0.25">
      <c r="DR951" s="206">
        <v>935</v>
      </c>
      <c r="DS951" s="206" t="s">
        <v>226</v>
      </c>
      <c r="DT951" s="206">
        <v>9357016</v>
      </c>
      <c r="DU951" s="206">
        <v>147849</v>
      </c>
      <c r="DV951" s="206" t="s">
        <v>1211</v>
      </c>
      <c r="DW951" s="206" t="s">
        <v>311</v>
      </c>
      <c r="DX951" s="206" t="str">
        <f t="shared" si="54"/>
        <v>Academy</v>
      </c>
      <c r="DY951" s="246">
        <v>13</v>
      </c>
      <c r="DZ951" s="246">
        <v>45</v>
      </c>
      <c r="EA951" s="213">
        <f t="shared" si="56"/>
        <v>11</v>
      </c>
      <c r="EB951" s="207" t="str">
        <f t="shared" si="55"/>
        <v>93511</v>
      </c>
    </row>
    <row r="952" spans="122:132" ht="15" x14ac:dyDescent="0.25">
      <c r="DR952" s="206">
        <v>935</v>
      </c>
      <c r="DS952" s="206" t="s">
        <v>226</v>
      </c>
      <c r="DT952" s="206">
        <v>9357017</v>
      </c>
      <c r="DU952" s="206">
        <v>148541</v>
      </c>
      <c r="DV952" s="206" t="s">
        <v>1212</v>
      </c>
      <c r="DW952" s="206" t="s">
        <v>311</v>
      </c>
      <c r="DX952" s="206" t="str">
        <f t="shared" si="54"/>
        <v>Academy</v>
      </c>
      <c r="DY952" s="246">
        <v>6</v>
      </c>
      <c r="DZ952" s="246">
        <v>16</v>
      </c>
      <c r="EA952" s="213">
        <f t="shared" si="56"/>
        <v>12</v>
      </c>
      <c r="EB952" s="207" t="str">
        <f t="shared" si="55"/>
        <v>93512</v>
      </c>
    </row>
    <row r="953" spans="122:132" ht="15" x14ac:dyDescent="0.25">
      <c r="DR953" s="206">
        <v>936</v>
      </c>
      <c r="DS953" s="206" t="s">
        <v>228</v>
      </c>
      <c r="DT953" s="206">
        <v>9367001</v>
      </c>
      <c r="DU953" s="206">
        <v>146527</v>
      </c>
      <c r="DV953" s="206" t="s">
        <v>1213</v>
      </c>
      <c r="DW953" s="206" t="s">
        <v>345</v>
      </c>
      <c r="DX953" s="206" t="str">
        <f t="shared" si="54"/>
        <v>Academy</v>
      </c>
      <c r="DY953" s="246">
        <v>1</v>
      </c>
      <c r="DZ953" s="246">
        <v>75.5</v>
      </c>
      <c r="EA953" s="213">
        <f t="shared" si="56"/>
        <v>1</v>
      </c>
      <c r="EB953" s="207" t="str">
        <f t="shared" si="55"/>
        <v>9361</v>
      </c>
    </row>
    <row r="954" spans="122:132" ht="15" x14ac:dyDescent="0.25">
      <c r="DR954" s="206">
        <v>936</v>
      </c>
      <c r="DS954" s="206" t="s">
        <v>228</v>
      </c>
      <c r="DT954" s="206">
        <v>9367002</v>
      </c>
      <c r="DU954" s="206">
        <v>147524</v>
      </c>
      <c r="DV954" s="206" t="s">
        <v>1214</v>
      </c>
      <c r="DW954" s="206" t="s">
        <v>345</v>
      </c>
      <c r="DX954" s="206" t="str">
        <f t="shared" si="54"/>
        <v>Academy</v>
      </c>
      <c r="DY954" s="246">
        <v>0</v>
      </c>
      <c r="DZ954" s="246">
        <v>110</v>
      </c>
      <c r="EA954" s="213">
        <f t="shared" si="56"/>
        <v>2</v>
      </c>
      <c r="EB954" s="207" t="str">
        <f t="shared" si="55"/>
        <v>9362</v>
      </c>
    </row>
    <row r="955" spans="122:132" ht="15" x14ac:dyDescent="0.25">
      <c r="DR955" s="206">
        <v>936</v>
      </c>
      <c r="DS955" s="206" t="s">
        <v>228</v>
      </c>
      <c r="DT955" s="206">
        <v>9367003</v>
      </c>
      <c r="DU955" s="206">
        <v>125452</v>
      </c>
      <c r="DV955" s="206" t="s">
        <v>1215</v>
      </c>
      <c r="DW955" s="206" t="s">
        <v>295</v>
      </c>
      <c r="DX955" s="206" t="str">
        <f t="shared" si="54"/>
        <v>Maintained</v>
      </c>
      <c r="DY955" s="246">
        <v>62</v>
      </c>
      <c r="DZ955" s="246">
        <v>60</v>
      </c>
      <c r="EA955" s="213">
        <f t="shared" si="56"/>
        <v>3</v>
      </c>
      <c r="EB955" s="207" t="str">
        <f t="shared" si="55"/>
        <v>9363</v>
      </c>
    </row>
    <row r="956" spans="122:132" ht="15" x14ac:dyDescent="0.25">
      <c r="DR956" s="206">
        <v>936</v>
      </c>
      <c r="DS956" s="206" t="s">
        <v>228</v>
      </c>
      <c r="DT956" s="206">
        <v>9367004</v>
      </c>
      <c r="DU956" s="206">
        <v>147943</v>
      </c>
      <c r="DV956" s="206" t="s">
        <v>1216</v>
      </c>
      <c r="DW956" s="206" t="s">
        <v>345</v>
      </c>
      <c r="DX956" s="206" t="str">
        <f t="shared" si="54"/>
        <v>Academy</v>
      </c>
      <c r="DY956" s="246">
        <v>56</v>
      </c>
      <c r="DZ956" s="246">
        <v>0</v>
      </c>
      <c r="EA956" s="213">
        <f t="shared" si="56"/>
        <v>4</v>
      </c>
      <c r="EB956" s="207" t="str">
        <f t="shared" si="55"/>
        <v>9364</v>
      </c>
    </row>
    <row r="957" spans="122:132" ht="15" x14ac:dyDescent="0.25">
      <c r="DR957" s="206">
        <v>936</v>
      </c>
      <c r="DS957" s="206" t="s">
        <v>228</v>
      </c>
      <c r="DT957" s="206">
        <v>9367006</v>
      </c>
      <c r="DU957" s="206">
        <v>148575</v>
      </c>
      <c r="DV957" s="206" t="s">
        <v>1217</v>
      </c>
      <c r="DW957" s="206" t="s">
        <v>311</v>
      </c>
      <c r="DX957" s="206" t="str">
        <f t="shared" si="54"/>
        <v>Academy</v>
      </c>
      <c r="DY957" s="246">
        <v>36.5</v>
      </c>
      <c r="DZ957" s="246">
        <v>15</v>
      </c>
      <c r="EA957" s="213">
        <f t="shared" si="56"/>
        <v>5</v>
      </c>
      <c r="EB957" s="207" t="str">
        <f t="shared" si="55"/>
        <v>9365</v>
      </c>
    </row>
    <row r="958" spans="122:132" ht="15" x14ac:dyDescent="0.25">
      <c r="DR958" s="206">
        <v>936</v>
      </c>
      <c r="DS958" s="206" t="s">
        <v>228</v>
      </c>
      <c r="DT958" s="206">
        <v>9367010</v>
      </c>
      <c r="DU958" s="206">
        <v>145384</v>
      </c>
      <c r="DV958" s="206" t="s">
        <v>1218</v>
      </c>
      <c r="DW958" s="206" t="s">
        <v>300</v>
      </c>
      <c r="DX958" s="206" t="str">
        <f t="shared" si="54"/>
        <v>Academy</v>
      </c>
      <c r="DY958" s="246">
        <v>28</v>
      </c>
      <c r="DZ958" s="246">
        <v>117</v>
      </c>
      <c r="EA958" s="213">
        <f t="shared" si="56"/>
        <v>6</v>
      </c>
      <c r="EB958" s="207" t="str">
        <f t="shared" si="55"/>
        <v>9366</v>
      </c>
    </row>
    <row r="959" spans="122:132" ht="15" x14ac:dyDescent="0.25">
      <c r="DR959" s="206">
        <v>936</v>
      </c>
      <c r="DS959" s="206" t="s">
        <v>228</v>
      </c>
      <c r="DT959" s="206">
        <v>9367014</v>
      </c>
      <c r="DU959" s="206">
        <v>125458</v>
      </c>
      <c r="DV959" s="206" t="s">
        <v>1219</v>
      </c>
      <c r="DW959" s="206" t="s">
        <v>295</v>
      </c>
      <c r="DX959" s="206" t="str">
        <f t="shared" si="54"/>
        <v>Maintained</v>
      </c>
      <c r="DY959" s="246">
        <v>0</v>
      </c>
      <c r="DZ959" s="246">
        <v>88</v>
      </c>
      <c r="EA959" s="213">
        <f t="shared" si="56"/>
        <v>7</v>
      </c>
      <c r="EB959" s="207" t="str">
        <f t="shared" si="55"/>
        <v>9367</v>
      </c>
    </row>
    <row r="960" spans="122:132" ht="15" x14ac:dyDescent="0.25">
      <c r="DR960" s="206">
        <v>936</v>
      </c>
      <c r="DS960" s="206" t="s">
        <v>228</v>
      </c>
      <c r="DT960" s="206">
        <v>9367019</v>
      </c>
      <c r="DU960" s="206">
        <v>125459</v>
      </c>
      <c r="DV960" s="206" t="s">
        <v>1220</v>
      </c>
      <c r="DW960" s="206" t="s">
        <v>295</v>
      </c>
      <c r="DX960" s="206" t="str">
        <f t="shared" si="54"/>
        <v>Maintained</v>
      </c>
      <c r="DY960" s="246">
        <v>0</v>
      </c>
      <c r="DZ960" s="246">
        <v>94</v>
      </c>
      <c r="EA960" s="213">
        <f t="shared" si="56"/>
        <v>8</v>
      </c>
      <c r="EB960" s="207" t="str">
        <f t="shared" si="55"/>
        <v>9368</v>
      </c>
    </row>
    <row r="961" spans="122:132" ht="15" x14ac:dyDescent="0.25">
      <c r="DR961" s="206">
        <v>936</v>
      </c>
      <c r="DS961" s="206" t="s">
        <v>228</v>
      </c>
      <c r="DT961" s="206">
        <v>9367024</v>
      </c>
      <c r="DU961" s="206">
        <v>138766</v>
      </c>
      <c r="DV961" s="206" t="s">
        <v>1221</v>
      </c>
      <c r="DW961" s="206" t="s">
        <v>300</v>
      </c>
      <c r="DX961" s="206" t="str">
        <f t="shared" si="54"/>
        <v>Academy</v>
      </c>
      <c r="DY961" s="246">
        <v>8</v>
      </c>
      <c r="DZ961" s="246">
        <v>72</v>
      </c>
      <c r="EA961" s="213">
        <f t="shared" si="56"/>
        <v>9</v>
      </c>
      <c r="EB961" s="207" t="str">
        <f t="shared" si="55"/>
        <v>9369</v>
      </c>
    </row>
    <row r="962" spans="122:132" ht="15" x14ac:dyDescent="0.25">
      <c r="DR962" s="206">
        <v>936</v>
      </c>
      <c r="DS962" s="206" t="s">
        <v>228</v>
      </c>
      <c r="DT962" s="206">
        <v>9367025</v>
      </c>
      <c r="DU962" s="206">
        <v>144228</v>
      </c>
      <c r="DV962" s="206" t="s">
        <v>1222</v>
      </c>
      <c r="DW962" s="206" t="s">
        <v>300</v>
      </c>
      <c r="DX962" s="206" t="str">
        <f t="shared" si="54"/>
        <v>Academy</v>
      </c>
      <c r="DY962" s="246">
        <v>132</v>
      </c>
      <c r="DZ962" s="246">
        <v>0</v>
      </c>
      <c r="EA962" s="213">
        <f t="shared" si="56"/>
        <v>10</v>
      </c>
      <c r="EB962" s="207" t="str">
        <f t="shared" si="55"/>
        <v>93610</v>
      </c>
    </row>
    <row r="963" spans="122:132" ht="15" x14ac:dyDescent="0.25">
      <c r="DR963" s="206">
        <v>936</v>
      </c>
      <c r="DS963" s="206" t="s">
        <v>228</v>
      </c>
      <c r="DT963" s="206">
        <v>9367034</v>
      </c>
      <c r="DU963" s="206">
        <v>141147</v>
      </c>
      <c r="DV963" s="206" t="s">
        <v>1223</v>
      </c>
      <c r="DW963" s="206" t="s">
        <v>300</v>
      </c>
      <c r="DX963" s="206" t="str">
        <f t="shared" si="54"/>
        <v>Academy</v>
      </c>
      <c r="DY963" s="246">
        <v>0</v>
      </c>
      <c r="DZ963" s="246">
        <v>152</v>
      </c>
      <c r="EA963" s="213">
        <f t="shared" si="56"/>
        <v>11</v>
      </c>
      <c r="EB963" s="207" t="str">
        <f t="shared" si="55"/>
        <v>93611</v>
      </c>
    </row>
    <row r="964" spans="122:132" ht="15" x14ac:dyDescent="0.25">
      <c r="DR964" s="206">
        <v>936</v>
      </c>
      <c r="DS964" s="206" t="s">
        <v>228</v>
      </c>
      <c r="DT964" s="206">
        <v>9367042</v>
      </c>
      <c r="DU964" s="206">
        <v>141533</v>
      </c>
      <c r="DV964" s="206" t="s">
        <v>1224</v>
      </c>
      <c r="DW964" s="206" t="s">
        <v>300</v>
      </c>
      <c r="DX964" s="206" t="str">
        <f t="shared" si="54"/>
        <v>Academy</v>
      </c>
      <c r="DY964" s="246">
        <v>89</v>
      </c>
      <c r="DZ964" s="246">
        <v>63</v>
      </c>
      <c r="EA964" s="213">
        <f t="shared" si="56"/>
        <v>12</v>
      </c>
      <c r="EB964" s="207" t="str">
        <f t="shared" si="55"/>
        <v>93612</v>
      </c>
    </row>
    <row r="965" spans="122:132" ht="15" x14ac:dyDescent="0.25">
      <c r="DR965" s="206">
        <v>936</v>
      </c>
      <c r="DS965" s="206" t="s">
        <v>228</v>
      </c>
      <c r="DT965" s="206">
        <v>9367043</v>
      </c>
      <c r="DU965" s="206">
        <v>125468</v>
      </c>
      <c r="DV965" s="206" t="s">
        <v>1225</v>
      </c>
      <c r="DW965" s="206" t="s">
        <v>295</v>
      </c>
      <c r="DX965" s="206" t="str">
        <f t="shared" si="54"/>
        <v>Maintained</v>
      </c>
      <c r="DY965" s="246">
        <v>0</v>
      </c>
      <c r="DZ965" s="246">
        <v>89</v>
      </c>
      <c r="EA965" s="213">
        <f t="shared" si="56"/>
        <v>13</v>
      </c>
      <c r="EB965" s="207" t="str">
        <f t="shared" si="55"/>
        <v>93613</v>
      </c>
    </row>
    <row r="966" spans="122:132" ht="15" x14ac:dyDescent="0.25">
      <c r="DR966" s="206">
        <v>936</v>
      </c>
      <c r="DS966" s="206" t="s">
        <v>228</v>
      </c>
      <c r="DT966" s="206">
        <v>9367048</v>
      </c>
      <c r="DU966" s="206">
        <v>125469</v>
      </c>
      <c r="DV966" s="206" t="s">
        <v>407</v>
      </c>
      <c r="DW966" s="206" t="s">
        <v>295</v>
      </c>
      <c r="DX966" s="206" t="str">
        <f t="shared" ref="DX966:DX1015" si="57">IF(OR(LEFT(DW966,7)="Academy",LEFT(DW966,11)="Free School"),"Academy","Maintained")</f>
        <v>Maintained</v>
      </c>
      <c r="DY966" s="246">
        <v>50</v>
      </c>
      <c r="DZ966" s="246">
        <v>46</v>
      </c>
      <c r="EA966" s="213">
        <f t="shared" si="56"/>
        <v>14</v>
      </c>
      <c r="EB966" s="207" t="str">
        <f t="shared" ref="EB966:EB1015" si="58">DR966&amp;EA966</f>
        <v>93614</v>
      </c>
    </row>
    <row r="967" spans="122:132" ht="15" x14ac:dyDescent="0.25">
      <c r="DR967" s="206">
        <v>936</v>
      </c>
      <c r="DS967" s="206" t="s">
        <v>228</v>
      </c>
      <c r="DT967" s="206">
        <v>9367049</v>
      </c>
      <c r="DU967" s="206">
        <v>125470</v>
      </c>
      <c r="DV967" s="206" t="s">
        <v>1226</v>
      </c>
      <c r="DW967" s="206" t="s">
        <v>295</v>
      </c>
      <c r="DX967" s="206" t="str">
        <f t="shared" si="57"/>
        <v>Maintained</v>
      </c>
      <c r="DY967" s="246">
        <v>0</v>
      </c>
      <c r="DZ967" s="246">
        <v>83</v>
      </c>
      <c r="EA967" s="213">
        <f t="shared" ref="EA967:EA1015" si="59">IF(DR967=DR966,EA966+1,1)</f>
        <v>15</v>
      </c>
      <c r="EB967" s="207" t="str">
        <f t="shared" si="58"/>
        <v>93615</v>
      </c>
    </row>
    <row r="968" spans="122:132" ht="15" x14ac:dyDescent="0.25">
      <c r="DR968" s="206">
        <v>936</v>
      </c>
      <c r="DS968" s="206" t="s">
        <v>228</v>
      </c>
      <c r="DT968" s="206">
        <v>9367050</v>
      </c>
      <c r="DU968" s="206">
        <v>141843</v>
      </c>
      <c r="DV968" s="206" t="s">
        <v>1227</v>
      </c>
      <c r="DW968" s="206" t="s">
        <v>300</v>
      </c>
      <c r="DX968" s="206" t="str">
        <f t="shared" si="57"/>
        <v>Academy</v>
      </c>
      <c r="DY968" s="246">
        <v>51</v>
      </c>
      <c r="DZ968" s="246">
        <v>60</v>
      </c>
      <c r="EA968" s="213">
        <f t="shared" si="59"/>
        <v>16</v>
      </c>
      <c r="EB968" s="207" t="str">
        <f t="shared" si="58"/>
        <v>93616</v>
      </c>
    </row>
    <row r="969" spans="122:132" ht="15" x14ac:dyDescent="0.25">
      <c r="DR969" s="206">
        <v>936</v>
      </c>
      <c r="DS969" s="206" t="s">
        <v>228</v>
      </c>
      <c r="DT969" s="206">
        <v>9367051</v>
      </c>
      <c r="DU969" s="206">
        <v>125472</v>
      </c>
      <c r="DV969" s="206" t="s">
        <v>1228</v>
      </c>
      <c r="DW969" s="206" t="s">
        <v>295</v>
      </c>
      <c r="DX969" s="206" t="str">
        <f t="shared" si="57"/>
        <v>Maintained</v>
      </c>
      <c r="DY969" s="246">
        <v>143</v>
      </c>
      <c r="DZ969" s="246">
        <v>0</v>
      </c>
      <c r="EA969" s="213">
        <f t="shared" si="59"/>
        <v>17</v>
      </c>
      <c r="EB969" s="207" t="str">
        <f t="shared" si="58"/>
        <v>93617</v>
      </c>
    </row>
    <row r="970" spans="122:132" ht="15" x14ac:dyDescent="0.25">
      <c r="DR970" s="206">
        <v>936</v>
      </c>
      <c r="DS970" s="206" t="s">
        <v>228</v>
      </c>
      <c r="DT970" s="206">
        <v>9367053</v>
      </c>
      <c r="DU970" s="206">
        <v>125473</v>
      </c>
      <c r="DV970" s="206" t="s">
        <v>1229</v>
      </c>
      <c r="DW970" s="206" t="s">
        <v>295</v>
      </c>
      <c r="DX970" s="206" t="str">
        <f t="shared" si="57"/>
        <v>Maintained</v>
      </c>
      <c r="DY970" s="246">
        <v>125</v>
      </c>
      <c r="DZ970" s="246">
        <v>0</v>
      </c>
      <c r="EA970" s="213">
        <f t="shared" si="59"/>
        <v>18</v>
      </c>
      <c r="EB970" s="207" t="str">
        <f t="shared" si="58"/>
        <v>93618</v>
      </c>
    </row>
    <row r="971" spans="122:132" ht="15" x14ac:dyDescent="0.25">
      <c r="DR971" s="206">
        <v>936</v>
      </c>
      <c r="DS971" s="206" t="s">
        <v>228</v>
      </c>
      <c r="DT971" s="206">
        <v>9367056</v>
      </c>
      <c r="DU971" s="206">
        <v>125474</v>
      </c>
      <c r="DV971" s="206" t="s">
        <v>1230</v>
      </c>
      <c r="DW971" s="206" t="s">
        <v>295</v>
      </c>
      <c r="DX971" s="206" t="str">
        <f t="shared" si="57"/>
        <v>Maintained</v>
      </c>
      <c r="DY971" s="246">
        <v>76</v>
      </c>
      <c r="DZ971" s="246">
        <v>42</v>
      </c>
      <c r="EA971" s="213">
        <f t="shared" si="59"/>
        <v>19</v>
      </c>
      <c r="EB971" s="207" t="str">
        <f t="shared" si="58"/>
        <v>93619</v>
      </c>
    </row>
    <row r="972" spans="122:132" ht="15" x14ac:dyDescent="0.25">
      <c r="DR972" s="206">
        <v>936</v>
      </c>
      <c r="DS972" s="206" t="s">
        <v>228</v>
      </c>
      <c r="DT972" s="206">
        <v>9367060</v>
      </c>
      <c r="DU972" s="206">
        <v>144233</v>
      </c>
      <c r="DV972" s="206" t="s">
        <v>1231</v>
      </c>
      <c r="DW972" s="206" t="s">
        <v>300</v>
      </c>
      <c r="DX972" s="206" t="str">
        <f t="shared" si="57"/>
        <v>Academy</v>
      </c>
      <c r="DY972" s="246">
        <v>79</v>
      </c>
      <c r="DZ972" s="246">
        <v>60.5</v>
      </c>
      <c r="EA972" s="213">
        <f t="shared" si="59"/>
        <v>20</v>
      </c>
      <c r="EB972" s="207" t="str">
        <f t="shared" si="58"/>
        <v>93620</v>
      </c>
    </row>
    <row r="973" spans="122:132" ht="15" x14ac:dyDescent="0.25">
      <c r="DR973" s="206">
        <v>936</v>
      </c>
      <c r="DS973" s="206" t="s">
        <v>228</v>
      </c>
      <c r="DT973" s="206">
        <v>9367061</v>
      </c>
      <c r="DU973" s="206">
        <v>146255</v>
      </c>
      <c r="DV973" s="206" t="s">
        <v>1232</v>
      </c>
      <c r="DW973" s="206" t="s">
        <v>300</v>
      </c>
      <c r="DX973" s="206" t="str">
        <f t="shared" si="57"/>
        <v>Academy</v>
      </c>
      <c r="DY973" s="246">
        <v>0</v>
      </c>
      <c r="DZ973" s="246">
        <v>121</v>
      </c>
      <c r="EA973" s="213">
        <f t="shared" si="59"/>
        <v>21</v>
      </c>
      <c r="EB973" s="207" t="str">
        <f t="shared" si="58"/>
        <v>93621</v>
      </c>
    </row>
    <row r="974" spans="122:132" ht="15" x14ac:dyDescent="0.25">
      <c r="DR974" s="206">
        <v>936</v>
      </c>
      <c r="DS974" s="206" t="s">
        <v>228</v>
      </c>
      <c r="DT974" s="206">
        <v>9367062</v>
      </c>
      <c r="DU974" s="206">
        <v>125477</v>
      </c>
      <c r="DV974" s="206" t="s">
        <v>1233</v>
      </c>
      <c r="DW974" s="206" t="s">
        <v>295</v>
      </c>
      <c r="DX974" s="206" t="str">
        <f t="shared" si="57"/>
        <v>Maintained</v>
      </c>
      <c r="DY974" s="246">
        <v>125</v>
      </c>
      <c r="DZ974" s="246">
        <v>78</v>
      </c>
      <c r="EA974" s="213">
        <f t="shared" si="59"/>
        <v>22</v>
      </c>
      <c r="EB974" s="207" t="str">
        <f t="shared" si="58"/>
        <v>93622</v>
      </c>
    </row>
    <row r="975" spans="122:132" ht="15" x14ac:dyDescent="0.25">
      <c r="DR975" s="206">
        <v>936</v>
      </c>
      <c r="DS975" s="206" t="s">
        <v>228</v>
      </c>
      <c r="DT975" s="206">
        <v>9367065</v>
      </c>
      <c r="DU975" s="206">
        <v>125480</v>
      </c>
      <c r="DV975" s="206" t="s">
        <v>1234</v>
      </c>
      <c r="DW975" s="206" t="s">
        <v>295</v>
      </c>
      <c r="DX975" s="206" t="str">
        <f t="shared" si="57"/>
        <v>Maintained</v>
      </c>
      <c r="DY975" s="246">
        <v>0</v>
      </c>
      <c r="DZ975" s="246">
        <v>173.5</v>
      </c>
      <c r="EA975" s="213">
        <f t="shared" si="59"/>
        <v>23</v>
      </c>
      <c r="EB975" s="207" t="str">
        <f t="shared" si="58"/>
        <v>93623</v>
      </c>
    </row>
    <row r="976" spans="122:132" ht="15" x14ac:dyDescent="0.25">
      <c r="DR976" s="206">
        <v>936</v>
      </c>
      <c r="DS976" s="206" t="s">
        <v>228</v>
      </c>
      <c r="DT976" s="206">
        <v>9367066</v>
      </c>
      <c r="DU976" s="206">
        <v>125481</v>
      </c>
      <c r="DV976" s="206" t="s">
        <v>370</v>
      </c>
      <c r="DW976" s="206" t="s">
        <v>295</v>
      </c>
      <c r="DX976" s="206" t="str">
        <f t="shared" si="57"/>
        <v>Maintained</v>
      </c>
      <c r="DY976" s="246">
        <v>0</v>
      </c>
      <c r="DZ976" s="246">
        <v>158</v>
      </c>
      <c r="EA976" s="213">
        <f t="shared" si="59"/>
        <v>24</v>
      </c>
      <c r="EB976" s="207" t="str">
        <f t="shared" si="58"/>
        <v>93624</v>
      </c>
    </row>
    <row r="977" spans="122:132" ht="15" x14ac:dyDescent="0.25">
      <c r="DR977" s="206">
        <v>936</v>
      </c>
      <c r="DS977" s="206" t="s">
        <v>228</v>
      </c>
      <c r="DT977" s="206">
        <v>9367067</v>
      </c>
      <c r="DU977" s="206">
        <v>145383</v>
      </c>
      <c r="DV977" s="206" t="s">
        <v>1235</v>
      </c>
      <c r="DW977" s="206" t="s">
        <v>300</v>
      </c>
      <c r="DX977" s="206" t="str">
        <f t="shared" si="57"/>
        <v>Academy</v>
      </c>
      <c r="DY977" s="246">
        <v>3</v>
      </c>
      <c r="DZ977" s="246">
        <v>51</v>
      </c>
      <c r="EA977" s="213">
        <f t="shared" si="59"/>
        <v>25</v>
      </c>
      <c r="EB977" s="207" t="str">
        <f t="shared" si="58"/>
        <v>93625</v>
      </c>
    </row>
    <row r="978" spans="122:132" ht="15" x14ac:dyDescent="0.25">
      <c r="DR978" s="206">
        <v>937</v>
      </c>
      <c r="DS978" s="206" t="s">
        <v>240</v>
      </c>
      <c r="DT978" s="206">
        <v>9377000</v>
      </c>
      <c r="DU978" s="206">
        <v>125794</v>
      </c>
      <c r="DV978" s="206" t="s">
        <v>1236</v>
      </c>
      <c r="DW978" s="206" t="s">
        <v>295</v>
      </c>
      <c r="DX978" s="206" t="str">
        <f t="shared" si="57"/>
        <v>Maintained</v>
      </c>
      <c r="DY978" s="246">
        <v>57</v>
      </c>
      <c r="DZ978" s="246">
        <v>194</v>
      </c>
      <c r="EA978" s="213">
        <f t="shared" si="59"/>
        <v>1</v>
      </c>
      <c r="EB978" s="207" t="str">
        <f t="shared" si="58"/>
        <v>9371</v>
      </c>
    </row>
    <row r="979" spans="122:132" ht="15" x14ac:dyDescent="0.25">
      <c r="DR979" s="206">
        <v>937</v>
      </c>
      <c r="DS979" s="206" t="s">
        <v>240</v>
      </c>
      <c r="DT979" s="206">
        <v>9377002</v>
      </c>
      <c r="DU979" s="206">
        <v>139468</v>
      </c>
      <c r="DV979" s="206" t="s">
        <v>1237</v>
      </c>
      <c r="DW979" s="206" t="s">
        <v>300</v>
      </c>
      <c r="DX979" s="206" t="str">
        <f t="shared" si="57"/>
        <v>Academy</v>
      </c>
      <c r="DY979" s="246">
        <v>139.5</v>
      </c>
      <c r="DZ979" s="246">
        <v>0</v>
      </c>
      <c r="EA979" s="213">
        <f t="shared" si="59"/>
        <v>2</v>
      </c>
      <c r="EB979" s="207" t="str">
        <f t="shared" si="58"/>
        <v>9372</v>
      </c>
    </row>
    <row r="980" spans="122:132" ht="15" x14ac:dyDescent="0.25">
      <c r="DR980" s="206">
        <v>937</v>
      </c>
      <c r="DS980" s="206" t="s">
        <v>240</v>
      </c>
      <c r="DT980" s="206">
        <v>9377003</v>
      </c>
      <c r="DU980" s="206">
        <v>140654</v>
      </c>
      <c r="DV980" s="206" t="s">
        <v>1238</v>
      </c>
      <c r="DW980" s="206" t="s">
        <v>345</v>
      </c>
      <c r="DX980" s="206" t="str">
        <f t="shared" si="57"/>
        <v>Academy</v>
      </c>
      <c r="DY980" s="246">
        <v>9</v>
      </c>
      <c r="DZ980" s="246">
        <v>95.5</v>
      </c>
      <c r="EA980" s="213">
        <f t="shared" si="59"/>
        <v>3</v>
      </c>
      <c r="EB980" s="207" t="str">
        <f t="shared" si="58"/>
        <v>9373</v>
      </c>
    </row>
    <row r="981" spans="122:132" ht="15" x14ac:dyDescent="0.25">
      <c r="DR981" s="206">
        <v>937</v>
      </c>
      <c r="DS981" s="206" t="s">
        <v>240</v>
      </c>
      <c r="DT981" s="206">
        <v>9377005</v>
      </c>
      <c r="DU981" s="206">
        <v>144633</v>
      </c>
      <c r="DV981" s="206" t="s">
        <v>1239</v>
      </c>
      <c r="DW981" s="206" t="s">
        <v>345</v>
      </c>
      <c r="DX981" s="206" t="str">
        <f t="shared" si="57"/>
        <v>Academy</v>
      </c>
      <c r="DY981" s="246">
        <v>4</v>
      </c>
      <c r="DZ981" s="246">
        <v>33</v>
      </c>
      <c r="EA981" s="213">
        <f t="shared" si="59"/>
        <v>4</v>
      </c>
      <c r="EB981" s="207" t="str">
        <f t="shared" si="58"/>
        <v>9374</v>
      </c>
    </row>
    <row r="982" spans="122:132" ht="15" x14ac:dyDescent="0.25">
      <c r="DR982" s="206">
        <v>937</v>
      </c>
      <c r="DS982" s="206" t="s">
        <v>240</v>
      </c>
      <c r="DT982" s="206">
        <v>9377006</v>
      </c>
      <c r="DU982" s="206">
        <v>144764</v>
      </c>
      <c r="DV982" s="206" t="s">
        <v>1240</v>
      </c>
      <c r="DW982" s="206" t="s">
        <v>311</v>
      </c>
      <c r="DX982" s="206" t="str">
        <f t="shared" si="57"/>
        <v>Academy</v>
      </c>
      <c r="DY982" s="246">
        <v>23</v>
      </c>
      <c r="DZ982" s="246">
        <v>77</v>
      </c>
      <c r="EA982" s="213">
        <f t="shared" si="59"/>
        <v>5</v>
      </c>
      <c r="EB982" s="207" t="str">
        <f t="shared" si="58"/>
        <v>9375</v>
      </c>
    </row>
    <row r="983" spans="122:132" ht="15" x14ac:dyDescent="0.25">
      <c r="DR983" s="206">
        <v>937</v>
      </c>
      <c r="DS983" s="206" t="s">
        <v>240</v>
      </c>
      <c r="DT983" s="206">
        <v>9377023</v>
      </c>
      <c r="DU983" s="206">
        <v>145200</v>
      </c>
      <c r="DV983" s="206" t="s">
        <v>1241</v>
      </c>
      <c r="DW983" s="206" t="s">
        <v>300</v>
      </c>
      <c r="DX983" s="206" t="str">
        <f t="shared" si="57"/>
        <v>Academy</v>
      </c>
      <c r="DY983" s="246">
        <v>88</v>
      </c>
      <c r="DZ983" s="246">
        <v>123</v>
      </c>
      <c r="EA983" s="213">
        <f t="shared" si="59"/>
        <v>6</v>
      </c>
      <c r="EB983" s="207" t="str">
        <f t="shared" si="58"/>
        <v>9376</v>
      </c>
    </row>
    <row r="984" spans="122:132" ht="15" x14ac:dyDescent="0.25">
      <c r="DR984" s="206">
        <v>937</v>
      </c>
      <c r="DS984" s="206" t="s">
        <v>240</v>
      </c>
      <c r="DT984" s="206">
        <v>9377028</v>
      </c>
      <c r="DU984" s="206">
        <v>125805</v>
      </c>
      <c r="DV984" s="206" t="s">
        <v>1242</v>
      </c>
      <c r="DW984" s="206" t="s">
        <v>295</v>
      </c>
      <c r="DX984" s="206" t="str">
        <f t="shared" si="57"/>
        <v>Maintained</v>
      </c>
      <c r="DY984" s="246">
        <v>133</v>
      </c>
      <c r="DZ984" s="246">
        <v>140</v>
      </c>
      <c r="EA984" s="213">
        <f t="shared" si="59"/>
        <v>7</v>
      </c>
      <c r="EB984" s="207" t="str">
        <f t="shared" si="58"/>
        <v>9377</v>
      </c>
    </row>
    <row r="985" spans="122:132" ht="15" x14ac:dyDescent="0.25">
      <c r="DR985" s="206">
        <v>937</v>
      </c>
      <c r="DS985" s="206" t="s">
        <v>240</v>
      </c>
      <c r="DT985" s="206">
        <v>9377044</v>
      </c>
      <c r="DU985" s="206">
        <v>145486</v>
      </c>
      <c r="DV985" s="206" t="s">
        <v>1243</v>
      </c>
      <c r="DW985" s="206" t="s">
        <v>300</v>
      </c>
      <c r="DX985" s="206" t="str">
        <f t="shared" si="57"/>
        <v>Academy</v>
      </c>
      <c r="DY985" s="246">
        <v>73</v>
      </c>
      <c r="DZ985" s="246">
        <v>109</v>
      </c>
      <c r="EA985" s="213">
        <f t="shared" si="59"/>
        <v>8</v>
      </c>
      <c r="EB985" s="207" t="str">
        <f t="shared" si="58"/>
        <v>9378</v>
      </c>
    </row>
    <row r="986" spans="122:132" ht="15" x14ac:dyDescent="0.25">
      <c r="DR986" s="206">
        <v>937</v>
      </c>
      <c r="DS986" s="206" t="s">
        <v>240</v>
      </c>
      <c r="DT986" s="206">
        <v>9377046</v>
      </c>
      <c r="DU986" s="206">
        <v>139469</v>
      </c>
      <c r="DV986" s="206" t="s">
        <v>1244</v>
      </c>
      <c r="DW986" s="206" t="s">
        <v>300</v>
      </c>
      <c r="DX986" s="206" t="str">
        <f t="shared" si="57"/>
        <v>Academy</v>
      </c>
      <c r="DY986" s="246">
        <v>0</v>
      </c>
      <c r="DZ986" s="246">
        <v>162</v>
      </c>
      <c r="EA986" s="213">
        <f t="shared" si="59"/>
        <v>9</v>
      </c>
      <c r="EB986" s="207" t="str">
        <f t="shared" si="58"/>
        <v>9379</v>
      </c>
    </row>
    <row r="987" spans="122:132" ht="15" x14ac:dyDescent="0.25">
      <c r="DR987" s="206">
        <v>937</v>
      </c>
      <c r="DS987" s="206" t="s">
        <v>240</v>
      </c>
      <c r="DT987" s="206">
        <v>9377047</v>
      </c>
      <c r="DU987" s="206">
        <v>145224</v>
      </c>
      <c r="DV987" s="206" t="s">
        <v>1245</v>
      </c>
      <c r="DW987" s="206" t="s">
        <v>300</v>
      </c>
      <c r="DX987" s="206" t="str">
        <f t="shared" si="57"/>
        <v>Academy</v>
      </c>
      <c r="DY987" s="246">
        <v>99</v>
      </c>
      <c r="DZ987" s="246">
        <v>118</v>
      </c>
      <c r="EA987" s="213">
        <f t="shared" si="59"/>
        <v>10</v>
      </c>
      <c r="EB987" s="207" t="str">
        <f t="shared" si="58"/>
        <v>93710</v>
      </c>
    </row>
    <row r="988" spans="122:132" ht="15" x14ac:dyDescent="0.25">
      <c r="DR988" s="206">
        <v>938</v>
      </c>
      <c r="DS988" s="206" t="s">
        <v>242</v>
      </c>
      <c r="DT988" s="206">
        <v>9387000</v>
      </c>
      <c r="DU988" s="206">
        <v>146274</v>
      </c>
      <c r="DV988" s="206" t="s">
        <v>1246</v>
      </c>
      <c r="DW988" s="206" t="s">
        <v>345</v>
      </c>
      <c r="DX988" s="206" t="str">
        <f t="shared" si="57"/>
        <v>Academy</v>
      </c>
      <c r="DY988" s="246">
        <v>14</v>
      </c>
      <c r="DZ988" s="246">
        <v>66</v>
      </c>
      <c r="EA988" s="213">
        <f t="shared" si="59"/>
        <v>1</v>
      </c>
      <c r="EB988" s="207" t="str">
        <f t="shared" si="58"/>
        <v>9381</v>
      </c>
    </row>
    <row r="989" spans="122:132" ht="15" x14ac:dyDescent="0.25">
      <c r="DR989" s="206">
        <v>938</v>
      </c>
      <c r="DS989" s="206" t="s">
        <v>242</v>
      </c>
      <c r="DT989" s="206">
        <v>9387004</v>
      </c>
      <c r="DU989" s="206">
        <v>126155</v>
      </c>
      <c r="DV989" s="206" t="s">
        <v>1009</v>
      </c>
      <c r="DW989" s="206" t="s">
        <v>295</v>
      </c>
      <c r="DX989" s="206" t="str">
        <f t="shared" si="57"/>
        <v>Maintained</v>
      </c>
      <c r="DY989" s="246">
        <v>90</v>
      </c>
      <c r="DZ989" s="246">
        <v>133</v>
      </c>
      <c r="EA989" s="213">
        <f t="shared" si="59"/>
        <v>2</v>
      </c>
      <c r="EB989" s="207" t="str">
        <f t="shared" si="58"/>
        <v>9382</v>
      </c>
    </row>
    <row r="990" spans="122:132" ht="15" x14ac:dyDescent="0.25">
      <c r="DR990" s="206">
        <v>938</v>
      </c>
      <c r="DS990" s="206" t="s">
        <v>242</v>
      </c>
      <c r="DT990" s="206">
        <v>9387006</v>
      </c>
      <c r="DU990" s="206">
        <v>126157</v>
      </c>
      <c r="DV990" s="206" t="s">
        <v>1247</v>
      </c>
      <c r="DW990" s="206" t="s">
        <v>295</v>
      </c>
      <c r="DX990" s="206" t="str">
        <f t="shared" si="57"/>
        <v>Maintained</v>
      </c>
      <c r="DY990" s="246">
        <v>0</v>
      </c>
      <c r="DZ990" s="246">
        <v>223</v>
      </c>
      <c r="EA990" s="213">
        <f t="shared" si="59"/>
        <v>3</v>
      </c>
      <c r="EB990" s="207" t="str">
        <f t="shared" si="58"/>
        <v>9383</v>
      </c>
    </row>
    <row r="991" spans="122:132" ht="15" x14ac:dyDescent="0.25">
      <c r="DR991" s="206">
        <v>938</v>
      </c>
      <c r="DS991" s="206" t="s">
        <v>242</v>
      </c>
      <c r="DT991" s="206">
        <v>9387008</v>
      </c>
      <c r="DU991" s="206">
        <v>126159</v>
      </c>
      <c r="DV991" s="206" t="s">
        <v>1248</v>
      </c>
      <c r="DW991" s="206" t="s">
        <v>295</v>
      </c>
      <c r="DX991" s="206" t="str">
        <f t="shared" si="57"/>
        <v>Maintained</v>
      </c>
      <c r="DY991" s="246">
        <v>174</v>
      </c>
      <c r="DZ991" s="246">
        <v>0</v>
      </c>
      <c r="EA991" s="213">
        <f t="shared" si="59"/>
        <v>4</v>
      </c>
      <c r="EB991" s="207" t="str">
        <f t="shared" si="58"/>
        <v>9384</v>
      </c>
    </row>
    <row r="992" spans="122:132" ht="15" x14ac:dyDescent="0.25">
      <c r="DR992" s="206">
        <v>938</v>
      </c>
      <c r="DS992" s="206" t="s">
        <v>242</v>
      </c>
      <c r="DT992" s="206">
        <v>9387009</v>
      </c>
      <c r="DU992" s="206">
        <v>126160</v>
      </c>
      <c r="DV992" s="206" t="s">
        <v>1249</v>
      </c>
      <c r="DW992" s="206" t="s">
        <v>295</v>
      </c>
      <c r="DX992" s="206" t="str">
        <f t="shared" si="57"/>
        <v>Maintained</v>
      </c>
      <c r="DY992" s="246">
        <v>64</v>
      </c>
      <c r="DZ992" s="246">
        <v>52</v>
      </c>
      <c r="EA992" s="213">
        <f t="shared" si="59"/>
        <v>5</v>
      </c>
      <c r="EB992" s="207" t="str">
        <f t="shared" si="58"/>
        <v>9385</v>
      </c>
    </row>
    <row r="993" spans="122:132" ht="15" x14ac:dyDescent="0.25">
      <c r="DR993" s="206">
        <v>938</v>
      </c>
      <c r="DS993" s="206" t="s">
        <v>242</v>
      </c>
      <c r="DT993" s="206">
        <v>9387010</v>
      </c>
      <c r="DU993" s="206">
        <v>126161</v>
      </c>
      <c r="DV993" s="206" t="s">
        <v>1250</v>
      </c>
      <c r="DW993" s="206" t="s">
        <v>295</v>
      </c>
      <c r="DX993" s="206" t="str">
        <f t="shared" si="57"/>
        <v>Maintained</v>
      </c>
      <c r="DY993" s="246">
        <v>0</v>
      </c>
      <c r="DZ993" s="246">
        <v>268</v>
      </c>
      <c r="EA993" s="213">
        <f t="shared" si="59"/>
        <v>6</v>
      </c>
      <c r="EB993" s="207" t="str">
        <f t="shared" si="58"/>
        <v>9386</v>
      </c>
    </row>
    <row r="994" spans="122:132" ht="15" x14ac:dyDescent="0.25">
      <c r="DR994" s="206">
        <v>938</v>
      </c>
      <c r="DS994" s="206" t="s">
        <v>242</v>
      </c>
      <c r="DT994" s="206">
        <v>9387011</v>
      </c>
      <c r="DU994" s="206">
        <v>126162</v>
      </c>
      <c r="DV994" s="206" t="s">
        <v>1251</v>
      </c>
      <c r="DW994" s="206" t="s">
        <v>295</v>
      </c>
      <c r="DX994" s="206" t="str">
        <f t="shared" si="57"/>
        <v>Maintained</v>
      </c>
      <c r="DY994" s="246">
        <v>219</v>
      </c>
      <c r="DZ994" s="246">
        <v>0</v>
      </c>
      <c r="EA994" s="213">
        <f t="shared" si="59"/>
        <v>7</v>
      </c>
      <c r="EB994" s="207" t="str">
        <f t="shared" si="58"/>
        <v>9387</v>
      </c>
    </row>
    <row r="995" spans="122:132" ht="15" x14ac:dyDescent="0.25">
      <c r="DR995" s="206">
        <v>938</v>
      </c>
      <c r="DS995" s="206" t="s">
        <v>242</v>
      </c>
      <c r="DT995" s="206">
        <v>9387012</v>
      </c>
      <c r="DU995" s="206">
        <v>126163</v>
      </c>
      <c r="DV995" s="206" t="s">
        <v>1252</v>
      </c>
      <c r="DW995" s="206" t="s">
        <v>295</v>
      </c>
      <c r="DX995" s="206" t="str">
        <f t="shared" si="57"/>
        <v>Maintained</v>
      </c>
      <c r="DY995" s="246">
        <v>65</v>
      </c>
      <c r="DZ995" s="246">
        <v>75</v>
      </c>
      <c r="EA995" s="213">
        <f t="shared" si="59"/>
        <v>8</v>
      </c>
      <c r="EB995" s="207" t="str">
        <f t="shared" si="58"/>
        <v>9388</v>
      </c>
    </row>
    <row r="996" spans="122:132" ht="15" x14ac:dyDescent="0.25">
      <c r="DR996" s="206">
        <v>938</v>
      </c>
      <c r="DS996" s="206" t="s">
        <v>242</v>
      </c>
      <c r="DT996" s="206">
        <v>9387013</v>
      </c>
      <c r="DU996" s="206">
        <v>136114</v>
      </c>
      <c r="DV996" s="206" t="s">
        <v>1253</v>
      </c>
      <c r="DW996" s="206" t="s">
        <v>320</v>
      </c>
      <c r="DX996" s="206" t="str">
        <f t="shared" si="57"/>
        <v>Maintained</v>
      </c>
      <c r="DY996" s="246">
        <v>84</v>
      </c>
      <c r="DZ996" s="246">
        <v>196</v>
      </c>
      <c r="EA996" s="213">
        <f t="shared" si="59"/>
        <v>9</v>
      </c>
      <c r="EB996" s="207" t="str">
        <f t="shared" si="58"/>
        <v>9389</v>
      </c>
    </row>
    <row r="997" spans="122:132" ht="15" x14ac:dyDescent="0.25">
      <c r="DR997" s="206">
        <v>938</v>
      </c>
      <c r="DS997" s="206" t="s">
        <v>242</v>
      </c>
      <c r="DT997" s="206">
        <v>9387019</v>
      </c>
      <c r="DU997" s="206">
        <v>145394</v>
      </c>
      <c r="DV997" s="206" t="s">
        <v>1254</v>
      </c>
      <c r="DW997" s="206" t="s">
        <v>300</v>
      </c>
      <c r="DX997" s="206" t="str">
        <f t="shared" si="57"/>
        <v>Academy</v>
      </c>
      <c r="DY997" s="246">
        <v>50</v>
      </c>
      <c r="DZ997" s="246">
        <v>0</v>
      </c>
      <c r="EA997" s="213">
        <f t="shared" si="59"/>
        <v>10</v>
      </c>
      <c r="EB997" s="207" t="str">
        <f t="shared" si="58"/>
        <v>93810</v>
      </c>
    </row>
    <row r="998" spans="122:132" ht="15" x14ac:dyDescent="0.25">
      <c r="DR998" s="206">
        <v>938</v>
      </c>
      <c r="DS998" s="206" t="s">
        <v>242</v>
      </c>
      <c r="DT998" s="206">
        <v>9387021</v>
      </c>
      <c r="DU998" s="206">
        <v>126169</v>
      </c>
      <c r="DV998" s="206" t="s">
        <v>1255</v>
      </c>
      <c r="DW998" s="206" t="s">
        <v>295</v>
      </c>
      <c r="DX998" s="206" t="str">
        <f t="shared" si="57"/>
        <v>Maintained</v>
      </c>
      <c r="DY998" s="246">
        <v>134</v>
      </c>
      <c r="DZ998" s="246">
        <v>0</v>
      </c>
      <c r="EA998" s="213">
        <f t="shared" si="59"/>
        <v>11</v>
      </c>
      <c r="EB998" s="207" t="str">
        <f t="shared" si="58"/>
        <v>93811</v>
      </c>
    </row>
    <row r="999" spans="122:132" ht="15" x14ac:dyDescent="0.25">
      <c r="DR999" s="206">
        <v>938</v>
      </c>
      <c r="DS999" s="206" t="s">
        <v>242</v>
      </c>
      <c r="DT999" s="206">
        <v>9387022</v>
      </c>
      <c r="DU999" s="206">
        <v>126170</v>
      </c>
      <c r="DV999" s="206" t="s">
        <v>1256</v>
      </c>
      <c r="DW999" s="206" t="s">
        <v>295</v>
      </c>
      <c r="DX999" s="206" t="str">
        <f t="shared" si="57"/>
        <v>Maintained</v>
      </c>
      <c r="DY999" s="246">
        <v>12</v>
      </c>
      <c r="DZ999" s="246">
        <v>46</v>
      </c>
      <c r="EA999" s="213">
        <f t="shared" si="59"/>
        <v>12</v>
      </c>
      <c r="EB999" s="207" t="str">
        <f t="shared" si="58"/>
        <v>93812</v>
      </c>
    </row>
    <row r="1000" spans="122:132" ht="15" x14ac:dyDescent="0.25">
      <c r="DR1000" s="206">
        <v>940</v>
      </c>
      <c r="DS1000" s="206" t="s">
        <v>282</v>
      </c>
      <c r="DT1000" s="206">
        <v>9407003</v>
      </c>
      <c r="DU1000" s="206">
        <v>145906</v>
      </c>
      <c r="DV1000" s="206" t="s">
        <v>1257</v>
      </c>
      <c r="DW1000" s="206" t="s">
        <v>311</v>
      </c>
      <c r="DX1000" s="206" t="str">
        <f t="shared" si="57"/>
        <v>Academy</v>
      </c>
      <c r="DY1000" s="246">
        <v>55</v>
      </c>
      <c r="DZ1000" s="246">
        <v>84</v>
      </c>
      <c r="EA1000" s="213">
        <f t="shared" si="59"/>
        <v>1</v>
      </c>
      <c r="EB1000" s="207" t="str">
        <f t="shared" si="58"/>
        <v>9401</v>
      </c>
    </row>
    <row r="1001" spans="122:132" ht="15" x14ac:dyDescent="0.25">
      <c r="DR1001" s="206">
        <v>940</v>
      </c>
      <c r="DS1001" s="206" t="s">
        <v>282</v>
      </c>
      <c r="DT1001" s="206">
        <v>9407007</v>
      </c>
      <c r="DU1001" s="206">
        <v>148583</v>
      </c>
      <c r="DV1001" s="206" t="s">
        <v>1258</v>
      </c>
      <c r="DW1001" s="206" t="s">
        <v>311</v>
      </c>
      <c r="DX1001" s="206" t="str">
        <f t="shared" si="57"/>
        <v>Academy</v>
      </c>
      <c r="DY1001" s="246">
        <v>0</v>
      </c>
      <c r="DZ1001" s="246">
        <v>26</v>
      </c>
      <c r="EA1001" s="213">
        <f t="shared" si="59"/>
        <v>2</v>
      </c>
      <c r="EB1001" s="207" t="str">
        <f t="shared" si="58"/>
        <v>9402</v>
      </c>
    </row>
    <row r="1002" spans="122:132" ht="15" x14ac:dyDescent="0.25">
      <c r="DR1002" s="206">
        <v>940</v>
      </c>
      <c r="DS1002" s="206" t="s">
        <v>282</v>
      </c>
      <c r="DT1002" s="206">
        <v>9407008</v>
      </c>
      <c r="DU1002" s="206">
        <v>141791</v>
      </c>
      <c r="DV1002" s="206" t="s">
        <v>1259</v>
      </c>
      <c r="DW1002" s="206" t="s">
        <v>300</v>
      </c>
      <c r="DX1002" s="206" t="str">
        <f t="shared" si="57"/>
        <v>Academy</v>
      </c>
      <c r="DY1002" s="246">
        <v>0</v>
      </c>
      <c r="DZ1002" s="246">
        <v>268</v>
      </c>
      <c r="EA1002" s="213">
        <f t="shared" si="59"/>
        <v>3</v>
      </c>
      <c r="EB1002" s="207" t="str">
        <f t="shared" si="58"/>
        <v>9403</v>
      </c>
    </row>
    <row r="1003" spans="122:132" ht="15" x14ac:dyDescent="0.25">
      <c r="DR1003" s="206">
        <v>940</v>
      </c>
      <c r="DS1003" s="206" t="s">
        <v>282</v>
      </c>
      <c r="DT1003" s="206">
        <v>9407010</v>
      </c>
      <c r="DU1003" s="206">
        <v>144684</v>
      </c>
      <c r="DV1003" s="206" t="s">
        <v>1260</v>
      </c>
      <c r="DW1003" s="206" t="s">
        <v>300</v>
      </c>
      <c r="DX1003" s="206" t="str">
        <f t="shared" si="57"/>
        <v>Academy</v>
      </c>
      <c r="DY1003" s="246">
        <v>0</v>
      </c>
      <c r="DZ1003" s="246">
        <v>79</v>
      </c>
      <c r="EA1003" s="213">
        <f t="shared" si="59"/>
        <v>4</v>
      </c>
      <c r="EB1003" s="207" t="str">
        <f t="shared" si="58"/>
        <v>9404</v>
      </c>
    </row>
    <row r="1004" spans="122:132" ht="15" x14ac:dyDescent="0.25">
      <c r="DR1004" s="206">
        <v>940</v>
      </c>
      <c r="DS1004" s="206" t="s">
        <v>282</v>
      </c>
      <c r="DT1004" s="206">
        <v>9407026</v>
      </c>
      <c r="DU1004" s="206">
        <v>137875</v>
      </c>
      <c r="DV1004" s="206" t="s">
        <v>1261</v>
      </c>
      <c r="DW1004" s="206" t="s">
        <v>300</v>
      </c>
      <c r="DX1004" s="206" t="str">
        <f t="shared" si="57"/>
        <v>Academy</v>
      </c>
      <c r="DY1004" s="246">
        <v>158</v>
      </c>
      <c r="DZ1004" s="246">
        <v>1</v>
      </c>
      <c r="EA1004" s="213">
        <f t="shared" si="59"/>
        <v>5</v>
      </c>
      <c r="EB1004" s="207" t="str">
        <f t="shared" si="58"/>
        <v>9405</v>
      </c>
    </row>
    <row r="1005" spans="122:132" ht="15" x14ac:dyDescent="0.25">
      <c r="DR1005" s="206">
        <v>940</v>
      </c>
      <c r="DS1005" s="206" t="s">
        <v>282</v>
      </c>
      <c r="DT1005" s="206">
        <v>9407029</v>
      </c>
      <c r="DU1005" s="206">
        <v>140277</v>
      </c>
      <c r="DV1005" s="206" t="s">
        <v>1262</v>
      </c>
      <c r="DW1005" s="206" t="s">
        <v>300</v>
      </c>
      <c r="DX1005" s="206" t="str">
        <f t="shared" si="57"/>
        <v>Academy</v>
      </c>
      <c r="DY1005" s="246">
        <v>0</v>
      </c>
      <c r="DZ1005" s="246">
        <v>150</v>
      </c>
      <c r="EA1005" s="213">
        <f t="shared" si="59"/>
        <v>6</v>
      </c>
      <c r="EB1005" s="207" t="str">
        <f t="shared" si="58"/>
        <v>9406</v>
      </c>
    </row>
    <row r="1006" spans="122:132" ht="15" x14ac:dyDescent="0.25">
      <c r="DR1006" s="206">
        <v>940</v>
      </c>
      <c r="DS1006" s="206" t="s">
        <v>282</v>
      </c>
      <c r="DT1006" s="206">
        <v>9407031</v>
      </c>
      <c r="DU1006" s="206">
        <v>131079</v>
      </c>
      <c r="DV1006" s="206" t="s">
        <v>1263</v>
      </c>
      <c r="DW1006" s="206" t="s">
        <v>295</v>
      </c>
      <c r="DX1006" s="206" t="str">
        <f t="shared" si="57"/>
        <v>Maintained</v>
      </c>
      <c r="DY1006" s="246">
        <v>206</v>
      </c>
      <c r="DZ1006" s="246">
        <v>0</v>
      </c>
      <c r="EA1006" s="213">
        <f t="shared" si="59"/>
        <v>7</v>
      </c>
      <c r="EB1006" s="207" t="str">
        <f t="shared" si="58"/>
        <v>9407</v>
      </c>
    </row>
    <row r="1007" spans="122:132" ht="15" x14ac:dyDescent="0.25">
      <c r="DR1007" s="206">
        <v>940</v>
      </c>
      <c r="DS1007" s="206" t="s">
        <v>282</v>
      </c>
      <c r="DT1007" s="206">
        <v>9407033</v>
      </c>
      <c r="DU1007" s="206">
        <v>138634</v>
      </c>
      <c r="DV1007" s="206" t="s">
        <v>1264</v>
      </c>
      <c r="DW1007" s="206" t="s">
        <v>300</v>
      </c>
      <c r="DX1007" s="206" t="str">
        <f t="shared" si="57"/>
        <v>Academy</v>
      </c>
      <c r="DY1007" s="246">
        <v>30.5</v>
      </c>
      <c r="DZ1007" s="246">
        <v>85.5</v>
      </c>
      <c r="EA1007" s="213">
        <f t="shared" si="59"/>
        <v>8</v>
      </c>
      <c r="EB1007" s="207" t="str">
        <f t="shared" si="58"/>
        <v>9408</v>
      </c>
    </row>
    <row r="1008" spans="122:132" ht="15" x14ac:dyDescent="0.25">
      <c r="DR1008" s="206">
        <v>941</v>
      </c>
      <c r="DS1008" s="206" t="s">
        <v>283</v>
      </c>
      <c r="DT1008" s="206">
        <v>9417000</v>
      </c>
      <c r="DU1008" s="206">
        <v>142783</v>
      </c>
      <c r="DV1008" s="206" t="s">
        <v>1265</v>
      </c>
      <c r="DW1008" s="206" t="s">
        <v>311</v>
      </c>
      <c r="DX1008" s="206" t="str">
        <f t="shared" si="57"/>
        <v>Academy</v>
      </c>
      <c r="DY1008" s="246">
        <v>86</v>
      </c>
      <c r="DZ1008" s="246">
        <v>110</v>
      </c>
      <c r="EA1008" s="213">
        <f t="shared" si="59"/>
        <v>1</v>
      </c>
      <c r="EB1008" s="207" t="str">
        <f t="shared" si="58"/>
        <v>9411</v>
      </c>
    </row>
    <row r="1009" spans="122:132" ht="15" x14ac:dyDescent="0.25">
      <c r="DR1009" s="206">
        <v>941</v>
      </c>
      <c r="DS1009" s="206" t="s">
        <v>283</v>
      </c>
      <c r="DT1009" s="206">
        <v>9417002</v>
      </c>
      <c r="DU1009" s="206">
        <v>144759</v>
      </c>
      <c r="DV1009" s="206" t="s">
        <v>1266</v>
      </c>
      <c r="DW1009" s="206" t="s">
        <v>311</v>
      </c>
      <c r="DX1009" s="206" t="str">
        <f t="shared" si="57"/>
        <v>Academy</v>
      </c>
      <c r="DY1009" s="246">
        <v>59</v>
      </c>
      <c r="DZ1009" s="246">
        <v>46</v>
      </c>
      <c r="EA1009" s="213">
        <f t="shared" si="59"/>
        <v>2</v>
      </c>
      <c r="EB1009" s="207" t="str">
        <f t="shared" si="58"/>
        <v>9412</v>
      </c>
    </row>
    <row r="1010" spans="122:132" ht="15" x14ac:dyDescent="0.25">
      <c r="DR1010" s="206">
        <v>941</v>
      </c>
      <c r="DS1010" s="206" t="s">
        <v>283</v>
      </c>
      <c r="DT1010" s="206">
        <v>9417014</v>
      </c>
      <c r="DU1010" s="206">
        <v>122160</v>
      </c>
      <c r="DV1010" s="206" t="s">
        <v>1267</v>
      </c>
      <c r="DW1010" s="206" t="s">
        <v>295</v>
      </c>
      <c r="DX1010" s="206" t="str">
        <f t="shared" si="57"/>
        <v>Maintained</v>
      </c>
      <c r="DY1010" s="246">
        <v>123</v>
      </c>
      <c r="DZ1010" s="246">
        <v>0</v>
      </c>
      <c r="EA1010" s="213">
        <f t="shared" si="59"/>
        <v>3</v>
      </c>
      <c r="EB1010" s="207" t="str">
        <f t="shared" si="58"/>
        <v>9413</v>
      </c>
    </row>
    <row r="1011" spans="122:132" ht="15" x14ac:dyDescent="0.25">
      <c r="DR1011" s="206">
        <v>941</v>
      </c>
      <c r="DS1011" s="206" t="s">
        <v>283</v>
      </c>
      <c r="DT1011" s="206">
        <v>9417017</v>
      </c>
      <c r="DU1011" s="206">
        <v>137354</v>
      </c>
      <c r="DV1011" s="206" t="s">
        <v>1268</v>
      </c>
      <c r="DW1011" s="206" t="s">
        <v>300</v>
      </c>
      <c r="DX1011" s="206" t="str">
        <f t="shared" si="57"/>
        <v>Academy</v>
      </c>
      <c r="DY1011" s="246">
        <v>0</v>
      </c>
      <c r="DZ1011" s="246">
        <v>260</v>
      </c>
      <c r="EA1011" s="213">
        <f t="shared" si="59"/>
        <v>4</v>
      </c>
      <c r="EB1011" s="207" t="str">
        <f t="shared" si="58"/>
        <v>9414</v>
      </c>
    </row>
    <row r="1012" spans="122:132" ht="15" x14ac:dyDescent="0.25">
      <c r="DR1012" s="206">
        <v>941</v>
      </c>
      <c r="DS1012" s="206" t="s">
        <v>283</v>
      </c>
      <c r="DT1012" s="206">
        <v>9417018</v>
      </c>
      <c r="DU1012" s="206">
        <v>122162</v>
      </c>
      <c r="DV1012" s="206" t="s">
        <v>1269</v>
      </c>
      <c r="DW1012" s="206" t="s">
        <v>295</v>
      </c>
      <c r="DX1012" s="206" t="str">
        <f t="shared" si="57"/>
        <v>Maintained</v>
      </c>
      <c r="DY1012" s="246">
        <v>0</v>
      </c>
      <c r="DZ1012" s="246">
        <v>67</v>
      </c>
      <c r="EA1012" s="213">
        <f t="shared" si="59"/>
        <v>5</v>
      </c>
      <c r="EB1012" s="207" t="str">
        <f t="shared" si="58"/>
        <v>9415</v>
      </c>
    </row>
    <row r="1013" spans="122:132" ht="15" x14ac:dyDescent="0.25">
      <c r="DR1013" s="206">
        <v>941</v>
      </c>
      <c r="DS1013" s="206" t="s">
        <v>283</v>
      </c>
      <c r="DT1013" s="206">
        <v>9417019</v>
      </c>
      <c r="DU1013" s="206">
        <v>141726</v>
      </c>
      <c r="DV1013" s="206" t="s">
        <v>1270</v>
      </c>
      <c r="DW1013" s="206" t="s">
        <v>300</v>
      </c>
      <c r="DX1013" s="206" t="str">
        <f t="shared" si="57"/>
        <v>Academy</v>
      </c>
      <c r="DY1013" s="246">
        <v>0</v>
      </c>
      <c r="DZ1013" s="246">
        <v>101</v>
      </c>
      <c r="EA1013" s="213">
        <f t="shared" si="59"/>
        <v>6</v>
      </c>
      <c r="EB1013" s="207" t="str">
        <f t="shared" si="58"/>
        <v>9416</v>
      </c>
    </row>
    <row r="1014" spans="122:132" ht="15" x14ac:dyDescent="0.25">
      <c r="DR1014" s="206">
        <v>941</v>
      </c>
      <c r="DS1014" s="206" t="s">
        <v>283</v>
      </c>
      <c r="DT1014" s="206">
        <v>9417020</v>
      </c>
      <c r="DU1014" s="206">
        <v>140436</v>
      </c>
      <c r="DV1014" s="206" t="s">
        <v>1271</v>
      </c>
      <c r="DW1014" s="206" t="s">
        <v>300</v>
      </c>
      <c r="DX1014" s="206" t="str">
        <f t="shared" si="57"/>
        <v>Academy</v>
      </c>
      <c r="DY1014" s="246">
        <v>81</v>
      </c>
      <c r="DZ1014" s="246">
        <v>170</v>
      </c>
      <c r="EA1014" s="213">
        <f t="shared" si="59"/>
        <v>7</v>
      </c>
      <c r="EB1014" s="207" t="str">
        <f t="shared" si="58"/>
        <v>9417</v>
      </c>
    </row>
    <row r="1015" spans="122:132" ht="15" x14ac:dyDescent="0.25">
      <c r="DR1015" s="206">
        <v>941</v>
      </c>
      <c r="DS1015" s="206" t="s">
        <v>283</v>
      </c>
      <c r="DT1015" s="206">
        <v>9417028</v>
      </c>
      <c r="DU1015" s="206">
        <v>122167</v>
      </c>
      <c r="DV1015" s="206" t="s">
        <v>1272</v>
      </c>
      <c r="DW1015" s="206" t="s">
        <v>295</v>
      </c>
      <c r="DX1015" s="206" t="str">
        <f t="shared" si="57"/>
        <v>Maintained</v>
      </c>
      <c r="DY1015" s="246">
        <v>40</v>
      </c>
      <c r="DZ1015" s="246">
        <v>0</v>
      </c>
      <c r="EA1015" s="213">
        <f t="shared" si="59"/>
        <v>8</v>
      </c>
      <c r="EB1015" s="207" t="str">
        <f t="shared" si="58"/>
        <v>9418</v>
      </c>
    </row>
  </sheetData>
  <sheetProtection autoFilter="0"/>
  <autoFilter ref="A4:EB155" xr:uid="{00000000-0009-0000-0000-000006000000}">
    <filterColumn colId="1">
      <filters>
        <filter val="Select LA.."/>
      </filters>
    </filterColumn>
  </autoFilter>
  <sortState xmlns:xlrd2="http://schemas.microsoft.com/office/spreadsheetml/2017/richdata2" ref="A6:B155">
    <sortCondition ref="B6:B155"/>
  </sortState>
  <mergeCells count="42">
    <mergeCell ref="CW2:DH2"/>
    <mergeCell ref="X2:AA2"/>
    <mergeCell ref="AB2:AM2"/>
    <mergeCell ref="AP2:AR2"/>
    <mergeCell ref="AS2:AS4"/>
    <mergeCell ref="AT2:BE2"/>
    <mergeCell ref="BF2:BH2"/>
    <mergeCell ref="AB3:AD3"/>
    <mergeCell ref="AE3:AG3"/>
    <mergeCell ref="AH3:AJ3"/>
    <mergeCell ref="AK3:AM3"/>
    <mergeCell ref="AN3:AO3"/>
    <mergeCell ref="AP3:AR3"/>
    <mergeCell ref="AT3:AV3"/>
    <mergeCell ref="AW3:AY3"/>
    <mergeCell ref="AZ3:BB3"/>
    <mergeCell ref="C1:D1"/>
    <mergeCell ref="BI1:CE1"/>
    <mergeCell ref="CF1:CV1"/>
    <mergeCell ref="BC3:BE3"/>
    <mergeCell ref="CB2:CE2"/>
    <mergeCell ref="CW1:DK1"/>
    <mergeCell ref="DL1:DP1"/>
    <mergeCell ref="E1:AA1"/>
    <mergeCell ref="AB1:AR1"/>
    <mergeCell ref="AT1:BH1"/>
    <mergeCell ref="DP2:DP4"/>
    <mergeCell ref="CF3:CH3"/>
    <mergeCell ref="CI3:CK3"/>
    <mergeCell ref="CL3:CN3"/>
    <mergeCell ref="CO3:CQ3"/>
    <mergeCell ref="CR3:CS3"/>
    <mergeCell ref="CT3:CV3"/>
    <mergeCell ref="CW3:CY3"/>
    <mergeCell ref="CZ3:DB3"/>
    <mergeCell ref="DC3:DE3"/>
    <mergeCell ref="DF3:DH3"/>
    <mergeCell ref="DL3:DM3"/>
    <mergeCell ref="DN3:DO3"/>
    <mergeCell ref="DI2:DK2"/>
    <mergeCell ref="CF2:CQ2"/>
    <mergeCell ref="CT2:CV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YOUNG, Joe</cp:lastModifiedBy>
  <dcterms:created xsi:type="dcterms:W3CDTF">2020-01-14T08:26:17Z</dcterms:created>
  <dcterms:modified xsi:type="dcterms:W3CDTF">2023-07-12T13:32:40Z</dcterms:modified>
</cp:coreProperties>
</file>