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isgov-my.sharepoint.com/personal/rachel_gibson2_energysecurity_gov_uk/Documents/Documents/Publishing/cfd/"/>
    </mc:Choice>
  </mc:AlternateContent>
  <xr:revisionPtr revIDLastSave="0" documentId="8_{C1A4CB0B-28E2-4098-A173-78FFB69ECB0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able_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" l="1"/>
  <c r="N23" i="1"/>
  <c r="K23" i="1"/>
  <c r="M23" i="1" s="1"/>
  <c r="G23" i="1"/>
  <c r="O22" i="1"/>
  <c r="O21" i="1" s="1"/>
  <c r="N22" i="1"/>
  <c r="K22" i="1"/>
  <c r="M22" i="1" s="1"/>
  <c r="M21" i="1" s="1"/>
  <c r="L21" i="1" s="1"/>
  <c r="N21" i="1" s="1"/>
  <c r="G22" i="1"/>
  <c r="G21" i="1" s="1"/>
  <c r="E21" i="1"/>
  <c r="O20" i="1"/>
  <c r="O18" i="1" s="1"/>
  <c r="N20" i="1"/>
  <c r="K20" i="1"/>
  <c r="M20" i="1" s="1"/>
  <c r="G20" i="1"/>
  <c r="O19" i="1"/>
  <c r="N19" i="1"/>
  <c r="K19" i="1"/>
  <c r="K18" i="1" s="1"/>
  <c r="G19" i="1"/>
  <c r="G18" i="1" s="1"/>
  <c r="E18" i="1"/>
  <c r="O17" i="1"/>
  <c r="K17" i="1"/>
  <c r="O16" i="1"/>
  <c r="N16" i="1"/>
  <c r="M16" i="1"/>
  <c r="K16" i="1"/>
  <c r="N15" i="1"/>
  <c r="O15" i="1" s="1"/>
  <c r="O14" i="1" s="1"/>
  <c r="G15" i="1"/>
  <c r="K15" i="1" s="1"/>
  <c r="E14" i="1"/>
  <c r="O13" i="1"/>
  <c r="N13" i="1"/>
  <c r="M13" i="1"/>
  <c r="K13" i="1"/>
  <c r="G13" i="1"/>
  <c r="O12" i="1"/>
  <c r="N12" i="1"/>
  <c r="G12" i="1"/>
  <c r="K12" i="1" s="1"/>
  <c r="M12" i="1" s="1"/>
  <c r="O11" i="1"/>
  <c r="N11" i="1"/>
  <c r="K11" i="1"/>
  <c r="M11" i="1" s="1"/>
  <c r="G11" i="1"/>
  <c r="N10" i="1"/>
  <c r="O10" i="1" s="1"/>
  <c r="G10" i="1"/>
  <c r="K10" i="1" s="1"/>
  <c r="M10" i="1" s="1"/>
  <c r="N9" i="1"/>
  <c r="O9" i="1" s="1"/>
  <c r="G9" i="1"/>
  <c r="G8" i="1" s="1"/>
  <c r="E8" i="1"/>
  <c r="E24" i="1" s="1"/>
  <c r="O8" i="1" l="1"/>
  <c r="O24" i="1" s="1"/>
  <c r="K14" i="1"/>
  <c r="M15" i="1"/>
  <c r="M14" i="1" s="1"/>
  <c r="L14" i="1" s="1"/>
  <c r="N14" i="1" s="1"/>
  <c r="M19" i="1"/>
  <c r="M18" i="1" s="1"/>
  <c r="L18" i="1" s="1"/>
  <c r="N18" i="1" s="1"/>
  <c r="G14" i="1"/>
  <c r="G24" i="1" s="1"/>
  <c r="K21" i="1"/>
  <c r="K9" i="1"/>
  <c r="K8" i="1" l="1"/>
  <c r="K24" i="1" s="1"/>
  <c r="M9" i="1"/>
  <c r="M8" i="1" s="1"/>
  <c r="M24" i="1" l="1"/>
  <c r="L24" i="1" s="1"/>
  <c r="N24" i="1" s="1"/>
  <c r="L8" i="1"/>
  <c r="N8" i="1" s="1"/>
</calcChain>
</file>

<file path=xl/sharedStrings.xml><?xml version="1.0" encoding="utf-8"?>
<sst xmlns="http://schemas.openxmlformats.org/spreadsheetml/2006/main" count="49" uniqueCount="38">
  <si>
    <t>UK Content Calcuation Template</t>
  </si>
  <si>
    <t>Table G1 - Template to Guide Calculation of UK Content in Committed and Uncommitted Project Expenditure (with examples)</t>
  </si>
  <si>
    <t>Key Project Components</t>
  </si>
  <si>
    <t xml:space="preserve">Committed Expenditure / 
Uncommitted Expenditure </t>
  </si>
  <si>
    <r>
      <t>Associated Expenditure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
£ millions</t>
    </r>
  </si>
  <si>
    <r>
      <t xml:space="preserve">Profit Margin 
</t>
    </r>
    <r>
      <rPr>
        <sz val="8"/>
        <color rgb="FF000000"/>
        <rFont val="Arial"/>
        <family val="2"/>
      </rPr>
      <t xml:space="preserve">
Percentage of expenditure as profit margin (destination of profit margins are not included in UK Content calculation)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
%</t>
    </r>
  </si>
  <si>
    <r>
      <t>Base Cost of Expenditure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
£ millions</t>
    </r>
  </si>
  <si>
    <r>
      <rPr>
        <b/>
        <sz val="8"/>
        <color rgb="FF000000"/>
        <rFont val="Arial"/>
        <family val="2"/>
      </rPr>
      <t>UK Supply Chain Capabilities</t>
    </r>
    <r>
      <rPr>
        <b/>
        <sz val="8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 xml:space="preserve">
For each key contract/component/category of project expenditure are there capable UK suppliers or consortia of UK suppliers who can supply the associated goods and services
</t>
    </r>
    <r>
      <rPr>
        <sz val="10"/>
        <color rgb="FF000000"/>
        <rFont val="Arial"/>
        <family val="2"/>
      </rPr>
      <t>YES / NO</t>
    </r>
    <r>
      <rPr>
        <sz val="8"/>
        <color rgb="FF000000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</si>
  <si>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 xml:space="preserve">Capacity of UK suppliers </t>
    </r>
    <r>
      <rPr>
        <b/>
        <sz val="8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 xml:space="preserve">
Capacity of UK suppliers to meet Project volumes as % of total requirements, taking into account other competing customers
%</t>
    </r>
  </si>
  <si>
    <r>
      <rPr>
        <b/>
        <sz val="8"/>
        <color rgb="FF000000"/>
        <rFont val="Arial"/>
        <family val="2"/>
      </rPr>
      <t>Probability that UK suppliers win contracts</t>
    </r>
    <r>
      <rPr>
        <b/>
        <sz val="8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 xml:space="preserve">
Probability that capable UK suppliers will capture the available orders in a competitive tender
</t>
    </r>
    <r>
      <rPr>
        <sz val="10"/>
        <color rgb="FF000000"/>
        <rFont val="Arial"/>
        <family val="2"/>
      </rPr>
      <t>%</t>
    </r>
  </si>
  <si>
    <r>
      <t>Base Cost of Expenditure proportioned to UK capture of orders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
£ millions</t>
    </r>
  </si>
  <si>
    <r>
      <rPr>
        <b/>
        <sz val="8"/>
        <color rgb="FF000000"/>
        <rFont val="Arial"/>
        <family val="2"/>
      </rPr>
      <t>UK Content as % of Base Cost</t>
    </r>
    <r>
      <rPr>
        <b/>
        <sz val="8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 xml:space="preserve">
(apply UK Content methodology in Appendix H of SCP Questionnaire)
</t>
    </r>
    <r>
      <rPr>
        <sz val="10"/>
        <color rgb="FF000000"/>
        <rFont val="Arial"/>
        <family val="2"/>
      </rPr>
      <t>%</t>
    </r>
  </si>
  <si>
    <r>
      <rPr>
        <b/>
        <sz val="8"/>
        <color rgb="FF000000"/>
        <rFont val="Arial"/>
        <family val="2"/>
      </rPr>
      <t xml:space="preserve">UK Content as proportion of Base Cost </t>
    </r>
    <r>
      <rPr>
        <b/>
        <sz val="8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£ millions</t>
    </r>
  </si>
  <si>
    <r>
      <rPr>
        <b/>
        <sz val="8"/>
        <color rgb="FF000000"/>
        <rFont val="Arial"/>
        <family val="2"/>
      </rPr>
      <t>UK Content as % of Total Cost</t>
    </r>
    <r>
      <rPr>
        <b/>
        <sz val="8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 xml:space="preserve">
UK Content in Base Cost is applied to TOTEX 
</t>
    </r>
    <r>
      <rPr>
        <sz val="10"/>
        <color rgb="FF000000"/>
        <rFont val="Arial"/>
        <family val="2"/>
      </rPr>
      <t>%</t>
    </r>
  </si>
  <si>
    <r>
      <rPr>
        <b/>
        <sz val="8"/>
        <color rgb="FF000000"/>
        <rFont val="Arial"/>
        <family val="2"/>
      </rPr>
      <t>UK Content as proportion of Total Cost</t>
    </r>
    <r>
      <rPr>
        <b/>
        <sz val="8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£ millions</t>
    </r>
  </si>
  <si>
    <t xml:space="preserve">Name of Contract/Component/Category </t>
  </si>
  <si>
    <t xml:space="preserve">Description of Contract/Component/Category </t>
  </si>
  <si>
    <t>DevEx phase</t>
  </si>
  <si>
    <t>Contract 000001</t>
  </si>
  <si>
    <t>Seabed survey</t>
  </si>
  <si>
    <t>Committed</t>
  </si>
  <si>
    <t>YES</t>
  </si>
  <si>
    <t>Contract 000002</t>
  </si>
  <si>
    <t xml:space="preserve">Planning consent advisory service </t>
  </si>
  <si>
    <t>Contract 000003</t>
  </si>
  <si>
    <t>Specialist engineering</t>
  </si>
  <si>
    <t>NO</t>
  </si>
  <si>
    <t>Met equipment</t>
  </si>
  <si>
    <t>Met station supply and install</t>
  </si>
  <si>
    <t>Uncommitted</t>
  </si>
  <si>
    <t>add rows as needed</t>
  </si>
  <si>
    <t>CapEx phase</t>
  </si>
  <si>
    <t>Array cables</t>
  </si>
  <si>
    <t xml:space="preserve">Array Cables supply </t>
  </si>
  <si>
    <t>[Contract/Component/Category]</t>
  </si>
  <si>
    <t>OpEx phase</t>
  </si>
  <si>
    <t>DecEx phase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</si>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</sst>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£-809]#,##0.0"/>
    <numFmt numFmtId="165" formatCode="#,##0.0"/>
    <numFmt numFmtId="166" formatCode="0.0%"/>
    <numFmt numFmtId="167" formatCode="[$£-809]#,##0.00"/>
  </numFmts>
  <fonts count="10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i/>
      <sz val="7"/>
      <color rgb="FF000000"/>
      <name val="Arial"/>
      <family val="2"/>
    </font>
    <font>
      <b/>
      <sz val="11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</fills>
  <borders count="16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6" fillId="0" borderId="7" xfId="0" applyNumberFormat="1" applyFont="1" applyBorder="1" applyAlignment="1">
      <alignment vertical="center" wrapText="1"/>
    </xf>
    <xf numFmtId="165" fontId="6" fillId="2" borderId="7" xfId="0" applyNumberFormat="1" applyFont="1" applyFill="1" applyBorder="1"/>
    <xf numFmtId="166" fontId="6" fillId="2" borderId="8" xfId="0" applyNumberFormat="1" applyFont="1" applyFill="1" applyBorder="1"/>
    <xf numFmtId="166" fontId="7" fillId="2" borderId="2" xfId="0" applyNumberFormat="1" applyFont="1" applyFill="1" applyBorder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vertical="center" wrapText="1"/>
    </xf>
    <xf numFmtId="166" fontId="4" fillId="3" borderId="8" xfId="0" applyNumberFormat="1" applyFont="1" applyFill="1" applyBorder="1"/>
    <xf numFmtId="167" fontId="4" fillId="2" borderId="8" xfId="0" applyNumberFormat="1" applyFont="1" applyFill="1" applyBorder="1" applyAlignment="1">
      <alignment vertical="center" wrapText="1"/>
    </xf>
    <xf numFmtId="165" fontId="4" fillId="2" borderId="8" xfId="0" applyNumberFormat="1" applyFont="1" applyFill="1" applyBorder="1" applyAlignment="1">
      <alignment horizontal="center"/>
    </xf>
    <xf numFmtId="167" fontId="4" fillId="2" borderId="8" xfId="0" applyNumberFormat="1" applyFont="1" applyFill="1" applyBorder="1"/>
    <xf numFmtId="166" fontId="4" fillId="2" borderId="8" xfId="0" applyNumberFormat="1" applyFont="1" applyFill="1" applyBorder="1"/>
    <xf numFmtId="0" fontId="5" fillId="0" borderId="11" xfId="0" applyFont="1" applyBorder="1" applyAlignment="1">
      <alignment vertical="center" wrapText="1"/>
    </xf>
    <xf numFmtId="164" fontId="4" fillId="3" borderId="12" xfId="0" applyNumberFormat="1" applyFont="1" applyFill="1" applyBorder="1" applyAlignment="1">
      <alignment vertical="center" wrapText="1"/>
    </xf>
    <xf numFmtId="166" fontId="4" fillId="3" borderId="12" xfId="0" applyNumberFormat="1" applyFont="1" applyFill="1" applyBorder="1"/>
    <xf numFmtId="165" fontId="4" fillId="2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64" fontId="4" fillId="3" borderId="15" xfId="0" applyNumberFormat="1" applyFont="1" applyFill="1" applyBorder="1" applyAlignment="1">
      <alignment vertical="center" wrapText="1"/>
    </xf>
    <xf numFmtId="166" fontId="4" fillId="3" borderId="15" xfId="0" applyNumberFormat="1" applyFont="1" applyFill="1" applyBorder="1"/>
    <xf numFmtId="167" fontId="4" fillId="2" borderId="15" xfId="0" applyNumberFormat="1" applyFont="1" applyFill="1" applyBorder="1" applyAlignment="1">
      <alignment vertical="center" wrapText="1"/>
    </xf>
    <xf numFmtId="165" fontId="4" fillId="2" borderId="15" xfId="0" applyNumberFormat="1" applyFont="1" applyFill="1" applyBorder="1" applyAlignment="1">
      <alignment horizontal="center"/>
    </xf>
    <xf numFmtId="167" fontId="4" fillId="2" borderId="15" xfId="0" applyNumberFormat="1" applyFont="1" applyFill="1" applyBorder="1"/>
    <xf numFmtId="166" fontId="4" fillId="2" borderId="15" xfId="0" applyNumberFormat="1" applyFont="1" applyFill="1" applyBorder="1"/>
    <xf numFmtId="165" fontId="4" fillId="2" borderId="2" xfId="0" applyNumberFormat="1" applyFont="1" applyFill="1" applyBorder="1"/>
    <xf numFmtId="165" fontId="4" fillId="2" borderId="2" xfId="0" applyNumberFormat="1" applyFont="1" applyFill="1" applyBorder="1" applyAlignment="1">
      <alignment horizontal="center"/>
    </xf>
    <xf numFmtId="166" fontId="7" fillId="2" borderId="8" xfId="0" applyNumberFormat="1" applyFont="1" applyFill="1" applyBorder="1"/>
    <xf numFmtId="0" fontId="3" fillId="0" borderId="12" xfId="0" applyFont="1" applyBorder="1" applyAlignment="1">
      <alignment horizontal="center" vertical="center" wrapText="1"/>
    </xf>
    <xf numFmtId="165" fontId="4" fillId="2" borderId="7" xfId="0" applyNumberFormat="1" applyFont="1" applyFill="1" applyBorder="1"/>
    <xf numFmtId="0" fontId="5" fillId="0" borderId="8" xfId="0" applyFont="1" applyBorder="1" applyAlignment="1">
      <alignment vertical="center" wrapText="1"/>
    </xf>
    <xf numFmtId="164" fontId="2" fillId="2" borderId="0" xfId="0" applyNumberFormat="1" applyFont="1" applyFill="1" applyAlignment="1">
      <alignment vertical="center"/>
    </xf>
    <xf numFmtId="0" fontId="0" fillId="2" borderId="0" xfId="0" applyFill="1" applyAlignment="1">
      <alignment vertical="top" wrapText="1"/>
    </xf>
    <xf numFmtId="166" fontId="2" fillId="2" borderId="0" xfId="0" applyNumberFormat="1" applyFont="1" applyFill="1" applyAlignment="1">
      <alignment vertical="center" wrapText="1"/>
    </xf>
    <xf numFmtId="166" fontId="9" fillId="2" borderId="0" xfId="0" applyNumberFormat="1" applyFont="1" applyFill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workbookViewId="0">
      <selection activeCell="A2" sqref="A2"/>
    </sheetView>
  </sheetViews>
  <sheetFormatPr defaultRowHeight="14.4" x14ac:dyDescent="0.3"/>
  <cols>
    <col min="1" max="1" width="9.21875" customWidth="1"/>
    <col min="2" max="2" width="31.5546875" customWidth="1"/>
    <col min="3" max="3" width="60" customWidth="1"/>
    <col min="4" max="4" width="24.21875" customWidth="1"/>
    <col min="5" max="5" width="23.44140625" customWidth="1"/>
    <col min="6" max="6" width="26.44140625" customWidth="1"/>
    <col min="7" max="7" width="23.44140625" customWidth="1"/>
    <col min="8" max="8" width="38.21875" customWidth="1"/>
    <col min="9" max="9" width="35" customWidth="1"/>
    <col min="10" max="11" width="36.5546875" customWidth="1"/>
    <col min="12" max="12" width="32.5546875" customWidth="1"/>
    <col min="13" max="14" width="21.5546875" customWidth="1"/>
    <col min="15" max="15" width="24" customWidth="1"/>
    <col min="16" max="16" width="24.21875" customWidth="1"/>
    <col min="17" max="17" width="9.21875" customWidth="1"/>
  </cols>
  <sheetData>
    <row r="1" spans="1:21" ht="1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55.5" customHeight="1" thickTop="1" thickBot="1" x14ac:dyDescent="0.35">
      <c r="A2" s="1"/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"/>
      <c r="Q2" s="1"/>
      <c r="R2" s="1"/>
      <c r="S2" s="1"/>
      <c r="T2" s="1"/>
      <c r="U2" s="1"/>
    </row>
    <row r="3" spans="1:21" ht="59.1" customHeight="1" thickTop="1" thickBot="1" x14ac:dyDescent="0.3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2.5" customHeight="1" thickTop="1" thickBot="1" x14ac:dyDescent="0.35">
      <c r="A4" s="1"/>
      <c r="B4" s="48" t="s">
        <v>2</v>
      </c>
      <c r="C4" s="48"/>
      <c r="D4" s="49" t="s">
        <v>3</v>
      </c>
      <c r="E4" s="49" t="s">
        <v>4</v>
      </c>
      <c r="F4" s="49" t="s">
        <v>5</v>
      </c>
      <c r="G4" s="49" t="s">
        <v>6</v>
      </c>
      <c r="H4" s="50" t="s">
        <v>7</v>
      </c>
      <c r="I4" s="46" t="s">
        <v>8</v>
      </c>
      <c r="J4" s="46" t="s">
        <v>9</v>
      </c>
      <c r="K4" s="49" t="s">
        <v>10</v>
      </c>
      <c r="L4" s="46" t="s">
        <v>11</v>
      </c>
      <c r="M4" s="46" t="s">
        <v>12</v>
      </c>
      <c r="N4" s="46" t="s">
        <v>13</v>
      </c>
      <c r="O4" s="46" t="s">
        <v>14</v>
      </c>
      <c r="P4" s="1"/>
      <c r="Q4" s="1"/>
      <c r="R4" s="1"/>
      <c r="S4" s="1"/>
      <c r="T4" s="1"/>
      <c r="U4" s="1"/>
    </row>
    <row r="5" spans="1:21" ht="15.6" customHeight="1" thickTop="1" thickBot="1" x14ac:dyDescent="0.35">
      <c r="A5" s="1"/>
      <c r="B5" s="48"/>
      <c r="C5" s="48"/>
      <c r="D5" s="49"/>
      <c r="E5" s="49"/>
      <c r="F5" s="49"/>
      <c r="G5" s="49"/>
      <c r="H5" s="50"/>
      <c r="I5" s="46"/>
      <c r="J5" s="46"/>
      <c r="K5" s="49"/>
      <c r="L5" s="46"/>
      <c r="M5" s="46"/>
      <c r="N5" s="46"/>
      <c r="O5" s="46"/>
      <c r="P5" s="1"/>
      <c r="Q5" s="1"/>
      <c r="R5" s="1"/>
      <c r="S5" s="1"/>
      <c r="T5" s="1"/>
      <c r="U5" s="1"/>
    </row>
    <row r="6" spans="1:21" ht="23.1" customHeight="1" thickTop="1" thickBot="1" x14ac:dyDescent="0.35">
      <c r="A6" s="1"/>
      <c r="B6" s="48"/>
      <c r="C6" s="48"/>
      <c r="D6" s="49"/>
      <c r="E6" s="49"/>
      <c r="F6" s="49"/>
      <c r="G6" s="49"/>
      <c r="H6" s="50"/>
      <c r="I6" s="46"/>
      <c r="J6" s="46"/>
      <c r="K6" s="49"/>
      <c r="L6" s="46"/>
      <c r="M6" s="46"/>
      <c r="N6" s="46"/>
      <c r="O6" s="46"/>
      <c r="P6" s="1"/>
      <c r="Q6" s="1"/>
      <c r="R6" s="1"/>
      <c r="S6" s="1"/>
      <c r="T6" s="1"/>
      <c r="U6" s="1"/>
    </row>
    <row r="7" spans="1:21" ht="34.049999999999997" customHeight="1" thickTop="1" thickBot="1" x14ac:dyDescent="0.35">
      <c r="A7" s="1"/>
      <c r="B7" s="3" t="s">
        <v>15</v>
      </c>
      <c r="C7" s="4" t="s">
        <v>16</v>
      </c>
      <c r="D7" s="49"/>
      <c r="E7" s="49"/>
      <c r="F7" s="49"/>
      <c r="G7" s="49"/>
      <c r="H7" s="50"/>
      <c r="I7" s="46"/>
      <c r="J7" s="46"/>
      <c r="K7" s="49"/>
      <c r="L7" s="46"/>
      <c r="M7" s="46"/>
      <c r="N7" s="46"/>
      <c r="O7" s="46"/>
      <c r="P7" s="1"/>
      <c r="Q7" s="1"/>
      <c r="R7" s="1"/>
      <c r="S7" s="1"/>
      <c r="T7" s="1"/>
      <c r="U7" s="1"/>
    </row>
    <row r="8" spans="1:21" ht="18.600000000000001" customHeight="1" thickTop="1" x14ac:dyDescent="0.3">
      <c r="A8" s="1"/>
      <c r="B8" s="5" t="s">
        <v>17</v>
      </c>
      <c r="C8" s="6"/>
      <c r="D8" s="7"/>
      <c r="E8" s="8">
        <f>SUM(E9:E13)</f>
        <v>27</v>
      </c>
      <c r="F8" s="9"/>
      <c r="G8" s="8">
        <f>SUM(G9:G13)</f>
        <v>24.3</v>
      </c>
      <c r="H8" s="10"/>
      <c r="I8" s="10"/>
      <c r="J8" s="10"/>
      <c r="K8" s="8">
        <f>SUM(K9:K13)</f>
        <v>15.3</v>
      </c>
      <c r="L8" s="11">
        <f>IF(M8=0,0,M8/K8)</f>
        <v>0.87647058823529411</v>
      </c>
      <c r="M8" s="8">
        <f>SUM(M9:M13)</f>
        <v>13.41</v>
      </c>
      <c r="N8" s="12">
        <f>IF(L8=0,0,O8/E8)</f>
        <v>0.55185185185185182</v>
      </c>
      <c r="O8" s="8">
        <f>SUM(O9:O13)</f>
        <v>14.9</v>
      </c>
      <c r="P8" s="1"/>
      <c r="Q8" s="1"/>
      <c r="R8" s="1"/>
      <c r="S8" s="1"/>
      <c r="T8" s="1"/>
      <c r="U8" s="1"/>
    </row>
    <row r="9" spans="1:21" ht="18.600000000000001" customHeight="1" x14ac:dyDescent="0.3">
      <c r="A9" s="1"/>
      <c r="B9" s="13" t="s">
        <v>18</v>
      </c>
      <c r="C9" s="14" t="s">
        <v>19</v>
      </c>
      <c r="D9" s="15" t="s">
        <v>20</v>
      </c>
      <c r="E9" s="16">
        <v>3</v>
      </c>
      <c r="F9" s="17">
        <v>0.1</v>
      </c>
      <c r="G9" s="18">
        <f>SUM(E9-(E9*F9))</f>
        <v>2.7</v>
      </c>
      <c r="H9" s="19" t="s">
        <v>21</v>
      </c>
      <c r="I9" s="17">
        <v>1</v>
      </c>
      <c r="J9" s="17">
        <v>1</v>
      </c>
      <c r="K9" s="20">
        <f>SUM(G9*I9*J9)</f>
        <v>2.7</v>
      </c>
      <c r="L9" s="17">
        <v>0.5</v>
      </c>
      <c r="M9" s="20">
        <f>K9*L9</f>
        <v>1.35</v>
      </c>
      <c r="N9" s="21">
        <f>L9</f>
        <v>0.5</v>
      </c>
      <c r="O9" s="18">
        <f>IF(H9="YES",(E9*I9*J9*N9),0)</f>
        <v>1.5</v>
      </c>
      <c r="P9" s="1"/>
      <c r="Q9" s="1"/>
      <c r="R9" s="1"/>
      <c r="S9" s="1"/>
      <c r="T9" s="1"/>
      <c r="U9" s="1"/>
    </row>
    <row r="10" spans="1:21" ht="18.600000000000001" customHeight="1" x14ac:dyDescent="0.3">
      <c r="A10" s="1"/>
      <c r="B10" s="13" t="s">
        <v>22</v>
      </c>
      <c r="C10" s="22" t="s">
        <v>23</v>
      </c>
      <c r="D10" s="15" t="s">
        <v>20</v>
      </c>
      <c r="E10" s="23">
        <v>11</v>
      </c>
      <c r="F10" s="24">
        <v>0.1</v>
      </c>
      <c r="G10" s="18">
        <f>SUM(E10-(E10*F10))</f>
        <v>9.9</v>
      </c>
      <c r="H10" s="25" t="s">
        <v>21</v>
      </c>
      <c r="I10" s="24">
        <v>1</v>
      </c>
      <c r="J10" s="24">
        <v>1</v>
      </c>
      <c r="K10" s="20">
        <f>IF(H10="YES",(G10*I10*J10),0)</f>
        <v>9.9</v>
      </c>
      <c r="L10" s="24">
        <v>1</v>
      </c>
      <c r="M10" s="20">
        <f>K10*L10</f>
        <v>9.9</v>
      </c>
      <c r="N10" s="21">
        <f>L10</f>
        <v>1</v>
      </c>
      <c r="O10" s="18">
        <f>IF(H10="YES",(E10*I10*J10*N10),0)</f>
        <v>11</v>
      </c>
      <c r="P10" s="1"/>
      <c r="Q10" s="1"/>
      <c r="R10" s="1"/>
      <c r="S10" s="1"/>
      <c r="T10" s="1"/>
      <c r="U10" s="1"/>
    </row>
    <row r="11" spans="1:21" ht="18.600000000000001" customHeight="1" x14ac:dyDescent="0.3">
      <c r="A11" s="1"/>
      <c r="B11" s="26" t="s">
        <v>24</v>
      </c>
      <c r="C11" s="22" t="s">
        <v>25</v>
      </c>
      <c r="D11" s="15" t="s">
        <v>20</v>
      </c>
      <c r="E11" s="23">
        <v>5</v>
      </c>
      <c r="F11" s="24">
        <v>0.1</v>
      </c>
      <c r="G11" s="18">
        <f>SUM(E11-(E11*F11))</f>
        <v>4.5</v>
      </c>
      <c r="H11" s="25" t="s">
        <v>26</v>
      </c>
      <c r="I11" s="24">
        <v>0</v>
      </c>
      <c r="J11" s="24">
        <v>0</v>
      </c>
      <c r="K11" s="20">
        <f>IF(H11="YES",(G11*I11*J11),0)</f>
        <v>0</v>
      </c>
      <c r="L11" s="24">
        <v>0</v>
      </c>
      <c r="M11" s="20">
        <f>K11*L11</f>
        <v>0</v>
      </c>
      <c r="N11" s="21">
        <f>L11</f>
        <v>0</v>
      </c>
      <c r="O11" s="18">
        <f>IF(H11="YES",(E11*I11*J11*N11),0)</f>
        <v>0</v>
      </c>
      <c r="P11" s="1"/>
      <c r="Q11" s="1"/>
      <c r="R11" s="1"/>
      <c r="S11" s="1"/>
      <c r="T11" s="1"/>
      <c r="U11" s="1"/>
    </row>
    <row r="12" spans="1:21" ht="18.600000000000001" customHeight="1" x14ac:dyDescent="0.3">
      <c r="A12" s="1"/>
      <c r="B12" s="26" t="s">
        <v>27</v>
      </c>
      <c r="C12" s="22" t="s">
        <v>28</v>
      </c>
      <c r="D12" s="15" t="s">
        <v>29</v>
      </c>
      <c r="E12" s="23">
        <v>8</v>
      </c>
      <c r="F12" s="24">
        <v>0.1</v>
      </c>
      <c r="G12" s="18">
        <f>SUM(E12-(E12*F12))</f>
        <v>7.2</v>
      </c>
      <c r="H12" s="25" t="s">
        <v>21</v>
      </c>
      <c r="I12" s="24">
        <v>0.5</v>
      </c>
      <c r="J12" s="24">
        <v>0.75</v>
      </c>
      <c r="K12" s="20">
        <f>IF(H12="YES",(G12*I12*J12),0)</f>
        <v>2.7</v>
      </c>
      <c r="L12" s="24">
        <v>0.8</v>
      </c>
      <c r="M12" s="20">
        <f>K12*L12</f>
        <v>2.16</v>
      </c>
      <c r="N12" s="21">
        <f>L12</f>
        <v>0.8</v>
      </c>
      <c r="O12" s="18">
        <f>IF(H12="YES",(E12*I12*J12*N12),0)</f>
        <v>2.4000000000000004</v>
      </c>
      <c r="P12" s="1"/>
      <c r="Q12" s="1"/>
      <c r="R12" s="1"/>
      <c r="S12" s="1"/>
      <c r="T12" s="1"/>
      <c r="U12" s="1"/>
    </row>
    <row r="13" spans="1:21" ht="18.600000000000001" customHeight="1" thickBot="1" x14ac:dyDescent="0.35">
      <c r="A13" s="1"/>
      <c r="B13" s="27" t="s">
        <v>30</v>
      </c>
      <c r="C13" s="28"/>
      <c r="D13" s="29"/>
      <c r="E13" s="30">
        <v>0</v>
      </c>
      <c r="F13" s="31">
        <v>0</v>
      </c>
      <c r="G13" s="32">
        <f>SUM(E13-(E13*F13))</f>
        <v>0</v>
      </c>
      <c r="H13" s="33"/>
      <c r="I13" s="31">
        <v>0</v>
      </c>
      <c r="J13" s="31">
        <v>0</v>
      </c>
      <c r="K13" s="34">
        <f>IF(H13="YES",(G13*I13*J13),0)</f>
        <v>0</v>
      </c>
      <c r="L13" s="31">
        <v>0</v>
      </c>
      <c r="M13" s="34">
        <f>K13*L13</f>
        <v>0</v>
      </c>
      <c r="N13" s="35">
        <f>L13</f>
        <v>0</v>
      </c>
      <c r="O13" s="32">
        <f>IF(H13="YES",(E13*I13*J13*N13),0)</f>
        <v>0</v>
      </c>
      <c r="P13" s="1"/>
      <c r="Q13" s="1"/>
      <c r="R13" s="1"/>
      <c r="S13" s="1"/>
      <c r="T13" s="1"/>
      <c r="U13" s="1"/>
    </row>
    <row r="14" spans="1:21" ht="18.600000000000001" customHeight="1" thickTop="1" x14ac:dyDescent="0.3">
      <c r="A14" s="1"/>
      <c r="B14" s="5" t="s">
        <v>31</v>
      </c>
      <c r="C14" s="6"/>
      <c r="D14" s="7"/>
      <c r="E14" s="8">
        <f>SUM(E15:E17)</f>
        <v>50</v>
      </c>
      <c r="F14" s="36"/>
      <c r="G14" s="8">
        <f>SUM(G15:G17)</f>
        <v>45</v>
      </c>
      <c r="H14" s="37"/>
      <c r="I14" s="36"/>
      <c r="J14" s="36"/>
      <c r="K14" s="8">
        <f>SUM(K15:K17)</f>
        <v>22.5</v>
      </c>
      <c r="L14" s="11">
        <f>IF(M14=0,0,M14/K14)</f>
        <v>0.7</v>
      </c>
      <c r="M14" s="8">
        <f>SUM(M15:M17)</f>
        <v>15.749999999999998</v>
      </c>
      <c r="N14" s="38">
        <f>IF(L14=0,0,O14/E14)</f>
        <v>0.35</v>
      </c>
      <c r="O14" s="8">
        <f>SUM(O15:O17)</f>
        <v>17.5</v>
      </c>
      <c r="P14" s="1"/>
      <c r="Q14" s="1"/>
      <c r="R14" s="1"/>
      <c r="S14" s="1"/>
      <c r="T14" s="1"/>
      <c r="U14" s="1"/>
    </row>
    <row r="15" spans="1:21" ht="18.600000000000001" customHeight="1" x14ac:dyDescent="0.3">
      <c r="A15" s="1"/>
      <c r="B15" s="13" t="s">
        <v>32</v>
      </c>
      <c r="C15" s="14" t="s">
        <v>33</v>
      </c>
      <c r="D15" s="15" t="s">
        <v>29</v>
      </c>
      <c r="E15" s="16">
        <v>50</v>
      </c>
      <c r="F15" s="17">
        <v>0.1</v>
      </c>
      <c r="G15" s="18">
        <f>SUM(E15-(E15*F15))</f>
        <v>45</v>
      </c>
      <c r="H15" s="19" t="s">
        <v>21</v>
      </c>
      <c r="I15" s="17">
        <v>0.5</v>
      </c>
      <c r="J15" s="17">
        <v>1</v>
      </c>
      <c r="K15" s="20">
        <f>IF(H15="YES",(G15*I15*J15),0)</f>
        <v>22.5</v>
      </c>
      <c r="L15" s="17">
        <v>0.7</v>
      </c>
      <c r="M15" s="20">
        <f>K15*L15</f>
        <v>15.749999999999998</v>
      </c>
      <c r="N15" s="21">
        <f>L15</f>
        <v>0.7</v>
      </c>
      <c r="O15" s="18">
        <f>IF(H15="YES",(E15*I15*J15*N15),0)</f>
        <v>17.5</v>
      </c>
      <c r="P15" s="1"/>
      <c r="Q15" s="1"/>
      <c r="R15" s="1"/>
      <c r="S15" s="1"/>
      <c r="T15" s="1"/>
      <c r="U15" s="1"/>
    </row>
    <row r="16" spans="1:21" ht="18.600000000000001" customHeight="1" x14ac:dyDescent="0.3">
      <c r="A16" s="1"/>
      <c r="B16" s="13" t="s">
        <v>34</v>
      </c>
      <c r="C16" s="22"/>
      <c r="D16" s="39"/>
      <c r="E16" s="23">
        <v>0</v>
      </c>
      <c r="F16" s="24">
        <v>0</v>
      </c>
      <c r="G16" s="18">
        <v>0</v>
      </c>
      <c r="H16" s="25"/>
      <c r="I16" s="24">
        <v>0</v>
      </c>
      <c r="J16" s="24">
        <v>0</v>
      </c>
      <c r="K16" s="20">
        <f>IF(H16="YES",(G16*I16*J16),0)</f>
        <v>0</v>
      </c>
      <c r="L16" s="24">
        <v>0</v>
      </c>
      <c r="M16" s="20">
        <f>K16*L16</f>
        <v>0</v>
      </c>
      <c r="N16" s="21">
        <f>L16</f>
        <v>0</v>
      </c>
      <c r="O16" s="18">
        <f>IF(H16="YES",(E16*I16*J16*N16),0)</f>
        <v>0</v>
      </c>
      <c r="P16" s="1"/>
      <c r="Q16" s="1"/>
      <c r="R16" s="1"/>
      <c r="S16" s="1"/>
      <c r="T16" s="1"/>
      <c r="U16" s="1"/>
    </row>
    <row r="17" spans="1:21" ht="18.600000000000001" customHeight="1" thickBot="1" x14ac:dyDescent="0.35">
      <c r="A17" s="1"/>
      <c r="B17" s="27" t="s">
        <v>30</v>
      </c>
      <c r="C17" s="28"/>
      <c r="D17" s="29"/>
      <c r="E17" s="23">
        <v>0</v>
      </c>
      <c r="F17" s="31">
        <v>0</v>
      </c>
      <c r="G17" s="18">
        <v>0</v>
      </c>
      <c r="H17" s="25"/>
      <c r="I17" s="31">
        <v>0</v>
      </c>
      <c r="J17" s="31">
        <v>0</v>
      </c>
      <c r="K17" s="20">
        <f>IF(H17="YES",(G17*I17*J17),0)</f>
        <v>0</v>
      </c>
      <c r="L17" s="31">
        <v>0</v>
      </c>
      <c r="M17" s="20">
        <v>0</v>
      </c>
      <c r="N17" s="35">
        <v>0</v>
      </c>
      <c r="O17" s="18">
        <f>IF(H17="YES",(E17*I17*J17*N17),0)</f>
        <v>0</v>
      </c>
      <c r="P17" s="1"/>
      <c r="Q17" s="1"/>
      <c r="R17" s="1"/>
      <c r="S17" s="1"/>
      <c r="T17" s="1"/>
      <c r="U17" s="1"/>
    </row>
    <row r="18" spans="1:21" ht="18.600000000000001" customHeight="1" thickTop="1" x14ac:dyDescent="0.3">
      <c r="A18" s="1"/>
      <c r="B18" s="5" t="s">
        <v>35</v>
      </c>
      <c r="C18" s="6"/>
      <c r="D18" s="7"/>
      <c r="E18" s="8">
        <f>SUM(E19:E20)</f>
        <v>0</v>
      </c>
      <c r="F18" s="40"/>
      <c r="G18" s="8">
        <f>SUM(G19:G20)</f>
        <v>0</v>
      </c>
      <c r="H18" s="37"/>
      <c r="I18" s="40"/>
      <c r="J18" s="40"/>
      <c r="K18" s="8">
        <f>SUM(K19:K20)</f>
        <v>0</v>
      </c>
      <c r="L18" s="11">
        <f>IF(M18=0,0,M18/K18)</f>
        <v>0</v>
      </c>
      <c r="M18" s="8">
        <f>SUM(M19:M20)</f>
        <v>0</v>
      </c>
      <c r="N18" s="38">
        <f>IF(L18=0,0,O18/E18)</f>
        <v>0</v>
      </c>
      <c r="O18" s="8">
        <f>SUM(O19:O20)</f>
        <v>0</v>
      </c>
      <c r="P18" s="1"/>
      <c r="Q18" s="1"/>
      <c r="R18" s="1"/>
      <c r="S18" s="1"/>
      <c r="T18" s="1"/>
      <c r="U18" s="1"/>
    </row>
    <row r="19" spans="1:21" ht="18.600000000000001" customHeight="1" x14ac:dyDescent="0.3">
      <c r="A19" s="1"/>
      <c r="B19" s="13" t="s">
        <v>34</v>
      </c>
      <c r="C19" s="14"/>
      <c r="D19" s="41"/>
      <c r="E19" s="16">
        <v>0</v>
      </c>
      <c r="F19" s="17">
        <v>0</v>
      </c>
      <c r="G19" s="18">
        <f>SUM(E19-(E19*F19))</f>
        <v>0</v>
      </c>
      <c r="H19" s="19"/>
      <c r="I19" s="17">
        <v>0</v>
      </c>
      <c r="J19" s="17">
        <v>0</v>
      </c>
      <c r="K19" s="20">
        <f>IF(H19="YES",(G19*I19*J19),0)</f>
        <v>0</v>
      </c>
      <c r="L19" s="17">
        <v>0</v>
      </c>
      <c r="M19" s="20">
        <f>K19*L19</f>
        <v>0</v>
      </c>
      <c r="N19" s="21">
        <f>L19</f>
        <v>0</v>
      </c>
      <c r="O19" s="18">
        <f>IF(H19="YES",(E19*I19*J19*N19),0)</f>
        <v>0</v>
      </c>
      <c r="P19" s="1"/>
      <c r="Q19" s="1"/>
      <c r="R19" s="1"/>
      <c r="S19" s="1"/>
      <c r="T19" s="1"/>
      <c r="U19" s="1"/>
    </row>
    <row r="20" spans="1:21" ht="18.600000000000001" customHeight="1" thickBot="1" x14ac:dyDescent="0.35">
      <c r="A20" s="1"/>
      <c r="B20" s="27" t="s">
        <v>30</v>
      </c>
      <c r="C20" s="28"/>
      <c r="D20" s="29"/>
      <c r="E20" s="30">
        <v>0</v>
      </c>
      <c r="F20" s="31">
        <v>0</v>
      </c>
      <c r="G20" s="18">
        <f>SUM(E20-(E20*F20))</f>
        <v>0</v>
      </c>
      <c r="H20" s="33"/>
      <c r="I20" s="31">
        <v>0</v>
      </c>
      <c r="J20" s="31">
        <v>0</v>
      </c>
      <c r="K20" s="20">
        <f>IF(H20="YES",(G20*I20*J20),0)</f>
        <v>0</v>
      </c>
      <c r="L20" s="31">
        <v>0</v>
      </c>
      <c r="M20" s="20">
        <f>K20*L20</f>
        <v>0</v>
      </c>
      <c r="N20" s="35">
        <f>L20</f>
        <v>0</v>
      </c>
      <c r="O20" s="18">
        <f>IF(H20="YES",(E20*I20*J20*N20),0)</f>
        <v>0</v>
      </c>
      <c r="P20" s="1"/>
      <c r="Q20" s="1"/>
      <c r="R20" s="1"/>
      <c r="S20" s="1"/>
      <c r="T20" s="1"/>
      <c r="U20" s="1"/>
    </row>
    <row r="21" spans="1:21" ht="18.600000000000001" customHeight="1" thickTop="1" x14ac:dyDescent="0.3">
      <c r="A21" s="1"/>
      <c r="B21" s="5" t="s">
        <v>36</v>
      </c>
      <c r="C21" s="6"/>
      <c r="D21" s="7"/>
      <c r="E21" s="8">
        <f>SUM(E22:E23)</f>
        <v>0</v>
      </c>
      <c r="F21" s="40"/>
      <c r="G21" s="8">
        <f>SUM(G22:G23)</f>
        <v>0</v>
      </c>
      <c r="H21" s="19"/>
      <c r="I21" s="40"/>
      <c r="J21" s="40"/>
      <c r="K21" s="8">
        <f>SUM(K22:K23)</f>
        <v>0</v>
      </c>
      <c r="L21" s="11">
        <f>IF(M21=0,0,M21/K21)</f>
        <v>0</v>
      </c>
      <c r="M21" s="8">
        <f>SUM(M22:M23)</f>
        <v>0</v>
      </c>
      <c r="N21" s="38">
        <f>IF(L21=0,0,O21/E21)</f>
        <v>0</v>
      </c>
      <c r="O21" s="8">
        <f>SUM(O22:O23)</f>
        <v>0</v>
      </c>
      <c r="P21" s="1"/>
      <c r="Q21" s="1"/>
      <c r="R21" s="1"/>
      <c r="S21" s="1"/>
      <c r="T21" s="1"/>
      <c r="U21" s="1"/>
    </row>
    <row r="22" spans="1:21" ht="18.600000000000001" customHeight="1" x14ac:dyDescent="0.3">
      <c r="A22" s="1"/>
      <c r="B22" s="13" t="s">
        <v>34</v>
      </c>
      <c r="C22" s="14"/>
      <c r="D22" s="41"/>
      <c r="E22" s="16">
        <v>0</v>
      </c>
      <c r="F22" s="17">
        <v>0.1</v>
      </c>
      <c r="G22" s="18">
        <f>SUM(E22-(E22*F22))</f>
        <v>0</v>
      </c>
      <c r="H22" s="19"/>
      <c r="I22" s="17">
        <v>0</v>
      </c>
      <c r="J22" s="17">
        <v>0</v>
      </c>
      <c r="K22" s="20">
        <f>IF(H22="YES",(G22*I22*J22),0)</f>
        <v>0</v>
      </c>
      <c r="L22" s="17">
        <v>0</v>
      </c>
      <c r="M22" s="20">
        <f>K22*L22</f>
        <v>0</v>
      </c>
      <c r="N22" s="21">
        <f>L22</f>
        <v>0</v>
      </c>
      <c r="O22" s="18">
        <f>IF(H22="YES",(E22*I22*J22*N22),0)</f>
        <v>0</v>
      </c>
      <c r="P22" s="1"/>
      <c r="Q22" s="1"/>
      <c r="R22" s="1"/>
      <c r="S22" s="1"/>
      <c r="T22" s="1"/>
      <c r="U22" s="1"/>
    </row>
    <row r="23" spans="1:21" ht="18.600000000000001" customHeight="1" thickBot="1" x14ac:dyDescent="0.35">
      <c r="A23" s="1"/>
      <c r="B23" s="27" t="s">
        <v>30</v>
      </c>
      <c r="C23" s="28"/>
      <c r="D23" s="29"/>
      <c r="E23" s="30">
        <v>0</v>
      </c>
      <c r="F23" s="31">
        <v>0</v>
      </c>
      <c r="G23" s="32">
        <f>SUM(E23-(E23*F23))</f>
        <v>0</v>
      </c>
      <c r="H23" s="33"/>
      <c r="I23" s="31">
        <v>0</v>
      </c>
      <c r="J23" s="31">
        <v>0</v>
      </c>
      <c r="K23" s="34">
        <f>IF(H23="YES",(G23*I23*J23),0)</f>
        <v>0</v>
      </c>
      <c r="L23" s="31">
        <v>0</v>
      </c>
      <c r="M23" s="34">
        <f>K23*L23</f>
        <v>0</v>
      </c>
      <c r="N23" s="35">
        <f>L23</f>
        <v>0</v>
      </c>
      <c r="O23" s="32">
        <f>IF(H23="YES",(E23*I23*J23*N23),0)</f>
        <v>0</v>
      </c>
      <c r="P23" s="1"/>
      <c r="Q23" s="1"/>
      <c r="R23" s="1"/>
      <c r="S23" s="1"/>
      <c r="T23" s="1"/>
      <c r="U23" s="1"/>
    </row>
    <row r="24" spans="1:21" ht="22.05" customHeight="1" thickTop="1" x14ac:dyDescent="0.3">
      <c r="A24" s="1"/>
      <c r="B24" s="2" t="s">
        <v>37</v>
      </c>
      <c r="C24" s="1"/>
      <c r="D24" s="1"/>
      <c r="E24" s="42">
        <f>SUM(E8:E23)/2</f>
        <v>77</v>
      </c>
      <c r="F24" s="1"/>
      <c r="G24" s="42">
        <f>SUM(G8:G23)/2</f>
        <v>69.3</v>
      </c>
      <c r="H24" s="1"/>
      <c r="I24" s="1"/>
      <c r="J24" s="43"/>
      <c r="K24" s="42">
        <f>SUM(K8:K23)/2</f>
        <v>37.799999999999997</v>
      </c>
      <c r="L24" s="44">
        <f>M24/G24</f>
        <v>0.42077922077922081</v>
      </c>
      <c r="M24" s="42">
        <f>SUM(M8:M23)/2</f>
        <v>29.16</v>
      </c>
      <c r="N24" s="45">
        <f>L24</f>
        <v>0.42077922077922081</v>
      </c>
      <c r="O24" s="42">
        <f>SUM(O8:O23)/2</f>
        <v>32.4</v>
      </c>
      <c r="P24" s="43"/>
      <c r="Q24" s="1"/>
      <c r="R24" s="1"/>
      <c r="S24" s="1"/>
      <c r="T24" s="1"/>
      <c r="U24" s="1"/>
    </row>
    <row r="25" spans="1:2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mergeCells count="14">
    <mergeCell ref="L4:L7"/>
    <mergeCell ref="M4:M7"/>
    <mergeCell ref="N4:N7"/>
    <mergeCell ref="O4:O7"/>
    <mergeCell ref="B2:O2"/>
    <mergeCell ref="B4:C6"/>
    <mergeCell ref="D4:D7"/>
    <mergeCell ref="E4:E7"/>
    <mergeCell ref="F4:F7"/>
    <mergeCell ref="G4:G7"/>
    <mergeCell ref="H4:H7"/>
    <mergeCell ref="I4:I7"/>
    <mergeCell ref="J4:J7"/>
    <mergeCell ref="K4:K7"/>
  </mergeCells>
  <pageMargins left="0.70000000000000007" right="0.70000000000000007" top="0.75" bottom="0.75" header="0.30000000000000004" footer="0.30000000000000004"/>
  <pageSetup paperSize="9" fitToWidth="0" fitToHeight="0" orientation="portrait" verticalDpi="0" r:id="rId1"/>
  <headerFooter>
    <oddHeader>&amp;C&amp;"Calibri"&amp;10&amp;K000000OFFICIAL-SENSITIVE&amp;1#</oddHeader>
    <oddFooter>&amp;C&amp;1#&amp;"Calibri"&amp;10&amp;K000000OFFICIAL-SENSITIVE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B5F7D0254E441823FA1348C9540FD" ma:contentTypeVersion="22" ma:contentTypeDescription="Create a new document." ma:contentTypeScope="" ma:versionID="faa673fc65979dda94a9b588cf22198f">
  <xsd:schema xmlns:xsd="http://www.w3.org/2001/XMLSchema" xmlns:xs="http://www.w3.org/2001/XMLSchema" xmlns:p="http://schemas.microsoft.com/office/2006/metadata/properties" xmlns:ns2="2282834d-aa8c-40b8-86fd-151a1c429b00" xmlns:ns3="0063f72e-ace3-48fb-9c1f-5b513408b31f" xmlns:ns4="b413c3fd-5a3b-4239-b985-69032e371c04" xmlns:ns5="a8f60570-4bd3-4f2b-950b-a996de8ab151" xmlns:ns6="aaacb922-5235-4a66-b188-303b9b46fbd7" xmlns:ns7="6e719e7c-0f14-4c30-9ab6-0bf8d47f749c" targetNamespace="http://schemas.microsoft.com/office/2006/metadata/properties" ma:root="true" ma:fieldsID="da3bfce84dd4010c8990ca4fa3a13f16" ns2:_="" ns3:_="" ns4:_="" ns5:_="" ns6:_="" ns7:_="">
    <xsd:import namespace="2282834d-aa8c-40b8-86fd-151a1c429b00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6e719e7c-0f14-4c30-9ab6-0bf8d47f74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2:SharedWithUsers" minOccurs="0"/>
                <xsd:element ref="ns2:SharedWithDetail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lcf76f155ced4ddcb4097134ff3c332f" minOccurs="0"/>
                <xsd:element ref="ns7:Uplo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2834d-aa8c-40b8-86fd-151a1c429b0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1;#BEIS:Energy and Security:Clean Electricity:Renewable Electricity Schemes|99b3443d-7371-4d18-b8ba-2f4d29c61588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e0cdd864-3c0f-4746-9f8f-78a812d5cf54}" ma:internalName="TaxCatchAll" ma:showField="CatchAllData" ma:web="2282834d-aa8c-40b8-86fd-151a1c429b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e0cdd864-3c0f-4746-9f8f-78a812d5cf54}" ma:internalName="TaxCatchAllLabel" ma:readOnly="true" ma:showField="CatchAllDataLabel" ma:web="2282834d-aa8c-40b8-86fd-151a1c429b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19e7c-0f14-4c30-9ab6-0bf8d47f74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Uploader" ma:index="34" nillable="true" ma:displayName="Uploader" ma:format="Dropdown" ma:internalName="Upload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2023-07-04T09:20:13+00:00</Date_x0020_Opened>
    <LegacyData xmlns="aaacb922-5235-4a66-b188-303b9b46fbd7" xsi:nil="true"/>
    <Descriptor xmlns="0063f72e-ace3-48fb-9c1f-5b513408b31f" xsi:nil="true"/>
    <Uploader xmlns="6e719e7c-0f14-4c30-9ab6-0bf8d47f749c" xsi:nil="true"/>
    <Security_x0020_Classification xmlns="0063f72e-ace3-48fb-9c1f-5b513408b31f">OFFICIAL</Security_x0020_Classification>
    <TaxCatchAll xmlns="2282834d-aa8c-40b8-86fd-151a1c429b00">
      <Value>18</Value>
    </TaxCatchAll>
    <lcf76f155ced4ddcb4097134ff3c332f xmlns="6e719e7c-0f14-4c30-9ab6-0bf8d47f749c">
      <Terms xmlns="http://schemas.microsoft.com/office/infopath/2007/PartnerControls"/>
    </lcf76f155ced4ddcb4097134ff3c332f>
    <Retention_x0020_Label xmlns="a8f60570-4bd3-4f2b-950b-a996de8ab151" xsi:nil="true"/>
    <Date_x0020_Closed xmlns="b413c3fd-5a3b-4239-b985-69032e371c04" xsi:nil="true"/>
    <m975189f4ba442ecbf67d4147307b177 xmlns="2282834d-aa8c-40b8-86fd-151a1c429b00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BEIS:Energy and Security:Clean Power, Strategy ＆ Deployment</TermName>
          <TermId xmlns="http://schemas.microsoft.com/office/infopath/2007/PartnerControls">c35352b5-f117-4dfc-9c44-587ae1063e96</TermId>
        </TermInfo>
      </Terms>
    </m975189f4ba442ecbf67d4147307b177>
    <_dlc_DocId xmlns="2282834d-aa8c-40b8-86fd-151a1c429b00">5X4VZVYT7JXQ-1089234958-901</_dlc_DocId>
    <_dlc_DocIdUrl xmlns="2282834d-aa8c-40b8-86fd-151a1c429b00">
      <Url>https://beisgov.sharepoint.com/sites/CfDAllocationRound6/_layouts/15/DocIdRedir.aspx?ID=5X4VZVYT7JXQ-1089234958-901</Url>
      <Description>5X4VZVYT7JXQ-1089234958-901</Description>
    </_dlc_DocIdUrl>
    <SharedWithUsers xmlns="2282834d-aa8c-40b8-86fd-151a1c429b00">
      <UserInfo>
        <DisplayName>support</DisplayName>
        <AccountId>1753</AccountId>
        <AccountType/>
      </UserInfo>
      <UserInfo>
        <DisplayName>Gibson, Rachel (Corporate Services - Communications)</DisplayName>
        <AccountId>375</AccountId>
        <AccountType/>
      </UserInfo>
      <UserInfo>
        <DisplayName>Morgan, Alan (Energy Security)</DisplayName>
        <AccountId>17</AccountId>
        <AccountType/>
      </UserInfo>
      <UserInfo>
        <DisplayName>Kolodziejski, Filip (Energy Security)</DisplayName>
        <AccountId>215</AccountId>
        <AccountType/>
      </UserInfo>
      <UserInfo>
        <DisplayName>Richardson, Kate (Energy Security)</DisplayName>
        <AccountId>18</AccountId>
        <AccountType/>
      </UserInfo>
      <UserInfo>
        <DisplayName>Fazal, Myra (Energy &amp; Security - Renewable Electricity)</DisplayName>
        <AccountId>55</AccountId>
        <AccountType/>
      </UserInfo>
      <UserInfo>
        <DisplayName>Couturier, Jonathan (Energy Security)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A401BBC-88E8-456E-B6D9-814757DD86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333BAB-2D52-47D2-8D2A-5480C5AE1EF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03C11ED-0213-4EDF-AB58-9DE4766EE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82834d-aa8c-40b8-86fd-151a1c429b00"/>
    <ds:schemaRef ds:uri="0063f72e-ace3-48fb-9c1f-5b513408b31f"/>
    <ds:schemaRef ds:uri="b413c3fd-5a3b-4239-b985-69032e371c04"/>
    <ds:schemaRef ds:uri="a8f60570-4bd3-4f2b-950b-a996de8ab151"/>
    <ds:schemaRef ds:uri="aaacb922-5235-4a66-b188-303b9b46fbd7"/>
    <ds:schemaRef ds:uri="6e719e7c-0f14-4c30-9ab6-0bf8d47f7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60D0CE-EFD0-45CD-8E9C-4EB48D68411B}">
  <ds:schemaRefs>
    <ds:schemaRef ds:uri="http://schemas.microsoft.com/office/2006/documentManagement/types"/>
    <ds:schemaRef ds:uri="6e719e7c-0f14-4c30-9ab6-0bf8d47f749c"/>
    <ds:schemaRef ds:uri="a8f60570-4bd3-4f2b-950b-a996de8ab15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aacb922-5235-4a66-b188-303b9b46fbd7"/>
    <ds:schemaRef ds:uri="http://purl.org/dc/terms/"/>
    <ds:schemaRef ds:uri="b413c3fd-5a3b-4239-b985-69032e371c04"/>
    <ds:schemaRef ds:uri="0063f72e-ace3-48fb-9c1f-5b513408b31f"/>
    <ds:schemaRef ds:uri="2282834d-aa8c-40b8-86fd-151a1c429b0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Warner, Michael (BEIS)</dc:creator>
  <cp:keywords/>
  <dc:description/>
  <cp:lastModifiedBy>Gibson, Rachel (Energy Security)</cp:lastModifiedBy>
  <cp:revision/>
  <dcterms:created xsi:type="dcterms:W3CDTF">2020-11-03T09:34:51Z</dcterms:created>
  <dcterms:modified xsi:type="dcterms:W3CDTF">2023-07-05T10:10:35Z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0x010100A90B5F7D0254E441823FA1348C9540FD</vt:lpwstr>
  </property>
  <property fmtid="{D5CDD505-2E9C-101B-9397-08002B2CF9AE}" pid="3" name="Business Unit">
    <vt:lpwstr>18;#BEIS:Energy and Security:Clean Power, Strategy ＆ Deployment|c35352b5-f117-4dfc-9c44-587ae1063e96</vt:lpwstr>
  </property>
  <property fmtid="{D5CDD505-2E9C-101B-9397-08002B2CF9AE}" pid="4" name="_dlc_DocIdItemGuid">
    <vt:lpwstr>ac72ff23-22ef-4ef5-9089-07df87aefd65</vt:lpwstr>
  </property>
  <property fmtid="{D5CDD505-2E9C-101B-9397-08002B2CF9AE}" pid="5" name="MediaServiceImageTags">
    <vt:lpwstr/>
  </property>
  <property fmtid="{D5CDD505-2E9C-101B-9397-08002B2CF9AE}" pid="6" name="MSIP_Label_763276b7-4862-4157-9b1f-d4a137a1b171_Enabled">
    <vt:lpwstr>true</vt:lpwstr>
  </property>
  <property fmtid="{D5CDD505-2E9C-101B-9397-08002B2CF9AE}" pid="7" name="MSIP_Label_763276b7-4862-4157-9b1f-d4a137a1b171_SetDate">
    <vt:lpwstr>2023-07-05T10:10:23Z</vt:lpwstr>
  </property>
  <property fmtid="{D5CDD505-2E9C-101B-9397-08002B2CF9AE}" pid="8" name="MSIP_Label_763276b7-4862-4157-9b1f-d4a137a1b171_Method">
    <vt:lpwstr>Privileged</vt:lpwstr>
  </property>
  <property fmtid="{D5CDD505-2E9C-101B-9397-08002B2CF9AE}" pid="9" name="MSIP_Label_763276b7-4862-4157-9b1f-d4a137a1b171_Name">
    <vt:lpwstr>OS</vt:lpwstr>
  </property>
  <property fmtid="{D5CDD505-2E9C-101B-9397-08002B2CF9AE}" pid="10" name="MSIP_Label_763276b7-4862-4157-9b1f-d4a137a1b171_SiteId">
    <vt:lpwstr>cbac7005-02c1-43eb-b497-e6492d1b2dd8</vt:lpwstr>
  </property>
  <property fmtid="{D5CDD505-2E9C-101B-9397-08002B2CF9AE}" pid="11" name="MSIP_Label_763276b7-4862-4157-9b1f-d4a137a1b171_ActionId">
    <vt:lpwstr>30561d6a-e84d-450a-98d6-434278ee4201</vt:lpwstr>
  </property>
  <property fmtid="{D5CDD505-2E9C-101B-9397-08002B2CF9AE}" pid="12" name="MSIP_Label_763276b7-4862-4157-9b1f-d4a137a1b171_ContentBits">
    <vt:lpwstr>3</vt:lpwstr>
  </property>
</Properties>
</file>