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tables/table1.xml" ContentType="application/vnd.openxmlformats-officedocument.spreadsheetml.table+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omments1.xml" ContentType="application/vnd.openxmlformats-officedocument.spreadsheetml.comments+xml"/>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drawings/drawing1.xml" ContentType="application/vnd.openxmlformats-officedocument.drawing+xml"/>
  <Override PartName="/xl/customProperty48.bin" ContentType="application/vnd.openxmlformats-officedocument.spreadsheetml.customProperty"/>
  <Override PartName="/xl/drawings/drawing2.xml" ContentType="application/vnd.openxmlformats-officedocument.drawing+xml"/>
  <Override PartName="/xl/customProperty49.bin" ContentType="application/vnd.openxmlformats-officedocument.spreadsheetml.customProperty"/>
  <Override PartName="/xl/drawings/drawing3.xml" ContentType="application/vnd.openxmlformats-officedocument.drawing+xml"/>
  <Override PartName="/xl/customProperty50.bin" ContentType="application/vnd.openxmlformats-officedocument.spreadsheetml.customProperty"/>
  <Override PartName="/xl/customProperty51.bin" ContentType="application/vnd.openxmlformats-officedocument.spreadsheetml.customProperty"/>
  <Override PartName="/xl/customProperty52.bin" ContentType="application/vnd.openxmlformats-officedocument.spreadsheetml.customProperty"/>
  <Override PartName="/xl/customProperty53.bin" ContentType="application/vnd.openxmlformats-officedocument.spreadsheetml.customProperty"/>
  <Override PartName="/xl/customProperty54.bin" ContentType="application/vnd.openxmlformats-officedocument.spreadsheetml.customProperty"/>
  <Override PartName="/xl/drawings/drawing4.xml" ContentType="application/vnd.openxmlformats-officedocument.drawing+xml"/>
  <Override PartName="/xl/customProperty55.bin" ContentType="application/vnd.openxmlformats-officedocument.spreadsheetml.customProperty"/>
  <Override PartName="/xl/customProperty56.bin" ContentType="application/vnd.openxmlformats-officedocument.spreadsheetml.customProperty"/>
  <Override PartName="/xl/customProperty57.bin" ContentType="application/vnd.openxmlformats-officedocument.spreadsheetml.customProperty"/>
  <Override PartName="/xl/customProperty58.bin" ContentType="application/vnd.openxmlformats-officedocument.spreadsheetml.customProperty"/>
  <Override PartName="/xl/customProperty59.bin" ContentType="application/vnd.openxmlformats-officedocument.spreadsheetml.customProperty"/>
  <Override PartName="/xl/customProperty60.bin" ContentType="application/vnd.openxmlformats-officedocument.spreadsheetml.customProperty"/>
  <Override PartName="/xl/customProperty61.bin" ContentType="application/vnd.openxmlformats-officedocument.spreadsheetml.customProperty"/>
  <Override PartName="/xl/customProperty6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5"/>
  <workbookPr defaultThemeVersion="166925"/>
  <mc:AlternateContent xmlns:mc="http://schemas.openxmlformats.org/markup-compatibility/2006">
    <mc:Choice Requires="x15">
      <x15ac:absPath xmlns:x15ac="http://schemas.microsoft.com/office/spreadsheetml/2010/11/ac" url="https://pinso365.sharepoint.com/sites/AnnualReportandAccounts/Shared Documents/ARA 2022-23/Final Version/"/>
    </mc:Choice>
  </mc:AlternateContent>
  <xr:revisionPtr revIDLastSave="2" documentId="8_{DACAAC11-7CCD-4165-A092-2B19839615F6}" xr6:coauthVersionLast="47" xr6:coauthVersionMax="47" xr10:uidLastSave="{BC43B812-2F00-461F-9F8B-0CF1BBF57F22}"/>
  <bookViews>
    <workbookView xWindow="-103" yWindow="-103" windowWidth="22149" windowHeight="11949" tabRatio="896" firstSheet="61" activeTab="61" xr2:uid="{A00368AA-308F-41A8-A1ED-A414157FBBD2}"/>
  </bookViews>
  <sheets>
    <sheet name="T1 - Single Total Figs (Org)" sheetId="1" state="hidden" r:id="rId1"/>
    <sheet name="Specs" sheetId="83" r:id="rId2"/>
    <sheet name="Table 1" sheetId="91" r:id="rId3"/>
    <sheet name="Graph 1" sheetId="90" r:id="rId4"/>
    <sheet name="OLD Graph 4" sheetId="48" state="hidden" r:id="rId5"/>
    <sheet name="OLD Graph 7" sheetId="51" state="hidden" r:id="rId6"/>
    <sheet name="Graph 2" sheetId="50" r:id="rId7"/>
    <sheet name="Graph 3" sheetId="93" r:id="rId8"/>
    <sheet name="Graph 4" sheetId="85" r:id="rId9"/>
    <sheet name="Graph 5" sheetId="59" r:id="rId10"/>
    <sheet name="Graph 6" sheetId="58" r:id="rId11"/>
    <sheet name="Graph 7" sheetId="57" r:id="rId12"/>
    <sheet name="Graph 8" sheetId="61" r:id="rId13"/>
    <sheet name="Graph 9" sheetId="62" r:id="rId14"/>
    <sheet name="Graph 10" sheetId="60" r:id="rId15"/>
    <sheet name="Graph 11" sheetId="63" r:id="rId16"/>
    <sheet name="Graph 12" sheetId="64" r:id="rId17"/>
    <sheet name="OLD Graph 11" sheetId="55" state="hidden" r:id="rId18"/>
    <sheet name="Table 2" sheetId="98" r:id="rId19"/>
    <sheet name="Table 3" sheetId="99" r:id="rId20"/>
    <sheet name="Graph 13" sheetId="76" r:id="rId21"/>
    <sheet name="Graph 14" sheetId="95" r:id="rId22"/>
    <sheet name="Graph 15" sheetId="96" r:id="rId23"/>
    <sheet name="Graph 16" sheetId="97" r:id="rId24"/>
    <sheet name="Graph 17" sheetId="100" r:id="rId25"/>
    <sheet name="Graph 18" sheetId="101" r:id="rId26"/>
    <sheet name="Graph 19" sheetId="102" r:id="rId27"/>
    <sheet name="Graph 20" sheetId="103" r:id="rId28"/>
    <sheet name="Table 4" sheetId="36" r:id="rId29"/>
    <sheet name="Table 5" sheetId="2" r:id="rId30"/>
    <sheet name="Table 6" sheetId="3" r:id="rId31"/>
    <sheet name="Table 7" sheetId="94" r:id="rId32"/>
    <sheet name="Table 8" sheetId="4" r:id="rId33"/>
    <sheet name="Table 9" sheetId="5" r:id="rId34"/>
    <sheet name="Table 10" sheetId="6" r:id="rId35"/>
    <sheet name="Table 11" sheetId="7" r:id="rId36"/>
    <sheet name="Table 12" sheetId="8" r:id="rId37"/>
    <sheet name="Table 13" sheetId="9" r:id="rId38"/>
    <sheet name="Table 14" sheetId="10" r:id="rId39"/>
    <sheet name="Table 15" sheetId="11" r:id="rId40"/>
    <sheet name="Table 16" sheetId="12" r:id="rId41"/>
    <sheet name="Table 17" sheetId="14" r:id="rId42"/>
    <sheet name="Table 18" sheetId="15" r:id="rId43"/>
    <sheet name="Table 19" sheetId="16" r:id="rId44"/>
    <sheet name="Page 99" sheetId="18" r:id="rId45"/>
    <sheet name="Page 100" sheetId="19" r:id="rId46"/>
    <sheet name="Page 101" sheetId="20" r:id="rId47"/>
    <sheet name="Page 102" sheetId="21" r:id="rId48"/>
    <sheet name="Page 105" sheetId="22" r:id="rId49"/>
    <sheet name="Page 107" sheetId="89" r:id="rId50"/>
    <sheet name="Page 108" sheetId="23" r:id="rId51"/>
    <sheet name="Page 109" sheetId="24" r:id="rId52"/>
    <sheet name="Page 110" sheetId="25" r:id="rId53"/>
    <sheet name="Page 111" sheetId="26" r:id="rId54"/>
    <sheet name="Page 112" sheetId="27" r:id="rId55"/>
    <sheet name="Page 113" sheetId="28" r:id="rId56"/>
    <sheet name="Page 114-1" sheetId="29" r:id="rId57"/>
    <sheet name="Page 114-2" sheetId="30" r:id="rId58"/>
    <sheet name="Page 114-3" sheetId="31" r:id="rId59"/>
    <sheet name="Page 116" sheetId="34" r:id="rId60"/>
    <sheet name="Page 117" sheetId="32" r:id="rId61"/>
    <sheet name="Annex 1" sheetId="77" r:id="rId62"/>
  </sheets>
  <definedNames>
    <definedName name="_ftn1" localSheetId="0">'T1 - Single Total Figs (Org)'!$A$37</definedName>
    <definedName name="_ftn1" localSheetId="28">'Table 4'!#REF!</definedName>
    <definedName name="_ftn2" localSheetId="0">'T1 - Single Total Figs (Org)'!$A$38</definedName>
    <definedName name="_ftn2" localSheetId="28">'Table 4'!#REF!</definedName>
    <definedName name="_ftn3" localSheetId="52">'Page 110'!#REF!</definedName>
    <definedName name="_ftnref1" localSheetId="0">'T1 - Single Total Figs (Org)'!$B$2</definedName>
    <definedName name="_ftnref1" localSheetId="28">'Table 4'!$B$2</definedName>
    <definedName name="_ftnref2" localSheetId="0">'T1 - Single Total Figs (Org)'!#REF!</definedName>
    <definedName name="_ftnref2" localSheetId="28">'Table 4'!#REF!</definedName>
    <definedName name="_ftnref3" localSheetId="52">'Page 110'!$A$32</definedName>
    <definedName name="_GoBack" localSheetId="52">'Page 110'!#REF!</definedName>
    <definedName name="_Hlk2342774" localSheetId="0">'T1 - Single Total Figs (Org)'!#REF!</definedName>
    <definedName name="_Hlk2342774" localSheetId="28">'Table 4'!#REF!</definedName>
    <definedName name="_Hlk33429345" localSheetId="43">'Table 19'!$A$1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 i="27" l="1"/>
  <c r="D6" i="27"/>
  <c r="D7" i="27"/>
  <c r="D8" i="27"/>
  <c r="D9" i="27"/>
  <c r="D11" i="27"/>
  <c r="D12" i="27"/>
  <c r="D13" i="27"/>
  <c r="D14" i="27"/>
  <c r="D15" i="27"/>
  <c r="D16" i="27"/>
  <c r="D18" i="27"/>
  <c r="D19" i="27"/>
  <c r="D4" i="27"/>
  <c r="E7" i="90" l="1"/>
  <c r="D7" i="90"/>
  <c r="C7" i="90"/>
  <c r="B7" i="90"/>
  <c r="E6" i="90"/>
  <c r="D6" i="90"/>
  <c r="C6" i="90"/>
  <c r="B6" i="90"/>
  <c r="E5" i="90"/>
  <c r="D5" i="90"/>
  <c r="C5" i="90"/>
  <c r="B5" i="90"/>
  <c r="E4" i="90"/>
  <c r="D4" i="90"/>
  <c r="C4" i="90"/>
  <c r="B4" i="9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Preston, Alison</author>
  </authors>
  <commentList>
    <comment ref="C8" authorId="0" shapeId="0" xr:uid="{B1300F28-AE8F-43B4-AFFE-A52ACAD3C5C7}">
      <text>
        <r>
          <rPr>
            <b/>
            <sz val="9"/>
            <color indexed="81"/>
            <rFont val="Tahoma"/>
            <family val="2"/>
          </rPr>
          <t>Preston, Alison:</t>
        </r>
        <r>
          <rPr>
            <sz val="9"/>
            <color indexed="81"/>
            <rFont val="Tahoma"/>
            <family val="2"/>
          </rPr>
          <t xml:space="preserve">
Brackets missing previously</t>
        </r>
      </text>
    </comment>
  </commentList>
</comments>
</file>

<file path=xl/sharedStrings.xml><?xml version="1.0" encoding="utf-8"?>
<sst xmlns="http://schemas.openxmlformats.org/spreadsheetml/2006/main" count="1289" uniqueCount="678">
  <si>
    <t>Table 1. Single total figures of remuneration for directors for the year ended 31 March 2021</t>
  </si>
  <si>
    <r>
      <t>Salary and fees paid</t>
    </r>
    <r>
      <rPr>
        <vertAlign val="superscript"/>
        <sz val="12"/>
        <color rgb="FFFFFFFF"/>
        <rFont val="Arial"/>
        <family val="2"/>
      </rPr>
      <t>1</t>
    </r>
  </si>
  <si>
    <t>Bonus</t>
  </si>
  <si>
    <t>Taxable benefits</t>
  </si>
  <si>
    <t>Pension related benefits</t>
  </si>
  <si>
    <t>Total for 
2020/21
(2019/20)</t>
  </si>
  <si>
    <t>£k in bands of £5k</t>
  </si>
  <si>
    <t>£ to the nearest £100</t>
  </si>
  <si>
    <t>£ to the nearest £1,000</t>
  </si>
  <si>
    <t>Accounting Officer</t>
  </si>
  <si>
    <t>Sarah Richards
Chief Executive</t>
  </si>
  <si>
    <t xml:space="preserve"> (140-145)</t>
  </si>
  <si>
    <t>(-)</t>
  </si>
  <si>
    <t>(195-200)</t>
  </si>
  <si>
    <t>Executive Directors</t>
  </si>
  <si>
    <t>Paul McGuiness
Director of Corporate Services (from March 2020)</t>
  </si>
  <si>
    <t>(0-5)
(75-80
full-time
equivalent)</t>
  </si>
  <si>
    <t>(0-5)</t>
  </si>
  <si>
    <t>02/02/21 - have asked for clarification of job title.</t>
  </si>
  <si>
    <t>Navees Rahman
Director of Corporate Services (to March 2020 and from December 2020)</t>
  </si>
  <si>
    <t>(85-90)</t>
  </si>
  <si>
    <t xml:space="preserve"> (135-140)</t>
  </si>
  <si>
    <t>Graham Stallwood
Director of Operations (from May 2019)</t>
  </si>
  <si>
    <t>(90-95)
(100-105
full-time equivalent)</t>
  </si>
  <si>
    <t>(125-130)</t>
  </si>
  <si>
    <t>Christine Thorby
Director of Strategy</t>
  </si>
  <si>
    <t>(110-115)</t>
  </si>
  <si>
    <t>(415-420)</t>
  </si>
  <si>
    <t>Tim Guy
Director of Transformation (to March 2020)</t>
  </si>
  <si>
    <t xml:space="preserve">
(100-105)
(105-110)
full-time
equivalent</t>
  </si>
  <si>
    <t>(145-150)</t>
  </si>
  <si>
    <t>Phil Hammond
Director of Volume Casework (to July 2019)</t>
  </si>
  <si>
    <t>-</t>
  </si>
  <si>
    <t>(120-125)
(75-80
full-time
 equivalent)</t>
  </si>
  <si>
    <t>(120-125)</t>
  </si>
  <si>
    <t>Non-Executive Directors</t>
  </si>
  <si>
    <t>Trudi Elliott
Chair, Non-Executive (from April 2018)</t>
  </si>
  <si>
    <t>(20-25)</t>
  </si>
  <si>
    <t xml:space="preserve">
Sally Dixon
Director, Non-Executive (from July 2019)</t>
  </si>
  <si>
    <t>(5-10)
(10-15
full-time equivalent)</t>
  </si>
  <si>
    <t>(5-10)</t>
  </si>
  <si>
    <t>Dr Rebecca Driver
Director, Non-Executive (from December 2019)</t>
  </si>
  <si>
    <t>(0-5)
(10-15
full-time
equivalent)</t>
  </si>
  <si>
    <t>Stephen Tetlow
Director, Non-Executive (from July 2019)</t>
  </si>
  <si>
    <t>(5-10)
(10-15
 full-time equivalent)</t>
  </si>
  <si>
    <t>Jayne Erskine
Director, Non-Executive (to May 2019)</t>
  </si>
  <si>
    <t>0-5</t>
  </si>
  <si>
    <t>(0-5)
(10-15
full-time equivalent)</t>
  </si>
  <si>
    <t>(10-15)</t>
  </si>
  <si>
    <t>David Holt
Director, Non-Executive (to December 2019)</t>
  </si>
  <si>
    <t>Susan Johnson
Director, Non-Executive (to July 2019)</t>
  </si>
  <si>
    <t>[1] Her Majesty Revenue and Customs have considered the payment of expenses for Non-Executive Directors and concluded that all travel/accommodation expenses incurred in the normal course of business are not considered to be taxable (in the 2018/19 Annual Report and Accounts these were included in the ‘salary and fees paid’ column).</t>
  </si>
  <si>
    <t>Title</t>
  </si>
  <si>
    <t>Table 1. Risk profiles</t>
  </si>
  <si>
    <t>Graph 1: EDI Breakdown</t>
  </si>
  <si>
    <t xml:space="preserve">Graph 2. Gender pay gap over five years </t>
  </si>
  <si>
    <t xml:space="preserve">Graph 3. Percentage of appeals valid first time </t>
  </si>
  <si>
    <t>Graph 4. Pencentage of appeals allowed and number of houses granted permission by year</t>
  </si>
  <si>
    <t>Graph 7. Median decision time for planning appeal cases decided by written representations</t>
  </si>
  <si>
    <t>Graph 6. Median decision time for planning appeal cases decided by hearings</t>
  </si>
  <si>
    <t>Graph 5. Median decision time for planning appeal cases decided by inquiries</t>
  </si>
  <si>
    <t>Graph 8. Median decision time for enforcement appeal cases decided by hearings</t>
  </si>
  <si>
    <t>Graph 9. Median decision time for enforcement appeal cases decided by inquiries</t>
  </si>
  <si>
    <t>Graph 10. Median decision time for enforcement appeal cases decided by written representations</t>
  </si>
  <si>
    <t>Graph 11. Median decision time for rights of way appeals</t>
  </si>
  <si>
    <t>Graph 12. Median decision time for tree preservation order, high hedge and hedgerow appeal cases</t>
  </si>
  <si>
    <t>Table 2. Travel in 2022/23 via a corporate travel contract</t>
  </si>
  <si>
    <t>Table 3. Information about our new IT equipment</t>
  </si>
  <si>
    <t>Graph 13. Complaints to the Parliamentary and Health Service Ombudsman</t>
  </si>
  <si>
    <t>Graph 14. Revenue Expenditure</t>
  </si>
  <si>
    <t>Graph 15. Capital Expenditure</t>
  </si>
  <si>
    <t>Graph 16. Generated Income</t>
  </si>
  <si>
    <t>Graph 17. Percentage of time spent on decision making at Executive team</t>
  </si>
  <si>
    <t>Graph 18. Percentage of time spent on decision making at Board</t>
  </si>
  <si>
    <t xml:space="preserve">Graph 19. Percentage of time spent on decision making at Audit and Risk Assurance Committee </t>
  </si>
  <si>
    <t>Graph 20. Percentage of time spent on decision making at Strategic Assurance Panels</t>
  </si>
  <si>
    <t>Table 4. Single total figures of remuneration for Directors for the year ended 31 March 2023</t>
  </si>
  <si>
    <t>Table 5. Directors’ pension disclosure</t>
  </si>
  <si>
    <t>Table 6. Fair Pay disclosure</t>
  </si>
  <si>
    <t>Table 7. Fair pay percentile ratios</t>
  </si>
  <si>
    <t>Table 8. Full time equivalent employed in year</t>
  </si>
  <si>
    <t>Table 9. Trade Union representation</t>
  </si>
  <si>
    <t>Table 10. Percentage of time spent on facility time</t>
  </si>
  <si>
    <t>Table 11. Percentage of pay bill spent on facility time</t>
  </si>
  <si>
    <t>Table 12. Paid Trade Union activities</t>
  </si>
  <si>
    <t>Table 13. Total Staff costs</t>
  </si>
  <si>
    <t xml:space="preserve">Table 14. Off-payroll engagements </t>
  </si>
  <si>
    <t>Table 15. Off-payroll workers engaged during the year</t>
  </si>
  <si>
    <t>Table 16. Off payroll of Board members/senior officials</t>
  </si>
  <si>
    <t>Table 17. 2022/23 Budget, outturn and underspend</t>
  </si>
  <si>
    <t>Table 18.  Current provisional allocations</t>
  </si>
  <si>
    <t>Table 19. Income and costs for casework activity</t>
  </si>
  <si>
    <t>Page 99. Statement of comprehensive net expenditure</t>
  </si>
  <si>
    <t>Page 100. Statement of financial position</t>
  </si>
  <si>
    <t>Page 101. Statement of cash flows</t>
  </si>
  <si>
    <t>Page 102. Statement of changes in taxpayers’ equity</t>
  </si>
  <si>
    <t>Page 105. Note 1.1.p</t>
  </si>
  <si>
    <t>Page 107. Note 2 Transfer of function</t>
  </si>
  <si>
    <t>Page 108. Note 3 Statement of operating costs by segment</t>
  </si>
  <si>
    <t>Page 109. Note 4a staff costs</t>
  </si>
  <si>
    <t>Page 110. Note 4b Other Administrative costs</t>
  </si>
  <si>
    <t>Page 111. Note 5 Operating income</t>
  </si>
  <si>
    <t>Page 112. Note 6 Property, plant and equipment</t>
  </si>
  <si>
    <t>Page 113. Note 7 Intangible assets</t>
  </si>
  <si>
    <t>Page 114. - 1. Note 8 Trade receivables and other current assets</t>
  </si>
  <si>
    <t>Page 114 - 2. Note 9 Cash and Cash equivalents</t>
  </si>
  <si>
    <t>Page 114 - 3. Note 10 Trade payables and other current liabilities</t>
  </si>
  <si>
    <t>Page 116. Note 13 Other financial commitments</t>
  </si>
  <si>
    <t>Page 117 - Note 14. Provisions</t>
  </si>
  <si>
    <t>Appendix 1. Environmental impact from Temple Quay House and business travel</t>
  </si>
  <si>
    <t>What is the risk and our appetite?</t>
  </si>
  <si>
    <t>Risk category and related strategies</t>
  </si>
  <si>
    <t>Mitigations delivered in 2022/23 
/Future Mitigations</t>
  </si>
  <si>
    <t>Risk score
movement</t>
  </si>
  <si>
    <t>1. Data Protection
- Lack of robust controls and an immature culture of data governance could lead to a data breach.
Averse</t>
  </si>
  <si>
    <t>Compliance/Legal/Regulatory
Data and Digital Strategy</t>
  </si>
  <si>
    <t>Delivered:
• Data Protection Impact Assessments carried out for all new work and a number of retrospective (DPIAs) were carried out and identified no high risks.
• Review completed into Redaction policy and guidance in place.
• Majority of Local Authorities (LPAs) have signed a data sharing agreement.
Future:
• Work underway to ensure full compliance with redaction policy.
• Continue to work with LPAs to put in place Data Sharing Agreements where required.</t>
  </si>
  <si>
    <t>12 - No Change</t>
  </si>
  <si>
    <t>2. Failure to embed changes - Due to
limited capacity, the Inspectorate's
digital public services may not be fully operational or provide enough value to customers and taxpayers.
Receptive: Willing to consider all options, seeking to achieve a balance between a high likelihood of successful delivery and a high degree of benefit and value for money.</t>
  </si>
  <si>
    <t>Operational Delivery
Customer Strategy</t>
  </si>
  <si>
    <t>Delivered:
• Procured 3rd Party Software Engineering partner agreement to provide additional resource support.
• Increased focus on recruitment from Digital &amp; Data Leadership Team.
• Implementation of Service Model to highlight areas of under resourcing and to better balance priorities and workloads.
Future:
• Continue to fill Data and Digital vacancies reduce reliance on external support.
• Continue to develop Data and Digital service model including improving capability.
• Improve ability to meet new demands.</t>
  </si>
  <si>
    <t>16 - No Change</t>
  </si>
  <si>
    <t>3. Failure to manage stakeholder and customer relationships and communications, or a badly handled
error, could impact our reputation.
Minimalist</t>
  </si>
  <si>
    <t>Reputation and Credibility
Customer Strategy</t>
  </si>
  <si>
    <t>Delivered:
• Launched Customer Service Desk monitoring software enabling better complaint outcomes
and data on complaint outcomes.
• Insights gathered through monitoring media/social media to take prompt action on emerging issues.
• Used stakeholder matrix to manage relationships.
Future:
• Further develop Customer Strategy and Customer Survey.
• Identify further opportunities to develop the reach and automation of media/social media/ stakeholder monitoring.
• Review the corporate narrative in line with the refresh of our Strategic Plan.</t>
  </si>
  <si>
    <t>9 - Reduced from 12</t>
  </si>
  <si>
    <t>4. The submission of a single, large, complex, high-profile and controversial application, or overlapping of several smaller cases, could surpass our capacity to deliver Nationally Significant Infrastructure Project applications.
Averse</t>
  </si>
  <si>
    <t>Operational Delivery
People Strategy
Customer Strategy</t>
  </si>
  <si>
    <t>Delivered:
• Training for an extra 30 Inspectors.
• Extra support staff roles recruited.
Future:
• Developing the skills and capabilities of our inspectors so we can assign them to a wider range of cases.
• Automating digital systems to manage demand more flexibly.
• Improving our knowledge of applications being prepared so that we are ready to receive them.
• Working with applicants to improve the consistency and standard of information we receive with new applications.</t>
  </si>
  <si>
    <t>5. Failure to address health, safety and wellbeing could result in a major accident, incident, near miss or ill health.
Averse</t>
  </si>
  <si>
    <t>People
People Strategy</t>
  </si>
  <si>
    <t>Delivered:
• Procurement of new Display Screen and Equipment system and the subsequent use of
it to assess the health and safety of our people when working from a desk. We have identified
and put in place additional, or changed existing, equipment requirements for our people based on these assessments.
• Lone working and personal safety now business as usual following roll out of policy and procedures.
• New risk assessment procedure rolled out, delivered training on how to follow it, and provided risk assessment templates for teams to adapt for their own purpose.
• The stress project group developed a survey which was completed by staff and the results
used to inform action plan.
Future:
• To mitigate the driving risk, develop driving policy, procedure and training. Update the driver handbook and risk assessment.
• Develop policy and procedure to improve the reporting of accidents, incidents and near misses. Including implementing improvements to investigation, feedback and lessons learned.
• Deliver stress project group action plan.</t>
  </si>
  <si>
    <t>6. Lack of intelligence analysis leads to failed identification of external changes and misinformed strategic direction which would negatively impact on our customer service.
Cautious</t>
  </si>
  <si>
    <t>Operational Delivery
Customer Strategy
People Strategy
Data and Digital Strategy</t>
  </si>
  <si>
    <t>Delivered:
• Horizon scanning approach piloted.
• Established a futures function to enable us to better understand our external environment and reduce blind spots. Ensuring we better understand uncertainties, are prepared for potential threats and opportunities, and that we can adapt to remain resilient and relevant in a
changing environment.
Future:
• Establish a network for understanding and capturing intelligence about potential future changes and ensure that this is fed in and used in relevant decision making.</t>
  </si>
  <si>
    <t>7.Not meeting user expectations because of the mismatch between demand and insufficient operational resource which could lead to an increased uncertainty and cost for the planning system.
Minimalist</t>
  </si>
  <si>
    <t>Reputation and Credibility
Customer Strategy
People Strategy</t>
  </si>
  <si>
    <t>Delivered:
• Secured the continued service of contractor inspectors and adapted our approach to make it easier for new contractors to work for us.
• Extra inspectors, apprentices and support staff recruited.
• Ensured inspector induction and training is inclusive.
Future:
• Developing the skills and capabilities of our inspectors so we can assign them to a wider range of cases.</t>
  </si>
  <si>
    <t>8. Legal framing of the appeals
service allows for user behaviours and unpredictable demand for  services which results in us never  being able to meet expectations with increased uncertainty and cost for the planning system.
Minimalist</t>
  </si>
  <si>
    <t>Reputation and Credibility
Customer Strategy
People Strategy
Data and Digital Strategy</t>
  </si>
  <si>
    <t>Delivered:
• Proposed actions to DLUHC for reducing appeal demand by keeping decision making in local communities.
Future:
• Updating our procedural guidance and DLUHC’s Planning Practice Guidance to help keep decision making in local communities.
• A new approach to managing deadlines.
• Reviewing our approach to accepting appeal scheme amendments to help keep decision
making in local communities.
• Conducting research on why appellants appeal.</t>
  </si>
  <si>
    <t>9. Failure to identify future capability
requirements could put at risk the delivery of the Strategic Plan resulting in the workforce not having the  capabilities we require.
Eager: To be innovative and maximise opportunities to develop and resource the required capabilities for the future.</t>
  </si>
  <si>
    <t>Delivered:
• A strategic workforce plan produced and published for Operational Delivery and Planning Inspector professions.
• Designed a three year Learning and Development strategy.
Future:
• Strategic workforce planning for Strategy and Corporate Services.
• Continuous review of the Operations workforce plan, particularly accounting for new scenarios and skills forecasting that has been done and is ongoing.
• Deliver our agreed three year Learning and Development strategy.
• Agree the resourcing required to successfully implement a sustainable approach to strategic
workforce planning.</t>
  </si>
  <si>
    <t>10. Failure to identify, integrate and quality assure data could result in delays and increased costs when
making changes and innovating in
response to planning system-wide
improvements.
Minimalist</t>
  </si>
  <si>
    <t>Reputation and Credibility
Data and Digital Strategy</t>
  </si>
  <si>
    <t>Delivered:
• Work progressed throughout the year to develop the Operational Data Warehouse (ODW). As a result of this, at the start of 2023/24 about half of the Inspectorate’s data estate will be transferred from the test environment to the ODW production - including human resource and application casework data. This is a substantial milestone in making data available and easier to access across the Inspectorate, reducing the possibility of data being lost or hidden.
Future:
• Complete the transfer of the Inspectorate’s data estate into the ODW – to provide a trusted
and accurate master data set to improve how efficiently and accurately we can analyse and
improve our performance.
• Produce a data quality framework to enable and empower information owners to understand and improve the quality of data.
• Improve integration with internal and external data, this will further prepare the Inspectorate
for NSIP and planning reforms.</t>
  </si>
  <si>
    <t>11. Holding high numbers of vacancies could lead to business plan objectives being delayed or not
delivered, a decline in staff wellbeing and underspend.
Eager: To be innovative and  maximise opportunities to minimise the risk of high vacancies.</t>
  </si>
  <si>
    <t>Delivered:
• Identified the capacity of the recruitment team.
• Filled non priority roles with contractor or service contract backfill.
• Prioritised recruitment campaigns.
• Completed a continuous improvement review of our recruitment process.
Future:
• Continue to review recruitment opportunities in the face of a very competitive market.
• Consider how the work of the Pay and Reward Project will feed into this risk mitigation.</t>
  </si>
  <si>
    <t>20 - New Risk</t>
  </si>
  <si>
    <t>12. As a result of strike action, we may experience staff walkout which
could affect ability to achieve  objectives/casework.
Averse</t>
  </si>
  <si>
    <t>Delivered:
• We have developed and agreed a partnership way of working document facilitated by the
Advisory, Conciliation and Arbitration Service.
• We have formed a project working group with Trade Unions on pay and reward and continue to develop informal working relationships.
• We have developed plans to ensure that our line managers know their accountabilities on
days of strike action.
Future:
• Continue to work in partnership with Trade Unions and to build constructive working
relationships.</t>
  </si>
  <si>
    <t>10 - New Risk (Strike Action: PCS)
15 - New Risk (Strike Action: Prospect)</t>
  </si>
  <si>
    <t>13. Future operational changes,
as a result of policy reforms, are not
fully understood or embedded. 
Minimalist</t>
  </si>
  <si>
    <t>Reputation and Credibility
People Strategy
Customer Strategy
Data and Digital Strategy</t>
  </si>
  <si>
    <t>Delivered:
• Advised on draft legislation including procedures for examining local plans.
Future:
• Continue to work with DLUHC to understand the implications of Planning Reform and other
policy changes, allowing future operational changes to be planned and embedded.</t>
  </si>
  <si>
    <t>9 - Reduced from 16</t>
  </si>
  <si>
    <t>14. Not able or ready to fully realise the change expected by NSIP reform.
Minimalist</t>
  </si>
  <si>
    <t>Delivered:
• Developed collaborative working relationships with DLUHC across NSIP Reform workstreams.
• Advised on draft legislation and National Policy Statements.
• Secured funding for additional employees to support NSIP Reform.
Future:
• Securing ongoing funding to support NSIP Reform.
• Continue to work with DLUHC to ensure future operational changes are planned and
embedded.</t>
  </si>
  <si>
    <t>16 - New Risk</t>
  </si>
  <si>
    <t>Civil Service (31/03/2022)</t>
  </si>
  <si>
    <t>Disabled staff</t>
  </si>
  <si>
    <t>Staff from ethnic minorities (excluding white minorities)</t>
  </si>
  <si>
    <t>Female staff</t>
  </si>
  <si>
    <t>Lesbian, gay, bisexual and 'other' staff</t>
  </si>
  <si>
    <t>Graph 4. Planning appeals in Wales over the last five years</t>
  </si>
  <si>
    <t>2017/18</t>
  </si>
  <si>
    <t>2018/19</t>
  </si>
  <si>
    <t>2019/20</t>
  </si>
  <si>
    <t>2020/21</t>
  </si>
  <si>
    <t>2021/22</t>
  </si>
  <si>
    <t>Cases received</t>
  </si>
  <si>
    <t>Cases decided</t>
  </si>
  <si>
    <t>Average decision time in weeks</t>
  </si>
  <si>
    <t>Last update: date</t>
  </si>
  <si>
    <t>Graph 7. Virtual events held in England in 2021/22</t>
  </si>
  <si>
    <t>April to June 2021</t>
  </si>
  <si>
    <t>July to September 2021</t>
  </si>
  <si>
    <t>October to December 2021</t>
  </si>
  <si>
    <t>January to March 2022</t>
  </si>
  <si>
    <t>Virtual events</t>
  </si>
  <si>
    <t>Gender pay gap</t>
  </si>
  <si>
    <t>Procedure</t>
  </si>
  <si>
    <t>2022/23</t>
  </si>
  <si>
    <t>Written Reps</t>
  </si>
  <si>
    <t>Inquiries</t>
  </si>
  <si>
    <t>Hearings</t>
  </si>
  <si>
    <t>All</t>
  </si>
  <si>
    <t>Number of houses</t>
  </si>
  <si>
    <t>Percentage of Cases Allowed</t>
  </si>
  <si>
    <t>Median decision time in weeks - 10th Percentile</t>
  </si>
  <si>
    <t>Median decision time in weeks - 25th Percentile</t>
  </si>
  <si>
    <t>Median decision time in weeks - 50th Percentile</t>
  </si>
  <si>
    <t>Median decision time in weeks - 75th Percentile</t>
  </si>
  <si>
    <t>Median decision time in weeks - 90th Percentile</t>
  </si>
  <si>
    <t>Median decision time in weeks - 100th Percentile</t>
  </si>
  <si>
    <t>Median decision time n weeks - 25th Percentile</t>
  </si>
  <si>
    <t>Median decision time in weeks -100th Percentile</t>
  </si>
  <si>
    <t xml:space="preserve">Graph 11. Appeal cases decided by quarter in 2021/22 </t>
  </si>
  <si>
    <t>Case decided</t>
  </si>
  <si>
    <t>Median time to decide in weeks</t>
  </si>
  <si>
    <t>Table 2 - Travel in 2022/23 via a corporate travel contract</t>
  </si>
  <si>
    <t>Mode of transport</t>
  </si>
  <si>
    <t>Car</t>
  </si>
  <si>
    <t>Train</t>
  </si>
  <si>
    <t>Air</t>
  </si>
  <si>
    <t>Boat</t>
  </si>
  <si>
    <t>Number of bookings</t>
  </si>
  <si>
    <t>Miles travelled</t>
  </si>
  <si>
    <t>Co2 emissions</t>
  </si>
  <si>
    <t>10,417*</t>
  </si>
  <si>
    <t>% of travel Co2 emissions</t>
  </si>
  <si>
    <t>Table 3 - Information about our new IT equipment</t>
  </si>
  <si>
    <t>Model:</t>
  </si>
  <si>
    <t>Microsoft Surface Laptop 5</t>
  </si>
  <si>
    <t>Mircrosoft Surface Pro 9 Tablet</t>
  </si>
  <si>
    <t>EPEAT level:</t>
  </si>
  <si>
    <t>Gold</t>
  </si>
  <si>
    <t>Battery life:</t>
  </si>
  <si>
    <t>Up to 18 hours</t>
  </si>
  <si>
    <t>Up to 15 1/2 hours</t>
  </si>
  <si>
    <t>Meets ENERGY STAR® requirements:</t>
  </si>
  <si>
    <t>Yes</t>
  </si>
  <si>
    <t>Packaging:</t>
  </si>
  <si>
    <t>97% renewable materials and 99% recyclable</t>
  </si>
  <si>
    <t>Full lifecycle carbon footprint Co2eq</t>
  </si>
  <si>
    <t>Produciton:</t>
  </si>
  <si>
    <t>245 kg</t>
  </si>
  <si>
    <t>164 kg</t>
  </si>
  <si>
    <t>Transport:</t>
  </si>
  <si>
    <t>9 kg</t>
  </si>
  <si>
    <t>1 kg</t>
  </si>
  <si>
    <t>Product use:</t>
  </si>
  <si>
    <t>33 kg</t>
  </si>
  <si>
    <t>42 kg</t>
  </si>
  <si>
    <t>End of life:</t>
  </si>
  <si>
    <t>&lt;1kg</t>
  </si>
  <si>
    <t>&lt;1 kg</t>
  </si>
  <si>
    <t xml:space="preserve">Total: </t>
  </si>
  <si>
    <t>288 kg</t>
  </si>
  <si>
    <t>207 kg</t>
  </si>
  <si>
    <t>Complaints received by the Parliamentary and Health Service Ombudsman</t>
  </si>
  <si>
    <t>Complaints partially or fully upheld by the Parliamentary and Health Service Ombudsman</t>
  </si>
  <si>
    <t>Graph 14. Revenue Expenditure £m</t>
  </si>
  <si>
    <t>2023/24</t>
  </si>
  <si>
    <t>2024/25</t>
  </si>
  <si>
    <t>Staff cost</t>
  </si>
  <si>
    <t>Non-Staff cost</t>
  </si>
  <si>
    <t>Graph 15. Capital Expenditure £m</t>
  </si>
  <si>
    <t>Graph 16. Generated Income £m</t>
  </si>
  <si>
    <t>Decision Theme</t>
  </si>
  <si>
    <t>Percentage of time spent on decision making</t>
  </si>
  <si>
    <t>Enablers</t>
  </si>
  <si>
    <t>Customer</t>
  </si>
  <si>
    <t>People</t>
  </si>
  <si>
    <t>Digital and Data</t>
  </si>
  <si>
    <t>Internal Controls</t>
  </si>
  <si>
    <t>Financial and Annual Reporting</t>
  </si>
  <si>
    <t>Risk Management</t>
  </si>
  <si>
    <t>Internal Audits</t>
  </si>
  <si>
    <t>External Audits</t>
  </si>
  <si>
    <t>Salary and fees paid</t>
  </si>
  <si>
    <t>Total for 2022/23
(2021/22)</t>
  </si>
  <si>
    <t>Paul Morrison
Chief Executive 
(from December 2022)</t>
  </si>
  <si>
    <t>35-40
125-130 full-year equivalent
(-)</t>
  </si>
  <si>
    <t>-
(-)</t>
  </si>
  <si>
    <t>33,000
(-)</t>
  </si>
  <si>
    <t>70-75
(-)</t>
  </si>
  <si>
    <t>Navees Rahman
Director of Corporate
Services (until February 2023) and Interim Chief Executive (September to December 2022)</t>
  </si>
  <si>
    <t>85-90
95-100 full-year equivalent
(90-95)</t>
  </si>
  <si>
    <t xml:space="preserve">0-5
(0-5)
</t>
  </si>
  <si>
    <t>22,000
(38,000)</t>
  </si>
  <si>
    <t>105-110
(130-135)</t>
  </si>
  <si>
    <t>Sarah Richards
Chief Executive
(until September 2022)</t>
  </si>
  <si>
    <t>70-75
145-150 full-year equivalent
(140-145)</t>
  </si>
  <si>
    <t>-
(0-5)</t>
  </si>
  <si>
    <t>27,000
(56,000)</t>
  </si>
  <si>
    <t>100-105
(200-205)</t>
  </si>
  <si>
    <t>Joanne Butcher
Interim Director of Corporate Services/Interim Chief Finance Officer
(from September 2022)</t>
  </si>
  <si>
    <t>35-40
70-75 full-year equivalent
(-)</t>
  </si>
  <si>
    <t xml:space="preserve">0-5
(-)
</t>
  </si>
  <si>
    <t>16,000
(-)</t>
  </si>
  <si>
    <t>50-55
(-)</t>
  </si>
  <si>
    <t>Sean Canavan 
Director of Strategy (from April 2022)</t>
  </si>
  <si>
    <t>75-80
(-)</t>
  </si>
  <si>
    <t>-
(-)</t>
  </si>
  <si>
    <t>30,000
(-)</t>
  </si>
  <si>
    <t>100-105
(-)</t>
  </si>
  <si>
    <t>Rachel Graham
Chief Digital Officer (from 1 March 2023)</t>
  </si>
  <si>
    <t xml:space="preserve">5-10
75-80 full-year full time equivalent
(-)
</t>
  </si>
  <si>
    <t>-
(-)</t>
  </si>
  <si>
    <t xml:space="preserve">20,000
(-)
</t>
  </si>
  <si>
    <t>25-30
(-)</t>
  </si>
  <si>
    <t>Simon Levi
Interim Chief People Officer (from March 2023)</t>
  </si>
  <si>
    <t xml:space="preserve">5-10
70-75 full-year equivalent
(-)
</t>
  </si>
  <si>
    <t xml:space="preserve">-
(-)
</t>
  </si>
  <si>
    <t>5-10
(-)</t>
  </si>
  <si>
    <t>Paul McGuiness
Interim Director of Corporate Services (until April 2021)</t>
  </si>
  <si>
    <t>-
(0-5)
(75-80 full-year
equivalent)</t>
  </si>
  <si>
    <t>-
(0-5)</t>
  </si>
  <si>
    <t>-
(4,000)</t>
  </si>
  <si>
    <t>-
(5-10)</t>
  </si>
  <si>
    <t>Richard Schofield
Chief Planning Inspector 
(from March 2023)</t>
  </si>
  <si>
    <t xml:space="preserve">5-10
80-85 full-year equivalent
(-)
</t>
  </si>
  <si>
    <t xml:space="preserve">31,000
(-)
</t>
  </si>
  <si>
    <t>35-40
(-)</t>
  </si>
  <si>
    <t>Graham Stallwood
Director of Operations</t>
  </si>
  <si>
    <t>105-110
(105-110)</t>
  </si>
  <si>
    <t>0-5
(0-5)</t>
  </si>
  <si>
    <t>42,000
(41,000)</t>
  </si>
  <si>
    <t>145-150
(145-150)</t>
  </si>
  <si>
    <t>Christine Thorby
Director of Strategy
(until March 2022)</t>
  </si>
  <si>
    <t>-
(110-115)</t>
  </si>
  <si>
    <t>-
(-5,000)</t>
  </si>
  <si>
    <t>-
(105-110)</t>
  </si>
  <si>
    <t>Trudi Elliott
Chair, Non-Executive</t>
  </si>
  <si>
    <t>20-25
(20-25)</t>
  </si>
  <si>
    <t>Sally Dixon
Director, Non-Executive</t>
  </si>
  <si>
    <t>10-15
(10-15)</t>
  </si>
  <si>
    <t>Dr Rebecca Driver
Director, Non-Executive</t>
  </si>
  <si>
    <t>Stephen Tetlow
Director, Non-Executive</t>
  </si>
  <si>
    <t>Real increase in pension and related lump sum at pension age</t>
  </si>
  <si>
    <t xml:space="preserve">Total accrued pension at pension age at 31/3/23 and related lump sum </t>
  </si>
  <si>
    <t>Cash Equivalent Transfer Value (CETV) in £k to the nearest £1,000</t>
  </si>
  <si>
    <t>£'000 in bands of £2,500</t>
  </si>
  <si>
    <t>£'000 in bands of £5,000</t>
  </si>
  <si>
    <t xml:space="preserve">
As at 31/03/22
</t>
  </si>
  <si>
    <t>As at 31/03/23</t>
  </si>
  <si>
    <t>Real Increase</t>
  </si>
  <si>
    <t>0-2.5 plus a lump sum of 0-2.5</t>
  </si>
  <si>
    <t>40-45 plus alump sum of 65-70</t>
  </si>
  <si>
    <t>0-2.5</t>
  </si>
  <si>
    <t>30-35</t>
  </si>
  <si>
    <t>20-25</t>
  </si>
  <si>
    <t>Joanne Butcher
Interim Director of Corporate Services/Interim Chief Finance Officer (from September 2022)</t>
  </si>
  <si>
    <t>5-10</t>
  </si>
  <si>
    <t>25-30</t>
  </si>
  <si>
    <t>Rachel Graham
Chief Digital Officer (from March 2023)</t>
  </si>
  <si>
    <t>15-20</t>
  </si>
  <si>
    <t>Richard Schofield
Chief Planning Inspector (from March 2023)</t>
  </si>
  <si>
    <t>Change in highest paid Director's total pay</t>
  </si>
  <si>
    <t>Change in highest paid Director's bonus</t>
  </si>
  <si>
    <t>Average change in total pay of employees</t>
  </si>
  <si>
    <t>Average change in bonuses of employees</t>
  </si>
  <si>
    <t>Band of Highest Paid Director’s Total Remuneration (£’000)</t>
  </si>
  <si>
    <t>125-130</t>
  </si>
  <si>
    <t>140-145</t>
  </si>
  <si>
    <t>Median Total – Inspector</t>
  </si>
  <si>
    <t>£59,412</t>
  </si>
  <si>
    <t>Remuneration Ratio - Inspector</t>
  </si>
  <si>
    <t>Median Total - Support</t>
  </si>
  <si>
    <t>£27,684</t>
  </si>
  <si>
    <t>Remuneration Ratio - Support</t>
  </si>
  <si>
    <t>Pay ratio</t>
  </si>
  <si>
    <t>Salary</t>
  </si>
  <si>
    <t>Total pay</t>
  </si>
  <si>
    <t>25th Percentile</t>
  </si>
  <si>
    <t>50th Percentile</t>
  </si>
  <si>
    <t>75th Percentile</t>
  </si>
  <si>
    <t>Permanent (average)</t>
  </si>
  <si>
    <t>Senior Civil Service Pay Band 2</t>
  </si>
  <si>
    <t>Senior Civil Service Pay Band 1</t>
  </si>
  <si>
    <t>Grade 6-7 (Senior staff)</t>
  </si>
  <si>
    <t xml:space="preserve">Salaried Inspector </t>
  </si>
  <si>
    <t>Support</t>
  </si>
  <si>
    <t>Caseworkers</t>
  </si>
  <si>
    <t>Total</t>
  </si>
  <si>
    <t>Less Secondments</t>
  </si>
  <si>
    <t>Add Agency</t>
  </si>
  <si>
    <t>Total Employed</t>
  </si>
  <si>
    <t>Employees who were relevant union officials during the period</t>
  </si>
  <si>
    <t>Full-time equivalent employees</t>
  </si>
  <si>
    <t>Percentage of time</t>
  </si>
  <si>
    <t>Number of employees</t>
  </si>
  <si>
    <t>1-50%</t>
  </si>
  <si>
    <t>51-99%</t>
  </si>
  <si>
    <t>Total cost of facility time</t>
  </si>
  <si>
    <t>Total pay bill</t>
  </si>
  <si>
    <t>Facility time cost as percentage of pay bill</t>
  </si>
  <si>
    <t>The total pay bill figure is representative of salary payments, whereas the Staff costs include accounting adjustments necessary for the financial statements.</t>
  </si>
  <si>
    <t>Time spent on paid Trade Union activities as a percentage of total paid facility time hours</t>
  </si>
  <si>
    <t>£'000</t>
  </si>
  <si>
    <t>Wages and salaries</t>
  </si>
  <si>
    <t>Social security costs</t>
  </si>
  <si>
    <t>Other pension costs</t>
  </si>
  <si>
    <t xml:space="preserve">Sub Total </t>
  </si>
  <si>
    <t>Agency staff</t>
  </si>
  <si>
    <t>Total net staff costs</t>
  </si>
  <si>
    <t>Highly paid off-payroll worker engagements as at 31 March 2023, earning £245 per day or greater</t>
  </si>
  <si>
    <t>As at March 2023</t>
  </si>
  <si>
    <t>Number of existing engagements.</t>
  </si>
  <si>
    <t>Of which…</t>
  </si>
  <si>
    <t>Number that have existed for less than one year at time of reporting.</t>
  </si>
  <si>
    <t>Number that have existed for between one and two years at time of reporting.</t>
  </si>
  <si>
    <t>Number that have existed for between two and three years at time of reporting.</t>
  </si>
  <si>
    <t>Number that have existed for between three and four years at time of reporting.</t>
  </si>
  <si>
    <t>Number that have existed for four or more years at time of reporting.</t>
  </si>
  <si>
    <t>All highly paid off-payroll workers engaged at any point during the year ended 31 March 2023, earning £245 per day or greater</t>
  </si>
  <si>
    <t>Number of temporary off-payroll workers engaged during the year ended 31 March 2023</t>
  </si>
  <si>
    <t>Not subject to off-payroll legislation</t>
  </si>
  <si>
    <t>Subject to off-payroll legislation and determined as in-scope of IR35</t>
  </si>
  <si>
    <t>Subject to off-payroll legislation and determined as out-of-scope of IR35</t>
  </si>
  <si>
    <t>Number of engagements reassessed for consistency/assurance purposes during the year.</t>
  </si>
  <si>
    <t>Of which: Number of engagements that saw a change to IR35 status following the consistency review.</t>
  </si>
  <si>
    <t>Any off-payroll engagements of Board members, and/or, senior officials with significant financial responsibility, between 1 April 2022 and 31 March 2023</t>
  </si>
  <si>
    <t>Number of off-payroll engagements of Board members, and/or senior officials with significant financial responsibility, during the financial year.</t>
  </si>
  <si>
    <t>Total number of individuals on payroll and off-payroll that have been deemed ‘board members, and/or senior officials with significant financial responsibility’, during the financial year.  This figure should include both on-payroll and off-payroll engagements.</t>
  </si>
  <si>
    <t>Original budget
£'000</t>
  </si>
  <si>
    <t>Revised budget
£'000</t>
  </si>
  <si>
    <t>Outturn 
£'000</t>
  </si>
  <si>
    <t>Underspend
£'000</t>
  </si>
  <si>
    <t>Staff &amp; related costs</t>
  </si>
  <si>
    <t>Non-pay running costs</t>
  </si>
  <si>
    <t>Receipts</t>
  </si>
  <si>
    <t>Net costs</t>
  </si>
  <si>
    <t>Ring-fenced costs</t>
  </si>
  <si>
    <t>Total programme costs</t>
  </si>
  <si>
    <t>Non-cash costs (Annually Managed Expenditure - AME)</t>
  </si>
  <si>
    <t>Total operating expenditure</t>
  </si>
  <si>
    <t>Capital expenditure</t>
  </si>
  <si>
    <t>2023/24
£’000</t>
  </si>
  <si>
    <t>Annually managed expenditure</t>
  </si>
  <si>
    <t xml:space="preserve">Total budget </t>
  </si>
  <si>
    <t>RESTATED</t>
  </si>
  <si>
    <t>Cost</t>
  </si>
  <si>
    <t>Income</t>
  </si>
  <si>
    <t>Net</t>
  </si>
  <si>
    <t>National Infrastucture</t>
  </si>
  <si>
    <t>(5,304)</t>
  </si>
  <si>
    <t>Local Plans</t>
  </si>
  <si>
    <t>(3,549)</t>
  </si>
  <si>
    <t>Other Major Specialist Casework</t>
  </si>
  <si>
    <t>(1,556)</t>
  </si>
  <si>
    <t>Totals</t>
  </si>
  <si>
    <t>(10,409)</t>
  </si>
  <si>
    <t>Costs include an element of pre-application work which occurs before the point of income recognition, so costs and associated income can span different financial years.</t>
  </si>
  <si>
    <t>The costs of Other Major Specialist Casework are only partially recovered from the work we undertake on behalf of other government departments.</t>
  </si>
  <si>
    <t>Note</t>
  </si>
  <si>
    <t>2022/23
£'000</t>
  </si>
  <si>
    <t>2021/22
£'000</t>
  </si>
  <si>
    <t>Income from sale of goods and services</t>
  </si>
  <si>
    <t>Other operating income</t>
  </si>
  <si>
    <t>Operating income</t>
  </si>
  <si>
    <t>Staff costs</t>
  </si>
  <si>
    <t>4a</t>
  </si>
  <si>
    <t xml:space="preserve">Other administrative costs </t>
  </si>
  <si>
    <t>4b</t>
  </si>
  <si>
    <t>Net expenditure for the year</t>
  </si>
  <si>
    <t>31 March 2023
£'000</t>
  </si>
  <si>
    <t>31 March 2022
£'000</t>
  </si>
  <si>
    <t>Non-current assets</t>
  </si>
  <si>
    <t>Property, plant and equipment</t>
  </si>
  <si>
    <t>6, 11</t>
  </si>
  <si>
    <t>Intangible assets</t>
  </si>
  <si>
    <t>Prepayments greater than one year</t>
  </si>
  <si>
    <t>Total non-current assets</t>
  </si>
  <si>
    <t>Trade and other receivables</t>
  </si>
  <si>
    <t>Cash and cash equivalents</t>
  </si>
  <si>
    <t>Total current assets</t>
  </si>
  <si>
    <t>Total assets</t>
  </si>
  <si>
    <t>Trade and other payables</t>
  </si>
  <si>
    <t>Other liabiities</t>
  </si>
  <si>
    <t>Provisions</t>
  </si>
  <si>
    <t>Total current liabilities</t>
  </si>
  <si>
    <t>Other liabilities</t>
  </si>
  <si>
    <t>Total non-current liabilities</t>
  </si>
  <si>
    <t>Assets less liabilities</t>
  </si>
  <si>
    <t>General fund</t>
  </si>
  <si>
    <t>Total taxpayers’ equity</t>
  </si>
  <si>
    <t>Cash flows from operating activities</t>
  </si>
  <si>
    <t>Net operating expenditure</t>
  </si>
  <si>
    <t>Adjustments for non-cash transactions</t>
  </si>
  <si>
    <t>4b,5</t>
  </si>
  <si>
    <t>(Increase)/Decrease in trade and other receivables</t>
  </si>
  <si>
    <t>Less movement in bad debt provision</t>
  </si>
  <si>
    <t>Increase/(Decrease) in trade payables</t>
  </si>
  <si>
    <t>Less movements in payables relating to items not passing through the SOCNE</t>
  </si>
  <si>
    <t>6,7</t>
  </si>
  <si>
    <t>Use of provisions</t>
  </si>
  <si>
    <t>Interest paid</t>
  </si>
  <si>
    <t>Net cash outflow from operating activities</t>
  </si>
  <si>
    <t>Cash flows from investing activities</t>
  </si>
  <si>
    <t>Purchase of property, plant and equipment</t>
  </si>
  <si>
    <t>Purchase of intangible assets</t>
  </si>
  <si>
    <t>Sale of property, plant and equipment</t>
  </si>
  <si>
    <t>Net cash outflow from investing activities</t>
  </si>
  <si>
    <t>Cash flows from financing activities</t>
  </si>
  <si>
    <t>Funding from the Department for Levelling Up, Housing and Communities</t>
  </si>
  <si>
    <t>Payments to right-of-use buildings lease</t>
  </si>
  <si>
    <t>Net cashflow from financing activities</t>
  </si>
  <si>
    <t xml:space="preserve">Net (decrease)/increase in cash and cash equivalents in the period </t>
  </si>
  <si>
    <t>Cash and cash equivalents at the beginning of the period</t>
  </si>
  <si>
    <t>Cash and cash equivalents at the end of the period</t>
  </si>
  <si>
    <t>General fund
£'000</t>
  </si>
  <si>
    <t>Balance at 31 March 2021</t>
  </si>
  <si>
    <t>Changes in Taxpayers’ Equity for 2021/22</t>
  </si>
  <si>
    <t>Total comprehensive expenditure</t>
  </si>
  <si>
    <t>Non-cash charges – auditor’s remuneration</t>
  </si>
  <si>
    <t>Notional charges</t>
  </si>
  <si>
    <t>Funding from Department of Levelling Up, Housing and Communities</t>
  </si>
  <si>
    <t>Balance at 31 March 2022</t>
  </si>
  <si>
    <t>Changes in Taxpayers’ Equity for 2022/23</t>
  </si>
  <si>
    <t>Balance at 31 March 2023</t>
  </si>
  <si>
    <t>Change published</t>
  </si>
  <si>
    <t>Published by IASB</t>
  </si>
  <si>
    <t>Financial year for which the change first applies</t>
  </si>
  <si>
    <t>IFRS 17 Insurance Contracts</t>
  </si>
  <si>
    <t>Effective from 2025/26</t>
  </si>
  <si>
    <t xml:space="preserve">Last update: </t>
  </si>
  <si>
    <t xml:space="preserve">Updated by: </t>
  </si>
  <si>
    <t>Beth Ewins</t>
  </si>
  <si>
    <t xml:space="preserve">     Funding from Welsh Government</t>
  </si>
  <si>
    <t xml:space="preserve">     Direct income from Welsh Government</t>
  </si>
  <si>
    <t>Total funding from Welsh Government</t>
  </si>
  <si>
    <t xml:space="preserve">     Direct income from other Government bodies and organisations</t>
  </si>
  <si>
    <t>Total income</t>
  </si>
  <si>
    <t>Direct administrative costs:</t>
  </si>
  <si>
    <t>Rental under Operating leases - Hire of plant and machinery</t>
  </si>
  <si>
    <t>Other operating leases</t>
  </si>
  <si>
    <t>Travel,subsistence and hospitality</t>
  </si>
  <si>
    <t>Legal and professional services</t>
  </si>
  <si>
    <t>Support services</t>
  </si>
  <si>
    <t>Other administration costs</t>
  </si>
  <si>
    <t>Total direct costs</t>
  </si>
  <si>
    <t>Overhead allocation</t>
  </si>
  <si>
    <t>Other administration costs include: Bad Debts; Telecoms and other Information Technology; Training and Conferences; Postal services; and other Miscellaneous costs.</t>
  </si>
  <si>
    <t>2021/22 RESTATED</t>
  </si>
  <si>
    <t>Planning appeals</t>
  </si>
  <si>
    <t xml:space="preserve">National Infrastructure </t>
  </si>
  <si>
    <t xml:space="preserve">Enforcement appeals </t>
  </si>
  <si>
    <t>Rights of Way</t>
  </si>
  <si>
    <t>Compulsory Purchase Orders</t>
  </si>
  <si>
    <t>(208)</t>
  </si>
  <si>
    <t xml:space="preserve">Other Major Specialist Casework </t>
  </si>
  <si>
    <t>Income from Welsh Government</t>
  </si>
  <si>
    <t>(1,433)</t>
  </si>
  <si>
    <t xml:space="preserve">Other </t>
  </si>
  <si>
    <t>(607)</t>
  </si>
  <si>
    <t>(12,657)</t>
  </si>
  <si>
    <t>Rentals:</t>
  </si>
  <si>
    <t>Hire of plant and machinery</t>
  </si>
  <si>
    <t>Other payments formerly classified as operating leases under IAS 17 (note 1.1e)</t>
  </si>
  <si>
    <t>Interest charges</t>
  </si>
  <si>
    <t>Non-cash items:</t>
  </si>
  <si>
    <t xml:space="preserve">Depreciation </t>
  </si>
  <si>
    <t>Amortisation</t>
  </si>
  <si>
    <t>Provision for doubtful debt</t>
  </si>
  <si>
    <t>(9)</t>
  </si>
  <si>
    <t>Auditor’s remuneration</t>
  </si>
  <si>
    <t>Department for Levelling Up, Housing and Communities recharges</t>
  </si>
  <si>
    <t>Apprenticeship Levy Training Services</t>
  </si>
  <si>
    <t>Write-back of provisions</t>
  </si>
  <si>
    <t>(15)</t>
  </si>
  <si>
    <t>Other expenditure:</t>
  </si>
  <si>
    <t>Fees to Non-Salaried Inspectors</t>
  </si>
  <si>
    <t>Travel, subsistence and hospitality</t>
  </si>
  <si>
    <t xml:space="preserve">Accommodation costs </t>
  </si>
  <si>
    <t xml:space="preserve">Legal and professional services </t>
  </si>
  <si>
    <t>Support Services</t>
  </si>
  <si>
    <t>Research and Development</t>
  </si>
  <si>
    <t>Information Technology</t>
  </si>
  <si>
    <t>Ex gratia costs</t>
  </si>
  <si>
    <t>Adverse costs</t>
  </si>
  <si>
    <t>Bad debts and write offs</t>
  </si>
  <si>
    <t>Telecoms</t>
  </si>
  <si>
    <t>Training and conferences</t>
  </si>
  <si>
    <t>Postal services</t>
  </si>
  <si>
    <t>Office supplies</t>
  </si>
  <si>
    <t>Total administrative costs</t>
  </si>
  <si>
    <t>Fees and charges</t>
  </si>
  <si>
    <t>National Infrastructure</t>
  </si>
  <si>
    <t>Other Major specialist casework</t>
  </si>
  <si>
    <t>Total Fees and charges</t>
  </si>
  <si>
    <t>Goods and services</t>
  </si>
  <si>
    <t>Total Goods and services</t>
  </si>
  <si>
    <t>Recovery of adverse costs</t>
  </si>
  <si>
    <t>Other</t>
  </si>
  <si>
    <t>Total Miscellaneous income</t>
  </si>
  <si>
    <t>Total Miscellaneous notional income</t>
  </si>
  <si>
    <t>Total Operating income</t>
  </si>
  <si>
    <t>Last update: 26/04/23</t>
  </si>
  <si>
    <t>Updated by: A Preston</t>
  </si>
  <si>
    <t>Last update: 24/04/23</t>
  </si>
  <si>
    <t>Comparatives Agreed:</t>
  </si>
  <si>
    <t>Information Technology
£’000</t>
  </si>
  <si>
    <t>Right of use asset
£’000</t>
  </si>
  <si>
    <t>Total
£’000</t>
  </si>
  <si>
    <t>Cost or valuation</t>
  </si>
  <si>
    <t>At 1 April 2022</t>
  </si>
  <si>
    <t>Change of accounting policy (1.1e, 11)</t>
  </si>
  <si>
    <t>Additions</t>
  </si>
  <si>
    <t>Disposals</t>
  </si>
  <si>
    <t>At 31 March 2023</t>
  </si>
  <si>
    <t>Depreciation</t>
  </si>
  <si>
    <t>Charged in year</t>
  </si>
  <si>
    <t>Net book value at 31 March 2023</t>
  </si>
  <si>
    <t>Net book value at 31 March 2022</t>
  </si>
  <si>
    <t>Asset financing</t>
  </si>
  <si>
    <t>Owned at 31 March 2023</t>
  </si>
  <si>
    <t>Right of use asset at 31 March 2023</t>
  </si>
  <si>
    <t>At 1 April 2021</t>
  </si>
  <si>
    <t>At 31 March 2022</t>
  </si>
  <si>
    <t>Net book value at 31 March 2021</t>
  </si>
  <si>
    <t>Owned at 31 March 2022</t>
  </si>
  <si>
    <t xml:space="preserve">Internally Generated </t>
  </si>
  <si>
    <t>Asset under construction
£’000</t>
  </si>
  <si>
    <t>In operation
£’000</t>
  </si>
  <si>
    <t>(171)</t>
  </si>
  <si>
    <t>Amounts falling due within one year</t>
  </si>
  <si>
    <t>Trade receivables</t>
  </si>
  <si>
    <t>Other receivables - VAT</t>
  </si>
  <si>
    <t>Other receivables - Other</t>
  </si>
  <si>
    <t>Prepayments and accrued income</t>
  </si>
  <si>
    <t>Prepayments falling due after one year</t>
  </si>
  <si>
    <t>Balance at 1 April</t>
  </si>
  <si>
    <t>Net change in cash and cash equivalent balances</t>
  </si>
  <si>
    <t>Balance at 31 March</t>
  </si>
  <si>
    <t>All cash balances are held in the Government Banking Service.</t>
  </si>
  <si>
    <t>Trade payables</t>
  </si>
  <si>
    <t>Other payables - VAT, taxation and social security</t>
  </si>
  <si>
    <t>Other payables - including payroll deductions</t>
  </si>
  <si>
    <t>Accruals and deferred income</t>
  </si>
  <si>
    <t>Total payables at 31 March</t>
  </si>
  <si>
    <t>Not later than one year</t>
  </si>
  <si>
    <t>Later than one year and not more than five years</t>
  </si>
  <si>
    <t>Capital commitments</t>
  </si>
  <si>
    <t>Page 117. Note 14. Provisions</t>
  </si>
  <si>
    <t>Ex gratia
£’000</t>
  </si>
  <si>
    <t>Adverse costs
£’000</t>
  </si>
  <si>
    <t>Balance at 1 April 2022</t>
  </si>
  <si>
    <t>Utilised in the year</t>
  </si>
  <si>
    <t>Written back in the year</t>
  </si>
  <si>
    <t>Balance at 1 April 2021</t>
  </si>
  <si>
    <t>(21)</t>
  </si>
  <si>
    <t>2021/22 restated</t>
  </si>
  <si>
    <t>(34% occupancy)</t>
  </si>
  <si>
    <t>(22% occupancy)</t>
  </si>
  <si>
    <t>(22% occupancy restated)</t>
  </si>
  <si>
    <t>(23.43% occupancy)</t>
  </si>
  <si>
    <t>Greenhouse gas emissions</t>
  </si>
  <si>
    <t>Non-financial indicators (tCO2e)</t>
  </si>
  <si>
    <t>Gross emissions for scopes 1 and 2 (tCO2e)</t>
  </si>
  <si>
    <t>62.79*</t>
  </si>
  <si>
    <t>Total net emissions for scopes 1 and 2 (tCO2e)</t>
  </si>
  <si>
    <t>Non-financial indicators (tCO2)</t>
  </si>
  <si>
    <t>Gross emissions for scope 3 official business travel  (tCO2)</t>
  </si>
  <si>
    <t>Other scope 3 emissions</t>
  </si>
  <si>
    <t>Related energy consumption (KW h)</t>
  </si>
  <si>
    <t>Electricity: green tariff</t>
  </si>
  <si>
    <t>209621.18*</t>
  </si>
  <si>
    <t>Gas</t>
  </si>
  <si>
    <t>101055.7*</t>
  </si>
  <si>
    <t>Liquid petroleum gas</t>
  </si>
  <si>
    <t>Financial indicators (£'000)</t>
  </si>
  <si>
    <t>Expenditure on energy</t>
  </si>
  <si>
    <t>89.77*</t>
  </si>
  <si>
    <t>Carbon reduction commitment licence expenditure</t>
  </si>
  <si>
    <t>Carbon reduction commitment income from recycling</t>
  </si>
  <si>
    <t>Expenditure on official business travel</t>
  </si>
  <si>
    <t>Finite resource consumption - water</t>
  </si>
  <si>
    <t>Non-financial indicators (m3)</t>
  </si>
  <si>
    <t>Water consumption - supplied</t>
  </si>
  <si>
    <t>Water consumption - abstracted</t>
  </si>
  <si>
    <t>Water supply costs</t>
  </si>
  <si>
    <t>0.09*</t>
  </si>
  <si>
    <t>Waste</t>
  </si>
  <si>
    <t>Non-financial indicators (t)</t>
  </si>
  <si>
    <t xml:space="preserve">Total waste </t>
  </si>
  <si>
    <t>Hazardous waste</t>
  </si>
  <si>
    <t>Non-hazardous waste - landfill</t>
  </si>
  <si>
    <t>Non-hazardous waste - reused or recycled</t>
  </si>
  <si>
    <t>Non-hazardous waste - incinerated or energy created from waste</t>
  </si>
  <si>
    <t>Total disposal cost</t>
  </si>
  <si>
    <t>0.2*</t>
  </si>
  <si>
    <t>*</t>
  </si>
  <si>
    <t>Hazardous waste disposal cost</t>
  </si>
  <si>
    <t>0.21*</t>
  </si>
  <si>
    <t>0.051*</t>
  </si>
  <si>
    <t>*These values, which are supplied by our partners, are subject to data quality issues, we will work with them to improve our reporting for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</si>
</sst>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8" formatCode="&quot;£&quot;#,##0.00;[Red]\-&quot;£&quot;#,##0.00"/>
    <numFmt numFmtId="44" formatCode="_-&quot;£&quot;* #,##0.00_-;\-&quot;£&quot;* #,##0.00_-;_-&quot;£&quot;* &quot;-&quot;??_-;_-@_-"/>
    <numFmt numFmtId="43" formatCode="_-* #,##0.00_-;\-* #,##0.00_-;_-* &quot;-&quot;??_-;_-@_-"/>
    <numFmt numFmtId="164" formatCode="#,##0;\(#,##0\)"/>
    <numFmt numFmtId="165" formatCode="0.0%"/>
    <numFmt numFmtId="166" formatCode="#,##0.00;\(#,##0.00\)"/>
    <numFmt numFmtId="167" formatCode="_-* #,##0_-;\-* #,##0_-;_-* &quot;-&quot;??_-;_-@_-"/>
    <numFmt numFmtId="168" formatCode="#,##0.000"/>
    <numFmt numFmtId="169" formatCode="#,##0;\-&quot;£&quot;#,##0"/>
    <numFmt numFmtId="170" formatCode="_-&quot;£&quot;* #,##0_-;\-&quot;£&quot;* #,##0_-;_-&quot;£&quot;* &quot;-&quot;??_-;_-@_-"/>
    <numFmt numFmtId="171" formatCode="&quot;£&quot;#,##0"/>
    <numFmt numFmtId="172" formatCode="0.0"/>
    <numFmt numFmtId="173" formatCode="_-* #,##0_-;\(#,##0\)_-;_-* &quot;-&quot;??_-;_-@_-"/>
  </numFmts>
  <fonts count="36">
    <font>
      <sz val="11"/>
      <color theme="1"/>
      <name val="Calibri"/>
      <family val="2"/>
      <scheme val="minor"/>
    </font>
    <font>
      <b/>
      <sz val="11"/>
      <color theme="1"/>
      <name val="Calibri"/>
      <family val="2"/>
      <scheme val="minor"/>
    </font>
    <font>
      <b/>
      <sz val="10"/>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1"/>
      <color rgb="FF000000"/>
      <name val="Calibri"/>
      <family val="2"/>
      <scheme val="minor"/>
    </font>
    <font>
      <sz val="8"/>
      <name val="Calibri"/>
      <family val="2"/>
      <scheme val="minor"/>
    </font>
    <font>
      <sz val="12"/>
      <color theme="1"/>
      <name val="Arial"/>
      <family val="2"/>
    </font>
    <font>
      <vertAlign val="superscript"/>
      <sz val="12"/>
      <color rgb="FFFFFFFF"/>
      <name val="Arial"/>
      <family val="2"/>
    </font>
    <font>
      <b/>
      <sz val="12"/>
      <color rgb="FFFF0000"/>
      <name val="Arial"/>
      <family val="2"/>
    </font>
    <font>
      <sz val="12"/>
      <color rgb="FFFFFFFF"/>
      <name val="Arial"/>
      <family val="2"/>
    </font>
    <font>
      <b/>
      <sz val="12"/>
      <color rgb="FF000000"/>
      <name val="Arial"/>
      <family val="2"/>
    </font>
    <font>
      <b/>
      <sz val="12"/>
      <color theme="1"/>
      <name val="Arial"/>
      <family val="2"/>
    </font>
    <font>
      <sz val="12"/>
      <color rgb="FF000000"/>
      <name val="Arial"/>
      <family val="2"/>
    </font>
    <font>
      <sz val="12"/>
      <color rgb="FFFF0000"/>
      <name val="Arial"/>
      <family val="2"/>
    </font>
    <font>
      <i/>
      <sz val="12"/>
      <color theme="1"/>
      <name val="Arial"/>
      <family val="2"/>
    </font>
    <font>
      <sz val="12"/>
      <name val="Arial"/>
      <family val="2"/>
    </font>
    <font>
      <sz val="12"/>
      <color theme="1"/>
      <name val="Calibri"/>
      <family val="2"/>
      <scheme val="minor"/>
    </font>
    <font>
      <sz val="11"/>
      <color rgb="FFFF0000"/>
      <name val="Calibri"/>
      <family val="2"/>
      <scheme val="minor"/>
    </font>
    <font>
      <sz val="11"/>
      <color theme="1"/>
      <name val="Calibri"/>
      <family val="2"/>
      <scheme val="minor"/>
    </font>
    <font>
      <sz val="11"/>
      <color rgb="FF000000"/>
      <name val="Verdana"/>
      <family val="2"/>
    </font>
    <font>
      <sz val="11"/>
      <color theme="1"/>
      <name val="Arial"/>
      <family val="2"/>
    </font>
    <font>
      <sz val="10"/>
      <name val="Arial"/>
      <family val="2"/>
    </font>
    <font>
      <b/>
      <sz val="12"/>
      <name val="Arial"/>
      <family val="2"/>
    </font>
    <font>
      <sz val="12"/>
      <color theme="0" tint="-0.249977111117893"/>
      <name val="Arial"/>
      <family val="2"/>
    </font>
    <font>
      <sz val="9"/>
      <color indexed="81"/>
      <name val="Tahoma"/>
      <family val="2"/>
    </font>
    <font>
      <b/>
      <sz val="9"/>
      <color indexed="81"/>
      <name val="Tahoma"/>
      <family val="2"/>
    </font>
    <font>
      <sz val="11"/>
      <color rgb="FFFF0000"/>
      <name val="Calibri"/>
      <family val="2"/>
    </font>
    <font>
      <sz val="11"/>
      <color rgb="FF000000"/>
      <name val="Calibri"/>
      <family val="2"/>
    </font>
    <font>
      <u/>
      <sz val="11"/>
      <color theme="10"/>
      <name val="Calibri"/>
      <family val="2"/>
      <scheme val="minor"/>
    </font>
    <font>
      <sz val="12"/>
      <color rgb="FFBFBFBF"/>
      <name val="Arial"/>
      <family val="2"/>
    </font>
    <font>
      <sz val="12"/>
      <color theme="1"/>
      <name val="Arial"/>
      <family val="2"/>
      <charset val="1"/>
    </font>
    <font>
      <sz val="12"/>
      <color rgb="FF000000"/>
      <name val="Arial"/>
      <charset val="1"/>
    </font>
    <font>
      <sz val="12"/>
      <color theme="1"/>
      <name val="Arial"/>
    </font>
    <font>
      <sz val="11"/>
      <color theme="0"/>
      <name val="Calibri"/>
      <family val="2"/>
      <scheme val="minor"/>
    </font>
  </fonts>
  <fills count="9">
    <fill>
      <patternFill patternType="none"/>
    </fill>
    <fill>
      <patternFill patternType="gray125"/>
    </fill>
    <fill>
      <patternFill patternType="solid">
        <fgColor rgb="FF000000"/>
        <bgColor indexed="64"/>
      </patternFill>
    </fill>
    <fill>
      <patternFill patternType="solid">
        <fgColor rgb="FFD9D9D9"/>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patternFill>
    </fill>
  </fills>
  <borders count="20">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indexed="64"/>
      </top>
      <bottom/>
      <diagonal/>
    </border>
    <border>
      <left style="hair">
        <color indexed="64"/>
      </left>
      <right style="medium">
        <color indexed="64"/>
      </right>
      <top/>
      <bottom style="thin">
        <color indexed="64"/>
      </bottom>
      <diagonal/>
    </border>
  </borders>
  <cellStyleXfs count="7">
    <xf numFmtId="0" fontId="0" fillId="0" borderId="0"/>
    <xf numFmtId="43" fontId="20" fillId="0" borderId="0" applyFont="0" applyFill="0" applyBorder="0" applyAlignment="0" applyProtection="0"/>
    <xf numFmtId="9" fontId="20" fillId="0" borderId="0" applyFont="0" applyFill="0" applyBorder="0" applyAlignment="0" applyProtection="0"/>
    <xf numFmtId="0" fontId="21" fillId="0" borderId="0"/>
    <xf numFmtId="0" fontId="23" fillId="0" borderId="0"/>
    <xf numFmtId="0" fontId="30" fillId="0" borderId="0" applyNumberFormat="0" applyFill="0" applyBorder="0" applyAlignment="0" applyProtection="0"/>
    <xf numFmtId="0" fontId="35" fillId="8" borderId="0" applyNumberFormat="0" applyBorder="0" applyAlignment="0" applyProtection="0"/>
  </cellStyleXfs>
  <cellXfs count="245">
    <xf numFmtId="0" fontId="0" fillId="0" borderId="0" xfId="0"/>
    <xf numFmtId="0" fontId="3" fillId="0" borderId="0" xfId="0" applyFont="1" applyAlignment="1">
      <alignment horizontal="right" vertical="center" wrapText="1"/>
    </xf>
    <xf numFmtId="0" fontId="0" fillId="0" borderId="0" xfId="0" applyAlignment="1">
      <alignment vertical="top"/>
    </xf>
    <xf numFmtId="0" fontId="6"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right" vertical="center" wrapText="1"/>
    </xf>
    <xf numFmtId="0" fontId="8" fillId="0" borderId="10" xfId="0" applyFont="1" applyBorder="1" applyAlignment="1">
      <alignment vertical="center" wrapText="1"/>
    </xf>
    <xf numFmtId="164" fontId="8" fillId="0" borderId="10" xfId="0" applyNumberFormat="1" applyFont="1" applyBorder="1" applyAlignment="1">
      <alignment horizontal="right" vertical="center" wrapText="1"/>
    </xf>
    <xf numFmtId="0" fontId="11" fillId="2" borderId="6" xfId="0" applyFont="1" applyFill="1" applyBorder="1" applyAlignment="1">
      <alignment horizontal="center" vertical="center" wrapText="1"/>
    </xf>
    <xf numFmtId="0" fontId="11" fillId="2" borderId="2" xfId="0" applyFont="1" applyFill="1" applyBorder="1" applyAlignment="1">
      <alignment horizontal="center" vertical="center" wrapText="1"/>
    </xf>
    <xf numFmtId="164" fontId="8" fillId="0" borderId="6" xfId="0" applyNumberFormat="1" applyFont="1" applyBorder="1" applyAlignment="1">
      <alignment horizontal="center" vertical="center" wrapText="1"/>
    </xf>
    <xf numFmtId="164" fontId="8" fillId="0" borderId="2" xfId="0" applyNumberFormat="1" applyFont="1" applyBorder="1" applyAlignment="1">
      <alignment horizontal="center" vertical="center" wrapText="1"/>
    </xf>
    <xf numFmtId="164" fontId="8" fillId="0" borderId="2" xfId="0" quotePrefix="1"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164" fontId="8" fillId="0" borderId="6" xfId="0" quotePrefix="1" applyNumberFormat="1" applyFont="1" applyBorder="1" applyAlignment="1">
      <alignment horizontal="center" vertical="center" wrapText="1"/>
    </xf>
    <xf numFmtId="0" fontId="8" fillId="0" borderId="0" xfId="0" applyFont="1" applyAlignment="1">
      <alignment vertical="top"/>
    </xf>
    <xf numFmtId="0" fontId="8" fillId="0" borderId="0" xfId="0" applyFont="1"/>
    <xf numFmtId="0" fontId="8" fillId="0" borderId="10" xfId="0" applyFont="1" applyBorder="1" applyAlignment="1">
      <alignment horizontal="center" vertical="center" wrapText="1"/>
    </xf>
    <xf numFmtId="0" fontId="0" fillId="0" borderId="0" xfId="0" applyAlignment="1">
      <alignment vertical="center" wrapText="1"/>
    </xf>
    <xf numFmtId="0" fontId="13" fillId="0" borderId="10" xfId="0" applyFont="1" applyBorder="1" applyAlignment="1">
      <alignment vertical="center" wrapText="1"/>
    </xf>
    <xf numFmtId="0" fontId="5" fillId="0" borderId="0" xfId="0" applyFont="1" applyAlignment="1">
      <alignment horizontal="center" vertical="center" wrapText="1"/>
    </xf>
    <xf numFmtId="0" fontId="8" fillId="0" borderId="10" xfId="0" applyFont="1" applyBorder="1" applyAlignment="1">
      <alignment horizontal="right" vertical="center" wrapText="1"/>
    </xf>
    <xf numFmtId="0" fontId="1" fillId="0" borderId="0" xfId="0" applyFont="1"/>
    <xf numFmtId="0" fontId="8" fillId="0" borderId="10" xfId="0" applyFont="1" applyBorder="1"/>
    <xf numFmtId="0" fontId="8" fillId="0" borderId="10" xfId="0" applyFont="1" applyBorder="1" applyAlignment="1">
      <alignment vertical="center"/>
    </xf>
    <xf numFmtId="0" fontId="18" fillId="0" borderId="0" xfId="0" applyFont="1"/>
    <xf numFmtId="0" fontId="17" fillId="4" borderId="10" xfId="0" applyFont="1" applyFill="1" applyBorder="1" applyAlignment="1">
      <alignment horizontal="center" vertical="top" wrapText="1"/>
    </xf>
    <xf numFmtId="0" fontId="19" fillId="0" borderId="0" xfId="0" applyFont="1"/>
    <xf numFmtId="0" fontId="0" fillId="0" borderId="10" xfId="0" applyBorder="1"/>
    <xf numFmtId="3" fontId="8" fillId="0" borderId="10" xfId="1" applyNumberFormat="1" applyFont="1" applyBorder="1" applyAlignment="1">
      <alignment horizontal="right"/>
    </xf>
    <xf numFmtId="3" fontId="8" fillId="0" borderId="10" xfId="0" applyNumberFormat="1" applyFont="1" applyBorder="1"/>
    <xf numFmtId="0" fontId="8" fillId="0" borderId="13" xfId="0" applyFont="1" applyBorder="1" applyAlignment="1">
      <alignment vertical="center"/>
    </xf>
    <xf numFmtId="0" fontId="15" fillId="0" borderId="10" xfId="0" applyFont="1" applyBorder="1" applyAlignment="1">
      <alignment vertical="top"/>
    </xf>
    <xf numFmtId="0" fontId="0" fillId="0" borderId="0" xfId="0" applyAlignment="1">
      <alignment vertical="center"/>
    </xf>
    <xf numFmtId="0" fontId="8" fillId="0" borderId="0" xfId="0" applyFont="1" applyAlignment="1">
      <alignment vertical="center"/>
    </xf>
    <xf numFmtId="0" fontId="0" fillId="0" borderId="0" xfId="0" applyAlignment="1">
      <alignment horizontal="right"/>
    </xf>
    <xf numFmtId="164" fontId="13" fillId="0" borderId="10" xfId="0" applyNumberFormat="1" applyFont="1" applyBorder="1" applyAlignment="1">
      <alignment horizontal="right" vertical="center" wrapText="1"/>
    </xf>
    <xf numFmtId="0" fontId="8" fillId="5" borderId="0" xfId="0" applyFont="1" applyFill="1" applyAlignment="1">
      <alignment vertical="top"/>
    </xf>
    <xf numFmtId="0" fontId="14" fillId="0" borderId="10" xfId="0" applyFont="1" applyBorder="1" applyAlignment="1">
      <alignment vertical="top"/>
    </xf>
    <xf numFmtId="0" fontId="24" fillId="0" borderId="0" xfId="0" applyFont="1"/>
    <xf numFmtId="0" fontId="22" fillId="0" borderId="0" xfId="0" applyFont="1"/>
    <xf numFmtId="0" fontId="8" fillId="0" borderId="10" xfId="0" applyFont="1" applyBorder="1" applyAlignment="1">
      <alignment wrapText="1"/>
    </xf>
    <xf numFmtId="164" fontId="8" fillId="0" borderId="10" xfId="0" quotePrefix="1" applyNumberFormat="1" applyFont="1" applyBorder="1" applyAlignment="1">
      <alignment horizontal="right" vertical="center" wrapText="1"/>
    </xf>
    <xf numFmtId="0" fontId="8" fillId="0" borderId="14" xfId="0" applyFont="1" applyBorder="1" applyAlignment="1">
      <alignment vertical="center"/>
    </xf>
    <xf numFmtId="0" fontId="8" fillId="0" borderId="15" xfId="0" applyFont="1" applyBorder="1" applyAlignment="1">
      <alignment vertical="center"/>
    </xf>
    <xf numFmtId="0" fontId="8" fillId="0" borderId="10" xfId="0" applyFont="1" applyBorder="1" applyAlignment="1">
      <alignment horizontal="left" vertical="center" wrapText="1"/>
    </xf>
    <xf numFmtId="0" fontId="8" fillId="0" borderId="0" xfId="0" applyFont="1" applyAlignment="1">
      <alignment vertical="center" wrapText="1"/>
    </xf>
    <xf numFmtId="0" fontId="2" fillId="0" borderId="0" xfId="0" applyFont="1" applyAlignment="1">
      <alignment vertical="center" wrapText="1"/>
    </xf>
    <xf numFmtId="0" fontId="14" fillId="0" borderId="0" xfId="0" applyFont="1" applyAlignment="1">
      <alignment vertical="center"/>
    </xf>
    <xf numFmtId="0" fontId="14" fillId="0" borderId="6" xfId="0" applyFont="1" applyBorder="1" applyAlignment="1">
      <alignment vertical="center"/>
    </xf>
    <xf numFmtId="0" fontId="8" fillId="0" borderId="11" xfId="0" applyFont="1" applyBorder="1" applyAlignment="1">
      <alignment vertical="center" wrapText="1"/>
    </xf>
    <xf numFmtId="0" fontId="8" fillId="0" borderId="10" xfId="0" quotePrefix="1" applyFont="1" applyBorder="1" applyAlignment="1">
      <alignment horizontal="right" vertical="center" wrapText="1"/>
    </xf>
    <xf numFmtId="0" fontId="8" fillId="0" borderId="10" xfId="0" applyFont="1" applyBorder="1" applyAlignment="1">
      <alignment horizontal="right" vertical="center" wrapText="1" indent="4"/>
    </xf>
    <xf numFmtId="9" fontId="8" fillId="0" borderId="10" xfId="2" applyFont="1" applyFill="1" applyBorder="1" applyAlignment="1">
      <alignment horizontal="right" vertical="center" wrapText="1"/>
    </xf>
    <xf numFmtId="8" fontId="8" fillId="0" borderId="10" xfId="0" applyNumberFormat="1" applyFont="1" applyBorder="1" applyAlignment="1">
      <alignment horizontal="left" vertical="center" wrapText="1"/>
    </xf>
    <xf numFmtId="9" fontId="8" fillId="0" borderId="10" xfId="0" applyNumberFormat="1" applyFont="1" applyBorder="1" applyAlignment="1">
      <alignment horizontal="left" vertical="center" wrapText="1"/>
    </xf>
    <xf numFmtId="164" fontId="8" fillId="0" borderId="10" xfId="0" applyNumberFormat="1" applyFont="1" applyBorder="1" applyAlignment="1">
      <alignment horizontal="center" vertical="center" wrapText="1"/>
    </xf>
    <xf numFmtId="166" fontId="8" fillId="0" borderId="10" xfId="0" applyNumberFormat="1" applyFont="1" applyBorder="1" applyAlignment="1">
      <alignment horizontal="center" vertical="center" wrapText="1"/>
    </xf>
    <xf numFmtId="165" fontId="1" fillId="0" borderId="0" xfId="0" applyNumberFormat="1" applyFont="1"/>
    <xf numFmtId="1" fontId="8" fillId="0" borderId="10" xfId="0" applyNumberFormat="1" applyFont="1" applyBorder="1"/>
    <xf numFmtId="0" fontId="8" fillId="0" borderId="0" xfId="0" applyFont="1" applyAlignment="1">
      <alignment wrapText="1"/>
    </xf>
    <xf numFmtId="0" fontId="0" fillId="0" borderId="0" xfId="0" applyAlignment="1">
      <alignment wrapText="1"/>
    </xf>
    <xf numFmtId="164" fontId="0" fillId="0" borderId="0" xfId="0" applyNumberFormat="1"/>
    <xf numFmtId="46" fontId="8" fillId="0" borderId="10" xfId="0" quotePrefix="1" applyNumberFormat="1" applyFont="1" applyBorder="1" applyAlignment="1">
      <alignment vertical="center" wrapText="1"/>
    </xf>
    <xf numFmtId="46" fontId="8" fillId="0" borderId="10" xfId="0" quotePrefix="1" applyNumberFormat="1" applyFont="1" applyBorder="1" applyAlignment="1">
      <alignment vertical="center"/>
    </xf>
    <xf numFmtId="0" fontId="25" fillId="0" borderId="0" xfId="0" applyFont="1"/>
    <xf numFmtId="0" fontId="8" fillId="0" borderId="18" xfId="0" applyFont="1" applyBorder="1"/>
    <xf numFmtId="0" fontId="8" fillId="0" borderId="10" xfId="0" applyFont="1" applyBorder="1" applyAlignment="1">
      <alignment horizontal="center" vertical="center"/>
    </xf>
    <xf numFmtId="0" fontId="14" fillId="0" borderId="12" xfId="0" applyFont="1" applyBorder="1" applyAlignment="1">
      <alignment vertical="center"/>
    </xf>
    <xf numFmtId="0" fontId="24" fillId="0" borderId="0" xfId="0" applyFont="1" applyAlignment="1">
      <alignment vertical="center" wrapText="1"/>
    </xf>
    <xf numFmtId="0" fontId="1" fillId="0" borderId="0" xfId="0" quotePrefix="1" applyFont="1" applyAlignment="1">
      <alignment horizontal="right"/>
    </xf>
    <xf numFmtId="0" fontId="0" fillId="6" borderId="0" xfId="0" applyFill="1"/>
    <xf numFmtId="14" fontId="0" fillId="6" borderId="0" xfId="0" applyNumberFormat="1" applyFill="1"/>
    <xf numFmtId="9" fontId="8" fillId="0" borderId="10" xfId="0" applyNumberFormat="1" applyFont="1" applyBorder="1"/>
    <xf numFmtId="0" fontId="28" fillId="0" borderId="0" xfId="0" applyFont="1"/>
    <xf numFmtId="0" fontId="29" fillId="0" borderId="0" xfId="0" applyFont="1"/>
    <xf numFmtId="14" fontId="0" fillId="0" borderId="0" xfId="0" applyNumberFormat="1"/>
    <xf numFmtId="0" fontId="14" fillId="0" borderId="10" xfId="0" applyFont="1" applyBorder="1" applyAlignment="1">
      <alignment vertical="center"/>
    </xf>
    <xf numFmtId="10" fontId="14" fillId="0" borderId="10" xfId="0" applyNumberFormat="1" applyFont="1" applyBorder="1"/>
    <xf numFmtId="10" fontId="14" fillId="0" borderId="10" xfId="0" applyNumberFormat="1" applyFont="1" applyBorder="1" applyAlignment="1">
      <alignment vertical="center"/>
    </xf>
    <xf numFmtId="0" fontId="14" fillId="0" borderId="10" xfId="0" applyFont="1" applyBorder="1"/>
    <xf numFmtId="0" fontId="30" fillId="0" borderId="0" xfId="5" applyFill="1" applyBorder="1" applyAlignment="1"/>
    <xf numFmtId="0" fontId="14" fillId="0" borderId="11" xfId="0" applyFont="1" applyBorder="1"/>
    <xf numFmtId="10" fontId="14" fillId="0" borderId="11" xfId="0" applyNumberFormat="1" applyFont="1" applyBorder="1"/>
    <xf numFmtId="0" fontId="14" fillId="0" borderId="15" xfId="0" applyFont="1" applyBorder="1"/>
    <xf numFmtId="0" fontId="14" fillId="0" borderId="11" xfId="0" applyFont="1" applyBorder="1" applyAlignment="1">
      <alignment wrapText="1"/>
    </xf>
    <xf numFmtId="0" fontId="12" fillId="0" borderId="11" xfId="0" applyFont="1" applyBorder="1" applyAlignment="1">
      <alignment wrapText="1"/>
    </xf>
    <xf numFmtId="167" fontId="8" fillId="0" borderId="10" xfId="1" applyNumberFormat="1" applyFont="1" applyFill="1" applyBorder="1" applyAlignment="1">
      <alignment vertical="center" wrapText="1"/>
    </xf>
    <xf numFmtId="167" fontId="13" fillId="0" borderId="10" xfId="1" applyNumberFormat="1" applyFont="1" applyFill="1" applyBorder="1" applyAlignment="1">
      <alignment vertical="center" wrapText="1"/>
    </xf>
    <xf numFmtId="167" fontId="8" fillId="0" borderId="10" xfId="1" quotePrefix="1" applyNumberFormat="1" applyFont="1" applyFill="1" applyBorder="1" applyAlignment="1">
      <alignment horizontal="right" vertical="center" wrapText="1"/>
    </xf>
    <xf numFmtId="167" fontId="8" fillId="0" borderId="10" xfId="1" applyNumberFormat="1" applyFont="1" applyFill="1" applyBorder="1" applyAlignment="1">
      <alignment horizontal="left" vertical="center"/>
    </xf>
    <xf numFmtId="44" fontId="8" fillId="0" borderId="10" xfId="0" applyNumberFormat="1" applyFont="1" applyBorder="1" applyAlignment="1">
      <alignment horizontal="right" vertical="center" wrapText="1"/>
    </xf>
    <xf numFmtId="170" fontId="8" fillId="0" borderId="10" xfId="0" applyNumberFormat="1" applyFont="1" applyBorder="1" applyAlignment="1">
      <alignment horizontal="right" vertical="center" wrapText="1"/>
    </xf>
    <xf numFmtId="10" fontId="8" fillId="0" borderId="10" xfId="0" applyNumberFormat="1" applyFont="1" applyBorder="1" applyAlignment="1">
      <alignment horizontal="right" vertical="center" wrapText="1"/>
    </xf>
    <xf numFmtId="0" fontId="17" fillId="0" borderId="0" xfId="0" applyFont="1" applyAlignment="1">
      <alignment vertical="center" wrapText="1"/>
    </xf>
    <xf numFmtId="171" fontId="8" fillId="0" borderId="10" xfId="0" quotePrefix="1" applyNumberFormat="1" applyFont="1" applyBorder="1" applyAlignment="1">
      <alignment horizontal="right" vertical="center" wrapText="1"/>
    </xf>
    <xf numFmtId="0" fontId="8" fillId="0" borderId="10" xfId="0" applyFont="1" applyBorder="1" applyAlignment="1">
      <alignment horizontal="justify" vertical="center" wrapText="1"/>
    </xf>
    <xf numFmtId="0" fontId="8" fillId="0" borderId="10" xfId="0" applyFont="1" applyBorder="1" applyAlignment="1">
      <alignment horizontal="center"/>
    </xf>
    <xf numFmtId="3" fontId="8" fillId="0" borderId="10" xfId="0" quotePrefix="1" applyNumberFormat="1" applyFont="1" applyBorder="1" applyAlignment="1">
      <alignment horizontal="right" vertical="center" wrapText="1"/>
    </xf>
    <xf numFmtId="0" fontId="8" fillId="0" borderId="12" xfId="0" applyFont="1" applyBorder="1" applyAlignment="1">
      <alignment vertical="center"/>
    </xf>
    <xf numFmtId="164" fontId="8" fillId="0" borderId="10" xfId="0" applyNumberFormat="1" applyFont="1" applyBorder="1" applyAlignment="1">
      <alignment vertical="center" wrapText="1"/>
    </xf>
    <xf numFmtId="164" fontId="8" fillId="0" borderId="10" xfId="1" applyNumberFormat="1" applyFont="1" applyFill="1" applyBorder="1" applyAlignment="1">
      <alignment vertical="center" wrapText="1"/>
    </xf>
    <xf numFmtId="164" fontId="13" fillId="0" borderId="10" xfId="0" applyNumberFormat="1" applyFont="1" applyBorder="1" applyAlignment="1">
      <alignment vertical="center" wrapText="1"/>
    </xf>
    <xf numFmtId="164" fontId="13" fillId="0" borderId="10" xfId="1" applyNumberFormat="1" applyFont="1" applyFill="1" applyBorder="1" applyAlignment="1">
      <alignment vertical="center" wrapText="1"/>
    </xf>
    <xf numFmtId="167" fontId="13" fillId="0" borderId="10" xfId="1" quotePrefix="1" applyNumberFormat="1" applyFont="1" applyFill="1" applyBorder="1" applyAlignment="1">
      <alignment horizontal="right" vertical="center" wrapText="1"/>
    </xf>
    <xf numFmtId="0" fontId="13" fillId="0" borderId="10" xfId="0" applyFont="1" applyBorder="1" applyAlignment="1">
      <alignment horizontal="left" vertical="center" wrapText="1"/>
    </xf>
    <xf numFmtId="0" fontId="13" fillId="0" borderId="10" xfId="0" applyFont="1" applyBorder="1" applyAlignment="1">
      <alignment horizontal="center" vertical="center" wrapText="1"/>
    </xf>
    <xf numFmtId="0" fontId="14" fillId="0" borderId="10" xfId="0" applyFont="1" applyBorder="1" applyAlignment="1">
      <alignment vertical="center" wrapText="1"/>
    </xf>
    <xf numFmtId="0" fontId="13" fillId="0" borderId="10" xfId="0" applyFont="1" applyBorder="1" applyAlignment="1">
      <alignment horizontal="right" vertical="center" wrapText="1"/>
    </xf>
    <xf numFmtId="0" fontId="8" fillId="0" borderId="14" xfId="0" applyFont="1" applyBorder="1" applyAlignment="1">
      <alignment horizontal="center" vertical="center" wrapText="1"/>
    </xf>
    <xf numFmtId="0" fontId="8" fillId="0" borderId="10" xfId="0" applyFont="1" applyBorder="1" applyAlignment="1">
      <alignment horizontal="right" vertical="center"/>
    </xf>
    <xf numFmtId="3" fontId="8" fillId="0" borderId="10" xfId="0" applyNumberFormat="1" applyFont="1" applyBorder="1" applyAlignment="1">
      <alignment horizontal="right" vertical="center" wrapText="1"/>
    </xf>
    <xf numFmtId="0" fontId="8" fillId="0" borderId="17" xfId="0" applyFont="1" applyBorder="1" applyAlignment="1">
      <alignment horizontal="right" vertical="center" wrapText="1"/>
    </xf>
    <xf numFmtId="0" fontId="13" fillId="0" borderId="0" xfId="0" applyFont="1"/>
    <xf numFmtId="3" fontId="13" fillId="0" borderId="11" xfId="0" applyNumberFormat="1" applyFont="1" applyBorder="1" applyAlignment="1">
      <alignment horizontal="right" vertical="center" wrapText="1"/>
    </xf>
    <xf numFmtId="3" fontId="13" fillId="0" borderId="10" xfId="0" applyNumberFormat="1" applyFont="1" applyBorder="1" applyAlignment="1">
      <alignment horizontal="right" vertical="center" wrapText="1"/>
    </xf>
    <xf numFmtId="164" fontId="8" fillId="0" borderId="10" xfId="1" quotePrefix="1" applyNumberFormat="1" applyFont="1" applyFill="1" applyBorder="1" applyAlignment="1">
      <alignment horizontal="right" vertical="center" wrapText="1"/>
    </xf>
    <xf numFmtId="164" fontId="13" fillId="0" borderId="10" xfId="1" quotePrefix="1" applyNumberFormat="1" applyFont="1" applyFill="1" applyBorder="1" applyAlignment="1">
      <alignment horizontal="right" vertical="top" wrapText="1"/>
    </xf>
    <xf numFmtId="0" fontId="8" fillId="0" borderId="8" xfId="0" applyFont="1" applyBorder="1" applyAlignment="1">
      <alignment vertical="center"/>
    </xf>
    <xf numFmtId="0" fontId="8" fillId="0" borderId="9" xfId="0" applyFont="1" applyBorder="1" applyAlignment="1">
      <alignment vertical="center"/>
    </xf>
    <xf numFmtId="3" fontId="8" fillId="0" borderId="10" xfId="0" applyNumberFormat="1" applyFont="1" applyBorder="1" applyAlignment="1">
      <alignment vertical="center" wrapText="1"/>
    </xf>
    <xf numFmtId="3" fontId="13" fillId="0" borderId="10" xfId="0" applyNumberFormat="1" applyFont="1" applyBorder="1" applyAlignment="1">
      <alignment vertical="center" wrapText="1"/>
    </xf>
    <xf numFmtId="0" fontId="14" fillId="0" borderId="8" xfId="0" applyFont="1" applyBorder="1" applyAlignment="1">
      <alignment vertical="center"/>
    </xf>
    <xf numFmtId="0" fontId="17" fillId="0" borderId="10" xfId="0" applyFont="1" applyBorder="1" applyAlignment="1">
      <alignment horizontal="right" vertical="center" wrapText="1"/>
    </xf>
    <xf numFmtId="0" fontId="14" fillId="0" borderId="9" xfId="0" applyFont="1" applyBorder="1" applyAlignment="1">
      <alignment vertical="center"/>
    </xf>
    <xf numFmtId="0" fontId="15" fillId="0" borderId="10" xfId="0" applyFont="1" applyBorder="1" applyAlignment="1">
      <alignment horizontal="right" vertical="center" wrapText="1"/>
    </xf>
    <xf numFmtId="0" fontId="15" fillId="0" borderId="10" xfId="0" applyFont="1" applyBorder="1" applyAlignment="1">
      <alignment vertical="center" wrapText="1"/>
    </xf>
    <xf numFmtId="0" fontId="17" fillId="0" borderId="10" xfId="0" applyFont="1" applyBorder="1" applyAlignment="1">
      <alignment vertical="center" wrapText="1"/>
    </xf>
    <xf numFmtId="0" fontId="8" fillId="0" borderId="10" xfId="0" applyFont="1" applyBorder="1" applyAlignment="1">
      <alignment horizontal="left" vertical="center"/>
    </xf>
    <xf numFmtId="164" fontId="8" fillId="0" borderId="10" xfId="1" applyNumberFormat="1" applyFont="1" applyFill="1" applyBorder="1"/>
    <xf numFmtId="164" fontId="8" fillId="0" borderId="10" xfId="1" quotePrefix="1" applyNumberFormat="1" applyFont="1" applyFill="1" applyBorder="1" applyAlignment="1">
      <alignment horizontal="right"/>
    </xf>
    <xf numFmtId="164" fontId="13" fillId="0" borderId="10" xfId="1" applyNumberFormat="1" applyFont="1" applyFill="1" applyBorder="1"/>
    <xf numFmtId="167" fontId="8" fillId="0" borderId="10" xfId="1" applyNumberFormat="1" applyFont="1" applyFill="1" applyBorder="1"/>
    <xf numFmtId="164" fontId="8" fillId="0" borderId="10" xfId="1" applyNumberFormat="1" applyFont="1" applyFill="1" applyBorder="1" applyAlignment="1">
      <alignment horizontal="right"/>
    </xf>
    <xf numFmtId="164" fontId="13" fillId="0" borderId="10" xfId="1" applyNumberFormat="1" applyFont="1" applyFill="1" applyBorder="1" applyAlignment="1">
      <alignment horizontal="right"/>
    </xf>
    <xf numFmtId="164" fontId="13" fillId="0" borderId="10" xfId="1" quotePrefix="1" applyNumberFormat="1" applyFont="1" applyFill="1" applyBorder="1" applyAlignment="1">
      <alignment horizontal="right"/>
    </xf>
    <xf numFmtId="0" fontId="17" fillId="0" borderId="10" xfId="0" applyFont="1" applyBorder="1" applyAlignment="1">
      <alignment vertical="center"/>
    </xf>
    <xf numFmtId="164" fontId="17" fillId="0" borderId="10" xfId="0" applyNumberFormat="1" applyFont="1" applyBorder="1" applyAlignment="1">
      <alignment horizontal="right" vertical="center"/>
    </xf>
    <xf numFmtId="167" fontId="17" fillId="0" borderId="10" xfId="1" applyNumberFormat="1" applyFont="1" applyFill="1" applyBorder="1" applyAlignment="1">
      <alignment vertical="center"/>
    </xf>
    <xf numFmtId="0" fontId="17" fillId="0" borderId="10" xfId="0" applyFont="1" applyBorder="1" applyAlignment="1">
      <alignment horizontal="left" vertical="center"/>
    </xf>
    <xf numFmtId="167" fontId="17" fillId="0" borderId="10" xfId="1" applyNumberFormat="1" applyFont="1" applyFill="1" applyBorder="1" applyAlignment="1">
      <alignment horizontal="left" vertical="center"/>
    </xf>
    <xf numFmtId="0" fontId="17" fillId="0" borderId="10" xfId="0" applyFont="1" applyBorder="1"/>
    <xf numFmtId="164" fontId="17" fillId="0" borderId="10" xfId="0" applyNumberFormat="1" applyFont="1" applyBorder="1" applyAlignment="1">
      <alignment horizontal="right"/>
    </xf>
    <xf numFmtId="167" fontId="17" fillId="0" borderId="10" xfId="1" applyNumberFormat="1" applyFont="1" applyFill="1" applyBorder="1"/>
    <xf numFmtId="0" fontId="24" fillId="0" borderId="10" xfId="0" applyFont="1" applyBorder="1" applyAlignment="1">
      <alignment horizontal="justify" vertical="center"/>
    </xf>
    <xf numFmtId="164" fontId="24" fillId="0" borderId="10" xfId="0" applyNumberFormat="1" applyFont="1" applyBorder="1" applyAlignment="1">
      <alignment horizontal="right" vertical="center"/>
    </xf>
    <xf numFmtId="167" fontId="24" fillId="0" borderId="10" xfId="1" applyNumberFormat="1" applyFont="1" applyFill="1" applyBorder="1" applyAlignment="1">
      <alignment horizontal="justify" vertical="center"/>
    </xf>
    <xf numFmtId="0" fontId="24" fillId="0" borderId="10" xfId="0" applyFont="1" applyBorder="1" applyAlignment="1">
      <alignment horizontal="justify" vertical="center" wrapText="1"/>
    </xf>
    <xf numFmtId="164" fontId="24" fillId="0" borderId="10" xfId="0" applyNumberFormat="1" applyFont="1" applyBorder="1" applyAlignment="1">
      <alignment horizontal="right" vertical="center" wrapText="1"/>
    </xf>
    <xf numFmtId="167" fontId="24" fillId="0" borderId="10" xfId="1" applyNumberFormat="1" applyFont="1" applyFill="1" applyBorder="1" applyAlignment="1">
      <alignment horizontal="justify" vertical="center" wrapText="1"/>
    </xf>
    <xf numFmtId="0" fontId="17" fillId="0" borderId="10" xfId="0" applyFont="1" applyBorder="1" applyAlignment="1">
      <alignment horizontal="justify" vertical="center" wrapText="1"/>
    </xf>
    <xf numFmtId="0" fontId="24" fillId="0" borderId="10" xfId="0" applyFont="1" applyBorder="1" applyAlignment="1">
      <alignment horizontal="left" vertical="center"/>
    </xf>
    <xf numFmtId="167" fontId="24" fillId="0" borderId="10" xfId="1" applyNumberFormat="1" applyFont="1" applyFill="1" applyBorder="1" applyAlignment="1">
      <alignment horizontal="left" vertical="center"/>
    </xf>
    <xf numFmtId="164" fontId="17" fillId="0" borderId="10" xfId="0" applyNumberFormat="1" applyFont="1" applyBorder="1" applyAlignment="1">
      <alignment horizontal="right" vertical="center" wrapText="1"/>
    </xf>
    <xf numFmtId="169" fontId="17" fillId="0" borderId="10" xfId="0" quotePrefix="1" applyNumberFormat="1" applyFont="1" applyBorder="1" applyAlignment="1">
      <alignment horizontal="right" vertical="center" wrapText="1"/>
    </xf>
    <xf numFmtId="169" fontId="17" fillId="0" borderId="10" xfId="1" applyNumberFormat="1" applyFont="1" applyFill="1" applyBorder="1" applyAlignment="1">
      <alignment vertical="center" wrapText="1"/>
    </xf>
    <xf numFmtId="0" fontId="24" fillId="0" borderId="10" xfId="0" applyFont="1" applyBorder="1" applyAlignment="1">
      <alignment vertical="center" wrapText="1"/>
    </xf>
    <xf numFmtId="169" fontId="24" fillId="0" borderId="10" xfId="1" applyNumberFormat="1" applyFont="1" applyFill="1" applyBorder="1" applyAlignment="1">
      <alignment vertical="center" wrapText="1"/>
    </xf>
    <xf numFmtId="0" fontId="17" fillId="0" borderId="10" xfId="0" quotePrefix="1" applyFont="1" applyBorder="1" applyAlignment="1">
      <alignment horizontal="right" vertical="center" wrapText="1"/>
    </xf>
    <xf numFmtId="0" fontId="12" fillId="0" borderId="10" xfId="0" applyFont="1" applyBorder="1" applyAlignment="1">
      <alignment vertical="center"/>
    </xf>
    <xf numFmtId="0" fontId="17" fillId="0" borderId="10" xfId="0" applyFont="1" applyBorder="1" applyAlignment="1">
      <alignment horizontal="center" vertical="center" wrapText="1"/>
    </xf>
    <xf numFmtId="0" fontId="24" fillId="0" borderId="10" xfId="0" applyFont="1" applyBorder="1" applyAlignment="1">
      <alignment horizontal="center" vertical="center" wrapText="1"/>
    </xf>
    <xf numFmtId="164" fontId="0" fillId="0" borderId="10" xfId="0" applyNumberFormat="1" applyBorder="1"/>
    <xf numFmtId="164" fontId="0" fillId="0" borderId="10" xfId="0" quotePrefix="1" applyNumberFormat="1" applyBorder="1" applyAlignment="1">
      <alignment horizontal="right"/>
    </xf>
    <xf numFmtId="164" fontId="1" fillId="0" borderId="10" xfId="0" applyNumberFormat="1" applyFont="1" applyBorder="1"/>
    <xf numFmtId="164" fontId="1" fillId="0" borderId="10" xfId="0" quotePrefix="1" applyNumberFormat="1" applyFont="1" applyBorder="1" applyAlignment="1">
      <alignment horizontal="right"/>
    </xf>
    <xf numFmtId="0" fontId="1" fillId="0" borderId="10" xfId="0" applyFont="1" applyBorder="1"/>
    <xf numFmtId="0" fontId="0" fillId="0" borderId="10" xfId="0" quotePrefix="1" applyBorder="1" applyAlignment="1">
      <alignment horizontal="right"/>
    </xf>
    <xf numFmtId="0" fontId="1" fillId="0" borderId="10" xfId="0" quotePrefix="1" applyFont="1" applyBorder="1" applyAlignment="1">
      <alignment horizontal="right"/>
    </xf>
    <xf numFmtId="0" fontId="8" fillId="0" borderId="10" xfId="1" applyNumberFormat="1" applyFont="1" applyFill="1" applyBorder="1" applyAlignment="1">
      <alignment horizontal="right" vertical="center"/>
    </xf>
    <xf numFmtId="10" fontId="8" fillId="0" borderId="10" xfId="2" applyNumberFormat="1" applyFont="1" applyFill="1" applyBorder="1"/>
    <xf numFmtId="10" fontId="8" fillId="0" borderId="10" xfId="2" applyNumberFormat="1" applyFont="1" applyFill="1" applyBorder="1" applyAlignment="1">
      <alignment vertical="center"/>
    </xf>
    <xf numFmtId="165" fontId="8" fillId="0" borderId="10" xfId="2" applyNumberFormat="1" applyFont="1" applyFill="1" applyBorder="1"/>
    <xf numFmtId="0" fontId="14" fillId="0" borderId="19" xfId="0" applyFont="1" applyBorder="1"/>
    <xf numFmtId="0" fontId="14" fillId="0" borderId="0" xfId="0" applyFont="1"/>
    <xf numFmtId="9" fontId="8" fillId="0" borderId="10" xfId="2" applyFont="1" applyFill="1" applyBorder="1"/>
    <xf numFmtId="9" fontId="14" fillId="0" borderId="11" xfId="0" applyNumberFormat="1" applyFont="1" applyBorder="1"/>
    <xf numFmtId="1" fontId="14" fillId="0" borderId="15" xfId="0" applyNumberFormat="1" applyFont="1" applyBorder="1"/>
    <xf numFmtId="1" fontId="31" fillId="0" borderId="15" xfId="0" applyNumberFormat="1" applyFont="1" applyBorder="1"/>
    <xf numFmtId="0" fontId="17" fillId="0" borderId="15" xfId="0" applyFont="1" applyBorder="1" applyAlignment="1">
      <alignment wrapText="1"/>
    </xf>
    <xf numFmtId="1" fontId="8" fillId="0" borderId="10" xfId="0" applyNumberFormat="1" applyFont="1" applyBorder="1" applyAlignment="1">
      <alignment wrapText="1"/>
    </xf>
    <xf numFmtId="4" fontId="8" fillId="0" borderId="10" xfId="0" applyNumberFormat="1" applyFont="1" applyBorder="1"/>
    <xf numFmtId="168" fontId="8" fillId="0" borderId="10" xfId="0" applyNumberFormat="1" applyFont="1" applyBorder="1"/>
    <xf numFmtId="0" fontId="8" fillId="7" borderId="0" xfId="0" applyFont="1" applyFill="1" applyAlignment="1">
      <alignment vertical="top"/>
    </xf>
    <xf numFmtId="0" fontId="17" fillId="0" borderId="10" xfId="0" applyFont="1" applyBorder="1" applyAlignment="1">
      <alignment horizontal="center" vertical="top" wrapText="1"/>
    </xf>
    <xf numFmtId="169" fontId="1" fillId="0" borderId="0" xfId="0" applyNumberFormat="1" applyFont="1"/>
    <xf numFmtId="2" fontId="8" fillId="0" borderId="10" xfId="0" applyNumberFormat="1" applyFont="1" applyBorder="1"/>
    <xf numFmtId="0" fontId="32" fillId="0" borderId="0" xfId="0" applyFont="1" applyAlignment="1">
      <alignment wrapText="1"/>
    </xf>
    <xf numFmtId="173" fontId="8" fillId="0" borderId="10" xfId="1" applyNumberFormat="1" applyFont="1" applyFill="1" applyBorder="1"/>
    <xf numFmtId="0" fontId="17" fillId="0" borderId="0" xfId="0" applyFont="1" applyAlignment="1">
      <alignment horizontal="left" vertical="center" wrapText="1"/>
    </xf>
    <xf numFmtId="167" fontId="13" fillId="0" borderId="10" xfId="1" applyNumberFormat="1" applyFont="1" applyFill="1" applyBorder="1"/>
    <xf numFmtId="173" fontId="13" fillId="0" borderId="10" xfId="1" applyNumberFormat="1" applyFont="1" applyFill="1" applyBorder="1"/>
    <xf numFmtId="173" fontId="8" fillId="0" borderId="10" xfId="1" quotePrefix="1" applyNumberFormat="1" applyFont="1" applyFill="1" applyBorder="1" applyAlignment="1">
      <alignment horizontal="right"/>
    </xf>
    <xf numFmtId="164" fontId="8" fillId="0" borderId="10" xfId="1" applyNumberFormat="1" applyFont="1" applyFill="1" applyBorder="1" applyAlignment="1">
      <alignment horizontal="right" vertical="center" wrapText="1"/>
    </xf>
    <xf numFmtId="164" fontId="13" fillId="0" borderId="10" xfId="1" applyNumberFormat="1" applyFont="1" applyFill="1" applyBorder="1" applyAlignment="1">
      <alignment horizontal="right" vertical="center" wrapText="1"/>
    </xf>
    <xf numFmtId="17" fontId="8" fillId="0" borderId="10" xfId="0" applyNumberFormat="1" applyFont="1" applyBorder="1" applyAlignment="1">
      <alignment horizontal="center" vertical="center" wrapText="1"/>
    </xf>
    <xf numFmtId="164" fontId="16" fillId="0" borderId="10" xfId="0" applyNumberFormat="1" applyFont="1" applyBorder="1" applyAlignment="1">
      <alignment vertical="center" wrapText="1"/>
    </xf>
    <xf numFmtId="164" fontId="16" fillId="0" borderId="10" xfId="0" applyNumberFormat="1" applyFont="1" applyBorder="1" applyAlignment="1">
      <alignment horizontal="right" vertical="center" wrapText="1"/>
    </xf>
    <xf numFmtId="167" fontId="8" fillId="0" borderId="10" xfId="1" applyNumberFormat="1" applyFont="1" applyFill="1" applyBorder="1" applyAlignment="1">
      <alignment horizontal="right" vertical="center" wrapText="1"/>
    </xf>
    <xf numFmtId="167" fontId="13" fillId="0" borderId="10" xfId="1" applyNumberFormat="1" applyFont="1" applyFill="1" applyBorder="1" applyAlignment="1">
      <alignment horizontal="right" vertical="center" wrapText="1"/>
    </xf>
    <xf numFmtId="46" fontId="8" fillId="0" borderId="0" xfId="0" quotePrefix="1" applyNumberFormat="1" applyFont="1" applyAlignment="1">
      <alignment vertical="center"/>
    </xf>
    <xf numFmtId="172" fontId="8" fillId="0" borderId="10" xfId="0" applyNumberFormat="1" applyFont="1" applyBorder="1" applyAlignment="1">
      <alignment vertical="center" wrapText="1"/>
    </xf>
    <xf numFmtId="0" fontId="8" fillId="0" borderId="10" xfId="0" applyFont="1" applyBorder="1" applyAlignment="1">
      <alignment horizontal="left" vertical="center" wrapText="1" indent="5"/>
    </xf>
    <xf numFmtId="9" fontId="8" fillId="0" borderId="10" xfId="0" applyNumberFormat="1" applyFont="1" applyBorder="1" applyAlignment="1">
      <alignment horizontal="right" vertical="center" wrapText="1"/>
    </xf>
    <xf numFmtId="0" fontId="14" fillId="0" borderId="10" xfId="0" applyFont="1" applyBorder="1" applyAlignment="1">
      <alignment vertical="top" wrapText="1"/>
    </xf>
    <xf numFmtId="164" fontId="8" fillId="0" borderId="10" xfId="0" applyNumberFormat="1" applyFont="1" applyBorder="1" applyAlignment="1">
      <alignment vertical="top" wrapText="1"/>
    </xf>
    <xf numFmtId="164" fontId="8" fillId="0" borderId="10" xfId="0" quotePrefix="1" applyNumberFormat="1" applyFont="1" applyBorder="1" applyAlignment="1">
      <alignment horizontal="center" vertical="center" wrapText="1"/>
    </xf>
    <xf numFmtId="0" fontId="17" fillId="0" borderId="10" xfId="0" quotePrefix="1" applyFont="1" applyBorder="1" applyAlignment="1">
      <alignment horizontal="center" vertical="top" wrapText="1"/>
    </xf>
    <xf numFmtId="164" fontId="8" fillId="0" borderId="10" xfId="0" quotePrefix="1" applyNumberFormat="1" applyFont="1" applyBorder="1" applyAlignment="1">
      <alignment horizontal="center" vertical="top" wrapText="1"/>
    </xf>
    <xf numFmtId="164" fontId="17" fillId="0" borderId="10" xfId="0" applyNumberFormat="1" applyFont="1" applyBorder="1" applyAlignment="1">
      <alignment vertical="top" wrapText="1"/>
    </xf>
    <xf numFmtId="164" fontId="8" fillId="5" borderId="10" xfId="0" quotePrefix="1" applyNumberFormat="1" applyFont="1" applyFill="1" applyBorder="1" applyAlignment="1">
      <alignment horizontal="center" vertical="top" wrapText="1"/>
    </xf>
    <xf numFmtId="0" fontId="8" fillId="5" borderId="0" xfId="0" applyFont="1" applyFill="1" applyAlignment="1">
      <alignment vertical="top" wrapText="1"/>
    </xf>
    <xf numFmtId="0" fontId="33" fillId="0" borderId="0" xfId="0" applyFont="1"/>
    <xf numFmtId="0" fontId="30" fillId="0" borderId="0" xfId="5"/>
    <xf numFmtId="164" fontId="8" fillId="5" borderId="10" xfId="0" applyNumberFormat="1" applyFont="1" applyFill="1" applyBorder="1" applyAlignment="1">
      <alignment horizontal="center" vertical="center" wrapText="1"/>
    </xf>
    <xf numFmtId="0" fontId="8" fillId="0" borderId="10" xfId="0" applyFont="1" applyBorder="1" applyAlignment="1">
      <alignment horizontal="left" vertical="top" wrapText="1"/>
    </xf>
    <xf numFmtId="0" fontId="8" fillId="4" borderId="10" xfId="0" applyFont="1" applyFill="1" applyBorder="1" applyAlignment="1">
      <alignment horizontal="right"/>
    </xf>
    <xf numFmtId="0" fontId="34" fillId="4" borderId="10" xfId="0" applyFont="1" applyFill="1" applyBorder="1" applyAlignment="1">
      <alignment horizontal="right"/>
    </xf>
    <xf numFmtId="168" fontId="8" fillId="0" borderId="10" xfId="0" applyNumberFormat="1" applyFont="1" applyBorder="1" applyAlignment="1">
      <alignment horizontal="right"/>
    </xf>
    <xf numFmtId="4" fontId="8" fillId="0" borderId="10" xfId="0" applyNumberFormat="1" applyFont="1" applyBorder="1" applyAlignment="1">
      <alignment horizontal="right"/>
    </xf>
    <xf numFmtId="0" fontId="8" fillId="0" borderId="10" xfId="0" applyFont="1" applyBorder="1" applyAlignment="1">
      <alignment horizontal="right"/>
    </xf>
    <xf numFmtId="0" fontId="35" fillId="8" borderId="0" xfId="6"/>
    <xf numFmtId="0" fontId="8" fillId="0" borderId="3" xfId="0" applyFont="1" applyBorder="1" applyAlignment="1">
      <alignment vertical="center" wrapText="1"/>
    </xf>
    <xf numFmtId="0" fontId="8" fillId="0" borderId="4" xfId="0" applyFont="1" applyBorder="1" applyAlignment="1">
      <alignment vertical="center" wrapText="1"/>
    </xf>
    <xf numFmtId="0" fontId="8" fillId="0" borderId="5" xfId="0" applyFont="1" applyBorder="1" applyAlignment="1">
      <alignment vertical="center" wrapText="1"/>
    </xf>
    <xf numFmtId="0" fontId="10" fillId="0" borderId="7" xfId="0" applyFont="1" applyBorder="1" applyAlignment="1">
      <alignment horizontal="justify" vertical="top" wrapText="1"/>
    </xf>
    <xf numFmtId="0" fontId="10" fillId="0" borderId="1" xfId="0" applyFont="1" applyBorder="1" applyAlignment="1">
      <alignment horizontal="justify" vertical="top" wrapText="1"/>
    </xf>
    <xf numFmtId="0" fontId="12" fillId="3" borderId="3" xfId="0" applyFont="1" applyFill="1" applyBorder="1" applyAlignment="1">
      <alignment vertical="center" wrapText="1"/>
    </xf>
    <xf numFmtId="0" fontId="12" fillId="3" borderId="4" xfId="0" applyFont="1" applyFill="1" applyBorder="1" applyAlignment="1">
      <alignment vertical="center" wrapText="1"/>
    </xf>
    <xf numFmtId="0" fontId="12" fillId="3" borderId="5" xfId="0" applyFont="1" applyFill="1" applyBorder="1" applyAlignment="1">
      <alignment vertical="center" wrapText="1"/>
    </xf>
    <xf numFmtId="164" fontId="12" fillId="3" borderId="3" xfId="0" applyNumberFormat="1" applyFont="1" applyFill="1" applyBorder="1" applyAlignment="1">
      <alignment vertical="center" wrapText="1"/>
    </xf>
    <xf numFmtId="164" fontId="12" fillId="3" borderId="4" xfId="0" applyNumberFormat="1" applyFont="1" applyFill="1" applyBorder="1" applyAlignment="1">
      <alignment vertical="center" wrapText="1"/>
    </xf>
    <xf numFmtId="164" fontId="12" fillId="3" borderId="5" xfId="0" applyNumberFormat="1" applyFont="1" applyFill="1" applyBorder="1" applyAlignment="1">
      <alignment vertical="center" wrapText="1"/>
    </xf>
    <xf numFmtId="164" fontId="13" fillId="0" borderId="7" xfId="0" applyNumberFormat="1" applyFont="1" applyBorder="1" applyAlignment="1">
      <alignment vertical="top" wrapText="1"/>
    </xf>
    <xf numFmtId="164" fontId="8" fillId="0" borderId="1" xfId="0" applyNumberFormat="1" applyFont="1" applyBorder="1" applyAlignment="1">
      <alignment vertical="top" wrapText="1"/>
    </xf>
    <xf numFmtId="0" fontId="8" fillId="0" borderId="10" xfId="0" applyFont="1" applyBorder="1" applyAlignment="1">
      <alignment horizontal="left"/>
    </xf>
    <xf numFmtId="0" fontId="8" fillId="0" borderId="10" xfId="0" applyFont="1" applyBorder="1" applyAlignment="1">
      <alignment horizontal="justify" vertical="center" wrapText="1"/>
    </xf>
    <xf numFmtId="0" fontId="8" fillId="0" borderId="10" xfId="0" applyFont="1" applyBorder="1" applyAlignment="1">
      <alignment horizontal="center" vertical="center" wrapText="1"/>
    </xf>
    <xf numFmtId="14" fontId="8" fillId="0" borderId="14" xfId="0" quotePrefix="1" applyNumberFormat="1" applyFont="1" applyBorder="1" applyAlignment="1">
      <alignment horizontal="center" vertical="center" wrapText="1"/>
    </xf>
    <xf numFmtId="0" fontId="8" fillId="0" borderId="15" xfId="0" applyFont="1" applyBorder="1" applyAlignment="1">
      <alignment horizontal="center" vertical="center" wrapText="1"/>
    </xf>
    <xf numFmtId="14" fontId="8" fillId="0" borderId="15" xfId="0" applyNumberFormat="1" applyFont="1" applyBorder="1" applyAlignment="1">
      <alignment horizontal="center" vertical="center" wrapText="1"/>
    </xf>
    <xf numFmtId="0" fontId="8" fillId="0" borderId="10" xfId="0" applyFont="1" applyBorder="1" applyAlignment="1">
      <alignment horizontal="right" vertical="center"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cellXfs>
  <cellStyles count="7">
    <cellStyle name="Accent1" xfId="6" builtinId="29"/>
    <cellStyle name="Comma" xfId="1" builtinId="3"/>
    <cellStyle name="Hyperlink" xfId="5" builtinId="8"/>
    <cellStyle name="Normal" xfId="0" builtinId="0"/>
    <cellStyle name="Normal 10" xfId="4" xr:uid="{42708C4F-0869-464E-96F8-7B901EB3E5B0}"/>
    <cellStyle name="Normal 2" xfId="3" xr:uid="{ABC6F157-DAE6-4887-8AAC-309086D4D5AA}"/>
    <cellStyle name="Per cent" xfId="2" builtinId="5"/>
  </cellStyles>
  <dxfs count="0"/>
  <tableStyles count="0" defaultTableStyle="TableStyleMedium2" defaultPivotStyle="PivotStyleLight16"/>
  <colors>
    <mruColors>
      <color rgb="FFEAD2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theme" Target="theme/theme1.xml"/><Relationship Id="rId68"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69"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drawings/drawing1.xml><?xml version="1.0" encoding="utf-8"?>
<xdr:wsDr xmlns:xdr="http://schemas.openxmlformats.org/drawingml/2006/spreadsheetDrawing" xmlns:a="http://schemas.openxmlformats.org/drawingml/2006/main">
  <xdr:twoCellAnchor>
    <xdr:from>
      <xdr:col>1</xdr:col>
      <xdr:colOff>376555</xdr:colOff>
      <xdr:row>21</xdr:row>
      <xdr:rowOff>688975</xdr:rowOff>
    </xdr:from>
    <xdr:to>
      <xdr:col>1</xdr:col>
      <xdr:colOff>376555</xdr:colOff>
      <xdr:row>21</xdr:row>
      <xdr:rowOff>688975</xdr:rowOff>
    </xdr:to>
    <xdr:cxnSp macro="">
      <xdr:nvCxnSpPr>
        <xdr:cNvPr id="2" name="Straight Connector 1">
          <a:extLst>
            <a:ext uri="{FF2B5EF4-FFF2-40B4-BE49-F238E27FC236}">
              <a16:creationId xmlns:a16="http://schemas.microsoft.com/office/drawing/2014/main" id="{324A5C3B-3D99-439A-91B4-77151D86F1CF}"/>
            </a:ext>
          </a:extLst>
        </xdr:cNvPr>
        <xdr:cNvCxnSpPr>
          <a:cxnSpLocks noChangeShapeType="1"/>
        </xdr:cNvCxnSpPr>
      </xdr:nvCxnSpPr>
      <xdr:spPr bwMode="auto">
        <a:xfrm>
          <a:off x="986155" y="507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447040</xdr:colOff>
      <xdr:row>34</xdr:row>
      <xdr:rowOff>151130</xdr:rowOff>
    </xdr:from>
    <xdr:to>
      <xdr:col>2</xdr:col>
      <xdr:colOff>447040</xdr:colOff>
      <xdr:row>34</xdr:row>
      <xdr:rowOff>151130</xdr:rowOff>
    </xdr:to>
    <xdr:cxnSp macro="">
      <xdr:nvCxnSpPr>
        <xdr:cNvPr id="3" name="Straight Connector 2">
          <a:extLst>
            <a:ext uri="{FF2B5EF4-FFF2-40B4-BE49-F238E27FC236}">
              <a16:creationId xmlns:a16="http://schemas.microsoft.com/office/drawing/2014/main" id="{B30951BB-72C2-459C-9D3D-BA8A8F1FC4F7}"/>
            </a:ext>
          </a:extLst>
        </xdr:cNvPr>
        <xdr:cNvCxnSpPr>
          <a:cxnSpLocks noChangeShapeType="1"/>
        </xdr:cNvCxnSpPr>
      </xdr:nvCxnSpPr>
      <xdr:spPr bwMode="auto">
        <a:xfrm>
          <a:off x="1666240" y="71329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0</xdr:rowOff>
    </xdr:from>
    <xdr:to>
      <xdr:col>2</xdr:col>
      <xdr:colOff>1322615</xdr:colOff>
      <xdr:row>14</xdr:row>
      <xdr:rowOff>152401</xdr:rowOff>
    </xdr:to>
    <xdr:sp macro="" textlink="">
      <xdr:nvSpPr>
        <xdr:cNvPr id="2" name="TextBox 1">
          <a:extLst>
            <a:ext uri="{FF2B5EF4-FFF2-40B4-BE49-F238E27FC236}">
              <a16:creationId xmlns:a16="http://schemas.microsoft.com/office/drawing/2014/main" id="{7E6A9B79-E6A1-4195-945C-11449638C462}"/>
            </a:ext>
          </a:extLst>
        </xdr:cNvPr>
        <xdr:cNvSpPr txBox="1"/>
      </xdr:nvSpPr>
      <xdr:spPr>
        <a:xfrm>
          <a:off x="0" y="2073729"/>
          <a:ext cx="3897086" cy="1077686"/>
        </a:xfrm>
        <a:prstGeom prst="rect">
          <a:avLst/>
        </a:prstGeom>
        <a:solidFill>
          <a:schemeClr val="lt1"/>
        </a:solidFill>
        <a:ln w="2857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Bookmarks:</a:t>
          </a:r>
          <a:r>
            <a:rPr lang="en-GB" sz="1100" baseline="0"/>
            <a:t> reference to this data/figures in other sections fo the report (give page number/Title or sub-title)</a:t>
          </a:r>
        </a:p>
        <a:p>
          <a:endParaRPr lang="en-GB" sz="1100" baseline="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27</xdr:row>
      <xdr:rowOff>0</xdr:rowOff>
    </xdr:from>
    <xdr:to>
      <xdr:col>1</xdr:col>
      <xdr:colOff>495300</xdr:colOff>
      <xdr:row>32</xdr:row>
      <xdr:rowOff>125186</xdr:rowOff>
    </xdr:to>
    <xdr:sp macro="" textlink="">
      <xdr:nvSpPr>
        <xdr:cNvPr id="2" name="TextBox 1">
          <a:extLst>
            <a:ext uri="{FF2B5EF4-FFF2-40B4-BE49-F238E27FC236}">
              <a16:creationId xmlns:a16="http://schemas.microsoft.com/office/drawing/2014/main" id="{0A0DF054-F414-4873-9D78-71AF9136A2D0}"/>
            </a:ext>
          </a:extLst>
        </xdr:cNvPr>
        <xdr:cNvSpPr txBox="1"/>
      </xdr:nvSpPr>
      <xdr:spPr>
        <a:xfrm>
          <a:off x="0" y="4735286"/>
          <a:ext cx="3897086" cy="1077686"/>
        </a:xfrm>
        <a:prstGeom prst="rect">
          <a:avLst/>
        </a:prstGeom>
        <a:solidFill>
          <a:schemeClr val="lt1"/>
        </a:solidFill>
        <a:ln w="2857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Bookmarks:</a:t>
          </a:r>
          <a:r>
            <a:rPr lang="en-GB" sz="1100" baseline="0"/>
            <a:t> reference to this data/figures in other sections fo the report (give page number/Title or sub-title)</a:t>
          </a:r>
        </a:p>
        <a:p>
          <a:endParaRPr lang="en-GB" sz="1100" baseline="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B05D089-050A-455E-B551-6072621C2F89}" name="Table1" displayName="Table1" ref="A1:A58" totalsRowShown="0" headerRowCellStyle="Accent1">
  <autoFilter ref="A1:A58" xr:uid="{81201CAF-DA25-4FD4-B1E8-A97BAAC13F05}"/>
  <tableColumns count="1">
    <tableColumn id="1" xr3:uid="{1370AC4F-9004-4AE5-8BA5-53554F920DC0}" name="Titl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customProperty" Target="../customProperty10.bin"/></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11.bin"/></Relationships>
</file>

<file path=xl/worksheets/_rels/sheet12.xml.rels><?xml version="1.0" encoding="UTF-8" standalone="yes"?>
<Relationships xmlns="http://schemas.openxmlformats.org/package/2006/relationships"><Relationship Id="rId1" Type="http://schemas.openxmlformats.org/officeDocument/2006/relationships/customProperty" Target="../customProperty12.bin"/></Relationships>
</file>

<file path=xl/worksheets/_rels/sheet13.xml.rels><?xml version="1.0" encoding="UTF-8" standalone="yes"?>
<Relationships xmlns="http://schemas.openxmlformats.org/package/2006/relationships"><Relationship Id="rId1" Type="http://schemas.openxmlformats.org/officeDocument/2006/relationships/customProperty" Target="../customProperty13.bin"/></Relationships>
</file>

<file path=xl/worksheets/_rels/sheet14.xml.rels><?xml version="1.0" encoding="UTF-8" standalone="yes"?>
<Relationships xmlns="http://schemas.openxmlformats.org/package/2006/relationships"><Relationship Id="rId1" Type="http://schemas.openxmlformats.org/officeDocument/2006/relationships/customProperty" Target="../customProperty14.bin"/></Relationships>
</file>

<file path=xl/worksheets/_rels/sheet15.xml.rels><?xml version="1.0" encoding="UTF-8" standalone="yes"?>
<Relationships xmlns="http://schemas.openxmlformats.org/package/2006/relationships"><Relationship Id="rId1" Type="http://schemas.openxmlformats.org/officeDocument/2006/relationships/customProperty" Target="../customProperty15.bin"/></Relationships>
</file>

<file path=xl/worksheets/_rels/sheet16.xml.rels><?xml version="1.0" encoding="UTF-8" standalone="yes"?>
<Relationships xmlns="http://schemas.openxmlformats.org/package/2006/relationships"><Relationship Id="rId1" Type="http://schemas.openxmlformats.org/officeDocument/2006/relationships/customProperty" Target="../customProperty16.bin"/></Relationships>
</file>

<file path=xl/worksheets/_rels/sheet17.xml.rels><?xml version="1.0" encoding="UTF-8" standalone="yes"?>
<Relationships xmlns="http://schemas.openxmlformats.org/package/2006/relationships"><Relationship Id="rId1" Type="http://schemas.openxmlformats.org/officeDocument/2006/relationships/customProperty" Target="../customProperty17.bin"/></Relationships>
</file>

<file path=xl/worksheets/_rels/sheet18.xml.rels><?xml version="1.0" encoding="UTF-8" standalone="yes"?>
<Relationships xmlns="http://schemas.openxmlformats.org/package/2006/relationships"><Relationship Id="rId1" Type="http://schemas.openxmlformats.org/officeDocument/2006/relationships/customProperty" Target="../customProperty18.bin"/></Relationships>
</file>

<file path=xl/worksheets/_rels/sheet19.xml.rels><?xml version="1.0" encoding="UTF-8" standalone="yes"?>
<Relationships xmlns="http://schemas.openxmlformats.org/package/2006/relationships"><Relationship Id="rId1" Type="http://schemas.openxmlformats.org/officeDocument/2006/relationships/customProperty" Target="../customProperty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customProperty" Target="../customProperty20.bin"/></Relationships>
</file>

<file path=xl/worksheets/_rels/sheet21.xml.rels><?xml version="1.0" encoding="UTF-8" standalone="yes"?>
<Relationships xmlns="http://schemas.openxmlformats.org/package/2006/relationships"><Relationship Id="rId1" Type="http://schemas.openxmlformats.org/officeDocument/2006/relationships/customProperty" Target="../customProperty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3.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4.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5.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printerSettings" Target="../printerSettings/printerSettings6.bin"/></Relationships>
</file>

<file path=xl/worksheets/_rels/sheet26.xml.rels><?xml version="1.0" encoding="UTF-8" standalone="yes"?>
<Relationships xmlns="http://schemas.openxmlformats.org/package/2006/relationships"><Relationship Id="rId1" Type="http://schemas.openxmlformats.org/officeDocument/2006/relationships/customProperty" Target="../customProperty26.bin"/></Relationships>
</file>

<file path=xl/worksheets/_rels/sheet27.xml.rels><?xml version="1.0" encoding="UTF-8" standalone="yes"?>
<Relationships xmlns="http://schemas.openxmlformats.org/package/2006/relationships"><Relationship Id="rId1" Type="http://schemas.openxmlformats.org/officeDocument/2006/relationships/customProperty" Target="../customProperty27.bin"/></Relationships>
</file>

<file path=xl/worksheets/_rels/sheet28.xml.rels><?xml version="1.0" encoding="UTF-8" standalone="yes"?>
<Relationships xmlns="http://schemas.openxmlformats.org/package/2006/relationships"><Relationship Id="rId1" Type="http://schemas.openxmlformats.org/officeDocument/2006/relationships/customProperty" Target="../customProperty28.bin"/></Relationships>
</file>

<file path=xl/worksheets/_rels/sheet29.xml.rels><?xml version="1.0" encoding="UTF-8" standalone="yes"?>
<Relationships xmlns="http://schemas.openxmlformats.org/package/2006/relationships"><Relationship Id="rId2" Type="http://schemas.openxmlformats.org/officeDocument/2006/relationships/customProperty" Target="../customProperty29.bin"/><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30.xml.rels><?xml version="1.0" encoding="UTF-8" standalone="yes"?>
<Relationships xmlns="http://schemas.openxmlformats.org/package/2006/relationships"><Relationship Id="rId2" Type="http://schemas.openxmlformats.org/officeDocument/2006/relationships/customProperty" Target="../customProperty30.bin"/><Relationship Id="rId1" Type="http://schemas.openxmlformats.org/officeDocument/2006/relationships/printerSettings" Target="../printerSettings/printerSettings8.bin"/></Relationships>
</file>

<file path=xl/worksheets/_rels/sheet31.xml.rels><?xml version="1.0" encoding="UTF-8" standalone="yes"?>
<Relationships xmlns="http://schemas.openxmlformats.org/package/2006/relationships"><Relationship Id="rId2" Type="http://schemas.openxmlformats.org/officeDocument/2006/relationships/customProperty" Target="../customProperty31.bin"/><Relationship Id="rId1" Type="http://schemas.openxmlformats.org/officeDocument/2006/relationships/printerSettings" Target="../printerSettings/printerSettings9.bin"/></Relationships>
</file>

<file path=xl/worksheets/_rels/sheet32.xml.rels><?xml version="1.0" encoding="UTF-8" standalone="yes"?>
<Relationships xmlns="http://schemas.openxmlformats.org/package/2006/relationships"><Relationship Id="rId2" Type="http://schemas.openxmlformats.org/officeDocument/2006/relationships/customProperty" Target="../customProperty32.bin"/><Relationship Id="rId1" Type="http://schemas.openxmlformats.org/officeDocument/2006/relationships/printerSettings" Target="../printerSettings/printerSettings10.bin"/></Relationships>
</file>

<file path=xl/worksheets/_rels/sheet33.xml.rels><?xml version="1.0" encoding="UTF-8" standalone="yes"?>
<Relationships xmlns="http://schemas.openxmlformats.org/package/2006/relationships"><Relationship Id="rId2" Type="http://schemas.openxmlformats.org/officeDocument/2006/relationships/customProperty" Target="../customProperty33.bin"/><Relationship Id="rId1" Type="http://schemas.openxmlformats.org/officeDocument/2006/relationships/printerSettings" Target="../printerSettings/printerSettings11.bin"/></Relationships>
</file>

<file path=xl/worksheets/_rels/sheet34.xml.rels><?xml version="1.0" encoding="UTF-8" standalone="yes"?>
<Relationships xmlns="http://schemas.openxmlformats.org/package/2006/relationships"><Relationship Id="rId1" Type="http://schemas.openxmlformats.org/officeDocument/2006/relationships/customProperty" Target="../customProperty34.bin"/></Relationships>
</file>

<file path=xl/worksheets/_rels/sheet35.xml.rels><?xml version="1.0" encoding="UTF-8" standalone="yes"?>
<Relationships xmlns="http://schemas.openxmlformats.org/package/2006/relationships"><Relationship Id="rId1" Type="http://schemas.openxmlformats.org/officeDocument/2006/relationships/customProperty" Target="../customProperty35.bin"/></Relationships>
</file>

<file path=xl/worksheets/_rels/sheet36.xml.rels><?xml version="1.0" encoding="UTF-8" standalone="yes"?>
<Relationships xmlns="http://schemas.openxmlformats.org/package/2006/relationships"><Relationship Id="rId2" Type="http://schemas.openxmlformats.org/officeDocument/2006/relationships/customProperty" Target="../customProperty36.bin"/><Relationship Id="rId1" Type="http://schemas.openxmlformats.org/officeDocument/2006/relationships/printerSettings" Target="../printerSettings/printerSettings12.bin"/></Relationships>
</file>

<file path=xl/worksheets/_rels/sheet37.xml.rels><?xml version="1.0" encoding="UTF-8" standalone="yes"?>
<Relationships xmlns="http://schemas.openxmlformats.org/package/2006/relationships"><Relationship Id="rId1" Type="http://schemas.openxmlformats.org/officeDocument/2006/relationships/customProperty" Target="../customProperty37.bin"/></Relationships>
</file>

<file path=xl/worksheets/_rels/sheet38.xml.rels><?xml version="1.0" encoding="UTF-8" standalone="yes"?>
<Relationships xmlns="http://schemas.openxmlformats.org/package/2006/relationships"><Relationship Id="rId1" Type="http://schemas.openxmlformats.org/officeDocument/2006/relationships/customProperty" Target="../customProperty38.bin"/></Relationships>
</file>

<file path=xl/worksheets/_rels/sheet39.xml.rels><?xml version="1.0" encoding="UTF-8" standalone="yes"?>
<Relationships xmlns="http://schemas.openxmlformats.org/package/2006/relationships"><Relationship Id="rId1" Type="http://schemas.openxmlformats.org/officeDocument/2006/relationships/customProperty" Target="../customProperty39.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40.xml.rels><?xml version="1.0" encoding="UTF-8" standalone="yes"?>
<Relationships xmlns="http://schemas.openxmlformats.org/package/2006/relationships"><Relationship Id="rId2" Type="http://schemas.openxmlformats.org/officeDocument/2006/relationships/customProperty" Target="../customProperty40.bin"/><Relationship Id="rId1" Type="http://schemas.openxmlformats.org/officeDocument/2006/relationships/printerSettings" Target="../printerSettings/printerSettings13.bin"/></Relationships>
</file>

<file path=xl/worksheets/_rels/sheet41.xml.rels><?xml version="1.0" encoding="UTF-8" standalone="yes"?>
<Relationships xmlns="http://schemas.openxmlformats.org/package/2006/relationships"><Relationship Id="rId1" Type="http://schemas.openxmlformats.org/officeDocument/2006/relationships/customProperty" Target="../customProperty41.bin"/></Relationships>
</file>

<file path=xl/worksheets/_rels/sheet42.xml.rels><?xml version="1.0" encoding="UTF-8" standalone="yes"?>
<Relationships xmlns="http://schemas.openxmlformats.org/package/2006/relationships"><Relationship Id="rId2" Type="http://schemas.openxmlformats.org/officeDocument/2006/relationships/customProperty" Target="../customProperty42.bin"/><Relationship Id="rId1" Type="http://schemas.openxmlformats.org/officeDocument/2006/relationships/printerSettings" Target="../printerSettings/printerSettings14.bin"/></Relationships>
</file>

<file path=xl/worksheets/_rels/sheet43.xml.rels><?xml version="1.0" encoding="UTF-8" standalone="yes"?>
<Relationships xmlns="http://schemas.openxmlformats.org/package/2006/relationships"><Relationship Id="rId1" Type="http://schemas.openxmlformats.org/officeDocument/2006/relationships/customProperty" Target="../customProperty43.bin"/></Relationships>
</file>

<file path=xl/worksheets/_rels/sheet4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44.bin"/><Relationship Id="rId1" Type="http://schemas.openxmlformats.org/officeDocument/2006/relationships/printerSettings" Target="../printerSettings/printerSettings15.bin"/><Relationship Id="rId4" Type="http://schemas.openxmlformats.org/officeDocument/2006/relationships/comments" Target="../comments1.xml"/></Relationships>
</file>

<file path=xl/worksheets/_rels/sheet45.xml.rels><?xml version="1.0" encoding="UTF-8" standalone="yes"?>
<Relationships xmlns="http://schemas.openxmlformats.org/package/2006/relationships"><Relationship Id="rId2" Type="http://schemas.openxmlformats.org/officeDocument/2006/relationships/customProperty" Target="../customProperty45.bin"/><Relationship Id="rId1" Type="http://schemas.openxmlformats.org/officeDocument/2006/relationships/printerSettings" Target="../printerSettings/printerSettings16.bin"/></Relationships>
</file>

<file path=xl/worksheets/_rels/sheet46.xml.rels><?xml version="1.0" encoding="UTF-8" standalone="yes"?>
<Relationships xmlns="http://schemas.openxmlformats.org/package/2006/relationships"><Relationship Id="rId2" Type="http://schemas.openxmlformats.org/officeDocument/2006/relationships/customProperty" Target="../customProperty46.bin"/><Relationship Id="rId1" Type="http://schemas.openxmlformats.org/officeDocument/2006/relationships/printerSettings" Target="../printerSettings/printerSettings17.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customProperty" Target="../customProperty47.bin"/></Relationships>
</file>

<file path=xl/worksheets/_rels/sheet48.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48.bin"/><Relationship Id="rId1" Type="http://schemas.openxmlformats.org/officeDocument/2006/relationships/printerSettings" Target="../printerSettings/printerSettings1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customProperty" Target="../customProperty49.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_rels/sheet50.xml.rels><?xml version="1.0" encoding="UTF-8" standalone="yes"?>
<Relationships xmlns="http://schemas.openxmlformats.org/package/2006/relationships"><Relationship Id="rId1" Type="http://schemas.openxmlformats.org/officeDocument/2006/relationships/customProperty" Target="../customProperty50.bin"/></Relationships>
</file>

<file path=xl/worksheets/_rels/sheet51.xml.rels><?xml version="1.0" encoding="UTF-8" standalone="yes"?>
<Relationships xmlns="http://schemas.openxmlformats.org/package/2006/relationships"><Relationship Id="rId1" Type="http://schemas.openxmlformats.org/officeDocument/2006/relationships/customProperty" Target="../customProperty51.bin"/></Relationships>
</file>

<file path=xl/worksheets/_rels/sheet52.xml.rels><?xml version="1.0" encoding="UTF-8" standalone="yes"?>
<Relationships xmlns="http://schemas.openxmlformats.org/package/2006/relationships"><Relationship Id="rId1" Type="http://schemas.openxmlformats.org/officeDocument/2006/relationships/customProperty" Target="../customProperty52.bin"/></Relationships>
</file>

<file path=xl/worksheets/_rels/sheet53.xml.rels><?xml version="1.0" encoding="UTF-8" standalone="yes"?>
<Relationships xmlns="http://schemas.openxmlformats.org/package/2006/relationships"><Relationship Id="rId2" Type="http://schemas.openxmlformats.org/officeDocument/2006/relationships/customProperty" Target="../customProperty53.bin"/><Relationship Id="rId1" Type="http://schemas.openxmlformats.org/officeDocument/2006/relationships/printerSettings" Target="../printerSettings/printerSettings19.bin"/></Relationships>
</file>

<file path=xl/worksheets/_rels/sheet5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54.bin"/><Relationship Id="rId1" Type="http://schemas.openxmlformats.org/officeDocument/2006/relationships/printerSettings" Target="../printerSettings/printerSettings20.bin"/></Relationships>
</file>

<file path=xl/worksheets/_rels/sheet55.xml.rels><?xml version="1.0" encoding="UTF-8" standalone="yes"?>
<Relationships xmlns="http://schemas.openxmlformats.org/package/2006/relationships"><Relationship Id="rId2" Type="http://schemas.openxmlformats.org/officeDocument/2006/relationships/customProperty" Target="../customProperty55.bin"/><Relationship Id="rId1" Type="http://schemas.openxmlformats.org/officeDocument/2006/relationships/printerSettings" Target="../printerSettings/printerSettings21.bin"/></Relationships>
</file>

<file path=xl/worksheets/_rels/sheet56.xml.rels><?xml version="1.0" encoding="UTF-8" standalone="yes"?>
<Relationships xmlns="http://schemas.openxmlformats.org/package/2006/relationships"><Relationship Id="rId1" Type="http://schemas.openxmlformats.org/officeDocument/2006/relationships/customProperty" Target="../customProperty56.bin"/></Relationships>
</file>

<file path=xl/worksheets/_rels/sheet57.xml.rels><?xml version="1.0" encoding="UTF-8" standalone="yes"?>
<Relationships xmlns="http://schemas.openxmlformats.org/package/2006/relationships"><Relationship Id="rId2" Type="http://schemas.openxmlformats.org/officeDocument/2006/relationships/customProperty" Target="../customProperty57.bin"/><Relationship Id="rId1" Type="http://schemas.openxmlformats.org/officeDocument/2006/relationships/printerSettings" Target="../printerSettings/printerSettings22.bin"/></Relationships>
</file>

<file path=xl/worksheets/_rels/sheet58.xml.rels><?xml version="1.0" encoding="UTF-8" standalone="yes"?>
<Relationships xmlns="http://schemas.openxmlformats.org/package/2006/relationships"><Relationship Id="rId1" Type="http://schemas.openxmlformats.org/officeDocument/2006/relationships/customProperty" Target="../customProperty58.bin"/></Relationships>
</file>

<file path=xl/worksheets/_rels/sheet59.xml.rels><?xml version="1.0" encoding="UTF-8" standalone="yes"?>
<Relationships xmlns="http://schemas.openxmlformats.org/package/2006/relationships"><Relationship Id="rId1" Type="http://schemas.openxmlformats.org/officeDocument/2006/relationships/customProperty" Target="../customProperty59.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60.xml.rels><?xml version="1.0" encoding="UTF-8" standalone="yes"?>
<Relationships xmlns="http://schemas.openxmlformats.org/package/2006/relationships"><Relationship Id="rId1" Type="http://schemas.openxmlformats.org/officeDocument/2006/relationships/customProperty" Target="../customProperty60.bin"/></Relationships>
</file>

<file path=xl/worksheets/_rels/sheet61.xml.rels><?xml version="1.0" encoding="UTF-8" standalone="yes"?>
<Relationships xmlns="http://schemas.openxmlformats.org/package/2006/relationships"><Relationship Id="rId1" Type="http://schemas.openxmlformats.org/officeDocument/2006/relationships/customProperty" Target="../customProperty61.bin"/></Relationships>
</file>

<file path=xl/worksheets/_rels/sheet62.xml.rels><?xml version="1.0" encoding="UTF-8" standalone="yes"?>
<Relationships xmlns="http://schemas.openxmlformats.org/package/2006/relationships"><Relationship Id="rId1" Type="http://schemas.openxmlformats.org/officeDocument/2006/relationships/customProperty" Target="../customProperty62.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_rels/sheet8.xml.rels><?xml version="1.0" encoding="UTF-8" standalone="yes"?>
<Relationships xmlns="http://schemas.openxmlformats.org/package/2006/relationships"><Relationship Id="rId1" Type="http://schemas.openxmlformats.org/officeDocument/2006/relationships/customProperty" Target="../customProperty8.bin"/></Relationships>
</file>

<file path=xl/worksheets/_rels/sheet9.xml.rels><?xml version="1.0" encoding="UTF-8" standalone="yes"?>
<Relationships xmlns="http://schemas.openxmlformats.org/package/2006/relationships"><Relationship Id="rId1" Type="http://schemas.openxmlformats.org/officeDocument/2006/relationships/customProperty" Target="../customProperty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C37B4-FFB4-41A5-A013-74BB770F8F7D}">
  <sheetPr>
    <tabColor theme="0"/>
  </sheetPr>
  <dimension ref="A1:H38"/>
  <sheetViews>
    <sheetView workbookViewId="0">
      <selection activeCell="I13" sqref="I13"/>
    </sheetView>
  </sheetViews>
  <sheetFormatPr defaultRowHeight="14.65"/>
  <cols>
    <col min="1" max="1" width="30.5703125" style="2" customWidth="1"/>
    <col min="2" max="2" width="11.7109375" customWidth="1"/>
    <col min="3" max="6" width="11" customWidth="1"/>
  </cols>
  <sheetData>
    <row r="1" spans="1:8" ht="30" customHeight="1" thickBot="1">
      <c r="A1" s="223" t="s">
        <v>0</v>
      </c>
      <c r="B1" s="224"/>
      <c r="C1" s="224"/>
      <c r="D1" s="224"/>
      <c r="E1" s="224"/>
      <c r="F1" s="225"/>
    </row>
    <row r="2" spans="1:8" ht="45">
      <c r="A2" s="226"/>
      <c r="B2" s="9" t="s">
        <v>1</v>
      </c>
      <c r="C2" s="9" t="s">
        <v>2</v>
      </c>
      <c r="D2" s="9" t="s">
        <v>3</v>
      </c>
      <c r="E2" s="9" t="s">
        <v>4</v>
      </c>
      <c r="F2" s="9" t="s">
        <v>5</v>
      </c>
    </row>
    <row r="3" spans="1:8" ht="45.4" thickBot="1">
      <c r="A3" s="227"/>
      <c r="B3" s="9" t="s">
        <v>6</v>
      </c>
      <c r="C3" s="10" t="s">
        <v>6</v>
      </c>
      <c r="D3" s="9" t="s">
        <v>7</v>
      </c>
      <c r="E3" s="9" t="s">
        <v>8</v>
      </c>
      <c r="F3" s="10" t="s">
        <v>6</v>
      </c>
    </row>
    <row r="4" spans="1:8" ht="15.95" thickBot="1">
      <c r="A4" s="228" t="s">
        <v>9</v>
      </c>
      <c r="B4" s="229"/>
      <c r="C4" s="229"/>
      <c r="D4" s="229"/>
      <c r="E4" s="229"/>
      <c r="F4" s="230"/>
    </row>
    <row r="5" spans="1:8" ht="15">
      <c r="A5" s="234" t="s">
        <v>10</v>
      </c>
      <c r="B5" s="11"/>
      <c r="C5" s="11"/>
      <c r="D5" s="11"/>
      <c r="E5" s="11"/>
      <c r="F5" s="11"/>
    </row>
    <row r="6" spans="1:8" ht="15.4" thickBot="1">
      <c r="A6" s="235"/>
      <c r="B6" s="11" t="s">
        <v>11</v>
      </c>
      <c r="C6" s="11" t="s">
        <v>12</v>
      </c>
      <c r="D6" s="11" t="s">
        <v>12</v>
      </c>
      <c r="E6" s="11">
        <v>-55000</v>
      </c>
      <c r="F6" s="11" t="s">
        <v>13</v>
      </c>
    </row>
    <row r="7" spans="1:8" ht="15.95" thickBot="1">
      <c r="A7" s="231" t="s">
        <v>14</v>
      </c>
      <c r="B7" s="232"/>
      <c r="C7" s="232"/>
      <c r="D7" s="232"/>
      <c r="E7" s="232"/>
      <c r="F7" s="233"/>
    </row>
    <row r="8" spans="1:8" ht="15">
      <c r="A8" s="234" t="s">
        <v>15</v>
      </c>
      <c r="B8" s="11"/>
      <c r="C8" s="11"/>
      <c r="D8" s="11"/>
      <c r="E8" s="11"/>
      <c r="F8" s="11"/>
    </row>
    <row r="9" spans="1:8" ht="60.4" thickBot="1">
      <c r="A9" s="235"/>
      <c r="B9" s="12" t="s">
        <v>16</v>
      </c>
      <c r="C9" s="12" t="s">
        <v>12</v>
      </c>
      <c r="D9" s="12" t="s">
        <v>12</v>
      </c>
      <c r="E9" s="12">
        <v>-1000</v>
      </c>
      <c r="F9" s="12" t="s">
        <v>17</v>
      </c>
      <c r="H9" t="s">
        <v>18</v>
      </c>
    </row>
    <row r="10" spans="1:8" ht="15">
      <c r="A10" s="234" t="s">
        <v>19</v>
      </c>
      <c r="B10" s="11"/>
      <c r="C10" s="11"/>
      <c r="D10" s="11"/>
      <c r="E10" s="11"/>
      <c r="F10" s="11"/>
    </row>
    <row r="11" spans="1:8" ht="26.25" customHeight="1" thickBot="1">
      <c r="A11" s="235"/>
      <c r="B11" s="12" t="s">
        <v>20</v>
      </c>
      <c r="C11" s="12" t="s">
        <v>12</v>
      </c>
      <c r="D11" s="12" t="s">
        <v>12</v>
      </c>
      <c r="E11" s="13">
        <v>-51000</v>
      </c>
      <c r="F11" s="12" t="s">
        <v>21</v>
      </c>
    </row>
    <row r="12" spans="1:8" ht="15">
      <c r="A12" s="234" t="s">
        <v>22</v>
      </c>
      <c r="B12" s="11"/>
      <c r="C12" s="11"/>
      <c r="D12" s="11"/>
      <c r="E12" s="11"/>
      <c r="F12" s="11"/>
    </row>
    <row r="13" spans="1:8" ht="60.4" thickBot="1">
      <c r="A13" s="235"/>
      <c r="B13" s="14" t="s">
        <v>23</v>
      </c>
      <c r="C13" s="12" t="s">
        <v>12</v>
      </c>
      <c r="D13" s="12" t="s">
        <v>12</v>
      </c>
      <c r="E13" s="12">
        <v>-36000</v>
      </c>
      <c r="F13" s="12" t="s">
        <v>24</v>
      </c>
    </row>
    <row r="14" spans="1:8" ht="15">
      <c r="A14" s="234" t="s">
        <v>25</v>
      </c>
      <c r="B14" s="11"/>
      <c r="C14" s="11"/>
      <c r="D14" s="11"/>
      <c r="E14" s="11"/>
      <c r="F14" s="11"/>
    </row>
    <row r="15" spans="1:8" ht="24" customHeight="1" thickBot="1">
      <c r="A15" s="235"/>
      <c r="B15" s="12" t="s">
        <v>26</v>
      </c>
      <c r="C15" s="12" t="s">
        <v>12</v>
      </c>
      <c r="D15" s="12" t="s">
        <v>12</v>
      </c>
      <c r="E15" s="12">
        <v>-309000</v>
      </c>
      <c r="F15" s="12" t="s">
        <v>27</v>
      </c>
    </row>
    <row r="16" spans="1:8" ht="15">
      <c r="A16" s="234" t="s">
        <v>28</v>
      </c>
      <c r="B16" s="11" t="s">
        <v>12</v>
      </c>
      <c r="C16" s="11" t="s">
        <v>12</v>
      </c>
      <c r="D16" s="11" t="s">
        <v>12</v>
      </c>
      <c r="E16" s="11" t="s">
        <v>12</v>
      </c>
      <c r="F16" s="11" t="s">
        <v>12</v>
      </c>
    </row>
    <row r="17" spans="1:6" ht="75.400000000000006" thickBot="1">
      <c r="A17" s="235"/>
      <c r="B17" s="14" t="s">
        <v>29</v>
      </c>
      <c r="C17" s="12" t="s">
        <v>12</v>
      </c>
      <c r="D17" s="12" t="s">
        <v>12</v>
      </c>
      <c r="E17" s="12">
        <v>-41000</v>
      </c>
      <c r="F17" s="12" t="s">
        <v>30</v>
      </c>
    </row>
    <row r="18" spans="1:6" ht="15">
      <c r="A18" s="234" t="s">
        <v>31</v>
      </c>
      <c r="B18" s="15" t="s">
        <v>32</v>
      </c>
      <c r="C18" s="15" t="s">
        <v>32</v>
      </c>
      <c r="D18" s="15" t="s">
        <v>32</v>
      </c>
      <c r="E18" s="15" t="s">
        <v>32</v>
      </c>
      <c r="F18" s="15" t="s">
        <v>32</v>
      </c>
    </row>
    <row r="19" spans="1:6" ht="75.400000000000006" thickBot="1">
      <c r="A19" s="235"/>
      <c r="B19" s="14" t="s">
        <v>33</v>
      </c>
      <c r="C19" s="12" t="s">
        <v>12</v>
      </c>
      <c r="D19" s="12" t="s">
        <v>12</v>
      </c>
      <c r="E19" s="13" t="s">
        <v>12</v>
      </c>
      <c r="F19" s="12" t="s">
        <v>34</v>
      </c>
    </row>
    <row r="20" spans="1:6" ht="15.95" thickBot="1">
      <c r="A20" s="231" t="s">
        <v>35</v>
      </c>
      <c r="B20" s="232"/>
      <c r="C20" s="232"/>
      <c r="D20" s="232"/>
      <c r="E20" s="232"/>
      <c r="F20" s="233"/>
    </row>
    <row r="21" spans="1:6" ht="15">
      <c r="A21" s="234" t="s">
        <v>36</v>
      </c>
      <c r="B21" s="11"/>
      <c r="C21" s="11"/>
      <c r="D21" s="11"/>
      <c r="E21" s="11"/>
      <c r="F21" s="11"/>
    </row>
    <row r="22" spans="1:6" ht="15.4" thickBot="1">
      <c r="A22" s="235"/>
      <c r="B22" s="12" t="s">
        <v>37</v>
      </c>
      <c r="C22" s="12" t="s">
        <v>12</v>
      </c>
      <c r="D22" s="12" t="s">
        <v>12</v>
      </c>
      <c r="E22" s="12" t="s">
        <v>12</v>
      </c>
      <c r="F22" s="12" t="s">
        <v>37</v>
      </c>
    </row>
    <row r="23" spans="1:6" ht="15">
      <c r="A23" s="234" t="s">
        <v>38</v>
      </c>
      <c r="B23" s="11"/>
      <c r="C23" s="11"/>
      <c r="D23" s="11"/>
      <c r="E23" s="11"/>
      <c r="F23" s="11"/>
    </row>
    <row r="24" spans="1:6" ht="60.4" thickBot="1">
      <c r="A24" s="235"/>
      <c r="B24" s="12" t="s">
        <v>39</v>
      </c>
      <c r="C24" s="12" t="s">
        <v>12</v>
      </c>
      <c r="D24" s="12" t="s">
        <v>12</v>
      </c>
      <c r="E24" s="12" t="s">
        <v>12</v>
      </c>
      <c r="F24" s="12" t="s">
        <v>40</v>
      </c>
    </row>
    <row r="25" spans="1:6" ht="15">
      <c r="A25" s="234" t="s">
        <v>41</v>
      </c>
      <c r="B25" s="11"/>
      <c r="C25" s="11"/>
      <c r="D25" s="11"/>
      <c r="E25" s="11"/>
      <c r="F25" s="11"/>
    </row>
    <row r="26" spans="1:6" ht="60.4" thickBot="1">
      <c r="A26" s="235"/>
      <c r="B26" s="12" t="s">
        <v>42</v>
      </c>
      <c r="C26" s="12" t="s">
        <v>12</v>
      </c>
      <c r="D26" s="12" t="s">
        <v>12</v>
      </c>
      <c r="E26" s="12" t="s">
        <v>12</v>
      </c>
      <c r="F26" s="12" t="s">
        <v>17</v>
      </c>
    </row>
    <row r="27" spans="1:6" ht="15">
      <c r="A27" s="234" t="s">
        <v>43</v>
      </c>
      <c r="B27" s="11"/>
      <c r="C27" s="11"/>
      <c r="D27" s="11"/>
      <c r="E27" s="11"/>
      <c r="F27" s="11"/>
    </row>
    <row r="28" spans="1:6" ht="60.4" thickBot="1">
      <c r="A28" s="235"/>
      <c r="B28" s="12" t="s">
        <v>44</v>
      </c>
      <c r="C28" s="12" t="s">
        <v>12</v>
      </c>
      <c r="D28" s="12" t="s">
        <v>12</v>
      </c>
      <c r="E28" s="12" t="s">
        <v>12</v>
      </c>
      <c r="F28" s="12" t="s">
        <v>40</v>
      </c>
    </row>
    <row r="29" spans="1:6" ht="15">
      <c r="A29" s="234" t="s">
        <v>45</v>
      </c>
      <c r="B29" s="11" t="s">
        <v>32</v>
      </c>
      <c r="C29" s="11" t="s">
        <v>32</v>
      </c>
      <c r="D29" s="11" t="s">
        <v>32</v>
      </c>
      <c r="E29" s="11" t="s">
        <v>32</v>
      </c>
      <c r="F29" s="11" t="s">
        <v>46</v>
      </c>
    </row>
    <row r="30" spans="1:6" ht="60.4" thickBot="1">
      <c r="A30" s="235"/>
      <c r="B30" s="12" t="s">
        <v>47</v>
      </c>
      <c r="C30" s="12" t="s">
        <v>12</v>
      </c>
      <c r="D30" s="12" t="s">
        <v>12</v>
      </c>
      <c r="E30" s="12" t="s">
        <v>12</v>
      </c>
      <c r="F30" s="12" t="s">
        <v>48</v>
      </c>
    </row>
    <row r="31" spans="1:6" ht="15">
      <c r="A31" s="234" t="s">
        <v>49</v>
      </c>
      <c r="B31" s="11" t="s">
        <v>32</v>
      </c>
      <c r="C31" s="11" t="s">
        <v>32</v>
      </c>
      <c r="D31" s="11" t="s">
        <v>32</v>
      </c>
      <c r="E31" s="11" t="s">
        <v>32</v>
      </c>
      <c r="F31" s="11" t="s">
        <v>32</v>
      </c>
    </row>
    <row r="32" spans="1:6" ht="60.4" thickBot="1">
      <c r="A32" s="235"/>
      <c r="B32" s="12" t="s">
        <v>39</v>
      </c>
      <c r="C32" s="12" t="s">
        <v>12</v>
      </c>
      <c r="D32" s="12" t="s">
        <v>12</v>
      </c>
      <c r="E32" s="12" t="s">
        <v>12</v>
      </c>
      <c r="F32" s="12" t="s">
        <v>40</v>
      </c>
    </row>
    <row r="33" spans="1:6" ht="15">
      <c r="A33" s="234" t="s">
        <v>50</v>
      </c>
      <c r="B33" s="15" t="s">
        <v>32</v>
      </c>
      <c r="C33" s="11" t="s">
        <v>32</v>
      </c>
      <c r="D33" s="11" t="s">
        <v>32</v>
      </c>
      <c r="E33" s="11" t="s">
        <v>32</v>
      </c>
      <c r="F33" s="15" t="s">
        <v>32</v>
      </c>
    </row>
    <row r="34" spans="1:6" ht="60.4" thickBot="1">
      <c r="A34" s="235"/>
      <c r="B34" s="12" t="s">
        <v>42</v>
      </c>
      <c r="C34" s="12" t="s">
        <v>12</v>
      </c>
      <c r="D34" s="12" t="s">
        <v>12</v>
      </c>
      <c r="E34" s="12" t="s">
        <v>12</v>
      </c>
      <c r="F34" s="12" t="s">
        <v>17</v>
      </c>
    </row>
    <row r="35" spans="1:6" ht="15.4">
      <c r="A35" s="16"/>
      <c r="B35" s="17"/>
      <c r="C35" s="17"/>
      <c r="D35" s="17"/>
      <c r="E35" s="17"/>
      <c r="F35" s="17"/>
    </row>
    <row r="36" spans="1:6" ht="15.4">
      <c r="A36" s="16"/>
      <c r="B36" s="17"/>
      <c r="C36" s="17"/>
      <c r="D36" s="17"/>
      <c r="E36" s="17"/>
      <c r="F36" s="17"/>
    </row>
    <row r="37" spans="1:6" ht="15.4">
      <c r="A37" s="17" t="s">
        <v>51</v>
      </c>
      <c r="B37" s="17"/>
      <c r="C37" s="17"/>
      <c r="D37" s="17"/>
      <c r="E37" s="17"/>
      <c r="F37" s="17"/>
    </row>
    <row r="38" spans="1:6">
      <c r="A38"/>
    </row>
  </sheetData>
  <mergeCells count="19">
    <mergeCell ref="A31:A32"/>
    <mergeCell ref="A33:A34"/>
    <mergeCell ref="A21:A22"/>
    <mergeCell ref="A23:A24"/>
    <mergeCell ref="A27:A28"/>
    <mergeCell ref="A25:A26"/>
    <mergeCell ref="A29:A30"/>
    <mergeCell ref="A1:F1"/>
    <mergeCell ref="A2:A3"/>
    <mergeCell ref="A4:F4"/>
    <mergeCell ref="A7:F7"/>
    <mergeCell ref="A20:F20"/>
    <mergeCell ref="A5:A6"/>
    <mergeCell ref="A16:A17"/>
    <mergeCell ref="A8:A9"/>
    <mergeCell ref="A10:A11"/>
    <mergeCell ref="A14:A15"/>
    <mergeCell ref="A18:A19"/>
    <mergeCell ref="A12:A13"/>
  </mergeCells>
  <phoneticPr fontId="7" type="noConversion"/>
  <pageMargins left="0.7" right="0.7" top="0.75" bottom="0.75" header="0.3" footer="0.3"/>
  <pageSetup paperSize="9" orientation="portrait" horizontalDpi="300" verticalDpi="300" r:id="rId1"/>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AFAA0-CE8A-4E70-BB86-CDA02C0A94DB}">
  <dimension ref="A1:G7"/>
  <sheetViews>
    <sheetView workbookViewId="0">
      <selection activeCell="B26" sqref="B26"/>
    </sheetView>
  </sheetViews>
  <sheetFormatPr defaultRowHeight="14.65"/>
  <cols>
    <col min="2" max="2" width="48.28515625" bestFit="1" customWidth="1"/>
    <col min="3" max="3" width="48.28515625" customWidth="1"/>
    <col min="4" max="4" width="48.28515625" bestFit="1" customWidth="1"/>
    <col min="5" max="5" width="48.28515625" customWidth="1"/>
    <col min="6" max="7" width="48.28515625" bestFit="1" customWidth="1"/>
  </cols>
  <sheetData>
    <row r="1" spans="1:7" ht="15.4">
      <c r="A1" s="17" t="s">
        <v>60</v>
      </c>
      <c r="B1" s="17"/>
      <c r="C1" s="17"/>
      <c r="D1" s="17"/>
      <c r="E1" s="17"/>
      <c r="F1" s="17"/>
      <c r="G1" s="17"/>
    </row>
    <row r="2" spans="1:7" ht="15.4">
      <c r="A2" s="24"/>
      <c r="B2" s="24" t="s">
        <v>189</v>
      </c>
      <c r="C2" s="24" t="s">
        <v>190</v>
      </c>
      <c r="D2" s="24" t="s">
        <v>191</v>
      </c>
      <c r="E2" s="24" t="s">
        <v>192</v>
      </c>
      <c r="F2" s="24" t="s">
        <v>193</v>
      </c>
      <c r="G2" s="24" t="s">
        <v>194</v>
      </c>
    </row>
    <row r="3" spans="1:7" ht="15.4">
      <c r="A3" s="24" t="s">
        <v>166</v>
      </c>
      <c r="B3" s="24">
        <v>28</v>
      </c>
      <c r="C3" s="24">
        <v>34</v>
      </c>
      <c r="D3" s="24">
        <v>43</v>
      </c>
      <c r="E3" s="24">
        <v>62</v>
      </c>
      <c r="F3" s="24">
        <v>96</v>
      </c>
      <c r="G3" s="24">
        <v>296.57</v>
      </c>
    </row>
    <row r="4" spans="1:7" ht="15.4">
      <c r="A4" s="24" t="s">
        <v>167</v>
      </c>
      <c r="B4" s="24">
        <v>23</v>
      </c>
      <c r="C4" s="24">
        <v>26</v>
      </c>
      <c r="D4" s="24">
        <v>40</v>
      </c>
      <c r="E4" s="24">
        <v>57</v>
      </c>
      <c r="F4" s="24">
        <v>78</v>
      </c>
      <c r="G4" s="24">
        <v>272.14</v>
      </c>
    </row>
    <row r="5" spans="1:7" ht="15.4">
      <c r="A5" s="24" t="s">
        <v>168</v>
      </c>
      <c r="B5" s="24">
        <v>24</v>
      </c>
      <c r="C5" s="24">
        <v>28</v>
      </c>
      <c r="D5" s="24">
        <v>40</v>
      </c>
      <c r="E5" s="24">
        <v>53</v>
      </c>
      <c r="F5" s="24">
        <v>67</v>
      </c>
      <c r="G5" s="24">
        <v>275.14</v>
      </c>
    </row>
    <row r="6" spans="1:7" ht="15.4">
      <c r="A6" s="24" t="s">
        <v>169</v>
      </c>
      <c r="B6" s="24">
        <v>22</v>
      </c>
      <c r="C6" s="24">
        <v>25</v>
      </c>
      <c r="D6" s="24">
        <v>33</v>
      </c>
      <c r="E6" s="24">
        <v>53</v>
      </c>
      <c r="F6" s="24">
        <v>76</v>
      </c>
      <c r="G6" s="24">
        <v>211</v>
      </c>
    </row>
    <row r="7" spans="1:7" ht="15.4">
      <c r="A7" s="24" t="s">
        <v>182</v>
      </c>
      <c r="B7" s="81">
        <v>21</v>
      </c>
      <c r="C7" s="85">
        <v>25</v>
      </c>
      <c r="D7" s="85">
        <v>31</v>
      </c>
      <c r="E7" s="85">
        <v>41</v>
      </c>
      <c r="F7" s="85">
        <v>64</v>
      </c>
      <c r="G7" s="85">
        <v>154.71</v>
      </c>
    </row>
  </sheetData>
  <phoneticPr fontId="7" type="noConversion"/>
  <pageMargins left="0.7" right="0.7" top="0.75" bottom="0.75" header="0.3" footer="0.3"/>
  <customProperties>
    <customPr name="EpmWorksheetKeyString_GUID" r:id="rId1"/>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BC59B-A00A-4E36-A3EF-1FE5B4A2AFD9}">
  <dimension ref="A1:G7"/>
  <sheetViews>
    <sheetView zoomScaleNormal="100" workbookViewId="0">
      <selection activeCell="C21" sqref="C21"/>
    </sheetView>
  </sheetViews>
  <sheetFormatPr defaultRowHeight="14.65"/>
  <cols>
    <col min="2" max="2" width="48.28515625" bestFit="1" customWidth="1"/>
    <col min="3" max="3" width="48.28515625" customWidth="1"/>
    <col min="4" max="4" width="48.28515625" bestFit="1" customWidth="1"/>
    <col min="5" max="5" width="48.28515625" customWidth="1"/>
    <col min="6" max="6" width="48.28515625" bestFit="1" customWidth="1"/>
    <col min="7" max="7" width="47" bestFit="1" customWidth="1"/>
  </cols>
  <sheetData>
    <row r="1" spans="1:7" ht="15.4">
      <c r="A1" s="17" t="s">
        <v>59</v>
      </c>
      <c r="B1" s="17"/>
      <c r="C1" s="17"/>
      <c r="D1" s="17"/>
      <c r="E1" s="17"/>
      <c r="F1" s="17"/>
    </row>
    <row r="2" spans="1:7" ht="15.4">
      <c r="A2" s="24"/>
      <c r="B2" s="24" t="s">
        <v>189</v>
      </c>
      <c r="C2" s="24" t="s">
        <v>190</v>
      </c>
      <c r="D2" s="24" t="s">
        <v>191</v>
      </c>
      <c r="E2" s="24" t="s">
        <v>192</v>
      </c>
      <c r="F2" s="24" t="s">
        <v>193</v>
      </c>
      <c r="G2" s="24" t="s">
        <v>194</v>
      </c>
    </row>
    <row r="3" spans="1:7" ht="15.4">
      <c r="A3" s="24" t="s">
        <v>166</v>
      </c>
      <c r="B3" s="24">
        <v>23</v>
      </c>
      <c r="C3" s="24">
        <v>30</v>
      </c>
      <c r="D3" s="24">
        <v>36</v>
      </c>
      <c r="E3" s="24">
        <v>45</v>
      </c>
      <c r="F3" s="24">
        <v>52</v>
      </c>
      <c r="G3" s="24">
        <v>116.43</v>
      </c>
    </row>
    <row r="4" spans="1:7" ht="15.4">
      <c r="A4" s="24" t="s">
        <v>167</v>
      </c>
      <c r="B4" s="24">
        <v>22</v>
      </c>
      <c r="C4" s="24">
        <v>29</v>
      </c>
      <c r="D4" s="24">
        <v>42</v>
      </c>
      <c r="E4" s="24">
        <v>52</v>
      </c>
      <c r="F4" s="24">
        <v>60</v>
      </c>
      <c r="G4" s="24">
        <v>268.43</v>
      </c>
    </row>
    <row r="5" spans="1:7" ht="15.4">
      <c r="A5" s="24" t="s">
        <v>168</v>
      </c>
      <c r="B5" s="24">
        <v>22</v>
      </c>
      <c r="C5" s="24">
        <v>30</v>
      </c>
      <c r="D5" s="24">
        <v>42</v>
      </c>
      <c r="E5" s="24">
        <v>51</v>
      </c>
      <c r="F5" s="24">
        <v>65</v>
      </c>
      <c r="G5" s="24">
        <v>135.86000000000001</v>
      </c>
    </row>
    <row r="6" spans="1:7" ht="15.4">
      <c r="A6" s="24" t="s">
        <v>169</v>
      </c>
      <c r="B6" s="24">
        <v>25</v>
      </c>
      <c r="C6" s="24">
        <v>34</v>
      </c>
      <c r="D6" s="24">
        <v>46</v>
      </c>
      <c r="E6" s="24">
        <v>62</v>
      </c>
      <c r="F6" s="24">
        <v>80</v>
      </c>
      <c r="G6" s="24">
        <v>191</v>
      </c>
    </row>
    <row r="7" spans="1:7" ht="15.4">
      <c r="A7" s="24" t="s">
        <v>182</v>
      </c>
      <c r="B7" s="81">
        <v>18</v>
      </c>
      <c r="C7" s="85">
        <v>24</v>
      </c>
      <c r="D7" s="85">
        <v>44</v>
      </c>
      <c r="E7" s="85">
        <v>67</v>
      </c>
      <c r="F7" s="85">
        <v>105</v>
      </c>
      <c r="G7" s="85">
        <v>226.71</v>
      </c>
    </row>
  </sheetData>
  <phoneticPr fontId="7" type="noConversion"/>
  <pageMargins left="0.7" right="0.7" top="0.75" bottom="0.75" header="0.3" footer="0.3"/>
  <customProperties>
    <customPr name="EpmWorksheetKeyString_GUID" r:id="rId1"/>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B5CA7-FDDB-499D-B2DF-568D47185960}">
  <dimension ref="A1:G7"/>
  <sheetViews>
    <sheetView workbookViewId="0">
      <selection activeCell="D28" sqref="D28"/>
    </sheetView>
  </sheetViews>
  <sheetFormatPr defaultRowHeight="14.65"/>
  <cols>
    <col min="2" max="2" width="48.28515625" bestFit="1" customWidth="1"/>
    <col min="3" max="3" width="48.28515625" customWidth="1"/>
    <col min="4" max="4" width="48.28515625" bestFit="1" customWidth="1"/>
    <col min="5" max="5" width="48.28515625" customWidth="1"/>
    <col min="6" max="6" width="48.28515625" bestFit="1" customWidth="1"/>
    <col min="7" max="7" width="47.42578125" bestFit="1" customWidth="1"/>
  </cols>
  <sheetData>
    <row r="1" spans="1:7" ht="15.4">
      <c r="A1" s="17" t="s">
        <v>58</v>
      </c>
      <c r="B1" s="17"/>
      <c r="C1" s="17"/>
      <c r="D1" s="17"/>
      <c r="E1" s="17"/>
      <c r="F1" s="17"/>
    </row>
    <row r="2" spans="1:7" ht="15.4">
      <c r="A2" s="24"/>
      <c r="B2" s="24" t="s">
        <v>189</v>
      </c>
      <c r="C2" s="24" t="s">
        <v>195</v>
      </c>
      <c r="D2" s="24" t="s">
        <v>191</v>
      </c>
      <c r="E2" s="24" t="s">
        <v>192</v>
      </c>
      <c r="F2" s="24" t="s">
        <v>193</v>
      </c>
      <c r="G2" s="24" t="s">
        <v>196</v>
      </c>
    </row>
    <row r="3" spans="1:7" ht="15.4">
      <c r="A3" s="24" t="s">
        <v>166</v>
      </c>
      <c r="B3" s="24">
        <v>12</v>
      </c>
      <c r="C3" s="24">
        <v>15</v>
      </c>
      <c r="D3" s="24">
        <v>22</v>
      </c>
      <c r="E3" s="24">
        <v>29</v>
      </c>
      <c r="F3" s="24">
        <v>35</v>
      </c>
      <c r="G3" s="60">
        <v>129.86000000000001</v>
      </c>
    </row>
    <row r="4" spans="1:7" ht="15.4">
      <c r="A4" s="24" t="s">
        <v>167</v>
      </c>
      <c r="B4" s="24">
        <v>12</v>
      </c>
      <c r="C4" s="24">
        <v>15</v>
      </c>
      <c r="D4" s="24">
        <v>19</v>
      </c>
      <c r="E4" s="24">
        <v>28</v>
      </c>
      <c r="F4" s="24">
        <v>41</v>
      </c>
      <c r="G4" s="60">
        <v>207.43</v>
      </c>
    </row>
    <row r="5" spans="1:7" ht="15.4">
      <c r="A5" s="24" t="s">
        <v>168</v>
      </c>
      <c r="B5" s="24">
        <v>13</v>
      </c>
      <c r="C5" s="24">
        <v>16</v>
      </c>
      <c r="D5" s="24">
        <v>22</v>
      </c>
      <c r="E5" s="24">
        <v>29</v>
      </c>
      <c r="F5" s="24">
        <v>38</v>
      </c>
      <c r="G5" s="60">
        <v>157.13999999999999</v>
      </c>
    </row>
    <row r="6" spans="1:7" ht="15.4">
      <c r="A6" s="24" t="s">
        <v>169</v>
      </c>
      <c r="B6" s="24">
        <v>13</v>
      </c>
      <c r="C6" s="24">
        <v>17</v>
      </c>
      <c r="D6" s="24">
        <v>23</v>
      </c>
      <c r="E6" s="24">
        <v>31</v>
      </c>
      <c r="F6" s="24">
        <v>40</v>
      </c>
      <c r="G6" s="24">
        <v>206</v>
      </c>
    </row>
    <row r="7" spans="1:7" ht="15.4">
      <c r="A7" s="24" t="s">
        <v>182</v>
      </c>
      <c r="B7" s="81">
        <v>13</v>
      </c>
      <c r="C7" s="85">
        <v>19</v>
      </c>
      <c r="D7" s="85">
        <v>26</v>
      </c>
      <c r="E7" s="85">
        <v>37</v>
      </c>
      <c r="F7" s="85">
        <v>49</v>
      </c>
      <c r="G7" s="85">
        <v>270</v>
      </c>
    </row>
  </sheetData>
  <phoneticPr fontId="7" type="noConversion"/>
  <pageMargins left="0.7" right="0.7" top="0.75" bottom="0.75" header="0.3" footer="0.3"/>
  <customProperties>
    <customPr name="EpmWorksheetKeyString_GUID" r:id="rId1"/>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C22C4-29D5-4211-9524-7E982A8C3BED}">
  <dimension ref="A1:G7"/>
  <sheetViews>
    <sheetView zoomScaleNormal="100" workbookViewId="0">
      <selection activeCell="F15" sqref="F15"/>
    </sheetView>
  </sheetViews>
  <sheetFormatPr defaultRowHeight="14.65"/>
  <cols>
    <col min="2" max="2" width="48.28515625" bestFit="1" customWidth="1"/>
    <col min="3" max="3" width="48.28515625" customWidth="1"/>
    <col min="4" max="4" width="48.28515625" bestFit="1" customWidth="1"/>
    <col min="5" max="5" width="48.28515625" customWidth="1"/>
    <col min="6" max="6" width="48.28515625" bestFit="1" customWidth="1"/>
    <col min="7" max="7" width="49.7109375" bestFit="1" customWidth="1"/>
  </cols>
  <sheetData>
    <row r="1" spans="1:7" ht="15.4">
      <c r="A1" s="17" t="s">
        <v>61</v>
      </c>
      <c r="B1" s="17"/>
      <c r="C1" s="17"/>
      <c r="D1" s="17"/>
      <c r="E1" s="17"/>
      <c r="F1" s="17"/>
    </row>
    <row r="2" spans="1:7" ht="15.4">
      <c r="A2" s="24"/>
      <c r="B2" s="24" t="s">
        <v>189</v>
      </c>
      <c r="C2" s="24" t="s">
        <v>190</v>
      </c>
      <c r="D2" s="24" t="s">
        <v>191</v>
      </c>
      <c r="E2" s="24" t="s">
        <v>192</v>
      </c>
      <c r="F2" s="24" t="s">
        <v>193</v>
      </c>
      <c r="G2" s="24" t="s">
        <v>194</v>
      </c>
    </row>
    <row r="3" spans="1:7" ht="15.4">
      <c r="A3" s="24" t="s">
        <v>166</v>
      </c>
      <c r="B3" s="24">
        <v>24</v>
      </c>
      <c r="C3" s="24">
        <v>34</v>
      </c>
      <c r="D3" s="24">
        <v>43</v>
      </c>
      <c r="E3" s="24">
        <v>51</v>
      </c>
      <c r="F3" s="24">
        <v>62</v>
      </c>
      <c r="G3" s="60">
        <v>84.86</v>
      </c>
    </row>
    <row r="4" spans="1:7" ht="15.4">
      <c r="A4" s="24" t="s">
        <v>167</v>
      </c>
      <c r="B4" s="24">
        <v>39</v>
      </c>
      <c r="C4" s="24">
        <v>50</v>
      </c>
      <c r="D4" s="24">
        <v>63</v>
      </c>
      <c r="E4" s="24">
        <v>75</v>
      </c>
      <c r="F4" s="24">
        <v>85</v>
      </c>
      <c r="G4" s="60">
        <v>267.29000000000002</v>
      </c>
    </row>
    <row r="5" spans="1:7" ht="15.4">
      <c r="A5" s="24" t="s">
        <v>168</v>
      </c>
      <c r="B5" s="24">
        <v>46</v>
      </c>
      <c r="C5" s="24">
        <v>60</v>
      </c>
      <c r="D5" s="24">
        <v>78</v>
      </c>
      <c r="E5" s="24">
        <v>89</v>
      </c>
      <c r="F5" s="24">
        <v>108</v>
      </c>
      <c r="G5" s="60">
        <v>118</v>
      </c>
    </row>
    <row r="6" spans="1:7" ht="15.4">
      <c r="A6" s="24" t="s">
        <v>169</v>
      </c>
      <c r="B6" s="24">
        <v>39</v>
      </c>
      <c r="C6" s="24">
        <v>46</v>
      </c>
      <c r="D6" s="24">
        <v>62</v>
      </c>
      <c r="E6" s="24">
        <v>75</v>
      </c>
      <c r="F6" s="24">
        <v>106</v>
      </c>
      <c r="G6" s="60">
        <v>197.29</v>
      </c>
    </row>
    <row r="7" spans="1:7" ht="15.4">
      <c r="A7" s="24" t="s">
        <v>182</v>
      </c>
      <c r="B7" s="81">
        <v>43</v>
      </c>
      <c r="C7" s="85">
        <v>68</v>
      </c>
      <c r="D7" s="85">
        <v>87</v>
      </c>
      <c r="E7" s="85">
        <v>119</v>
      </c>
      <c r="F7" s="85">
        <v>184</v>
      </c>
      <c r="G7" s="178">
        <v>267.57</v>
      </c>
    </row>
  </sheetData>
  <phoneticPr fontId="7" type="noConversion"/>
  <pageMargins left="0.7" right="0.7" top="0.75" bottom="0.75" header="0.3" footer="0.3"/>
  <customProperties>
    <customPr name="EpmWorksheetKeyString_GUID" r:id="rId1"/>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1F692-19FE-482A-B3D4-FC85FD355A1D}">
  <dimension ref="A1:G7"/>
  <sheetViews>
    <sheetView workbookViewId="0">
      <selection activeCell="C26" sqref="C26"/>
    </sheetView>
  </sheetViews>
  <sheetFormatPr defaultRowHeight="14.65"/>
  <cols>
    <col min="2" max="2" width="48.28515625" bestFit="1" customWidth="1"/>
    <col min="3" max="3" width="48.28515625" customWidth="1"/>
    <col min="4" max="4" width="48.28515625" bestFit="1" customWidth="1"/>
    <col min="5" max="5" width="48.28515625" customWidth="1"/>
    <col min="6" max="6" width="48.28515625" bestFit="1" customWidth="1"/>
    <col min="7" max="7" width="47" bestFit="1" customWidth="1"/>
  </cols>
  <sheetData>
    <row r="1" spans="1:7" ht="15.4">
      <c r="A1" s="17" t="s">
        <v>62</v>
      </c>
      <c r="B1" s="17"/>
      <c r="C1" s="17"/>
      <c r="D1" s="17"/>
      <c r="E1" s="17"/>
      <c r="F1" s="17"/>
    </row>
    <row r="2" spans="1:7" ht="15.4">
      <c r="A2" s="24"/>
      <c r="B2" s="24" t="s">
        <v>189</v>
      </c>
      <c r="C2" s="24" t="s">
        <v>190</v>
      </c>
      <c r="D2" s="24" t="s">
        <v>191</v>
      </c>
      <c r="E2" s="24" t="s">
        <v>192</v>
      </c>
      <c r="F2" s="24" t="s">
        <v>193</v>
      </c>
      <c r="G2" s="24" t="s">
        <v>194</v>
      </c>
    </row>
    <row r="3" spans="1:7" ht="15.4">
      <c r="A3" s="24" t="s">
        <v>166</v>
      </c>
      <c r="B3" s="24">
        <v>31</v>
      </c>
      <c r="C3" s="24">
        <v>39</v>
      </c>
      <c r="D3" s="24">
        <v>52</v>
      </c>
      <c r="E3" s="24">
        <v>71</v>
      </c>
      <c r="F3" s="24">
        <v>93</v>
      </c>
      <c r="G3" s="60">
        <v>151.13999999999999</v>
      </c>
    </row>
    <row r="4" spans="1:7" ht="15.4">
      <c r="A4" s="24" t="s">
        <v>167</v>
      </c>
      <c r="B4" s="24">
        <v>52</v>
      </c>
      <c r="C4" s="24">
        <v>64</v>
      </c>
      <c r="D4" s="24">
        <v>78</v>
      </c>
      <c r="E4" s="24">
        <v>87</v>
      </c>
      <c r="F4" s="24">
        <v>98</v>
      </c>
      <c r="G4" s="60">
        <v>476.14</v>
      </c>
    </row>
    <row r="5" spans="1:7" ht="15.4">
      <c r="A5" s="24" t="s">
        <v>168</v>
      </c>
      <c r="B5" s="24">
        <v>44</v>
      </c>
      <c r="C5" s="24">
        <v>69</v>
      </c>
      <c r="D5" s="24">
        <v>88</v>
      </c>
      <c r="E5" s="24">
        <v>101</v>
      </c>
      <c r="F5" s="24">
        <v>126</v>
      </c>
      <c r="G5" s="60">
        <v>171.86</v>
      </c>
    </row>
    <row r="6" spans="1:7" ht="15.4">
      <c r="A6" s="24" t="s">
        <v>169</v>
      </c>
      <c r="B6" s="24">
        <v>44</v>
      </c>
      <c r="C6" s="24">
        <v>64</v>
      </c>
      <c r="D6" s="24">
        <v>91</v>
      </c>
      <c r="E6" s="24">
        <v>118</v>
      </c>
      <c r="F6" s="24">
        <v>137</v>
      </c>
      <c r="G6" s="60">
        <v>195.86</v>
      </c>
    </row>
    <row r="7" spans="1:7" ht="15.4">
      <c r="A7" s="24" t="s">
        <v>182</v>
      </c>
      <c r="B7" s="81">
        <v>44</v>
      </c>
      <c r="C7" s="85">
        <v>67</v>
      </c>
      <c r="D7" s="85">
        <v>82</v>
      </c>
      <c r="E7" s="85">
        <v>129</v>
      </c>
      <c r="F7" s="85">
        <v>224</v>
      </c>
      <c r="G7" s="178">
        <v>254.29</v>
      </c>
    </row>
  </sheetData>
  <phoneticPr fontId="7" type="noConversion"/>
  <pageMargins left="0.7" right="0.7" top="0.75" bottom="0.75" header="0.3" footer="0.3"/>
  <customProperties>
    <customPr name="EpmWorksheetKeyString_GUID" r:id="rId1"/>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1EFCE-4EDD-4139-AABB-D5235031F70E}">
  <dimension ref="A1:G7"/>
  <sheetViews>
    <sheetView workbookViewId="0">
      <selection activeCell="C20" sqref="C20"/>
    </sheetView>
  </sheetViews>
  <sheetFormatPr defaultRowHeight="14.65"/>
  <cols>
    <col min="2" max="2" width="48.28515625" bestFit="1" customWidth="1"/>
    <col min="3" max="3" width="48.28515625" customWidth="1"/>
    <col min="4" max="4" width="48.28515625" bestFit="1" customWidth="1"/>
    <col min="5" max="5" width="48.28515625" customWidth="1"/>
    <col min="6" max="6" width="48.28515625" bestFit="1" customWidth="1"/>
    <col min="7" max="7" width="47" bestFit="1" customWidth="1"/>
  </cols>
  <sheetData>
    <row r="1" spans="1:7" ht="15.4">
      <c r="A1" s="17" t="s">
        <v>63</v>
      </c>
      <c r="B1" s="17"/>
      <c r="C1" s="17"/>
      <c r="D1" s="17"/>
      <c r="E1" s="17"/>
      <c r="F1" s="17"/>
    </row>
    <row r="2" spans="1:7" ht="15.4">
      <c r="A2" s="24"/>
      <c r="B2" s="24" t="s">
        <v>189</v>
      </c>
      <c r="C2" s="24" t="s">
        <v>190</v>
      </c>
      <c r="D2" s="24" t="s">
        <v>191</v>
      </c>
      <c r="E2" s="24" t="s">
        <v>192</v>
      </c>
      <c r="F2" s="24" t="s">
        <v>193</v>
      </c>
      <c r="G2" s="24" t="s">
        <v>194</v>
      </c>
    </row>
    <row r="3" spans="1:7" ht="15.4">
      <c r="A3" s="24" t="s">
        <v>166</v>
      </c>
      <c r="B3" s="24">
        <v>21</v>
      </c>
      <c r="C3" s="24">
        <v>27</v>
      </c>
      <c r="D3" s="24">
        <v>36</v>
      </c>
      <c r="E3" s="24">
        <v>45</v>
      </c>
      <c r="F3" s="24">
        <v>54</v>
      </c>
      <c r="G3" s="60">
        <v>209.86</v>
      </c>
    </row>
    <row r="4" spans="1:7" ht="15.4">
      <c r="A4" s="24" t="s">
        <v>167</v>
      </c>
      <c r="B4" s="24">
        <v>20</v>
      </c>
      <c r="C4" s="24">
        <v>27</v>
      </c>
      <c r="D4" s="24">
        <v>38</v>
      </c>
      <c r="E4" s="24">
        <v>48</v>
      </c>
      <c r="F4" s="24">
        <v>58</v>
      </c>
      <c r="G4" s="60">
        <v>135.86000000000001</v>
      </c>
    </row>
    <row r="5" spans="1:7" ht="15.4">
      <c r="A5" s="24" t="s">
        <v>168</v>
      </c>
      <c r="B5" s="24">
        <v>19</v>
      </c>
      <c r="C5" s="24">
        <v>24</v>
      </c>
      <c r="D5" s="24">
        <v>33</v>
      </c>
      <c r="E5" s="24">
        <v>44</v>
      </c>
      <c r="F5" s="24">
        <v>60</v>
      </c>
      <c r="G5" s="60">
        <v>240.86</v>
      </c>
    </row>
    <row r="6" spans="1:7" ht="15.4">
      <c r="A6" s="24" t="s">
        <v>169</v>
      </c>
      <c r="B6" s="24">
        <v>17</v>
      </c>
      <c r="C6" s="24">
        <v>21</v>
      </c>
      <c r="D6" s="24">
        <v>31</v>
      </c>
      <c r="E6" s="24">
        <v>47</v>
      </c>
      <c r="F6" s="24">
        <v>74</v>
      </c>
      <c r="G6" s="60">
        <v>183.71</v>
      </c>
    </row>
    <row r="7" spans="1:7" ht="15.4">
      <c r="A7" s="24" t="s">
        <v>182</v>
      </c>
      <c r="B7" s="81">
        <v>20</v>
      </c>
      <c r="C7" s="85">
        <v>29</v>
      </c>
      <c r="D7" s="85">
        <v>46</v>
      </c>
      <c r="E7" s="85">
        <v>70</v>
      </c>
      <c r="F7" s="180">
        <v>88</v>
      </c>
      <c r="G7" s="179">
        <v>249.14</v>
      </c>
    </row>
  </sheetData>
  <phoneticPr fontId="7" type="noConversion"/>
  <pageMargins left="0.7" right="0.7" top="0.75" bottom="0.75" header="0.3" footer="0.3"/>
  <customProperties>
    <customPr name="EpmWorksheetKeyString_GUID" r:id="rId1"/>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B8788-4063-4466-B6C3-B53B7FA97F65}">
  <dimension ref="A1:I8"/>
  <sheetViews>
    <sheetView workbookViewId="0">
      <selection activeCell="D22" sqref="D22"/>
    </sheetView>
  </sheetViews>
  <sheetFormatPr defaultRowHeight="14.65"/>
  <cols>
    <col min="2" max="9" width="26.7109375" style="62" customWidth="1"/>
  </cols>
  <sheetData>
    <row r="1" spans="1:7" ht="15.4">
      <c r="A1" s="17" t="s">
        <v>64</v>
      </c>
      <c r="B1" s="61"/>
      <c r="C1" s="61"/>
      <c r="D1" s="61"/>
    </row>
    <row r="2" spans="1:7" ht="30.4">
      <c r="A2" s="24"/>
      <c r="B2" s="42" t="s">
        <v>189</v>
      </c>
      <c r="C2" s="42" t="s">
        <v>190</v>
      </c>
      <c r="D2" s="42" t="s">
        <v>191</v>
      </c>
      <c r="E2" s="42" t="s">
        <v>192</v>
      </c>
      <c r="F2" s="42" t="s">
        <v>193</v>
      </c>
      <c r="G2" s="42" t="s">
        <v>194</v>
      </c>
    </row>
    <row r="3" spans="1:7" ht="15.4">
      <c r="A3" s="24" t="s">
        <v>166</v>
      </c>
      <c r="B3" s="42">
        <v>24</v>
      </c>
      <c r="C3" s="42">
        <v>31</v>
      </c>
      <c r="D3" s="42">
        <v>40</v>
      </c>
      <c r="E3" s="42">
        <v>51</v>
      </c>
      <c r="F3" s="42">
        <v>61</v>
      </c>
      <c r="G3" s="181">
        <v>83.71</v>
      </c>
    </row>
    <row r="4" spans="1:7" ht="15.4">
      <c r="A4" s="24" t="s">
        <v>167</v>
      </c>
      <c r="B4" s="42">
        <v>28</v>
      </c>
      <c r="C4" s="42">
        <v>36</v>
      </c>
      <c r="D4" s="42">
        <v>43</v>
      </c>
      <c r="E4" s="42">
        <v>51</v>
      </c>
      <c r="F4" s="42">
        <v>62</v>
      </c>
      <c r="G4" s="181">
        <v>106.43</v>
      </c>
    </row>
    <row r="5" spans="1:7" ht="15.4">
      <c r="A5" s="24" t="s">
        <v>168</v>
      </c>
      <c r="B5" s="42">
        <v>27</v>
      </c>
      <c r="C5" s="42">
        <v>41</v>
      </c>
      <c r="D5" s="42">
        <v>54</v>
      </c>
      <c r="E5" s="42">
        <v>69</v>
      </c>
      <c r="F5" s="42">
        <v>84</v>
      </c>
      <c r="G5" s="181">
        <v>121</v>
      </c>
    </row>
    <row r="6" spans="1:7" ht="15.4">
      <c r="A6" s="24" t="s">
        <v>169</v>
      </c>
      <c r="B6" s="42">
        <v>27</v>
      </c>
      <c r="C6" s="42">
        <v>37</v>
      </c>
      <c r="D6" s="42">
        <v>68</v>
      </c>
      <c r="E6" s="42">
        <v>91</v>
      </c>
      <c r="F6" s="42">
        <v>110</v>
      </c>
      <c r="G6" s="181">
        <v>183</v>
      </c>
    </row>
    <row r="7" spans="1:7" ht="15.4">
      <c r="A7" s="24" t="s">
        <v>182</v>
      </c>
      <c r="B7" s="81">
        <v>33</v>
      </c>
      <c r="C7" s="85">
        <v>39</v>
      </c>
      <c r="D7" s="85">
        <v>64</v>
      </c>
      <c r="E7" s="85">
        <v>92</v>
      </c>
      <c r="F7" s="85">
        <v>130</v>
      </c>
      <c r="G7" s="178">
        <v>209.43</v>
      </c>
    </row>
    <row r="8" spans="1:7">
      <c r="D8"/>
      <c r="E8"/>
      <c r="F8"/>
      <c r="G8"/>
    </row>
  </sheetData>
  <phoneticPr fontId="7" type="noConversion"/>
  <pageMargins left="0.7" right="0.7" top="0.75" bottom="0.75" header="0.3" footer="0.3"/>
  <customProperties>
    <customPr name="EpmWorksheetKeyString_GUID" r:id="rId1"/>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A976A-4F0B-4C2D-B662-2C80B93DF9ED}">
  <dimension ref="A1:G7"/>
  <sheetViews>
    <sheetView workbookViewId="0">
      <selection activeCell="C20" sqref="C20"/>
    </sheetView>
  </sheetViews>
  <sheetFormatPr defaultRowHeight="14.65"/>
  <cols>
    <col min="2" max="4" width="31.7109375" customWidth="1"/>
    <col min="5" max="5" width="29.42578125" customWidth="1"/>
    <col min="6" max="7" width="31.7109375" customWidth="1"/>
  </cols>
  <sheetData>
    <row r="1" spans="1:7" ht="15.4">
      <c r="A1" s="17" t="s">
        <v>65</v>
      </c>
      <c r="B1" s="17"/>
      <c r="C1" s="17"/>
      <c r="D1" s="17"/>
    </row>
    <row r="2" spans="1:7" ht="30.4">
      <c r="A2" s="24"/>
      <c r="B2" s="42" t="s">
        <v>189</v>
      </c>
      <c r="C2" s="42" t="s">
        <v>190</v>
      </c>
      <c r="D2" s="42" t="s">
        <v>191</v>
      </c>
      <c r="E2" s="42" t="s">
        <v>192</v>
      </c>
      <c r="F2" s="42" t="s">
        <v>193</v>
      </c>
      <c r="G2" s="42" t="s">
        <v>194</v>
      </c>
    </row>
    <row r="3" spans="1:7" ht="15.4">
      <c r="A3" s="24" t="s">
        <v>166</v>
      </c>
      <c r="B3" s="24">
        <v>19</v>
      </c>
      <c r="C3" s="24">
        <v>26</v>
      </c>
      <c r="D3" s="24">
        <v>33</v>
      </c>
      <c r="E3" s="24">
        <v>39</v>
      </c>
      <c r="F3" s="24">
        <v>47</v>
      </c>
      <c r="G3" s="60">
        <v>66.857141999999996</v>
      </c>
    </row>
    <row r="4" spans="1:7" ht="15.4">
      <c r="A4" s="24" t="s">
        <v>167</v>
      </c>
      <c r="B4" s="24">
        <v>23</v>
      </c>
      <c r="C4" s="24">
        <v>30</v>
      </c>
      <c r="D4" s="24">
        <v>41</v>
      </c>
      <c r="E4" s="24">
        <v>53</v>
      </c>
      <c r="F4" s="24">
        <v>65</v>
      </c>
      <c r="G4" s="60">
        <v>104.285714</v>
      </c>
    </row>
    <row r="5" spans="1:7" ht="15.4">
      <c r="A5" s="24" t="s">
        <v>168</v>
      </c>
      <c r="B5" s="24">
        <v>17</v>
      </c>
      <c r="C5" s="24">
        <v>29</v>
      </c>
      <c r="D5" s="24">
        <v>45</v>
      </c>
      <c r="E5" s="24">
        <v>62</v>
      </c>
      <c r="F5" s="24">
        <v>79</v>
      </c>
      <c r="G5" s="60">
        <v>113</v>
      </c>
    </row>
    <row r="6" spans="1:7" ht="15.4">
      <c r="A6" s="24" t="s">
        <v>169</v>
      </c>
      <c r="B6" s="24">
        <v>12</v>
      </c>
      <c r="C6" s="24">
        <v>15</v>
      </c>
      <c r="D6" s="24">
        <v>22</v>
      </c>
      <c r="E6" s="24">
        <v>36</v>
      </c>
      <c r="F6" s="24">
        <v>90</v>
      </c>
      <c r="G6" s="60">
        <v>149.14285699999999</v>
      </c>
    </row>
    <row r="7" spans="1:7" ht="15.4">
      <c r="A7" s="24" t="s">
        <v>182</v>
      </c>
      <c r="B7" s="81">
        <v>15</v>
      </c>
      <c r="C7" s="85">
        <v>20</v>
      </c>
      <c r="D7" s="85">
        <v>28</v>
      </c>
      <c r="E7" s="85">
        <v>47</v>
      </c>
      <c r="F7" s="85">
        <v>79</v>
      </c>
      <c r="G7" s="178">
        <v>176.57</v>
      </c>
    </row>
  </sheetData>
  <phoneticPr fontId="7" type="noConversion"/>
  <pageMargins left="0.7" right="0.7" top="0.75" bottom="0.75" header="0.3" footer="0.3"/>
  <customProperties>
    <customPr name="EpmWorksheetKeyString_GUID" r:id="rId1"/>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7A6C1-EDB9-41BA-9BCD-4BA4C530DA4A}">
  <dimension ref="A1:E6"/>
  <sheetViews>
    <sheetView workbookViewId="0">
      <selection activeCell="A18" sqref="A18"/>
    </sheetView>
  </sheetViews>
  <sheetFormatPr defaultRowHeight="14.65"/>
  <cols>
    <col min="1" max="1" width="32.28515625" customWidth="1"/>
    <col min="2" max="2" width="18.7109375" bestFit="1" customWidth="1"/>
    <col min="3" max="3" width="24.7109375" bestFit="1" customWidth="1"/>
    <col min="4" max="4" width="28.28515625" bestFit="1" customWidth="1"/>
    <col min="5" max="5" width="23.7109375" bestFit="1" customWidth="1"/>
  </cols>
  <sheetData>
    <row r="1" spans="1:5" ht="15.4">
      <c r="A1" s="17" t="s">
        <v>197</v>
      </c>
      <c r="B1" s="17"/>
      <c r="C1" s="17"/>
      <c r="D1" s="17"/>
      <c r="E1" s="17"/>
    </row>
    <row r="2" spans="1:5" ht="15.4">
      <c r="A2" s="24"/>
      <c r="B2" s="24" t="s">
        <v>175</v>
      </c>
      <c r="C2" s="24" t="s">
        <v>176</v>
      </c>
      <c r="D2" s="24" t="s">
        <v>177</v>
      </c>
      <c r="E2" s="24" t="s">
        <v>178</v>
      </c>
    </row>
    <row r="3" spans="1:5" ht="15.4">
      <c r="A3" s="24" t="s">
        <v>198</v>
      </c>
      <c r="B3" s="31">
        <v>4126</v>
      </c>
      <c r="C3" s="31">
        <v>4078</v>
      </c>
      <c r="D3" s="31">
        <v>4295</v>
      </c>
      <c r="E3" s="31">
        <v>3049</v>
      </c>
    </row>
    <row r="4" spans="1:5" ht="15.4">
      <c r="A4" s="24" t="s">
        <v>199</v>
      </c>
      <c r="B4" s="31">
        <v>22</v>
      </c>
      <c r="C4" s="31">
        <v>23</v>
      </c>
      <c r="D4" s="31">
        <v>26</v>
      </c>
      <c r="E4" s="31">
        <v>26</v>
      </c>
    </row>
    <row r="6" spans="1:5">
      <c r="A6" t="s">
        <v>173</v>
      </c>
    </row>
  </sheetData>
  <phoneticPr fontId="7" type="noConversion"/>
  <pageMargins left="0.7" right="0.7" top="0.75" bottom="0.75" header="0.3" footer="0.3"/>
  <customProperties>
    <customPr name="EpmWorksheetKeyString_GUID" r:id="rId1"/>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CF887-DF10-42BA-BBB7-C3296394D180}">
  <dimension ref="A1:E7"/>
  <sheetViews>
    <sheetView workbookViewId="0">
      <selection activeCell="B25" sqref="B25"/>
    </sheetView>
  </sheetViews>
  <sheetFormatPr defaultRowHeight="14.65"/>
  <cols>
    <col min="1" max="1" width="29.7109375" customWidth="1"/>
    <col min="2" max="5" width="12.7109375" customWidth="1"/>
  </cols>
  <sheetData>
    <row r="1" spans="1:5" ht="15.4">
      <c r="A1" s="17" t="s">
        <v>200</v>
      </c>
      <c r="B1" s="17"/>
      <c r="C1" s="17"/>
      <c r="D1" s="17"/>
      <c r="E1" s="17"/>
    </row>
    <row r="2" spans="1:5" ht="15.4">
      <c r="A2" s="17"/>
      <c r="B2" s="17"/>
      <c r="C2" s="17"/>
      <c r="D2" s="17"/>
      <c r="E2" s="17"/>
    </row>
    <row r="3" spans="1:5" ht="15.4">
      <c r="A3" s="24" t="s">
        <v>201</v>
      </c>
      <c r="B3" s="98" t="s">
        <v>202</v>
      </c>
      <c r="C3" s="98" t="s">
        <v>203</v>
      </c>
      <c r="D3" s="98" t="s">
        <v>204</v>
      </c>
      <c r="E3" s="98" t="s">
        <v>205</v>
      </c>
    </row>
    <row r="4" spans="1:5" ht="15.4">
      <c r="A4" s="24" t="s">
        <v>206</v>
      </c>
      <c r="B4" s="31">
        <v>2993</v>
      </c>
      <c r="C4" s="31">
        <v>4175</v>
      </c>
      <c r="D4" s="24">
        <v>136</v>
      </c>
      <c r="E4" s="24">
        <v>2</v>
      </c>
    </row>
    <row r="5" spans="1:5" ht="15.4">
      <c r="A5" s="24" t="s">
        <v>207</v>
      </c>
      <c r="B5" s="31">
        <v>1799881</v>
      </c>
      <c r="C5" s="31">
        <v>844474</v>
      </c>
      <c r="D5" s="31">
        <v>49780</v>
      </c>
      <c r="E5" s="24" t="s">
        <v>32</v>
      </c>
    </row>
    <row r="6" spans="1:5" ht="15.4">
      <c r="A6" s="24" t="s">
        <v>208</v>
      </c>
      <c r="B6" s="31">
        <v>375107</v>
      </c>
      <c r="C6" s="31">
        <v>47702</v>
      </c>
      <c r="D6" s="24" t="s">
        <v>209</v>
      </c>
      <c r="E6" s="24" t="s">
        <v>32</v>
      </c>
    </row>
    <row r="7" spans="1:5" ht="15.4">
      <c r="A7" s="24" t="s">
        <v>210</v>
      </c>
      <c r="B7" s="74">
        <v>0.87</v>
      </c>
      <c r="C7" s="74">
        <v>0.11</v>
      </c>
      <c r="D7" s="74">
        <v>0.02</v>
      </c>
      <c r="E7" s="24"/>
    </row>
  </sheetData>
  <pageMargins left="0.7" right="0.7" top="0.75" bottom="0.75" header="0.3" footer="0.3"/>
  <customProperties>
    <customPr name="EpmWorksheetKeyString_GU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81C0D-0D12-4C49-BC1B-8FD67A80705A}">
  <dimension ref="A1:A67"/>
  <sheetViews>
    <sheetView zoomScale="130" zoomScaleNormal="130" workbookViewId="0">
      <selection activeCell="A60" sqref="A60"/>
    </sheetView>
  </sheetViews>
  <sheetFormatPr defaultColWidth="8.7109375" defaultRowHeight="15" customHeight="1"/>
  <cols>
    <col min="1" max="1" width="109" style="19" customWidth="1"/>
    <col min="2" max="16384" width="8.7109375" style="34"/>
  </cols>
  <sheetData>
    <row r="1" spans="1:1">
      <c r="A1" s="222" t="s">
        <v>52</v>
      </c>
    </row>
    <row r="2" spans="1:1">
      <c r="A2" t="s">
        <v>53</v>
      </c>
    </row>
    <row r="3" spans="1:1">
      <c r="A3" t="s">
        <v>54</v>
      </c>
    </row>
    <row r="4" spans="1:1">
      <c r="A4" t="s">
        <v>55</v>
      </c>
    </row>
    <row r="5" spans="1:1">
      <c r="A5" t="s">
        <v>56</v>
      </c>
    </row>
    <row r="6" spans="1:1">
      <c r="A6" t="s">
        <v>57</v>
      </c>
    </row>
    <row r="7" spans="1:1">
      <c r="A7" t="s">
        <v>58</v>
      </c>
    </row>
    <row r="8" spans="1:1">
      <c r="A8" t="s">
        <v>59</v>
      </c>
    </row>
    <row r="9" spans="1:1">
      <c r="A9" t="s">
        <v>60</v>
      </c>
    </row>
    <row r="10" spans="1:1">
      <c r="A10" t="s">
        <v>61</v>
      </c>
    </row>
    <row r="11" spans="1:1">
      <c r="A11" t="s">
        <v>62</v>
      </c>
    </row>
    <row r="12" spans="1:1">
      <c r="A12" t="s">
        <v>63</v>
      </c>
    </row>
    <row r="13" spans="1:1">
      <c r="A13" t="s">
        <v>64</v>
      </c>
    </row>
    <row r="14" spans="1:1">
      <c r="A14" t="s">
        <v>65</v>
      </c>
    </row>
    <row r="15" spans="1:1">
      <c r="A15" t="s">
        <v>66</v>
      </c>
    </row>
    <row r="16" spans="1:1">
      <c r="A16" t="s">
        <v>67</v>
      </c>
    </row>
    <row r="17" spans="1:1">
      <c r="A17" t="s">
        <v>68</v>
      </c>
    </row>
    <row r="18" spans="1:1">
      <c r="A18" t="s">
        <v>69</v>
      </c>
    </row>
    <row r="19" spans="1:1">
      <c r="A19" t="s">
        <v>70</v>
      </c>
    </row>
    <row r="20" spans="1:1">
      <c r="A20" t="s">
        <v>71</v>
      </c>
    </row>
    <row r="21" spans="1:1">
      <c r="A21" t="s">
        <v>72</v>
      </c>
    </row>
    <row r="22" spans="1:1">
      <c r="A22" t="s">
        <v>73</v>
      </c>
    </row>
    <row r="23" spans="1:1">
      <c r="A23" t="s">
        <v>74</v>
      </c>
    </row>
    <row r="24" spans="1:1">
      <c r="A24" t="s">
        <v>75</v>
      </c>
    </row>
    <row r="25" spans="1:1">
      <c r="A25" t="s">
        <v>76</v>
      </c>
    </row>
    <row r="26" spans="1:1">
      <c r="A26" t="s">
        <v>77</v>
      </c>
    </row>
    <row r="27" spans="1:1">
      <c r="A27" t="s">
        <v>78</v>
      </c>
    </row>
    <row r="28" spans="1:1">
      <c r="A28" t="s">
        <v>79</v>
      </c>
    </row>
    <row r="29" spans="1:1">
      <c r="A29" t="s">
        <v>80</v>
      </c>
    </row>
    <row r="30" spans="1:1">
      <c r="A30" t="s">
        <v>81</v>
      </c>
    </row>
    <row r="31" spans="1:1">
      <c r="A31" t="s">
        <v>82</v>
      </c>
    </row>
    <row r="32" spans="1:1">
      <c r="A32" t="s">
        <v>83</v>
      </c>
    </row>
    <row r="33" spans="1:1">
      <c r="A33" t="s">
        <v>84</v>
      </c>
    </row>
    <row r="34" spans="1:1">
      <c r="A34" t="s">
        <v>85</v>
      </c>
    </row>
    <row r="35" spans="1:1">
      <c r="A35" t="s">
        <v>86</v>
      </c>
    </row>
    <row r="36" spans="1:1">
      <c r="A36" t="s">
        <v>87</v>
      </c>
    </row>
    <row r="37" spans="1:1">
      <c r="A37" t="s">
        <v>88</v>
      </c>
    </row>
    <row r="38" spans="1:1">
      <c r="A38" t="s">
        <v>89</v>
      </c>
    </row>
    <row r="39" spans="1:1">
      <c r="A39" t="s">
        <v>90</v>
      </c>
    </row>
    <row r="40" spans="1:1">
      <c r="A40" t="s">
        <v>91</v>
      </c>
    </row>
    <row r="41" spans="1:1">
      <c r="A41" t="s">
        <v>92</v>
      </c>
    </row>
    <row r="42" spans="1:1">
      <c r="A42" t="s">
        <v>93</v>
      </c>
    </row>
    <row r="43" spans="1:1">
      <c r="A43" t="s">
        <v>94</v>
      </c>
    </row>
    <row r="44" spans="1:1">
      <c r="A44" t="s">
        <v>95</v>
      </c>
    </row>
    <row r="45" spans="1:1">
      <c r="A45" t="s">
        <v>96</v>
      </c>
    </row>
    <row r="46" spans="1:1">
      <c r="A46" t="s">
        <v>97</v>
      </c>
    </row>
    <row r="47" spans="1:1">
      <c r="A47" t="s">
        <v>98</v>
      </c>
    </row>
    <row r="48" spans="1:1">
      <c r="A48" t="s">
        <v>99</v>
      </c>
    </row>
    <row r="49" spans="1:1">
      <c r="A49" t="s">
        <v>100</v>
      </c>
    </row>
    <row r="50" spans="1:1">
      <c r="A50" t="s">
        <v>101</v>
      </c>
    </row>
    <row r="51" spans="1:1">
      <c r="A51" t="s">
        <v>102</v>
      </c>
    </row>
    <row r="52" spans="1:1">
      <c r="A52" t="s">
        <v>103</v>
      </c>
    </row>
    <row r="53" spans="1:1">
      <c r="A53" t="s">
        <v>104</v>
      </c>
    </row>
    <row r="54" spans="1:1">
      <c r="A54" t="s">
        <v>105</v>
      </c>
    </row>
    <row r="55" spans="1:1">
      <c r="A55" t="s">
        <v>106</v>
      </c>
    </row>
    <row r="56" spans="1:1">
      <c r="A56" t="s">
        <v>107</v>
      </c>
    </row>
    <row r="57" spans="1:1">
      <c r="A57" t="s">
        <v>108</v>
      </c>
    </row>
    <row r="58" spans="1:1">
      <c r="A58" t="s">
        <v>109</v>
      </c>
    </row>
    <row r="59" spans="1:1">
      <c r="A59"/>
    </row>
    <row r="60" spans="1:1">
      <c r="A60"/>
    </row>
    <row r="61" spans="1:1">
      <c r="A61"/>
    </row>
    <row r="62" spans="1:1">
      <c r="A62"/>
    </row>
    <row r="63" spans="1:1">
      <c r="A63"/>
    </row>
    <row r="64" spans="1:1">
      <c r="A64"/>
    </row>
    <row r="65"/>
    <row r="66"/>
    <row r="67"/>
  </sheetData>
  <phoneticPr fontId="7" type="noConversion"/>
  <pageMargins left="0.7" right="0.7" top="0.75" bottom="0.75" header="0.3" footer="0.3"/>
  <pageSetup paperSize="9" orientation="portrait" horizontalDpi="1200" verticalDpi="1200" r:id="rId1"/>
  <customProperties>
    <customPr name="EpmWorksheetKeyString_GUID" r:id="rId2"/>
  </customProperties>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CC7BB-C13F-4D38-83D7-AB2568CC9D43}">
  <dimension ref="A1:C13"/>
  <sheetViews>
    <sheetView workbookViewId="0">
      <selection activeCell="B22" sqref="B22"/>
    </sheetView>
  </sheetViews>
  <sheetFormatPr defaultColWidth="8.7109375" defaultRowHeight="15"/>
  <cols>
    <col min="1" max="1" width="43.42578125" style="17" bestFit="1" customWidth="1"/>
    <col min="2" max="3" width="46.28515625" style="17" bestFit="1" customWidth="1"/>
    <col min="4" max="16384" width="8.7109375" style="17"/>
  </cols>
  <sheetData>
    <row r="1" spans="1:3">
      <c r="A1" s="17" t="s">
        <v>211</v>
      </c>
    </row>
    <row r="3" spans="1:3">
      <c r="A3" s="24" t="s">
        <v>212</v>
      </c>
      <c r="B3" s="24" t="s">
        <v>213</v>
      </c>
      <c r="C3" s="24" t="s">
        <v>214</v>
      </c>
    </row>
    <row r="4" spans="1:3">
      <c r="A4" s="24" t="s">
        <v>215</v>
      </c>
      <c r="B4" s="24" t="s">
        <v>216</v>
      </c>
      <c r="C4" s="24" t="s">
        <v>216</v>
      </c>
    </row>
    <row r="5" spans="1:3">
      <c r="A5" s="24" t="s">
        <v>217</v>
      </c>
      <c r="B5" s="24" t="s">
        <v>218</v>
      </c>
      <c r="C5" s="24" t="s">
        <v>219</v>
      </c>
    </row>
    <row r="6" spans="1:3">
      <c r="A6" s="24" t="s">
        <v>220</v>
      </c>
      <c r="B6" s="24" t="s">
        <v>221</v>
      </c>
      <c r="C6" s="24" t="s">
        <v>221</v>
      </c>
    </row>
    <row r="7" spans="1:3">
      <c r="A7" s="24" t="s">
        <v>222</v>
      </c>
      <c r="B7" s="24" t="s">
        <v>223</v>
      </c>
      <c r="C7" s="24" t="s">
        <v>223</v>
      </c>
    </row>
    <row r="8" spans="1:3">
      <c r="A8" s="236" t="s">
        <v>224</v>
      </c>
      <c r="B8" s="236"/>
      <c r="C8" s="236"/>
    </row>
    <row r="9" spans="1:3">
      <c r="A9" s="24" t="s">
        <v>225</v>
      </c>
      <c r="B9" s="24" t="s">
        <v>226</v>
      </c>
      <c r="C9" s="24" t="s">
        <v>227</v>
      </c>
    </row>
    <row r="10" spans="1:3">
      <c r="A10" s="24" t="s">
        <v>228</v>
      </c>
      <c r="B10" s="24" t="s">
        <v>229</v>
      </c>
      <c r="C10" s="24" t="s">
        <v>230</v>
      </c>
    </row>
    <row r="11" spans="1:3">
      <c r="A11" s="24" t="s">
        <v>231</v>
      </c>
      <c r="B11" s="24" t="s">
        <v>232</v>
      </c>
      <c r="C11" s="24" t="s">
        <v>233</v>
      </c>
    </row>
    <row r="12" spans="1:3">
      <c r="A12" s="24" t="s">
        <v>234</v>
      </c>
      <c r="B12" s="24" t="s">
        <v>235</v>
      </c>
      <c r="C12" s="24" t="s">
        <v>236</v>
      </c>
    </row>
    <row r="13" spans="1:3">
      <c r="A13" s="24" t="s">
        <v>237</v>
      </c>
      <c r="B13" s="24" t="s">
        <v>238</v>
      </c>
      <c r="C13" s="24" t="s">
        <v>239</v>
      </c>
    </row>
  </sheetData>
  <mergeCells count="1">
    <mergeCell ref="A8:C8"/>
  </mergeCells>
  <pageMargins left="0.7" right="0.7" top="0.75" bottom="0.75" header="0.3" footer="0.3"/>
  <customProperties>
    <customPr name="EpmWorksheetKeyString_GUID" r:id="rId1"/>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FA095-49EA-4DB1-950A-AC965E0C92CB}">
  <dimension ref="A1:F4"/>
  <sheetViews>
    <sheetView workbookViewId="0">
      <selection activeCell="A28" sqref="A28"/>
    </sheetView>
  </sheetViews>
  <sheetFormatPr defaultRowHeight="14.65"/>
  <cols>
    <col min="1" max="1" width="95" customWidth="1"/>
    <col min="2" max="2" width="9" customWidth="1"/>
    <col min="3" max="3" width="10.42578125" customWidth="1"/>
    <col min="4" max="4" width="9" customWidth="1"/>
  </cols>
  <sheetData>
    <row r="1" spans="1:6" ht="15.4">
      <c r="A1" s="17" t="s">
        <v>68</v>
      </c>
      <c r="B1" s="17"/>
      <c r="C1" s="17"/>
      <c r="D1" s="17"/>
    </row>
    <row r="2" spans="1:6" ht="15.4">
      <c r="A2" s="24"/>
      <c r="B2" s="24" t="s">
        <v>166</v>
      </c>
      <c r="C2" s="24" t="s">
        <v>167</v>
      </c>
      <c r="D2" s="24" t="s">
        <v>168</v>
      </c>
      <c r="E2" s="24" t="s">
        <v>169</v>
      </c>
      <c r="F2" s="24" t="s">
        <v>182</v>
      </c>
    </row>
    <row r="3" spans="1:6" ht="15.4">
      <c r="A3" s="24" t="s">
        <v>240</v>
      </c>
      <c r="B3" s="24">
        <v>37</v>
      </c>
      <c r="C3" s="24">
        <v>42</v>
      </c>
      <c r="D3" s="24">
        <v>39</v>
      </c>
      <c r="E3" s="24">
        <v>41</v>
      </c>
      <c r="F3" s="24">
        <v>38</v>
      </c>
    </row>
    <row r="4" spans="1:6" ht="15.4">
      <c r="A4" s="24" t="s">
        <v>241</v>
      </c>
      <c r="B4" s="24">
        <v>0</v>
      </c>
      <c r="C4" s="24">
        <v>0</v>
      </c>
      <c r="D4" s="24">
        <v>0</v>
      </c>
      <c r="E4" s="24">
        <v>0</v>
      </c>
      <c r="F4" s="24">
        <v>0</v>
      </c>
    </row>
  </sheetData>
  <phoneticPr fontId="7" type="noConversion"/>
  <pageMargins left="0.7" right="0.7" top="0.75" bottom="0.75" header="0.3" footer="0.3"/>
  <customProperties>
    <customPr name="EpmWorksheetKeyString_GUID" r:id="rId1"/>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80B7A-13F9-4EE7-923F-3F909A7AE8BD}">
  <dimension ref="A1:I4"/>
  <sheetViews>
    <sheetView zoomScaleNormal="100" workbookViewId="0">
      <selection activeCell="E25" sqref="E25"/>
    </sheetView>
  </sheetViews>
  <sheetFormatPr defaultRowHeight="14.65"/>
  <cols>
    <col min="1" max="1" width="19.7109375" customWidth="1"/>
    <col min="2" max="2" width="13.42578125" customWidth="1"/>
    <col min="3" max="3" width="10.42578125" bestFit="1" customWidth="1"/>
    <col min="4" max="5" width="9.7109375" bestFit="1" customWidth="1"/>
    <col min="6" max="6" width="9.28515625" bestFit="1" customWidth="1"/>
    <col min="7" max="7" width="9.7109375" bestFit="1" customWidth="1"/>
    <col min="8" max="8" width="9.28515625" bestFit="1" customWidth="1"/>
    <col min="9" max="9" width="9.7109375" customWidth="1"/>
  </cols>
  <sheetData>
    <row r="1" spans="1:9" ht="15.4">
      <c r="A1" s="17" t="s">
        <v>242</v>
      </c>
      <c r="B1" s="17"/>
      <c r="C1" s="17"/>
      <c r="D1" s="17"/>
      <c r="E1" s="17"/>
    </row>
    <row r="2" spans="1:9" ht="15.4">
      <c r="A2" s="24"/>
      <c r="B2" s="24" t="s">
        <v>165</v>
      </c>
      <c r="C2" s="24" t="s">
        <v>166</v>
      </c>
      <c r="D2" s="24" t="s">
        <v>167</v>
      </c>
      <c r="E2" s="24" t="s">
        <v>168</v>
      </c>
      <c r="F2" s="24" t="s">
        <v>169</v>
      </c>
      <c r="G2" s="24" t="s">
        <v>182</v>
      </c>
      <c r="H2" s="24" t="s">
        <v>243</v>
      </c>
      <c r="I2" s="24" t="s">
        <v>244</v>
      </c>
    </row>
    <row r="3" spans="1:9" ht="15.4">
      <c r="A3" s="24" t="s">
        <v>245</v>
      </c>
      <c r="B3" s="133">
        <v>31771</v>
      </c>
      <c r="C3" s="133">
        <v>34815</v>
      </c>
      <c r="D3" s="133">
        <v>43647</v>
      </c>
      <c r="E3" s="133">
        <v>48436</v>
      </c>
      <c r="F3" s="133">
        <v>45434</v>
      </c>
      <c r="G3" s="133">
        <v>49510</v>
      </c>
      <c r="H3" s="133">
        <v>56400</v>
      </c>
      <c r="I3" s="133">
        <v>56647</v>
      </c>
    </row>
    <row r="4" spans="1:9" ht="15.4">
      <c r="A4" s="24" t="s">
        <v>246</v>
      </c>
      <c r="B4" s="133">
        <v>14165</v>
      </c>
      <c r="C4" s="133">
        <v>17529</v>
      </c>
      <c r="D4" s="133">
        <v>17781</v>
      </c>
      <c r="E4" s="133">
        <v>15038</v>
      </c>
      <c r="F4" s="133">
        <v>15139</v>
      </c>
      <c r="G4" s="133">
        <v>14324</v>
      </c>
      <c r="H4" s="133">
        <v>21585</v>
      </c>
      <c r="I4" s="133">
        <v>18800</v>
      </c>
    </row>
  </sheetData>
  <phoneticPr fontId="7" type="noConversion"/>
  <pageMargins left="0.7" right="0.7" top="0.75" bottom="0.75" header="0.3" footer="0.3"/>
  <pageSetup paperSize="9" orientation="portrait" horizontalDpi="300" verticalDpi="300" r:id="rId1"/>
  <customProperties>
    <customPr name="EpmWorksheetKeyString_GU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1CF5D-87C1-4D98-9E87-8B4C4F71655B}">
  <dimension ref="A1:I3"/>
  <sheetViews>
    <sheetView zoomScaleNormal="100" workbookViewId="0">
      <selection activeCell="E19" sqref="E19"/>
    </sheetView>
  </sheetViews>
  <sheetFormatPr defaultRowHeight="14.65"/>
  <cols>
    <col min="1" max="1" width="19.7109375" customWidth="1"/>
    <col min="2" max="3" width="10.42578125" bestFit="1" customWidth="1"/>
    <col min="4" max="5" width="9.7109375" bestFit="1" customWidth="1"/>
    <col min="6" max="8" width="9.28515625" bestFit="1" customWidth="1"/>
  </cols>
  <sheetData>
    <row r="1" spans="1:9" ht="15.4">
      <c r="A1" s="17" t="s">
        <v>247</v>
      </c>
      <c r="B1" s="17"/>
      <c r="C1" s="17"/>
      <c r="D1" s="17"/>
      <c r="E1" s="17"/>
    </row>
    <row r="2" spans="1:9" ht="15.4">
      <c r="A2" s="24"/>
      <c r="B2" s="24" t="s">
        <v>165</v>
      </c>
      <c r="C2" s="24" t="s">
        <v>166</v>
      </c>
      <c r="D2" s="24" t="s">
        <v>167</v>
      </c>
      <c r="E2" s="24" t="s">
        <v>168</v>
      </c>
      <c r="F2" s="24" t="s">
        <v>169</v>
      </c>
      <c r="G2" s="24" t="s">
        <v>182</v>
      </c>
      <c r="H2" s="24" t="s">
        <v>243</v>
      </c>
      <c r="I2" s="24" t="s">
        <v>244</v>
      </c>
    </row>
    <row r="3" spans="1:9" ht="15.4">
      <c r="A3" s="24"/>
      <c r="B3" s="133">
        <v>746</v>
      </c>
      <c r="C3" s="133">
        <v>4452</v>
      </c>
      <c r="D3" s="133">
        <v>3445</v>
      </c>
      <c r="E3" s="133">
        <v>4251</v>
      </c>
      <c r="F3" s="133">
        <v>5223</v>
      </c>
      <c r="G3" s="133">
        <v>9620</v>
      </c>
      <c r="H3" s="133">
        <v>16938</v>
      </c>
      <c r="I3" s="133">
        <v>9050</v>
      </c>
    </row>
  </sheetData>
  <pageMargins left="0.7" right="0.7" top="0.75" bottom="0.75" header="0.3" footer="0.3"/>
  <pageSetup paperSize="9" orientation="portrait" horizontalDpi="300" verticalDpi="300" r:id="rId1"/>
  <customProperties>
    <customPr name="EpmWorksheetKeyString_GU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565C0-F083-4DF4-9D6D-FEB508D0739E}">
  <dimension ref="A1:I3"/>
  <sheetViews>
    <sheetView zoomScaleNormal="100" workbookViewId="0">
      <selection activeCell="C18" sqref="C18"/>
    </sheetView>
  </sheetViews>
  <sheetFormatPr defaultRowHeight="14.65"/>
  <cols>
    <col min="1" max="1" width="19.7109375" customWidth="1"/>
    <col min="2" max="3" width="10.42578125" bestFit="1" customWidth="1"/>
    <col min="4" max="5" width="9.7109375" bestFit="1" customWidth="1"/>
    <col min="6" max="8" width="9.28515625" bestFit="1" customWidth="1"/>
    <col min="9" max="9" width="9" bestFit="1" customWidth="1"/>
  </cols>
  <sheetData>
    <row r="1" spans="1:9" ht="15.4">
      <c r="A1" s="17" t="s">
        <v>248</v>
      </c>
      <c r="B1" s="17"/>
      <c r="C1" s="17"/>
      <c r="D1" s="17"/>
      <c r="E1" s="17"/>
    </row>
    <row r="2" spans="1:9" ht="15.4">
      <c r="A2" s="24"/>
      <c r="B2" s="24" t="s">
        <v>165</v>
      </c>
      <c r="C2" s="24" t="s">
        <v>166</v>
      </c>
      <c r="D2" s="24" t="s">
        <v>167</v>
      </c>
      <c r="E2" s="24" t="s">
        <v>168</v>
      </c>
      <c r="F2" s="24" t="s">
        <v>169</v>
      </c>
      <c r="G2" s="24" t="s">
        <v>182</v>
      </c>
      <c r="H2" s="24" t="s">
        <v>243</v>
      </c>
      <c r="I2" s="24" t="s">
        <v>244</v>
      </c>
    </row>
    <row r="3" spans="1:9" ht="15.4">
      <c r="A3" s="24"/>
      <c r="B3" s="133">
        <v>9173</v>
      </c>
      <c r="C3" s="133">
        <v>16247</v>
      </c>
      <c r="D3" s="133">
        <v>17566</v>
      </c>
      <c r="E3" s="133">
        <v>12046</v>
      </c>
      <c r="F3" s="133">
        <v>12657</v>
      </c>
      <c r="G3" s="133">
        <v>12016</v>
      </c>
      <c r="H3" s="133">
        <v>12400</v>
      </c>
      <c r="I3" s="133">
        <v>14074</v>
      </c>
    </row>
  </sheetData>
  <pageMargins left="0.7" right="0.7" top="0.75" bottom="0.75" header="0.3" footer="0.3"/>
  <pageSetup paperSize="9" orientation="portrait" horizontalDpi="300" verticalDpi="300" r:id="rId1"/>
  <customProperties>
    <customPr name="EpmWorksheetKeyString_GU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62CE4-80F3-410B-8C1E-17637910E3F1}">
  <dimension ref="A1:I7"/>
  <sheetViews>
    <sheetView workbookViewId="0">
      <selection activeCell="A3" sqref="A3:B3"/>
    </sheetView>
  </sheetViews>
  <sheetFormatPr defaultRowHeight="14.65"/>
  <cols>
    <col min="1" max="1" width="19.28515625" customWidth="1"/>
    <col min="2" max="2" width="45.5703125" bestFit="1" customWidth="1"/>
  </cols>
  <sheetData>
    <row r="1" spans="1:9" ht="15.4">
      <c r="A1" s="17" t="s">
        <v>72</v>
      </c>
      <c r="B1" s="17"/>
      <c r="C1" s="17"/>
      <c r="D1" s="17"/>
      <c r="E1" s="17"/>
      <c r="F1" s="17"/>
      <c r="G1" s="17"/>
      <c r="H1" s="17"/>
      <c r="I1" s="17"/>
    </row>
    <row r="2" spans="1:9" ht="15.4">
      <c r="A2" s="17"/>
      <c r="B2" s="17"/>
      <c r="C2" s="17"/>
      <c r="D2" s="17"/>
      <c r="E2" s="17"/>
      <c r="F2" s="17"/>
      <c r="G2" s="17"/>
      <c r="H2" s="17"/>
      <c r="I2" s="17"/>
    </row>
    <row r="3" spans="1:9" ht="15.4">
      <c r="A3" s="24" t="s">
        <v>249</v>
      </c>
      <c r="B3" s="24" t="s">
        <v>250</v>
      </c>
      <c r="C3" s="17"/>
      <c r="D3" s="17"/>
      <c r="E3" s="17"/>
      <c r="F3" s="17"/>
      <c r="G3" s="17"/>
      <c r="H3" s="17"/>
      <c r="I3" s="17"/>
    </row>
    <row r="4" spans="1:9" ht="15.4">
      <c r="A4" s="24" t="s">
        <v>251</v>
      </c>
      <c r="B4" s="24">
        <v>46</v>
      </c>
      <c r="C4" s="17"/>
      <c r="D4" s="17"/>
      <c r="E4" s="17"/>
      <c r="F4" s="17"/>
      <c r="G4" s="17"/>
      <c r="H4" s="17"/>
      <c r="I4" s="17"/>
    </row>
    <row r="5" spans="1:9" ht="15.4">
      <c r="A5" s="24" t="s">
        <v>252</v>
      </c>
      <c r="B5" s="24">
        <v>18</v>
      </c>
      <c r="C5" s="17"/>
      <c r="D5" s="17"/>
      <c r="E5" s="17"/>
      <c r="F5" s="17"/>
      <c r="G5" s="17"/>
      <c r="H5" s="17"/>
      <c r="I5" s="17"/>
    </row>
    <row r="6" spans="1:9" ht="15.4">
      <c r="A6" s="24" t="s">
        <v>253</v>
      </c>
      <c r="B6" s="24">
        <v>25</v>
      </c>
      <c r="C6" s="17"/>
      <c r="D6" s="17"/>
      <c r="E6" s="17"/>
      <c r="F6" s="17"/>
      <c r="G6" s="17"/>
      <c r="H6" s="17"/>
      <c r="I6" s="17"/>
    </row>
    <row r="7" spans="1:9" ht="15.4">
      <c r="A7" s="24" t="s">
        <v>254</v>
      </c>
      <c r="B7" s="24">
        <v>11</v>
      </c>
      <c r="C7" s="17"/>
      <c r="D7" s="17"/>
      <c r="E7" s="17"/>
      <c r="F7" s="17"/>
      <c r="G7" s="17"/>
      <c r="H7" s="17"/>
      <c r="I7" s="17"/>
    </row>
  </sheetData>
  <pageMargins left="0.7" right="0.7" top="0.75" bottom="0.75" header="0.3" footer="0.3"/>
  <pageSetup paperSize="9" orientation="portrait" horizontalDpi="1200" verticalDpi="1200" r:id="rId1"/>
  <customProperties>
    <customPr name="EpmWorksheetKeyString_GU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251BF-6ACD-4678-B43C-C83414285978}">
  <dimension ref="A1:B7"/>
  <sheetViews>
    <sheetView workbookViewId="0">
      <selection activeCell="A3" sqref="A3:B3"/>
    </sheetView>
  </sheetViews>
  <sheetFormatPr defaultRowHeight="14.65"/>
  <cols>
    <col min="1" max="1" width="17.85546875" customWidth="1"/>
    <col min="2" max="2" width="44.42578125" bestFit="1" customWidth="1"/>
  </cols>
  <sheetData>
    <row r="1" spans="1:2" ht="15.4">
      <c r="A1" s="17" t="s">
        <v>73</v>
      </c>
    </row>
    <row r="2" spans="1:2" ht="15.4">
      <c r="A2" s="17"/>
    </row>
    <row r="3" spans="1:2" ht="15.4">
      <c r="A3" s="24" t="s">
        <v>249</v>
      </c>
      <c r="B3" s="24" t="s">
        <v>250</v>
      </c>
    </row>
    <row r="4" spans="1:2" ht="15.4">
      <c r="A4" s="24" t="s">
        <v>251</v>
      </c>
      <c r="B4" s="24">
        <v>35</v>
      </c>
    </row>
    <row r="5" spans="1:2" ht="15.4">
      <c r="A5" s="24" t="s">
        <v>252</v>
      </c>
      <c r="B5" s="24">
        <v>46</v>
      </c>
    </row>
    <row r="6" spans="1:2" ht="15.4">
      <c r="A6" s="24" t="s">
        <v>253</v>
      </c>
      <c r="B6" s="24">
        <v>12</v>
      </c>
    </row>
    <row r="7" spans="1:2" ht="15.4">
      <c r="A7" s="24" t="s">
        <v>254</v>
      </c>
      <c r="B7" s="24">
        <v>8</v>
      </c>
    </row>
  </sheetData>
  <pageMargins left="0.7" right="0.7" top="0.75" bottom="0.75" header="0.3" footer="0.3"/>
  <customProperties>
    <customPr name="EpmWorksheetKeyString_GUID" r:id="rId1"/>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AF421-6C79-4F80-BF29-D96DDE60A183}">
  <dimension ref="A1:B8"/>
  <sheetViews>
    <sheetView workbookViewId="0">
      <selection activeCell="A3" sqref="A3:B3"/>
    </sheetView>
  </sheetViews>
  <sheetFormatPr defaultRowHeight="14.65"/>
  <cols>
    <col min="1" max="1" width="31.7109375" customWidth="1"/>
    <col min="2" max="2" width="44.42578125" bestFit="1" customWidth="1"/>
  </cols>
  <sheetData>
    <row r="1" spans="1:2" ht="15.4">
      <c r="A1" s="17" t="s">
        <v>74</v>
      </c>
    </row>
    <row r="2" spans="1:2" ht="15.4">
      <c r="A2" s="17"/>
    </row>
    <row r="3" spans="1:2" ht="15.4">
      <c r="A3" s="24" t="s">
        <v>249</v>
      </c>
      <c r="B3" s="24" t="s">
        <v>250</v>
      </c>
    </row>
    <row r="4" spans="1:2" ht="15.4">
      <c r="A4" s="24" t="s">
        <v>255</v>
      </c>
      <c r="B4" s="24">
        <v>21</v>
      </c>
    </row>
    <row r="5" spans="1:2" ht="15.4">
      <c r="A5" s="24" t="s">
        <v>256</v>
      </c>
      <c r="B5" s="24">
        <v>12</v>
      </c>
    </row>
    <row r="6" spans="1:2" ht="15.4">
      <c r="A6" s="24" t="s">
        <v>257</v>
      </c>
      <c r="B6" s="24">
        <v>23</v>
      </c>
    </row>
    <row r="7" spans="1:2" ht="15.4">
      <c r="A7" s="24" t="s">
        <v>258</v>
      </c>
      <c r="B7" s="24">
        <v>28</v>
      </c>
    </row>
    <row r="8" spans="1:2" ht="15.4">
      <c r="A8" s="24" t="s">
        <v>259</v>
      </c>
      <c r="B8" s="24">
        <v>16</v>
      </c>
    </row>
  </sheetData>
  <pageMargins left="0.7" right="0.7" top="0.75" bottom="0.75" header="0.3" footer="0.3"/>
  <customProperties>
    <customPr name="EpmWorksheetKeyString_GUID" r:id="rId1"/>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344AD-5363-40D1-8C2E-877367955BA8}">
  <dimension ref="A1:B6"/>
  <sheetViews>
    <sheetView workbookViewId="0">
      <selection activeCell="B9" sqref="B9"/>
    </sheetView>
  </sheetViews>
  <sheetFormatPr defaultRowHeight="14.65"/>
  <cols>
    <col min="1" max="1" width="19" customWidth="1"/>
    <col min="2" max="2" width="44.42578125" bestFit="1" customWidth="1"/>
  </cols>
  <sheetData>
    <row r="1" spans="1:2" ht="15.4">
      <c r="A1" s="17" t="s">
        <v>75</v>
      </c>
    </row>
    <row r="2" spans="1:2" ht="15.4">
      <c r="A2" s="17"/>
    </row>
    <row r="3" spans="1:2" ht="15.4">
      <c r="A3" s="24" t="s">
        <v>249</v>
      </c>
      <c r="B3" s="24" t="s">
        <v>250</v>
      </c>
    </row>
    <row r="4" spans="1:2" ht="15.4">
      <c r="A4" s="24" t="s">
        <v>251</v>
      </c>
      <c r="B4" s="24">
        <v>55</v>
      </c>
    </row>
    <row r="5" spans="1:2" ht="15.4">
      <c r="A5" s="24" t="s">
        <v>253</v>
      </c>
      <c r="B5" s="24">
        <v>17</v>
      </c>
    </row>
    <row r="6" spans="1:2" ht="15.4">
      <c r="A6" s="24" t="s">
        <v>254</v>
      </c>
      <c r="B6" s="24">
        <v>28</v>
      </c>
    </row>
  </sheetData>
  <pageMargins left="0.7" right="0.7" top="0.75" bottom="0.75" header="0.3" footer="0.3"/>
  <customProperties>
    <customPr name="EpmWorksheetKeyString_GUID" r:id="rId1"/>
  </customPropertie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B1F3F-CB78-4894-AFDD-8C0027513704}">
  <dimension ref="A1:I558"/>
  <sheetViews>
    <sheetView zoomScale="80" zoomScaleNormal="80" workbookViewId="0">
      <pane xSplit="1" ySplit="2" topLeftCell="B3" activePane="bottomRight" state="frozen"/>
      <selection pane="bottomRight" activeCell="I14" sqref="I14"/>
      <selection pane="bottomLeft"/>
      <selection pane="topRight"/>
    </sheetView>
  </sheetViews>
  <sheetFormatPr defaultColWidth="8.7109375" defaultRowHeight="15"/>
  <cols>
    <col min="1" max="1" width="41.7109375" style="16" customWidth="1"/>
    <col min="2" max="4" width="24.5703125" style="16" customWidth="1"/>
    <col min="5" max="6" width="24.5703125" style="184" customWidth="1"/>
    <col min="7" max="7" width="31.85546875" style="16" customWidth="1"/>
    <col min="8" max="8" width="8.7109375" style="16"/>
    <col min="9" max="9" width="31" style="16" customWidth="1"/>
    <col min="10" max="16384" width="8.7109375" style="16"/>
  </cols>
  <sheetData>
    <row r="1" spans="1:9">
      <c r="A1" s="16" t="s">
        <v>76</v>
      </c>
      <c r="E1" s="16"/>
      <c r="F1" s="16"/>
    </row>
    <row r="2" spans="1:9" ht="30">
      <c r="A2" s="33"/>
      <c r="B2" s="27" t="s">
        <v>260</v>
      </c>
      <c r="C2" s="27" t="s">
        <v>2</v>
      </c>
      <c r="D2" s="27" t="s">
        <v>3</v>
      </c>
      <c r="E2" s="185" t="s">
        <v>4</v>
      </c>
      <c r="F2" s="185" t="s">
        <v>261</v>
      </c>
    </row>
    <row r="3" spans="1:9">
      <c r="A3" s="33"/>
      <c r="B3" s="27" t="s">
        <v>6</v>
      </c>
      <c r="C3" s="27" t="s">
        <v>6</v>
      </c>
      <c r="D3" s="27" t="s">
        <v>7</v>
      </c>
      <c r="E3" s="185" t="s">
        <v>8</v>
      </c>
      <c r="F3" s="185" t="s">
        <v>6</v>
      </c>
    </row>
    <row r="4" spans="1:9">
      <c r="A4" s="39" t="s">
        <v>9</v>
      </c>
      <c r="B4" s="27"/>
      <c r="C4" s="27"/>
      <c r="D4" s="27"/>
      <c r="E4" s="185"/>
      <c r="F4" s="185"/>
    </row>
    <row r="5" spans="1:9" ht="60">
      <c r="A5" s="205" t="s">
        <v>262</v>
      </c>
      <c r="B5" s="185" t="s">
        <v>263</v>
      </c>
      <c r="C5" s="208" t="s">
        <v>264</v>
      </c>
      <c r="D5" s="208" t="s">
        <v>264</v>
      </c>
      <c r="E5" s="208" t="s">
        <v>265</v>
      </c>
      <c r="F5" s="208" t="s">
        <v>266</v>
      </c>
    </row>
    <row r="6" spans="1:9" ht="75">
      <c r="A6" s="206" t="s">
        <v>267</v>
      </c>
      <c r="B6" s="209" t="s">
        <v>268</v>
      </c>
      <c r="C6" s="209" t="s">
        <v>269</v>
      </c>
      <c r="D6" s="209" t="s">
        <v>264</v>
      </c>
      <c r="E6" s="209" t="s">
        <v>270</v>
      </c>
      <c r="F6" s="209" t="s">
        <v>271</v>
      </c>
    </row>
    <row r="7" spans="1:9" ht="60">
      <c r="A7" s="206" t="s">
        <v>272</v>
      </c>
      <c r="B7" s="209" t="s">
        <v>273</v>
      </c>
      <c r="C7" s="209" t="s">
        <v>274</v>
      </c>
      <c r="D7" s="209" t="s">
        <v>264</v>
      </c>
      <c r="E7" s="209" t="s">
        <v>275</v>
      </c>
      <c r="F7" s="209" t="s">
        <v>276</v>
      </c>
    </row>
    <row r="8" spans="1:9" s="38" customFormat="1">
      <c r="A8" s="206" t="s">
        <v>14</v>
      </c>
      <c r="B8" s="209"/>
      <c r="C8" s="209"/>
      <c r="D8" s="209"/>
      <c r="E8" s="209"/>
      <c r="F8" s="209"/>
    </row>
    <row r="9" spans="1:9" s="38" customFormat="1" ht="75">
      <c r="A9" s="206" t="s">
        <v>277</v>
      </c>
      <c r="B9" s="185" t="s">
        <v>278</v>
      </c>
      <c r="C9" s="209" t="s">
        <v>279</v>
      </c>
      <c r="D9" s="209" t="s">
        <v>264</v>
      </c>
      <c r="E9" s="209" t="s">
        <v>280</v>
      </c>
      <c r="F9" s="208" t="s">
        <v>281</v>
      </c>
    </row>
    <row r="10" spans="1:9" s="38" customFormat="1" ht="30">
      <c r="A10" s="206" t="s">
        <v>282</v>
      </c>
      <c r="B10" s="209" t="s">
        <v>283</v>
      </c>
      <c r="C10" s="209" t="s">
        <v>284</v>
      </c>
      <c r="D10" s="209" t="s">
        <v>284</v>
      </c>
      <c r="E10" s="209" t="s">
        <v>285</v>
      </c>
      <c r="F10" s="209" t="s">
        <v>286</v>
      </c>
      <c r="G10" s="212"/>
    </row>
    <row r="11" spans="1:9" s="38" customFormat="1" ht="75">
      <c r="A11" s="206" t="s">
        <v>287</v>
      </c>
      <c r="B11" s="211" t="s">
        <v>288</v>
      </c>
      <c r="C11" s="209" t="s">
        <v>289</v>
      </c>
      <c r="D11" s="209" t="s">
        <v>289</v>
      </c>
      <c r="E11" s="209" t="s">
        <v>290</v>
      </c>
      <c r="F11" s="209" t="s">
        <v>291</v>
      </c>
    </row>
    <row r="12" spans="1:9" s="38" customFormat="1" ht="75">
      <c r="A12" s="206" t="s">
        <v>292</v>
      </c>
      <c r="B12" s="209" t="s">
        <v>293</v>
      </c>
      <c r="C12" s="209" t="s">
        <v>279</v>
      </c>
      <c r="D12" s="209" t="s">
        <v>264</v>
      </c>
      <c r="E12" s="211" t="s">
        <v>294</v>
      </c>
      <c r="F12" s="209" t="s">
        <v>295</v>
      </c>
    </row>
    <row r="13" spans="1:9" ht="60">
      <c r="A13" s="210" t="s">
        <v>296</v>
      </c>
      <c r="B13" s="209" t="s">
        <v>297</v>
      </c>
      <c r="C13" s="209" t="s">
        <v>298</v>
      </c>
      <c r="D13" s="209" t="s">
        <v>284</v>
      </c>
      <c r="E13" s="209" t="s">
        <v>299</v>
      </c>
      <c r="F13" s="209" t="s">
        <v>300</v>
      </c>
    </row>
    <row r="14" spans="1:9" s="38" customFormat="1" ht="75">
      <c r="A14" s="206" t="s">
        <v>301</v>
      </c>
      <c r="B14" s="211" t="s">
        <v>302</v>
      </c>
      <c r="C14" s="209" t="s">
        <v>294</v>
      </c>
      <c r="D14" s="209" t="s">
        <v>289</v>
      </c>
      <c r="E14" s="209" t="s">
        <v>303</v>
      </c>
      <c r="F14" s="209" t="s">
        <v>304</v>
      </c>
      <c r="G14" s="16"/>
      <c r="H14" s="16"/>
      <c r="I14" s="16"/>
    </row>
    <row r="15" spans="1:9" ht="30">
      <c r="A15" s="206" t="s">
        <v>305</v>
      </c>
      <c r="B15" s="209" t="s">
        <v>306</v>
      </c>
      <c r="C15" s="209" t="s">
        <v>307</v>
      </c>
      <c r="D15" s="209" t="s">
        <v>284</v>
      </c>
      <c r="E15" s="211" t="s">
        <v>308</v>
      </c>
      <c r="F15" s="209" t="s">
        <v>309</v>
      </c>
    </row>
    <row r="16" spans="1:9" ht="45">
      <c r="A16" s="206" t="s">
        <v>310</v>
      </c>
      <c r="B16" s="209" t="s">
        <v>311</v>
      </c>
      <c r="C16" s="209" t="s">
        <v>298</v>
      </c>
      <c r="D16" s="209" t="s">
        <v>284</v>
      </c>
      <c r="E16" s="209" t="s">
        <v>312</v>
      </c>
      <c r="F16" s="209" t="s">
        <v>313</v>
      </c>
    </row>
    <row r="17" spans="1:6" s="38" customFormat="1">
      <c r="A17" s="206" t="s">
        <v>35</v>
      </c>
      <c r="B17" s="209"/>
      <c r="C17" s="209"/>
      <c r="D17" s="209"/>
      <c r="E17" s="209"/>
      <c r="F17" s="209"/>
    </row>
    <row r="18" spans="1:6" ht="30">
      <c r="A18" s="206" t="s">
        <v>314</v>
      </c>
      <c r="B18" s="209" t="s">
        <v>315</v>
      </c>
      <c r="C18" s="209" t="s">
        <v>284</v>
      </c>
      <c r="D18" s="209" t="s">
        <v>284</v>
      </c>
      <c r="E18" s="209" t="s">
        <v>284</v>
      </c>
      <c r="F18" s="209" t="s">
        <v>315</v>
      </c>
    </row>
    <row r="19" spans="1:6" ht="30">
      <c r="A19" s="206" t="s">
        <v>316</v>
      </c>
      <c r="B19" s="209" t="s">
        <v>317</v>
      </c>
      <c r="C19" s="209" t="s">
        <v>284</v>
      </c>
      <c r="D19" s="209" t="s">
        <v>284</v>
      </c>
      <c r="E19" s="209" t="s">
        <v>284</v>
      </c>
      <c r="F19" s="209" t="s">
        <v>317</v>
      </c>
    </row>
    <row r="20" spans="1:6" ht="30">
      <c r="A20" s="206" t="s">
        <v>318</v>
      </c>
      <c r="B20" s="209" t="s">
        <v>317</v>
      </c>
      <c r="C20" s="209" t="s">
        <v>284</v>
      </c>
      <c r="D20" s="209" t="s">
        <v>284</v>
      </c>
      <c r="E20" s="209" t="s">
        <v>284</v>
      </c>
      <c r="F20" s="209" t="s">
        <v>317</v>
      </c>
    </row>
    <row r="21" spans="1:6" ht="30">
      <c r="A21" s="206" t="s">
        <v>319</v>
      </c>
      <c r="B21" s="209" t="s">
        <v>317</v>
      </c>
      <c r="C21" s="209" t="s">
        <v>284</v>
      </c>
      <c r="D21" s="209" t="s">
        <v>284</v>
      </c>
      <c r="E21" s="209" t="s">
        <v>284</v>
      </c>
      <c r="F21" s="209" t="s">
        <v>317</v>
      </c>
    </row>
    <row r="22" spans="1:6" ht="34.5" customHeight="1">
      <c r="E22" s="16"/>
      <c r="F22" s="16"/>
    </row>
    <row r="23" spans="1:6">
      <c r="E23" s="16"/>
      <c r="F23" s="16"/>
    </row>
    <row r="24" spans="1:6">
      <c r="E24" s="16"/>
      <c r="F24" s="16"/>
    </row>
    <row r="25" spans="1:6">
      <c r="E25" s="16"/>
      <c r="F25" s="16"/>
    </row>
    <row r="26" spans="1:6">
      <c r="E26" s="16"/>
      <c r="F26" s="16"/>
    </row>
    <row r="27" spans="1:6">
      <c r="E27" s="16"/>
      <c r="F27" s="16"/>
    </row>
    <row r="28" spans="1:6">
      <c r="E28" s="16"/>
      <c r="F28" s="16"/>
    </row>
    <row r="29" spans="1:6">
      <c r="E29" s="16"/>
      <c r="F29" s="16"/>
    </row>
    <row r="30" spans="1:6">
      <c r="E30" s="16"/>
      <c r="F30" s="16"/>
    </row>
    <row r="31" spans="1:6">
      <c r="E31" s="16"/>
      <c r="F31" s="16"/>
    </row>
    <row r="32" spans="1:6">
      <c r="E32" s="16"/>
      <c r="F32" s="16"/>
    </row>
    <row r="33" s="16" customFormat="1"/>
    <row r="34" s="16" customFormat="1"/>
    <row r="35" s="16" customFormat="1"/>
    <row r="36" s="16" customFormat="1"/>
    <row r="37" s="16" customFormat="1"/>
    <row r="38" s="16" customFormat="1"/>
    <row r="39" s="16" customFormat="1"/>
    <row r="40" s="16" customFormat="1"/>
    <row r="41" s="16" customFormat="1"/>
    <row r="42" s="16" customFormat="1"/>
    <row r="43" s="16" customFormat="1"/>
    <row r="44" s="16" customFormat="1"/>
    <row r="45" s="16" customFormat="1"/>
    <row r="46" s="16" customFormat="1"/>
    <row r="47" s="16" customFormat="1"/>
    <row r="48" s="16" customFormat="1"/>
    <row r="49" s="16" customFormat="1"/>
    <row r="50" s="16" customFormat="1"/>
    <row r="51" s="16" customFormat="1"/>
    <row r="52" s="16" customFormat="1"/>
    <row r="53" s="16" customFormat="1"/>
    <row r="54" s="16" customFormat="1"/>
    <row r="55" s="16" customFormat="1"/>
    <row r="56" s="16" customFormat="1"/>
    <row r="57" s="16" customFormat="1"/>
    <row r="58" s="16" customFormat="1"/>
    <row r="59" s="16" customFormat="1"/>
    <row r="60" s="16" customFormat="1"/>
    <row r="61" s="16" customFormat="1"/>
    <row r="62" s="16" customFormat="1"/>
    <row r="63" s="16" customFormat="1"/>
    <row r="64" s="16" customFormat="1"/>
    <row r="65" s="16" customFormat="1"/>
    <row r="66" s="16" customFormat="1"/>
    <row r="67" s="16" customFormat="1"/>
    <row r="68" s="16" customFormat="1"/>
    <row r="69" s="16" customFormat="1"/>
    <row r="70" s="16" customFormat="1"/>
    <row r="71" s="16" customFormat="1"/>
    <row r="72" s="16" customFormat="1"/>
    <row r="73" s="16" customFormat="1"/>
    <row r="74" s="16" customFormat="1"/>
    <row r="75" s="16" customFormat="1"/>
    <row r="76" s="16" customFormat="1"/>
    <row r="77" s="16" customFormat="1"/>
    <row r="78" s="16" customFormat="1"/>
    <row r="79" s="16" customFormat="1"/>
    <row r="80" s="16" customFormat="1"/>
    <row r="81" s="16" customFormat="1"/>
    <row r="82" s="16" customFormat="1"/>
    <row r="83" s="16" customFormat="1"/>
    <row r="84" s="16" customFormat="1"/>
    <row r="85" s="16" customFormat="1"/>
    <row r="86" s="16" customFormat="1"/>
    <row r="87" s="16" customFormat="1"/>
    <row r="88" s="16" customFormat="1"/>
    <row r="89" s="16" customFormat="1"/>
    <row r="90" s="16" customFormat="1"/>
    <row r="91" s="16" customFormat="1"/>
    <row r="92" s="16" customFormat="1"/>
    <row r="93" s="16" customFormat="1"/>
    <row r="94" s="16" customFormat="1"/>
    <row r="95" s="16" customFormat="1"/>
    <row r="96" s="16" customFormat="1"/>
    <row r="97" s="16" customFormat="1"/>
    <row r="98" s="16" customFormat="1"/>
    <row r="99" s="16" customFormat="1"/>
    <row r="100" s="16" customFormat="1"/>
    <row r="101" s="16" customFormat="1"/>
    <row r="102" s="16" customFormat="1"/>
    <row r="103" s="16" customFormat="1"/>
    <row r="104" s="16" customFormat="1"/>
    <row r="105" s="16" customFormat="1"/>
    <row r="106" s="16" customFormat="1"/>
    <row r="107" s="16" customFormat="1"/>
    <row r="108" s="16" customFormat="1"/>
    <row r="109" s="16" customFormat="1"/>
    <row r="110" s="16" customFormat="1"/>
    <row r="111" s="16" customFormat="1"/>
    <row r="112" s="16" customFormat="1"/>
    <row r="113" s="16" customFormat="1"/>
    <row r="114" s="16" customFormat="1"/>
    <row r="115" s="16" customFormat="1"/>
    <row r="116" s="16" customFormat="1"/>
    <row r="117" s="16" customFormat="1"/>
    <row r="118" s="16" customFormat="1"/>
    <row r="119" s="16" customFormat="1"/>
    <row r="120" s="16" customFormat="1"/>
    <row r="121" s="16" customFormat="1"/>
    <row r="122" s="16" customFormat="1"/>
    <row r="123" s="16" customFormat="1"/>
    <row r="124" s="16" customFormat="1"/>
    <row r="125" s="16" customFormat="1"/>
    <row r="126" s="16" customFormat="1"/>
    <row r="127" s="16" customFormat="1"/>
    <row r="128" s="16" customFormat="1"/>
    <row r="129" s="16" customFormat="1"/>
    <row r="130" s="16" customFormat="1"/>
    <row r="131" s="16" customFormat="1"/>
    <row r="132" s="16" customFormat="1"/>
    <row r="133" s="16" customFormat="1"/>
    <row r="134" s="16" customFormat="1"/>
    <row r="135" s="16" customFormat="1"/>
    <row r="136" s="16" customFormat="1"/>
    <row r="137" s="16" customFormat="1"/>
    <row r="138" s="16" customFormat="1"/>
    <row r="139" s="16" customFormat="1"/>
    <row r="140" s="16" customFormat="1"/>
    <row r="141" s="16" customFormat="1"/>
    <row r="142" s="16" customFormat="1"/>
    <row r="143" s="16" customFormat="1"/>
    <row r="144" s="16" customFormat="1"/>
    <row r="145" s="16" customFormat="1"/>
    <row r="146" s="16" customFormat="1"/>
    <row r="147" s="16" customFormat="1"/>
    <row r="148" s="16" customFormat="1"/>
    <row r="149" s="16" customFormat="1"/>
    <row r="150" s="16" customFormat="1"/>
    <row r="151" s="16" customFormat="1"/>
    <row r="152" s="16" customFormat="1"/>
    <row r="153" s="16" customFormat="1"/>
    <row r="154" s="16" customFormat="1"/>
    <row r="155" s="16" customFormat="1"/>
    <row r="156" s="16" customFormat="1"/>
    <row r="157" s="16" customFormat="1"/>
    <row r="158" s="16" customFormat="1"/>
    <row r="159" s="16" customFormat="1"/>
    <row r="160" s="16" customFormat="1"/>
    <row r="161" s="16" customFormat="1"/>
    <row r="162" s="16" customFormat="1"/>
    <row r="163" s="16" customFormat="1"/>
    <row r="164" s="16" customFormat="1"/>
    <row r="165" s="16" customFormat="1"/>
    <row r="166" s="16" customFormat="1"/>
    <row r="167" s="16" customFormat="1"/>
    <row r="168" s="16" customFormat="1"/>
    <row r="169" s="16" customFormat="1"/>
    <row r="170" s="16" customFormat="1"/>
    <row r="171" s="16" customFormat="1"/>
    <row r="172" s="16" customFormat="1"/>
    <row r="173" s="16" customFormat="1"/>
    <row r="174" s="16" customFormat="1"/>
    <row r="175" s="16" customFormat="1"/>
    <row r="176" s="16" customFormat="1"/>
    <row r="177" s="16" customFormat="1"/>
    <row r="178" s="16" customFormat="1"/>
    <row r="179" s="16" customFormat="1"/>
    <row r="180" s="16" customFormat="1"/>
    <row r="181" s="16" customFormat="1"/>
    <row r="182" s="16" customFormat="1"/>
    <row r="183" s="16" customFormat="1"/>
    <row r="184" s="16" customFormat="1"/>
    <row r="185" s="16" customFormat="1"/>
    <row r="186" s="16" customFormat="1"/>
    <row r="187" s="16" customFormat="1"/>
    <row r="188" s="16" customFormat="1"/>
    <row r="189" s="16" customFormat="1"/>
    <row r="190" s="16" customFormat="1"/>
    <row r="191" s="16" customFormat="1"/>
    <row r="192" s="16" customFormat="1"/>
    <row r="193" s="16" customFormat="1"/>
    <row r="194" s="16" customFormat="1"/>
    <row r="195" s="16" customFormat="1"/>
    <row r="196" s="16" customFormat="1"/>
    <row r="197" s="16" customFormat="1"/>
    <row r="198" s="16" customFormat="1"/>
    <row r="199" s="16" customFormat="1"/>
    <row r="200" s="16" customFormat="1"/>
    <row r="201" s="16" customFormat="1"/>
    <row r="202" s="16" customFormat="1"/>
    <row r="203" s="16" customFormat="1"/>
    <row r="204" s="16" customFormat="1"/>
    <row r="205" s="16" customFormat="1"/>
    <row r="206" s="16" customFormat="1"/>
    <row r="207" s="16" customFormat="1"/>
    <row r="208" s="16" customFormat="1"/>
    <row r="209" s="16" customFormat="1"/>
    <row r="210" s="16" customFormat="1"/>
    <row r="211" s="16" customFormat="1"/>
    <row r="212" s="16" customFormat="1"/>
    <row r="213" s="16" customFormat="1"/>
    <row r="214" s="16" customFormat="1"/>
    <row r="215" s="16" customFormat="1"/>
    <row r="216" s="16" customFormat="1"/>
    <row r="217" s="16" customFormat="1"/>
    <row r="218" s="16" customFormat="1"/>
    <row r="219" s="16" customFormat="1"/>
    <row r="220" s="16" customFormat="1"/>
    <row r="221" s="16" customFormat="1"/>
    <row r="222" s="16" customFormat="1"/>
    <row r="223" s="16" customFormat="1"/>
    <row r="224" s="16" customFormat="1"/>
    <row r="225" s="16" customFormat="1"/>
    <row r="226" s="16" customFormat="1"/>
    <row r="227" s="16" customFormat="1"/>
    <row r="228" s="16" customFormat="1"/>
    <row r="229" s="16" customFormat="1"/>
    <row r="230" s="16" customFormat="1"/>
    <row r="231" s="16" customFormat="1"/>
    <row r="232" s="16" customFormat="1"/>
    <row r="233" s="16" customFormat="1"/>
    <row r="234" s="16" customFormat="1"/>
    <row r="235" s="16" customFormat="1"/>
    <row r="236" s="16" customFormat="1"/>
    <row r="237" s="16" customFormat="1"/>
    <row r="238" s="16" customFormat="1"/>
    <row r="239" s="16" customFormat="1"/>
    <row r="240" s="16" customFormat="1"/>
    <row r="241" s="16" customFormat="1"/>
    <row r="242" s="16" customFormat="1"/>
    <row r="243" s="16" customFormat="1"/>
    <row r="244" s="16" customFormat="1"/>
    <row r="245" s="16" customFormat="1"/>
    <row r="246" s="16" customFormat="1"/>
    <row r="247" s="16" customFormat="1"/>
    <row r="248" s="16" customFormat="1"/>
    <row r="249" s="16" customFormat="1"/>
    <row r="250" s="16" customFormat="1"/>
    <row r="251" s="16" customFormat="1"/>
    <row r="252" s="16" customFormat="1"/>
    <row r="253" s="16" customFormat="1"/>
    <row r="254" s="16" customFormat="1"/>
    <row r="255" s="16" customFormat="1"/>
    <row r="256" s="16" customFormat="1"/>
    <row r="257" s="16" customFormat="1"/>
    <row r="258" s="16" customFormat="1"/>
    <row r="259" s="16" customFormat="1"/>
    <row r="260" s="16" customFormat="1"/>
    <row r="261" s="16" customFormat="1"/>
    <row r="262" s="16" customFormat="1"/>
    <row r="263" s="16" customFormat="1"/>
    <row r="264" s="16" customFormat="1"/>
    <row r="265" s="16" customFormat="1"/>
    <row r="266" s="16" customFormat="1"/>
    <row r="267" s="16" customFormat="1"/>
    <row r="268" s="16" customFormat="1"/>
    <row r="269" s="16" customFormat="1"/>
    <row r="270" s="16" customFormat="1"/>
    <row r="271" s="16" customFormat="1"/>
    <row r="272" s="16" customFormat="1"/>
    <row r="273" s="16" customFormat="1"/>
    <row r="274" s="16" customFormat="1"/>
    <row r="275" s="16" customFormat="1"/>
    <row r="276" s="16" customFormat="1"/>
    <row r="277" s="16" customFormat="1"/>
    <row r="278" s="16" customFormat="1"/>
    <row r="279" s="16" customFormat="1"/>
    <row r="280" s="16" customFormat="1"/>
    <row r="281" s="16" customFormat="1"/>
    <row r="282" s="16" customFormat="1"/>
    <row r="283" s="16" customFormat="1"/>
    <row r="284" s="16" customFormat="1"/>
    <row r="285" s="16" customFormat="1"/>
    <row r="286" s="16" customFormat="1"/>
    <row r="287" s="16" customFormat="1"/>
    <row r="288" s="16" customFormat="1"/>
    <row r="289" s="16" customFormat="1"/>
    <row r="290" s="16" customFormat="1"/>
    <row r="291" s="16" customFormat="1"/>
    <row r="292" s="16" customFormat="1"/>
    <row r="293" s="16" customFormat="1"/>
    <row r="294" s="16" customFormat="1"/>
    <row r="295" s="16" customFormat="1"/>
    <row r="296" s="16" customFormat="1"/>
    <row r="297" s="16" customFormat="1"/>
    <row r="298" s="16" customFormat="1"/>
    <row r="299" s="16" customFormat="1"/>
    <row r="300" s="16" customFormat="1"/>
    <row r="301" s="16" customFormat="1"/>
    <row r="302" s="16" customFormat="1"/>
    <row r="303" s="16" customFormat="1"/>
    <row r="304" s="16" customFormat="1"/>
    <row r="305" s="16" customFormat="1"/>
    <row r="306" s="16" customFormat="1"/>
    <row r="307" s="16" customFormat="1"/>
    <row r="308" s="16" customFormat="1"/>
    <row r="309" s="16" customFormat="1"/>
    <row r="310" s="16" customFormat="1"/>
    <row r="311" s="16" customFormat="1"/>
    <row r="312" s="16" customFormat="1"/>
    <row r="313" s="16" customFormat="1"/>
    <row r="314" s="16" customFormat="1"/>
    <row r="315" s="16" customFormat="1"/>
    <row r="316" s="16" customFormat="1"/>
    <row r="317" s="16" customFormat="1"/>
    <row r="318" s="16" customFormat="1"/>
    <row r="319" s="16" customFormat="1"/>
    <row r="320" s="16" customFormat="1"/>
    <row r="321" s="16" customFormat="1"/>
    <row r="322" s="16" customFormat="1"/>
    <row r="323" s="16" customFormat="1"/>
    <row r="324" s="16" customFormat="1"/>
    <row r="325" s="16" customFormat="1"/>
    <row r="326" s="16" customFormat="1"/>
    <row r="327" s="16" customFormat="1"/>
    <row r="328" s="16" customFormat="1"/>
    <row r="329" s="16" customFormat="1"/>
    <row r="330" s="16" customFormat="1"/>
    <row r="331" s="16" customFormat="1"/>
    <row r="332" s="16" customFormat="1"/>
    <row r="333" s="16" customFormat="1"/>
    <row r="334" s="16" customFormat="1"/>
    <row r="335" s="16" customFormat="1"/>
    <row r="336" s="16" customFormat="1"/>
    <row r="337" s="16" customFormat="1"/>
    <row r="338" s="16" customFormat="1"/>
    <row r="339" s="16" customFormat="1"/>
    <row r="340" s="16" customFormat="1"/>
    <row r="341" s="16" customFormat="1"/>
    <row r="342" s="16" customFormat="1"/>
    <row r="343" s="16" customFormat="1"/>
    <row r="344" s="16" customFormat="1"/>
    <row r="345" s="16" customFormat="1"/>
    <row r="346" s="16" customFormat="1"/>
    <row r="347" s="16" customFormat="1"/>
    <row r="348" s="16" customFormat="1"/>
    <row r="349" s="16" customFormat="1"/>
    <row r="350" s="16" customFormat="1"/>
    <row r="351" s="16" customFormat="1"/>
    <row r="352" s="16" customFormat="1"/>
    <row r="353" s="16" customFormat="1"/>
    <row r="354" s="16" customFormat="1"/>
    <row r="355" s="16" customFormat="1"/>
    <row r="356" s="16" customFormat="1"/>
    <row r="357" s="16" customFormat="1"/>
    <row r="358" s="16" customFormat="1"/>
    <row r="359" s="16" customFormat="1"/>
    <row r="360" s="16" customFormat="1"/>
    <row r="361" s="16" customFormat="1"/>
    <row r="362" s="16" customFormat="1"/>
    <row r="363" s="16" customFormat="1"/>
    <row r="364" s="16" customFormat="1"/>
    <row r="365" s="16" customFormat="1"/>
    <row r="366" s="16" customFormat="1"/>
    <row r="367" s="16" customFormat="1"/>
    <row r="368" s="16" customFormat="1"/>
    <row r="369" s="16" customFormat="1"/>
    <row r="370" s="16" customFormat="1"/>
    <row r="371" s="16" customFormat="1"/>
    <row r="372" s="16" customFormat="1"/>
    <row r="373" s="16" customFormat="1"/>
    <row r="374" s="16" customFormat="1"/>
    <row r="375" s="16" customFormat="1"/>
    <row r="376" s="16" customFormat="1"/>
    <row r="377" s="16" customFormat="1"/>
    <row r="378" s="16" customFormat="1"/>
    <row r="379" s="16" customFormat="1"/>
    <row r="380" s="16" customFormat="1"/>
    <row r="381" s="16" customFormat="1"/>
    <row r="382" s="16" customFormat="1"/>
    <row r="383" s="16" customFormat="1"/>
    <row r="384" s="16" customFormat="1"/>
    <row r="385" s="16" customFormat="1"/>
    <row r="386" s="16" customFormat="1"/>
    <row r="387" s="16" customFormat="1"/>
    <row r="388" s="16" customFormat="1"/>
    <row r="389" s="16" customFormat="1"/>
    <row r="390" s="16" customFormat="1"/>
    <row r="391" s="16" customFormat="1"/>
    <row r="392" s="16" customFormat="1"/>
    <row r="393" s="16" customFormat="1"/>
    <row r="394" s="16" customFormat="1"/>
    <row r="395" s="16" customFormat="1"/>
    <row r="396" s="16" customFormat="1"/>
    <row r="397" s="16" customFormat="1"/>
    <row r="398" s="16" customFormat="1"/>
    <row r="399" s="16" customFormat="1"/>
    <row r="400" s="16" customFormat="1"/>
    <row r="401" s="16" customFormat="1"/>
    <row r="402" s="16" customFormat="1"/>
    <row r="403" s="16" customFormat="1"/>
    <row r="404" s="16" customFormat="1"/>
    <row r="405" s="16" customFormat="1"/>
    <row r="406" s="16" customFormat="1"/>
    <row r="407" s="16" customFormat="1"/>
    <row r="408" s="16" customFormat="1"/>
    <row r="409" s="16" customFormat="1"/>
    <row r="410" s="16" customFormat="1"/>
    <row r="411" s="16" customFormat="1"/>
    <row r="412" s="16" customFormat="1"/>
    <row r="413" s="16" customFormat="1"/>
    <row r="414" s="16" customFormat="1"/>
    <row r="415" s="16" customFormat="1"/>
    <row r="416" s="16" customFormat="1"/>
    <row r="417" s="16" customFormat="1"/>
    <row r="418" s="16" customFormat="1"/>
    <row r="419" s="16" customFormat="1"/>
    <row r="420" s="16" customFormat="1"/>
    <row r="421" s="16" customFormat="1"/>
    <row r="422" s="16" customFormat="1"/>
    <row r="423" s="16" customFormat="1"/>
    <row r="424" s="16" customFormat="1"/>
    <row r="425" s="16" customFormat="1"/>
    <row r="426" s="16" customFormat="1"/>
    <row r="427" s="16" customFormat="1"/>
    <row r="428" s="16" customFormat="1"/>
    <row r="429" s="16" customFormat="1"/>
    <row r="430" s="16" customFormat="1"/>
    <row r="431" s="16" customFormat="1"/>
    <row r="432" s="16" customFormat="1"/>
    <row r="433" s="16" customFormat="1"/>
    <row r="434" s="16" customFormat="1"/>
    <row r="435" s="16" customFormat="1"/>
    <row r="436" s="16" customFormat="1"/>
    <row r="437" s="16" customFormat="1"/>
    <row r="438" s="16" customFormat="1"/>
    <row r="439" s="16" customFormat="1"/>
    <row r="440" s="16" customFormat="1"/>
    <row r="441" s="16" customFormat="1"/>
    <row r="442" s="16" customFormat="1"/>
    <row r="443" s="16" customFormat="1"/>
    <row r="444" s="16" customFormat="1"/>
    <row r="445" s="16" customFormat="1"/>
    <row r="446" s="16" customFormat="1"/>
    <row r="447" s="16" customFormat="1"/>
    <row r="448" s="16" customFormat="1"/>
    <row r="449" s="16" customFormat="1"/>
    <row r="450" s="16" customFormat="1"/>
    <row r="451" s="16" customFormat="1"/>
    <row r="452" s="16" customFormat="1"/>
    <row r="453" s="16" customFormat="1"/>
    <row r="454" s="16" customFormat="1"/>
    <row r="455" s="16" customFormat="1"/>
    <row r="456" s="16" customFormat="1"/>
    <row r="457" s="16" customFormat="1"/>
    <row r="458" s="16" customFormat="1"/>
    <row r="459" s="16" customFormat="1"/>
    <row r="460" s="16" customFormat="1"/>
    <row r="461" s="16" customFormat="1"/>
    <row r="462" s="16" customFormat="1"/>
    <row r="463" s="16" customFormat="1"/>
    <row r="464" s="16" customFormat="1"/>
    <row r="465" s="16" customFormat="1"/>
    <row r="466" s="16" customFormat="1"/>
    <row r="467" s="16" customFormat="1"/>
    <row r="468" s="16" customFormat="1"/>
    <row r="469" s="16" customFormat="1"/>
    <row r="470" s="16" customFormat="1"/>
    <row r="471" s="16" customFormat="1"/>
    <row r="472" s="16" customFormat="1"/>
    <row r="473" s="16" customFormat="1"/>
    <row r="474" s="16" customFormat="1"/>
    <row r="475" s="16" customFormat="1"/>
    <row r="476" s="16" customFormat="1"/>
    <row r="477" s="16" customFormat="1"/>
    <row r="478" s="16" customFormat="1"/>
    <row r="479" s="16" customFormat="1"/>
    <row r="480" s="16" customFormat="1"/>
    <row r="481" s="16" customFormat="1"/>
    <row r="482" s="16" customFormat="1"/>
    <row r="483" s="16" customFormat="1"/>
    <row r="484" s="16" customFormat="1"/>
    <row r="485" s="16" customFormat="1"/>
    <row r="486" s="16" customFormat="1"/>
    <row r="487" s="16" customFormat="1"/>
    <row r="488" s="16" customFormat="1"/>
    <row r="489" s="16" customFormat="1"/>
    <row r="490" s="16" customFormat="1"/>
    <row r="491" s="16" customFormat="1"/>
    <row r="492" s="16" customFormat="1"/>
    <row r="493" s="16" customFormat="1"/>
    <row r="494" s="16" customFormat="1"/>
    <row r="495" s="16" customFormat="1"/>
    <row r="496" s="16" customFormat="1"/>
    <row r="497" s="16" customFormat="1"/>
    <row r="498" s="16" customFormat="1"/>
    <row r="499" s="16" customFormat="1"/>
    <row r="500" s="16" customFormat="1"/>
    <row r="501" s="16" customFormat="1"/>
    <row r="502" s="16" customFormat="1"/>
    <row r="503" s="16" customFormat="1"/>
    <row r="504" s="16" customFormat="1"/>
    <row r="505" s="16" customFormat="1"/>
    <row r="506" s="16" customFormat="1"/>
    <row r="507" s="16" customFormat="1"/>
    <row r="508" s="16" customFormat="1"/>
    <row r="509" s="16" customFormat="1"/>
    <row r="510" s="16" customFormat="1"/>
    <row r="511" s="16" customFormat="1"/>
    <row r="512" s="16" customFormat="1"/>
    <row r="513" s="16" customFormat="1"/>
    <row r="514" s="16" customFormat="1"/>
    <row r="515" s="16" customFormat="1"/>
    <row r="516" s="16" customFormat="1"/>
    <row r="517" s="16" customFormat="1"/>
    <row r="518" s="16" customFormat="1"/>
    <row r="519" s="16" customFormat="1"/>
    <row r="520" s="16" customFormat="1"/>
    <row r="521" s="16" customFormat="1"/>
    <row r="522" s="16" customFormat="1"/>
    <row r="523" s="16" customFormat="1"/>
    <row r="524" s="16" customFormat="1"/>
    <row r="525" s="16" customFormat="1"/>
    <row r="526" s="16" customFormat="1"/>
    <row r="527" s="16" customFormat="1"/>
    <row r="528" s="16" customFormat="1"/>
    <row r="529" s="16" customFormat="1"/>
    <row r="530" s="16" customFormat="1"/>
    <row r="531" s="16" customFormat="1"/>
    <row r="532" s="16" customFormat="1"/>
    <row r="533" s="16" customFormat="1"/>
    <row r="534" s="16" customFormat="1"/>
    <row r="535" s="16" customFormat="1"/>
    <row r="536" s="16" customFormat="1"/>
    <row r="537" s="16" customFormat="1"/>
    <row r="538" s="16" customFormat="1"/>
    <row r="539" s="16" customFormat="1"/>
    <row r="540" s="16" customFormat="1"/>
    <row r="541" s="16" customFormat="1"/>
    <row r="542" s="16" customFormat="1"/>
    <row r="543" s="16" customFormat="1"/>
    <row r="544" s="16" customFormat="1"/>
    <row r="545" s="16" customFormat="1"/>
    <row r="546" s="16" customFormat="1"/>
    <row r="547" s="16" customFormat="1"/>
    <row r="548" s="16" customFormat="1"/>
    <row r="549" s="16" customFormat="1"/>
    <row r="550" s="16" customFormat="1"/>
    <row r="551" s="16" customFormat="1"/>
    <row r="552" s="16" customFormat="1"/>
    <row r="553" s="16" customFormat="1"/>
    <row r="554" s="16" customFormat="1"/>
    <row r="555" s="16" customFormat="1"/>
    <row r="556" s="16" customFormat="1"/>
    <row r="557" s="16" customFormat="1"/>
    <row r="558" s="16" customFormat="1"/>
  </sheetData>
  <pageMargins left="0.7" right="0.7" top="0.75" bottom="0.75" header="0.3" footer="0.3"/>
  <pageSetup paperSize="9" orientation="portrait" horizontalDpi="300" verticalDpi="300"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C7546-886C-45E7-A662-E310EE46D48D}">
  <dimension ref="A1:D16"/>
  <sheetViews>
    <sheetView workbookViewId="0">
      <selection activeCell="C26" sqref="C26"/>
    </sheetView>
  </sheetViews>
  <sheetFormatPr defaultRowHeight="14.65"/>
  <cols>
    <col min="1" max="1" width="36.28515625" customWidth="1"/>
    <col min="2" max="2" width="32.7109375" customWidth="1"/>
    <col min="3" max="3" width="89.140625" customWidth="1"/>
    <col min="4" max="4" width="16.140625" bestFit="1" customWidth="1"/>
  </cols>
  <sheetData>
    <row r="1" spans="1:4" ht="15.4">
      <c r="A1" s="24" t="s">
        <v>53</v>
      </c>
    </row>
    <row r="2" spans="1:4" ht="30.4">
      <c r="A2" s="42" t="s">
        <v>110</v>
      </c>
      <c r="B2" s="42" t="s">
        <v>111</v>
      </c>
      <c r="C2" s="42" t="s">
        <v>112</v>
      </c>
      <c r="D2" s="42" t="s">
        <v>113</v>
      </c>
    </row>
    <row r="3" spans="1:4" ht="120">
      <c r="A3" s="216" t="s">
        <v>114</v>
      </c>
      <c r="B3" s="216" t="s">
        <v>115</v>
      </c>
      <c r="C3" s="216" t="s">
        <v>116</v>
      </c>
      <c r="D3" s="216" t="s">
        <v>117</v>
      </c>
    </row>
    <row r="4" spans="1:4" ht="195">
      <c r="A4" s="216" t="s">
        <v>118</v>
      </c>
      <c r="B4" s="216" t="s">
        <v>119</v>
      </c>
      <c r="C4" s="216" t="s">
        <v>120</v>
      </c>
      <c r="D4" s="216" t="s">
        <v>121</v>
      </c>
    </row>
    <row r="5" spans="1:4" ht="180">
      <c r="A5" s="216" t="s">
        <v>122</v>
      </c>
      <c r="B5" s="216" t="s">
        <v>123</v>
      </c>
      <c r="C5" s="216" t="s">
        <v>124</v>
      </c>
      <c r="D5" s="216" t="s">
        <v>125</v>
      </c>
    </row>
    <row r="6" spans="1:4" ht="165">
      <c r="A6" s="216" t="s">
        <v>126</v>
      </c>
      <c r="B6" s="216" t="s">
        <v>127</v>
      </c>
      <c r="C6" s="216" t="s">
        <v>128</v>
      </c>
      <c r="D6" s="216" t="s">
        <v>121</v>
      </c>
    </row>
    <row r="7" spans="1:4" ht="285">
      <c r="A7" s="216" t="s">
        <v>129</v>
      </c>
      <c r="B7" s="216" t="s">
        <v>130</v>
      </c>
      <c r="C7" s="216" t="s">
        <v>131</v>
      </c>
      <c r="D7" s="216" t="s">
        <v>121</v>
      </c>
    </row>
    <row r="8" spans="1:4" ht="150">
      <c r="A8" s="216" t="s">
        <v>132</v>
      </c>
      <c r="B8" s="216" t="s">
        <v>133</v>
      </c>
      <c r="C8" s="216" t="s">
        <v>134</v>
      </c>
      <c r="D8" s="216" t="s">
        <v>117</v>
      </c>
    </row>
    <row r="9" spans="1:4" ht="120">
      <c r="A9" s="216" t="s">
        <v>135</v>
      </c>
      <c r="B9" s="216" t="s">
        <v>136</v>
      </c>
      <c r="C9" s="216" t="s">
        <v>137</v>
      </c>
      <c r="D9" s="216" t="s">
        <v>121</v>
      </c>
    </row>
    <row r="10" spans="1:4" ht="150">
      <c r="A10" s="216" t="s">
        <v>138</v>
      </c>
      <c r="B10" s="216" t="s">
        <v>139</v>
      </c>
      <c r="C10" s="216" t="s">
        <v>140</v>
      </c>
      <c r="D10" s="216" t="s">
        <v>117</v>
      </c>
    </row>
    <row r="11" spans="1:4" ht="180">
      <c r="A11" s="216" t="s">
        <v>141</v>
      </c>
      <c r="B11" s="216" t="s">
        <v>130</v>
      </c>
      <c r="C11" s="216" t="s">
        <v>142</v>
      </c>
      <c r="D11" s="216" t="s">
        <v>121</v>
      </c>
    </row>
    <row r="12" spans="1:4" ht="255">
      <c r="A12" s="216" t="s">
        <v>143</v>
      </c>
      <c r="B12" s="216" t="s">
        <v>144</v>
      </c>
      <c r="C12" s="216" t="s">
        <v>145</v>
      </c>
      <c r="D12" s="216" t="s">
        <v>121</v>
      </c>
    </row>
    <row r="13" spans="1:4" ht="135">
      <c r="A13" s="216" t="s">
        <v>146</v>
      </c>
      <c r="B13" s="216" t="s">
        <v>130</v>
      </c>
      <c r="C13" s="216" t="s">
        <v>147</v>
      </c>
      <c r="D13" s="216" t="s">
        <v>148</v>
      </c>
    </row>
    <row r="14" spans="1:4" ht="150">
      <c r="A14" s="216" t="s">
        <v>149</v>
      </c>
      <c r="B14" s="216" t="s">
        <v>127</v>
      </c>
      <c r="C14" s="216" t="s">
        <v>150</v>
      </c>
      <c r="D14" s="216" t="s">
        <v>151</v>
      </c>
    </row>
    <row r="15" spans="1:4" ht="90">
      <c r="A15" s="216" t="s">
        <v>152</v>
      </c>
      <c r="B15" s="216" t="s">
        <v>153</v>
      </c>
      <c r="C15" s="216" t="s">
        <v>154</v>
      </c>
      <c r="D15" s="216" t="s">
        <v>155</v>
      </c>
    </row>
    <row r="16" spans="1:4" ht="135">
      <c r="A16" s="216" t="s">
        <v>156</v>
      </c>
      <c r="B16" s="216" t="s">
        <v>153</v>
      </c>
      <c r="C16" s="216" t="s">
        <v>157</v>
      </c>
      <c r="D16" s="216" t="s">
        <v>158</v>
      </c>
    </row>
  </sheetData>
  <pageMargins left="0.7" right="0.7" top="0.75" bottom="0.75" header="0.3" footer="0.3"/>
  <customProperties>
    <customPr name="EpmWorksheetKeyString_GUID" r:id="rId1"/>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67D04-426F-4D78-9BE2-842CEB9C26A3}">
  <dimension ref="A1:G12"/>
  <sheetViews>
    <sheetView workbookViewId="0">
      <selection activeCell="L39" sqref="L39"/>
    </sheetView>
  </sheetViews>
  <sheetFormatPr defaultColWidth="8.7109375" defaultRowHeight="15.95"/>
  <cols>
    <col min="1" max="1" width="35" style="26" customWidth="1"/>
    <col min="2" max="3" width="13.5703125" style="26" customWidth="1"/>
    <col min="4" max="4" width="14.28515625" style="26" customWidth="1"/>
    <col min="5" max="6" width="12.28515625" style="26" customWidth="1"/>
    <col min="7" max="16384" width="8.7109375" style="26"/>
  </cols>
  <sheetData>
    <row r="1" spans="1:7">
      <c r="A1" s="25" t="s">
        <v>77</v>
      </c>
      <c r="B1" s="25"/>
      <c r="C1" s="25"/>
      <c r="D1" s="25"/>
      <c r="E1" s="25"/>
      <c r="F1" s="25"/>
    </row>
    <row r="2" spans="1:7" ht="105">
      <c r="A2" s="237"/>
      <c r="B2" s="18" t="s">
        <v>320</v>
      </c>
      <c r="C2" s="18" t="s">
        <v>321</v>
      </c>
      <c r="D2" s="238" t="s">
        <v>322</v>
      </c>
      <c r="E2" s="238"/>
      <c r="F2" s="238"/>
    </row>
    <row r="3" spans="1:7" ht="60">
      <c r="A3" s="237"/>
      <c r="B3" s="18" t="s">
        <v>323</v>
      </c>
      <c r="C3" s="18" t="s">
        <v>324</v>
      </c>
      <c r="D3" s="18" t="s">
        <v>325</v>
      </c>
      <c r="E3" s="18" t="s">
        <v>326</v>
      </c>
      <c r="F3" s="18" t="s">
        <v>327</v>
      </c>
    </row>
    <row r="4" spans="1:7" ht="45">
      <c r="A4" s="205" t="s">
        <v>262</v>
      </c>
      <c r="B4" s="18" t="s">
        <v>328</v>
      </c>
      <c r="C4" s="18" t="s">
        <v>329</v>
      </c>
      <c r="D4" s="18">
        <v>646</v>
      </c>
      <c r="E4" s="18">
        <v>685</v>
      </c>
      <c r="F4" s="18">
        <v>24</v>
      </c>
    </row>
    <row r="5" spans="1:7" ht="75">
      <c r="A5" s="206" t="s">
        <v>267</v>
      </c>
      <c r="B5" s="57" t="s">
        <v>330</v>
      </c>
      <c r="C5" s="207" t="s">
        <v>331</v>
      </c>
      <c r="D5" s="57">
        <v>322</v>
      </c>
      <c r="E5" s="57">
        <v>363</v>
      </c>
      <c r="F5" s="57">
        <v>5</v>
      </c>
    </row>
    <row r="6" spans="1:7" ht="45">
      <c r="A6" s="206" t="s">
        <v>272</v>
      </c>
      <c r="B6" s="57" t="s">
        <v>330</v>
      </c>
      <c r="C6" s="57" t="s">
        <v>332</v>
      </c>
      <c r="D6" s="57">
        <v>370</v>
      </c>
      <c r="E6" s="57">
        <v>403</v>
      </c>
      <c r="F6" s="57">
        <v>23</v>
      </c>
    </row>
    <row r="7" spans="1:7" ht="60">
      <c r="A7" s="206" t="s">
        <v>333</v>
      </c>
      <c r="B7" s="57" t="s">
        <v>330</v>
      </c>
      <c r="C7" s="207" t="s">
        <v>334</v>
      </c>
      <c r="D7" s="57">
        <v>37</v>
      </c>
      <c r="E7" s="57">
        <v>47</v>
      </c>
      <c r="F7" s="57">
        <v>5</v>
      </c>
    </row>
    <row r="8" spans="1:7" ht="45">
      <c r="A8" s="206" t="s">
        <v>282</v>
      </c>
      <c r="B8" s="57" t="s">
        <v>330</v>
      </c>
      <c r="C8" s="57" t="s">
        <v>335</v>
      </c>
      <c r="D8" s="57">
        <v>362</v>
      </c>
      <c r="E8" s="57">
        <v>400</v>
      </c>
      <c r="F8" s="57">
        <v>20</v>
      </c>
    </row>
    <row r="9" spans="1:7" ht="45">
      <c r="A9" s="206" t="s">
        <v>336</v>
      </c>
      <c r="B9" s="57" t="s">
        <v>330</v>
      </c>
      <c r="C9" s="57" t="s">
        <v>337</v>
      </c>
      <c r="D9" s="57">
        <v>204</v>
      </c>
      <c r="E9" s="57">
        <v>227</v>
      </c>
      <c r="F9" s="57">
        <v>7</v>
      </c>
    </row>
    <row r="10" spans="1:7" ht="45">
      <c r="A10" s="206" t="s">
        <v>292</v>
      </c>
      <c r="B10" s="215" t="s">
        <v>330</v>
      </c>
      <c r="C10" s="215" t="s">
        <v>332</v>
      </c>
      <c r="D10" s="215">
        <v>342</v>
      </c>
      <c r="E10" s="215">
        <v>344</v>
      </c>
      <c r="F10" s="215">
        <v>-1</v>
      </c>
    </row>
    <row r="11" spans="1:7" ht="45">
      <c r="A11" s="206" t="s">
        <v>338</v>
      </c>
      <c r="B11" s="57" t="s">
        <v>330</v>
      </c>
      <c r="C11" s="207" t="s">
        <v>337</v>
      </c>
      <c r="D11" s="57">
        <v>185</v>
      </c>
      <c r="E11" s="57">
        <v>213</v>
      </c>
      <c r="F11" s="57">
        <v>16</v>
      </c>
      <c r="G11" s="16"/>
    </row>
    <row r="12" spans="1:7" ht="30">
      <c r="A12" s="206" t="s">
        <v>305</v>
      </c>
      <c r="B12" s="57" t="s">
        <v>330</v>
      </c>
      <c r="C12" s="57" t="s">
        <v>334</v>
      </c>
      <c r="D12" s="57">
        <v>77</v>
      </c>
      <c r="E12" s="57">
        <v>108</v>
      </c>
      <c r="F12" s="57">
        <v>20</v>
      </c>
    </row>
  </sheetData>
  <mergeCells count="2">
    <mergeCell ref="A2:A3"/>
    <mergeCell ref="D2:F2"/>
  </mergeCells>
  <pageMargins left="0.7" right="0.7" top="0.75" bottom="0.75" header="0.3" footer="0.3"/>
  <pageSetup paperSize="9" orientation="portrait" horizontalDpi="300" verticalDpi="300" r:id="rId1"/>
  <customProperties>
    <customPr name="EpmWorksheetKeyString_GUID" r:id="rId2"/>
  </customPropertie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3BB5A-3432-4DDE-95D1-2651E316F270}">
  <dimension ref="A1:C11"/>
  <sheetViews>
    <sheetView workbookViewId="0">
      <selection activeCell="N21" sqref="N21"/>
    </sheetView>
  </sheetViews>
  <sheetFormatPr defaultRowHeight="14.65"/>
  <cols>
    <col min="1" max="1" width="58.7109375" customWidth="1"/>
    <col min="2" max="2" width="13.5703125" customWidth="1"/>
    <col min="3" max="3" width="12.7109375" customWidth="1"/>
  </cols>
  <sheetData>
    <row r="1" spans="1:3" ht="15">
      <c r="A1" s="25" t="s">
        <v>78</v>
      </c>
      <c r="B1" s="25"/>
      <c r="C1" s="25"/>
    </row>
    <row r="2" spans="1:3" ht="15">
      <c r="A2" s="203"/>
      <c r="B2" s="18" t="s">
        <v>182</v>
      </c>
      <c r="C2" s="18" t="s">
        <v>169</v>
      </c>
    </row>
    <row r="3" spans="1:3" ht="15">
      <c r="A3" s="7" t="s">
        <v>339</v>
      </c>
      <c r="B3" s="204">
        <v>-0.11</v>
      </c>
      <c r="C3" s="204">
        <v>0</v>
      </c>
    </row>
    <row r="4" spans="1:3" ht="15">
      <c r="A4" s="7" t="s">
        <v>340</v>
      </c>
      <c r="B4" s="204">
        <v>-1</v>
      </c>
      <c r="C4" s="204">
        <v>0.17</v>
      </c>
    </row>
    <row r="5" spans="1:3" ht="15">
      <c r="A5" s="7" t="s">
        <v>341</v>
      </c>
      <c r="B5" s="204">
        <v>0.08</v>
      </c>
      <c r="C5" s="204">
        <v>-0.04</v>
      </c>
    </row>
    <row r="6" spans="1:3" ht="15">
      <c r="A6" s="7" t="s">
        <v>342</v>
      </c>
      <c r="B6" s="204">
        <v>0.21</v>
      </c>
      <c r="C6" s="204">
        <v>0.09</v>
      </c>
    </row>
    <row r="7" spans="1:3" ht="15">
      <c r="A7" s="7" t="s">
        <v>343</v>
      </c>
      <c r="B7" s="22" t="s">
        <v>344</v>
      </c>
      <c r="C7" s="22" t="s">
        <v>345</v>
      </c>
    </row>
    <row r="8" spans="1:3" ht="15">
      <c r="A8" s="7" t="s">
        <v>346</v>
      </c>
      <c r="B8" s="96">
        <v>60643</v>
      </c>
      <c r="C8" s="99" t="s">
        <v>347</v>
      </c>
    </row>
    <row r="9" spans="1:3" ht="15">
      <c r="A9" s="7" t="s">
        <v>348</v>
      </c>
      <c r="B9" s="22">
        <v>2.06</v>
      </c>
      <c r="C9" s="22">
        <v>2.4</v>
      </c>
    </row>
    <row r="10" spans="1:3" ht="15">
      <c r="A10" s="7" t="s">
        <v>349</v>
      </c>
      <c r="B10" s="96">
        <v>28248</v>
      </c>
      <c r="C10" s="99" t="s">
        <v>350</v>
      </c>
    </row>
    <row r="11" spans="1:3" ht="15">
      <c r="A11" s="7" t="s">
        <v>351</v>
      </c>
      <c r="B11" s="22">
        <v>4.43</v>
      </c>
      <c r="C11" s="22">
        <v>5.2</v>
      </c>
    </row>
  </sheetData>
  <phoneticPr fontId="7" type="noConversion"/>
  <pageMargins left="0.7" right="0.7" top="0.75" bottom="0.75" header="0.3" footer="0.3"/>
  <pageSetup paperSize="9" orientation="portrait" horizontalDpi="300" verticalDpi="300" r:id="rId1"/>
  <customProperties>
    <customPr name="EpmWorksheetKeyString_GUID" r:id="rId2"/>
  </customPropertie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F2677-EE6A-4B2C-B12B-42C79F770197}">
  <dimension ref="A1:G5"/>
  <sheetViews>
    <sheetView workbookViewId="0">
      <selection activeCell="H32" sqref="H32"/>
    </sheetView>
  </sheetViews>
  <sheetFormatPr defaultRowHeight="14.65"/>
  <cols>
    <col min="1" max="1" width="39.42578125" customWidth="1"/>
    <col min="2" max="4" width="13.5703125" customWidth="1"/>
    <col min="5" max="5" width="10.7109375" customWidth="1"/>
    <col min="6" max="6" width="10.5703125" customWidth="1"/>
    <col min="7" max="7" width="13.42578125" customWidth="1"/>
    <col min="9" max="9" width="59.7109375" customWidth="1"/>
  </cols>
  <sheetData>
    <row r="1" spans="1:7" ht="15">
      <c r="A1" s="65" t="s">
        <v>79</v>
      </c>
      <c r="B1" s="201" t="s">
        <v>182</v>
      </c>
      <c r="C1" s="201"/>
      <c r="D1" s="201"/>
      <c r="E1" s="201" t="s">
        <v>169</v>
      </c>
    </row>
    <row r="2" spans="1:7" ht="15">
      <c r="A2" s="64" t="s">
        <v>182</v>
      </c>
      <c r="B2" s="7" t="s">
        <v>352</v>
      </c>
      <c r="C2" s="22" t="s">
        <v>353</v>
      </c>
      <c r="D2" s="22" t="s">
        <v>354</v>
      </c>
      <c r="E2" s="7" t="s">
        <v>352</v>
      </c>
      <c r="F2" s="22" t="s">
        <v>353</v>
      </c>
      <c r="G2" s="22" t="s">
        <v>354</v>
      </c>
    </row>
    <row r="3" spans="1:7" ht="15">
      <c r="A3" s="7" t="s">
        <v>355</v>
      </c>
      <c r="B3" s="7">
        <v>4.4000000000000004</v>
      </c>
      <c r="C3" s="96">
        <v>28809</v>
      </c>
      <c r="D3" s="96">
        <v>28994</v>
      </c>
      <c r="E3" s="7">
        <v>5.2</v>
      </c>
      <c r="F3" s="96">
        <v>27529</v>
      </c>
      <c r="G3" s="96">
        <v>27684</v>
      </c>
    </row>
    <row r="4" spans="1:7" ht="15">
      <c r="A4" s="7" t="s">
        <v>356</v>
      </c>
      <c r="B4" s="7">
        <v>2.8</v>
      </c>
      <c r="C4" s="96">
        <v>45100</v>
      </c>
      <c r="D4" s="96">
        <v>45100</v>
      </c>
      <c r="E4" s="7">
        <v>3.3</v>
      </c>
      <c r="F4" s="96">
        <v>42878</v>
      </c>
      <c r="G4" s="96">
        <v>43484</v>
      </c>
    </row>
    <row r="5" spans="1:7" ht="15">
      <c r="A5" s="7" t="s">
        <v>357</v>
      </c>
      <c r="B5" s="202">
        <v>2</v>
      </c>
      <c r="C5" s="96">
        <v>62438</v>
      </c>
      <c r="D5" s="96">
        <v>62604</v>
      </c>
      <c r="E5" s="202">
        <v>2.4</v>
      </c>
      <c r="F5" s="96">
        <v>58806</v>
      </c>
      <c r="G5" s="96">
        <v>61221</v>
      </c>
    </row>
  </sheetData>
  <pageMargins left="0.7" right="0.7" top="0.75" bottom="0.75" header="0.3" footer="0.3"/>
  <pageSetup paperSize="9" orientation="portrait" r:id="rId1"/>
  <customProperties>
    <customPr name="EpmWorksheetKeyString_GUID" r:id="rId2"/>
  </customPropertie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7D52D-608E-4764-ACD5-ADD536D8AE56}">
  <dimension ref="A1:D13"/>
  <sheetViews>
    <sheetView workbookViewId="0">
      <selection activeCell="H30" sqref="H30"/>
    </sheetView>
  </sheetViews>
  <sheetFormatPr defaultRowHeight="15" customHeight="1"/>
  <cols>
    <col min="1" max="1" width="32.7109375" customWidth="1"/>
    <col min="2" max="3" width="10.28515625" customWidth="1"/>
  </cols>
  <sheetData>
    <row r="1" spans="1:4" ht="15" customHeight="1">
      <c r="A1" s="100" t="s">
        <v>80</v>
      </c>
      <c r="B1" s="100"/>
      <c r="C1" s="100"/>
      <c r="D1" s="19"/>
    </row>
    <row r="2" spans="1:4" ht="40.5" customHeight="1">
      <c r="A2" s="97"/>
      <c r="B2" s="238" t="s">
        <v>358</v>
      </c>
      <c r="C2" s="238"/>
      <c r="D2" s="1"/>
    </row>
    <row r="3" spans="1:4">
      <c r="A3" s="7"/>
      <c r="B3" s="7" t="s">
        <v>182</v>
      </c>
      <c r="C3" s="7" t="s">
        <v>169</v>
      </c>
      <c r="D3" s="1"/>
    </row>
    <row r="4" spans="1:4" ht="15.4">
      <c r="A4" s="25" t="s">
        <v>359</v>
      </c>
      <c r="B4" s="81">
        <v>1</v>
      </c>
      <c r="C4" s="7">
        <v>1</v>
      </c>
      <c r="D4" s="1"/>
    </row>
    <row r="5" spans="1:4" ht="15.4">
      <c r="A5" s="25" t="s">
        <v>360</v>
      </c>
      <c r="B5" s="83">
        <v>5</v>
      </c>
      <c r="C5" s="7">
        <v>3</v>
      </c>
      <c r="D5" s="1"/>
    </row>
    <row r="6" spans="1:4" ht="15.4">
      <c r="A6" s="7" t="s">
        <v>361</v>
      </c>
      <c r="B6" s="86">
        <v>44</v>
      </c>
      <c r="C6" s="7">
        <v>39</v>
      </c>
      <c r="D6" s="1"/>
    </row>
    <row r="7" spans="1:4" ht="15.4">
      <c r="A7" s="7" t="s">
        <v>362</v>
      </c>
      <c r="B7" s="86">
        <v>375</v>
      </c>
      <c r="C7" s="7">
        <v>350</v>
      </c>
      <c r="D7" s="1"/>
    </row>
    <row r="8" spans="1:4" ht="15.4">
      <c r="A8" s="7" t="s">
        <v>363</v>
      </c>
      <c r="B8" s="86">
        <v>120</v>
      </c>
      <c r="C8" s="7">
        <v>117</v>
      </c>
      <c r="D8" s="1"/>
    </row>
    <row r="9" spans="1:4" ht="15.4">
      <c r="A9" s="7" t="s">
        <v>364</v>
      </c>
      <c r="B9" s="86">
        <v>218</v>
      </c>
      <c r="C9" s="7">
        <v>242</v>
      </c>
      <c r="D9" s="1"/>
    </row>
    <row r="10" spans="1:4" s="23" customFormat="1" ht="15.4">
      <c r="A10" s="20" t="s">
        <v>365</v>
      </c>
      <c r="B10" s="87">
        <v>763</v>
      </c>
      <c r="C10" s="20">
        <v>752</v>
      </c>
      <c r="D10" s="6"/>
    </row>
    <row r="11" spans="1:4">
      <c r="A11" s="7" t="s">
        <v>366</v>
      </c>
      <c r="B11" s="8">
        <v>-1</v>
      </c>
      <c r="C11" s="8">
        <v>-1</v>
      </c>
      <c r="D11" s="1"/>
    </row>
    <row r="12" spans="1:4" ht="15.4">
      <c r="A12" s="7" t="s">
        <v>367</v>
      </c>
      <c r="B12" s="86">
        <v>21</v>
      </c>
      <c r="C12" s="7">
        <v>9</v>
      </c>
      <c r="D12" s="1"/>
    </row>
    <row r="13" spans="1:4" s="23" customFormat="1" ht="15.4">
      <c r="A13" s="20" t="s">
        <v>368</v>
      </c>
      <c r="B13" s="87">
        <v>783</v>
      </c>
      <c r="C13" s="20">
        <v>760</v>
      </c>
      <c r="D13" s="6"/>
    </row>
  </sheetData>
  <mergeCells count="1">
    <mergeCell ref="B2:C2"/>
  </mergeCells>
  <pageMargins left="0.7" right="0.7" top="0.75" bottom="0.75" header="0.3" footer="0.3"/>
  <pageSetup paperSize="9" orientation="portrait" r:id="rId1"/>
  <customProperties>
    <customPr name="EpmWorksheetKeyString_GUID" r:id="rId2"/>
  </customPropertie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6080B-33C1-4F2C-A752-52AACA90ECC9}">
  <dimension ref="A1:B3"/>
  <sheetViews>
    <sheetView workbookViewId="0">
      <selection activeCell="D27" sqref="D27"/>
    </sheetView>
  </sheetViews>
  <sheetFormatPr defaultRowHeight="14.65"/>
  <cols>
    <col min="1" max="1" width="32" customWidth="1"/>
    <col min="2" max="2" width="37.42578125" customWidth="1"/>
  </cols>
  <sheetData>
    <row r="1" spans="1:2" ht="15">
      <c r="A1" s="25" t="s">
        <v>81</v>
      </c>
      <c r="B1" s="25"/>
    </row>
    <row r="2" spans="1:2" ht="30">
      <c r="A2" s="18" t="s">
        <v>369</v>
      </c>
      <c r="B2" s="18" t="s">
        <v>370</v>
      </c>
    </row>
    <row r="3" spans="1:2" ht="15">
      <c r="A3" s="57">
        <v>22</v>
      </c>
      <c r="B3" s="58">
        <v>20.149999999999999</v>
      </c>
    </row>
  </sheetData>
  <pageMargins left="0.7" right="0.7" top="0.75" bottom="0.75" header="0.3" footer="0.3"/>
  <customProperties>
    <customPr name="EpmWorksheetKeyString_GUID" r:id="rId1"/>
  </customPropertie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E2BC1-69E3-4D6C-9D9E-6A853DC43587}">
  <dimension ref="A1:C6"/>
  <sheetViews>
    <sheetView workbookViewId="0">
      <selection activeCell="H25" sqref="H25"/>
    </sheetView>
  </sheetViews>
  <sheetFormatPr defaultRowHeight="14.65"/>
  <cols>
    <col min="1" max="1" width="20.42578125" bestFit="1" customWidth="1"/>
    <col min="2" max="2" width="22.7109375" bestFit="1" customWidth="1"/>
  </cols>
  <sheetData>
    <row r="1" spans="1:3" ht="15">
      <c r="A1" s="32" t="s">
        <v>82</v>
      </c>
      <c r="B1" s="35"/>
      <c r="C1" s="35"/>
    </row>
    <row r="2" spans="1:3" ht="15">
      <c r="A2" s="18" t="s">
        <v>371</v>
      </c>
      <c r="B2" s="68" t="s">
        <v>372</v>
      </c>
    </row>
    <row r="3" spans="1:3" ht="15">
      <c r="A3" s="56">
        <v>0</v>
      </c>
      <c r="B3" s="8">
        <v>14</v>
      </c>
    </row>
    <row r="4" spans="1:3" ht="15">
      <c r="A4" s="46" t="s">
        <v>373</v>
      </c>
      <c r="B4" s="8">
        <v>8</v>
      </c>
    </row>
    <row r="5" spans="1:3" ht="15">
      <c r="A5" s="46" t="s">
        <v>374</v>
      </c>
      <c r="B5" s="8" t="s">
        <v>32</v>
      </c>
    </row>
    <row r="6" spans="1:3" ht="15">
      <c r="A6" s="56">
        <v>1</v>
      </c>
      <c r="B6" s="8" t="s">
        <v>32</v>
      </c>
    </row>
  </sheetData>
  <pageMargins left="0.7" right="0.7" top="0.75" bottom="0.75" header="0.3" footer="0.3"/>
  <customProperties>
    <customPr name="EpmWorksheetKeyString_GUID" r:id="rId1"/>
  </customPropertie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857AD-6392-42F9-AD04-97DC37A65272}">
  <dimension ref="A1:B7"/>
  <sheetViews>
    <sheetView zoomScaleNormal="100" workbookViewId="0">
      <selection activeCell="N32" sqref="N32"/>
    </sheetView>
  </sheetViews>
  <sheetFormatPr defaultRowHeight="14.65"/>
  <cols>
    <col min="1" max="1" width="42.42578125" customWidth="1"/>
    <col min="2" max="2" width="19.28515625" customWidth="1"/>
  </cols>
  <sheetData>
    <row r="1" spans="1:2" ht="15">
      <c r="A1" s="25" t="s">
        <v>83</v>
      </c>
      <c r="B1" s="25"/>
    </row>
    <row r="2" spans="1:2" ht="15">
      <c r="A2" s="7" t="s">
        <v>375</v>
      </c>
      <c r="B2" s="92">
        <v>85158.04</v>
      </c>
    </row>
    <row r="3" spans="1:2" ht="15">
      <c r="A3" s="55" t="s">
        <v>376</v>
      </c>
      <c r="B3" s="93">
        <v>48404202</v>
      </c>
    </row>
    <row r="4" spans="1:2" ht="15">
      <c r="A4" s="7" t="s">
        <v>377</v>
      </c>
      <c r="B4" s="94">
        <v>1.8E-3</v>
      </c>
    </row>
    <row r="7" spans="1:2">
      <c r="A7" s="41" t="s">
        <v>378</v>
      </c>
    </row>
  </sheetData>
  <pageMargins left="0.7" right="0.7" top="0.75" bottom="0.75" header="0.3" footer="0.3"/>
  <pageSetup paperSize="9" orientation="portrait" r:id="rId1"/>
  <customProperties>
    <customPr name="EpmWorksheetKeyString_GUID" r:id="rId2"/>
  </customPropertie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CCFE3-8072-4689-BE6A-3E5591AB0BA6}">
  <dimension ref="A1:B2"/>
  <sheetViews>
    <sheetView workbookViewId="0">
      <selection activeCell="A6" sqref="A6:XFD22"/>
    </sheetView>
  </sheetViews>
  <sheetFormatPr defaultRowHeight="14.65"/>
  <cols>
    <col min="1" max="1" width="34.7109375" bestFit="1" customWidth="1"/>
    <col min="2" max="2" width="19.5703125" customWidth="1"/>
  </cols>
  <sheetData>
    <row r="1" spans="1:2" ht="15">
      <c r="A1" s="44" t="s">
        <v>84</v>
      </c>
      <c r="B1" s="45"/>
    </row>
    <row r="2" spans="1:2" ht="45">
      <c r="A2" s="7" t="s">
        <v>379</v>
      </c>
      <c r="B2" s="54">
        <v>1</v>
      </c>
    </row>
  </sheetData>
  <pageMargins left="0.7" right="0.7" top="0.75" bottom="0.75" header="0.3" footer="0.3"/>
  <customProperties>
    <customPr name="EpmWorksheetKeyString_GUID" r:id="rId1"/>
  </customPropertie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C2A37-8AC1-4452-B081-60BC268B925A}">
  <dimension ref="A1:C9"/>
  <sheetViews>
    <sheetView workbookViewId="0">
      <selection activeCell="S41" sqref="S41"/>
    </sheetView>
  </sheetViews>
  <sheetFormatPr defaultRowHeight="15" customHeight="1"/>
  <cols>
    <col min="1" max="1" width="27.42578125" customWidth="1"/>
    <col min="2" max="2" width="9.7109375" bestFit="1" customWidth="1"/>
    <col min="3" max="3" width="11.28515625" customWidth="1"/>
  </cols>
  <sheetData>
    <row r="1" spans="1:3">
      <c r="A1" s="25" t="s">
        <v>85</v>
      </c>
      <c r="B1" s="25"/>
      <c r="C1" s="25"/>
    </row>
    <row r="2" spans="1:3">
      <c r="A2" s="22"/>
      <c r="B2" s="22" t="s">
        <v>182</v>
      </c>
      <c r="C2" s="22" t="s">
        <v>169</v>
      </c>
    </row>
    <row r="3" spans="1:3">
      <c r="A3" s="22"/>
      <c r="B3" s="22"/>
      <c r="C3" s="22" t="s">
        <v>380</v>
      </c>
    </row>
    <row r="4" spans="1:3">
      <c r="A4" s="7" t="s">
        <v>381</v>
      </c>
      <c r="B4" s="101">
        <v>34384</v>
      </c>
      <c r="C4" s="102">
        <v>32432</v>
      </c>
    </row>
    <row r="5" spans="1:3">
      <c r="A5" s="7" t="s">
        <v>382</v>
      </c>
      <c r="B5" s="101">
        <v>4025</v>
      </c>
      <c r="C5" s="102">
        <v>3644</v>
      </c>
    </row>
    <row r="6" spans="1:3">
      <c r="A6" s="7" t="s">
        <v>383</v>
      </c>
      <c r="B6" s="101">
        <v>9362</v>
      </c>
      <c r="C6" s="102">
        <v>8804</v>
      </c>
    </row>
    <row r="7" spans="1:3" s="23" customFormat="1" ht="15.4">
      <c r="A7" s="20" t="s">
        <v>384</v>
      </c>
      <c r="B7" s="103">
        <v>47771</v>
      </c>
      <c r="C7" s="104">
        <v>44880</v>
      </c>
    </row>
    <row r="8" spans="1:3">
      <c r="A8" s="7" t="s">
        <v>385</v>
      </c>
      <c r="B8" s="101">
        <v>1739</v>
      </c>
      <c r="C8" s="102">
        <v>566</v>
      </c>
    </row>
    <row r="9" spans="1:3" s="23" customFormat="1" ht="15.4">
      <c r="A9" s="20" t="s">
        <v>386</v>
      </c>
      <c r="B9" s="103">
        <v>49510</v>
      </c>
      <c r="C9" s="104">
        <v>45446</v>
      </c>
    </row>
  </sheetData>
  <pageMargins left="0.7" right="0.7" top="0.75" bottom="0.75" header="0.3" footer="0.3"/>
  <customProperties>
    <customPr name="EpmWorksheetKeyString_GUID" r:id="rId1"/>
  </customPropertie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DFC7A-DC3A-48F5-8CE4-DA263536819B}">
  <dimension ref="A1:B9"/>
  <sheetViews>
    <sheetView workbookViewId="0">
      <selection activeCell="K38" sqref="K38"/>
    </sheetView>
  </sheetViews>
  <sheetFormatPr defaultRowHeight="14.65"/>
  <cols>
    <col min="1" max="1" width="42.42578125" customWidth="1"/>
    <col min="2" max="2" width="19.28515625" bestFit="1" customWidth="1"/>
  </cols>
  <sheetData>
    <row r="1" spans="1:2" ht="15">
      <c r="A1" s="25" t="s">
        <v>86</v>
      </c>
      <c r="B1" s="25"/>
    </row>
    <row r="2" spans="1:2" ht="45">
      <c r="A2" s="46" t="s">
        <v>387</v>
      </c>
      <c r="B2" s="18" t="s">
        <v>388</v>
      </c>
    </row>
    <row r="3" spans="1:2" ht="15">
      <c r="A3" s="7" t="s">
        <v>389</v>
      </c>
      <c r="B3" s="8">
        <v>17</v>
      </c>
    </row>
    <row r="4" spans="1:2" ht="15">
      <c r="A4" s="7" t="s">
        <v>390</v>
      </c>
      <c r="B4" s="53"/>
    </row>
    <row r="5" spans="1:2" ht="30">
      <c r="A5" s="7" t="s">
        <v>391</v>
      </c>
      <c r="B5" s="8">
        <v>15</v>
      </c>
    </row>
    <row r="6" spans="1:2" ht="30">
      <c r="A6" s="7" t="s">
        <v>392</v>
      </c>
      <c r="B6" s="8">
        <v>1</v>
      </c>
    </row>
    <row r="7" spans="1:2" ht="30">
      <c r="A7" s="7" t="s">
        <v>393</v>
      </c>
      <c r="B7" s="8">
        <v>1</v>
      </c>
    </row>
    <row r="8" spans="1:2" ht="30">
      <c r="A8" s="7" t="s">
        <v>394</v>
      </c>
      <c r="B8" s="8" t="s">
        <v>32</v>
      </c>
    </row>
    <row r="9" spans="1:2" ht="30">
      <c r="A9" s="7" t="s">
        <v>395</v>
      </c>
      <c r="B9" s="43" t="s">
        <v>32</v>
      </c>
    </row>
  </sheetData>
  <pageMargins left="0.7" right="0.7" top="0.75" bottom="0.75" header="0.3" footer="0.3"/>
  <customProperties>
    <customPr name="EpmWorksheetKeyString_GU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35782-83FE-4024-BA1D-0AF5AF0C5549}">
  <dimension ref="A1:I9"/>
  <sheetViews>
    <sheetView workbookViewId="0">
      <selection activeCell="F18" sqref="F18"/>
    </sheetView>
  </sheetViews>
  <sheetFormatPr defaultRowHeight="15" customHeight="1"/>
  <cols>
    <col min="1" max="1" width="58.7109375" customWidth="1"/>
    <col min="2" max="2" width="11.42578125" bestFit="1" customWidth="1"/>
    <col min="3" max="3" width="10.42578125" bestFit="1" customWidth="1"/>
    <col min="7" max="7" width="25.7109375" bestFit="1" customWidth="1"/>
  </cols>
  <sheetData>
    <row r="1" spans="1:9" ht="15.4">
      <c r="A1" s="40"/>
      <c r="E1" s="28"/>
    </row>
    <row r="2" spans="1:9" ht="15.4">
      <c r="A2" s="17" t="s">
        <v>54</v>
      </c>
    </row>
    <row r="3" spans="1:9" ht="15.4">
      <c r="A3" s="24"/>
      <c r="B3" s="25">
        <v>2019</v>
      </c>
      <c r="C3" s="25">
        <v>2020</v>
      </c>
      <c r="D3" s="25">
        <v>2021</v>
      </c>
      <c r="E3" s="25">
        <v>2022</v>
      </c>
      <c r="F3" s="25">
        <v>2023</v>
      </c>
      <c r="G3" s="78" t="s">
        <v>159</v>
      </c>
      <c r="I3" s="76"/>
    </row>
    <row r="4" spans="1:9" ht="15.4">
      <c r="A4" s="24" t="s">
        <v>160</v>
      </c>
      <c r="B4" s="171">
        <f>40/383</f>
        <v>0.10443864229765012</v>
      </c>
      <c r="C4" s="171">
        <f>46/493</f>
        <v>9.330628803245436E-2</v>
      </c>
      <c r="D4" s="171">
        <f>58/665</f>
        <v>8.7218045112781958E-2</v>
      </c>
      <c r="E4" s="171">
        <f>54/645</f>
        <v>8.3720930232558138E-2</v>
      </c>
      <c r="F4" s="79">
        <v>7.6399999999999996E-2</v>
      </c>
      <c r="G4" s="79">
        <v>0.14000000000000001</v>
      </c>
    </row>
    <row r="5" spans="1:9" ht="15.4">
      <c r="A5" s="24" t="s">
        <v>161</v>
      </c>
      <c r="B5" s="172">
        <f>19/577</f>
        <v>3.292894280762565E-2</v>
      </c>
      <c r="C5" s="172">
        <f>22/634</f>
        <v>3.4700315457413249E-2</v>
      </c>
      <c r="D5" s="172">
        <f>37/736</f>
        <v>5.0271739130434784E-2</v>
      </c>
      <c r="E5" s="172">
        <f>42/695</f>
        <v>6.0431654676258995E-2</v>
      </c>
      <c r="F5" s="84">
        <v>6.1400000000000003E-2</v>
      </c>
      <c r="G5" s="80">
        <v>0.15</v>
      </c>
    </row>
    <row r="6" spans="1:9" ht="15.4">
      <c r="A6" s="24" t="s">
        <v>162</v>
      </c>
      <c r="B6" s="171">
        <f>345/747</f>
        <v>0.46184738955823296</v>
      </c>
      <c r="C6" s="171">
        <f>358/812</f>
        <v>0.44088669950738918</v>
      </c>
      <c r="D6" s="171">
        <f>384/855</f>
        <v>0.44912280701754387</v>
      </c>
      <c r="E6" s="171">
        <f>369/816</f>
        <v>0.45220588235294118</v>
      </c>
      <c r="F6" s="84">
        <v>0.46729999999999999</v>
      </c>
      <c r="G6" s="79">
        <v>0.54500000000000004</v>
      </c>
    </row>
    <row r="7" spans="1:9" ht="15.4">
      <c r="A7" s="24" t="s">
        <v>163</v>
      </c>
      <c r="B7" s="172">
        <f>19/375</f>
        <v>5.0666666666666665E-2</v>
      </c>
      <c r="C7" s="172">
        <f>18/479</f>
        <v>3.7578288100208766E-2</v>
      </c>
      <c r="D7" s="172">
        <f>23/613</f>
        <v>3.7520391517128875E-2</v>
      </c>
      <c r="E7" s="172">
        <f>28/595</f>
        <v>4.7058823529411764E-2</v>
      </c>
      <c r="F7" s="84">
        <v>4.65E-2</v>
      </c>
      <c r="G7" s="80">
        <v>6.0999999999999999E-2</v>
      </c>
    </row>
    <row r="9" spans="1:9" ht="15.4">
      <c r="A9" s="17"/>
    </row>
  </sheetData>
  <pageMargins left="0.7" right="0.7" top="0.75" bottom="0.75" header="0.3" footer="0.3"/>
  <customProperties>
    <customPr name="EpmWorksheetKeyString_GUID" r:id="rId1"/>
  </customPropertie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27620-38CA-4A41-85F3-41708C121BA6}">
  <dimension ref="A1:B9"/>
  <sheetViews>
    <sheetView workbookViewId="0">
      <selection activeCell="G30" sqref="G30"/>
    </sheetView>
  </sheetViews>
  <sheetFormatPr defaultRowHeight="14.65"/>
  <cols>
    <col min="1" max="1" width="48.28515625" customWidth="1"/>
    <col min="2" max="2" width="19.7109375" customWidth="1"/>
  </cols>
  <sheetData>
    <row r="1" spans="1:2" ht="15">
      <c r="A1" s="25" t="s">
        <v>87</v>
      </c>
      <c r="B1" s="25"/>
    </row>
    <row r="2" spans="1:2" ht="45">
      <c r="A2" s="46" t="s">
        <v>396</v>
      </c>
      <c r="B2" s="18" t="s">
        <v>388</v>
      </c>
    </row>
    <row r="3" spans="1:2" ht="30">
      <c r="A3" s="51" t="s">
        <v>397</v>
      </c>
      <c r="B3" s="51">
        <v>131</v>
      </c>
    </row>
    <row r="4" spans="1:2" ht="15">
      <c r="A4" s="7" t="s">
        <v>390</v>
      </c>
      <c r="B4" s="7"/>
    </row>
    <row r="5" spans="1:2" ht="15">
      <c r="A5" s="7" t="s">
        <v>398</v>
      </c>
      <c r="B5" s="52" t="s">
        <v>32</v>
      </c>
    </row>
    <row r="6" spans="1:2" ht="30">
      <c r="A6" s="7" t="s">
        <v>399</v>
      </c>
      <c r="B6" s="7">
        <v>49</v>
      </c>
    </row>
    <row r="7" spans="1:2" ht="30">
      <c r="A7" s="7" t="s">
        <v>400</v>
      </c>
      <c r="B7" s="7">
        <v>82</v>
      </c>
    </row>
    <row r="8" spans="1:2" ht="30">
      <c r="A8" s="7" t="s">
        <v>401</v>
      </c>
      <c r="B8" s="7">
        <v>104</v>
      </c>
    </row>
    <row r="9" spans="1:2" ht="45">
      <c r="A9" s="7" t="s">
        <v>402</v>
      </c>
      <c r="B9" s="52" t="s">
        <v>32</v>
      </c>
    </row>
  </sheetData>
  <pageMargins left="0.7" right="0.7" top="0.75" bottom="0.75" header="0.3" footer="0.3"/>
  <pageSetup paperSize="9" orientation="portrait" horizontalDpi="300" verticalDpi="300" r:id="rId1"/>
  <customProperties>
    <customPr name="EpmWorksheetKeyString_GUID" r:id="rId2"/>
  </customPropertie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ED15A-6BA8-4404-B88D-4B0F9B46AA1A}">
  <dimension ref="A1:B4"/>
  <sheetViews>
    <sheetView workbookViewId="0">
      <selection activeCell="K26" sqref="K26"/>
    </sheetView>
  </sheetViews>
  <sheetFormatPr defaultRowHeight="14.65"/>
  <cols>
    <col min="1" max="1" width="41.5703125" customWidth="1"/>
    <col min="2" max="2" width="22" customWidth="1"/>
  </cols>
  <sheetData>
    <row r="1" spans="1:2" ht="15">
      <c r="A1" s="44" t="s">
        <v>88</v>
      </c>
      <c r="B1" s="45"/>
    </row>
    <row r="2" spans="1:2" ht="60">
      <c r="A2" s="7" t="s">
        <v>403</v>
      </c>
      <c r="B2" s="7" t="s">
        <v>388</v>
      </c>
    </row>
    <row r="3" spans="1:2" ht="60">
      <c r="A3" s="7" t="s">
        <v>404</v>
      </c>
      <c r="B3" s="22" t="s">
        <v>32</v>
      </c>
    </row>
    <row r="4" spans="1:2" ht="105">
      <c r="A4" s="7" t="s">
        <v>405</v>
      </c>
      <c r="B4" s="7">
        <v>9</v>
      </c>
    </row>
  </sheetData>
  <pageMargins left="0.7" right="0.7" top="0.75" bottom="0.75" header="0.3" footer="0.3"/>
  <customProperties>
    <customPr name="EpmWorksheetKeyString_GUID" r:id="rId1"/>
  </customPropertie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4750A-204A-4EEE-B213-63DDE43912D8}">
  <dimension ref="A1:H11"/>
  <sheetViews>
    <sheetView workbookViewId="0">
      <selection activeCell="L22" sqref="L22"/>
    </sheetView>
  </sheetViews>
  <sheetFormatPr defaultRowHeight="14.65"/>
  <cols>
    <col min="1" max="1" width="55.7109375" customWidth="1"/>
    <col min="2" max="4" width="11.42578125" customWidth="1"/>
    <col min="5" max="5" width="15.28515625" customWidth="1"/>
  </cols>
  <sheetData>
    <row r="1" spans="1:8" ht="15">
      <c r="A1" s="49" t="s">
        <v>89</v>
      </c>
      <c r="B1" s="49"/>
      <c r="C1" s="49"/>
      <c r="D1" s="49"/>
      <c r="E1" s="50"/>
    </row>
    <row r="2" spans="1:8" ht="45">
      <c r="A2" s="7"/>
      <c r="B2" s="18" t="s">
        <v>406</v>
      </c>
      <c r="C2" s="18" t="s">
        <v>407</v>
      </c>
      <c r="D2" s="18" t="s">
        <v>408</v>
      </c>
      <c r="E2" s="18" t="s">
        <v>409</v>
      </c>
    </row>
    <row r="3" spans="1:8" ht="15">
      <c r="A3" s="7" t="s">
        <v>410</v>
      </c>
      <c r="B3" s="8">
        <v>48483</v>
      </c>
      <c r="C3" s="8">
        <v>49700</v>
      </c>
      <c r="D3" s="8">
        <v>49510</v>
      </c>
      <c r="E3" s="8">
        <v>190</v>
      </c>
      <c r="H3" s="63"/>
    </row>
    <row r="4" spans="1:8" ht="15">
      <c r="A4" s="7" t="s">
        <v>411</v>
      </c>
      <c r="B4" s="8">
        <v>18275</v>
      </c>
      <c r="C4" s="8">
        <v>13626</v>
      </c>
      <c r="D4" s="8">
        <v>13355</v>
      </c>
      <c r="E4" s="8">
        <v>271</v>
      </c>
      <c r="H4" s="63"/>
    </row>
    <row r="5" spans="1:8" ht="15">
      <c r="A5" s="7" t="s">
        <v>412</v>
      </c>
      <c r="B5" s="8">
        <v>-11863</v>
      </c>
      <c r="C5" s="8">
        <v>-11177</v>
      </c>
      <c r="D5" s="8">
        <v>-12016</v>
      </c>
      <c r="E5" s="8">
        <v>839</v>
      </c>
      <c r="H5" s="63"/>
    </row>
    <row r="6" spans="1:8" s="23" customFormat="1" ht="15.4">
      <c r="A6" s="20" t="s">
        <v>413</v>
      </c>
      <c r="B6" s="37">
        <v>54895</v>
      </c>
      <c r="C6" s="37">
        <v>52149</v>
      </c>
      <c r="D6" s="37">
        <v>50849</v>
      </c>
      <c r="E6" s="37">
        <v>1300</v>
      </c>
      <c r="H6" s="63"/>
    </row>
    <row r="7" spans="1:8" ht="15">
      <c r="A7" s="7" t="s">
        <v>414</v>
      </c>
      <c r="B7" s="8">
        <v>1788</v>
      </c>
      <c r="C7" s="8">
        <v>1210</v>
      </c>
      <c r="D7" s="8">
        <v>1042</v>
      </c>
      <c r="E7" s="8">
        <v>168</v>
      </c>
      <c r="H7" s="63"/>
    </row>
    <row r="8" spans="1:8" s="23" customFormat="1" ht="15.4">
      <c r="A8" s="20" t="s">
        <v>415</v>
      </c>
      <c r="B8" s="37">
        <v>56683</v>
      </c>
      <c r="C8" s="37">
        <v>53359</v>
      </c>
      <c r="D8" s="37">
        <v>51891</v>
      </c>
      <c r="E8" s="37">
        <v>1468</v>
      </c>
      <c r="G8" s="59"/>
      <c r="H8" s="63"/>
    </row>
    <row r="9" spans="1:8" ht="36" customHeight="1">
      <c r="A9" s="7" t="s">
        <v>416</v>
      </c>
      <c r="B9" s="8">
        <v>204</v>
      </c>
      <c r="C9" s="8">
        <v>204</v>
      </c>
      <c r="D9" s="8">
        <v>-73</v>
      </c>
      <c r="E9" s="8">
        <v>277</v>
      </c>
      <c r="H9" s="63"/>
    </row>
    <row r="10" spans="1:8" s="23" customFormat="1" ht="15.4">
      <c r="A10" s="20" t="s">
        <v>417</v>
      </c>
      <c r="B10" s="37">
        <v>56887</v>
      </c>
      <c r="C10" s="37">
        <v>53563</v>
      </c>
      <c r="D10" s="37">
        <v>51818</v>
      </c>
      <c r="E10" s="37">
        <v>1745</v>
      </c>
      <c r="H10" s="63"/>
    </row>
    <row r="11" spans="1:8" ht="15">
      <c r="A11" s="7" t="s">
        <v>418</v>
      </c>
      <c r="B11" s="8">
        <v>14085</v>
      </c>
      <c r="C11" s="8">
        <v>12758</v>
      </c>
      <c r="D11" s="8">
        <v>9620</v>
      </c>
      <c r="E11" s="8">
        <v>3138</v>
      </c>
      <c r="G11" s="63"/>
      <c r="H11" s="63"/>
    </row>
  </sheetData>
  <pageMargins left="0.7" right="0.7" top="0.75" bottom="0.75" header="0.3" footer="0.3"/>
  <pageSetup paperSize="9" orientation="portrait" horizontalDpi="300" verticalDpi="300" r:id="rId1"/>
  <customProperties>
    <customPr name="EpmWorksheetKeyString_GUID" r:id="rId2"/>
  </customPropertie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5295A-9B92-4804-99EB-C5647493E45D}">
  <dimension ref="A1:D9"/>
  <sheetViews>
    <sheetView workbookViewId="0">
      <selection activeCell="M35" sqref="M35"/>
    </sheetView>
  </sheetViews>
  <sheetFormatPr defaultRowHeight="14.65"/>
  <cols>
    <col min="1" max="1" width="35.7109375" customWidth="1"/>
    <col min="2" max="2" width="10.7109375" customWidth="1"/>
  </cols>
  <sheetData>
    <row r="1" spans="1:4" ht="15" customHeight="1">
      <c r="A1" s="32" t="s">
        <v>90</v>
      </c>
      <c r="B1" s="35"/>
      <c r="C1" s="35"/>
      <c r="D1" s="35"/>
    </row>
    <row r="2" spans="1:4" ht="30">
      <c r="A2" s="18"/>
      <c r="B2" s="22" t="s">
        <v>419</v>
      </c>
    </row>
    <row r="3" spans="1:4" ht="15">
      <c r="A3" s="7" t="s">
        <v>413</v>
      </c>
      <c r="B3" s="8">
        <v>61900</v>
      </c>
    </row>
    <row r="4" spans="1:4" ht="15">
      <c r="A4" s="7" t="s">
        <v>414</v>
      </c>
      <c r="B4" s="8">
        <v>3500</v>
      </c>
    </row>
    <row r="5" spans="1:4" s="23" customFormat="1" ht="15.4">
      <c r="A5" s="20" t="s">
        <v>415</v>
      </c>
      <c r="B5" s="37">
        <v>65400</v>
      </c>
    </row>
    <row r="6" spans="1:4" ht="15">
      <c r="A6" s="7" t="s">
        <v>420</v>
      </c>
      <c r="B6" s="8">
        <v>185</v>
      </c>
    </row>
    <row r="7" spans="1:4" s="23" customFormat="1" ht="15.4">
      <c r="A7" s="20" t="s">
        <v>417</v>
      </c>
      <c r="B7" s="37">
        <v>65585</v>
      </c>
    </row>
    <row r="8" spans="1:4" s="23" customFormat="1" ht="15.4">
      <c r="A8" s="213" t="s">
        <v>418</v>
      </c>
      <c r="B8" s="8">
        <v>16938</v>
      </c>
    </row>
    <row r="9" spans="1:4" ht="15.4">
      <c r="A9" s="20" t="s">
        <v>421</v>
      </c>
      <c r="B9" s="37">
        <v>82523</v>
      </c>
    </row>
  </sheetData>
  <pageMargins left="0.7" right="0.7" top="0.75" bottom="0.75" header="0.3" footer="0.3"/>
  <customProperties>
    <customPr name="EpmWorksheetKeyString_GUID" r:id="rId1"/>
  </customProperties>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31E47-B4BF-49FB-A66B-1F8C268F5553}">
  <dimension ref="A1:H13"/>
  <sheetViews>
    <sheetView workbookViewId="0">
      <selection activeCell="C28" sqref="C28"/>
    </sheetView>
  </sheetViews>
  <sheetFormatPr defaultRowHeight="15" customHeight="1"/>
  <cols>
    <col min="1" max="1" width="28.42578125" customWidth="1"/>
    <col min="2" max="2" width="9.7109375" bestFit="1" customWidth="1"/>
    <col min="3" max="3" width="10.42578125" bestFit="1" customWidth="1"/>
    <col min="4" max="4" width="9.7109375" bestFit="1" customWidth="1"/>
    <col min="5" max="7" width="9.5703125" customWidth="1"/>
  </cols>
  <sheetData>
    <row r="1" spans="1:8" ht="15" customHeight="1">
      <c r="A1" s="25" t="s">
        <v>91</v>
      </c>
      <c r="B1" s="25"/>
      <c r="C1" s="25"/>
      <c r="D1" s="25"/>
      <c r="E1" s="25" t="s">
        <v>422</v>
      </c>
      <c r="F1" s="25"/>
      <c r="G1" s="25"/>
      <c r="H1" s="3"/>
    </row>
    <row r="2" spans="1:8" ht="15" customHeight="1">
      <c r="A2" s="22"/>
      <c r="B2" s="22" t="s">
        <v>182</v>
      </c>
      <c r="C2" s="22" t="s">
        <v>182</v>
      </c>
      <c r="D2" s="22" t="s">
        <v>182</v>
      </c>
      <c r="E2" s="22" t="s">
        <v>169</v>
      </c>
      <c r="F2" s="22" t="s">
        <v>169</v>
      </c>
      <c r="G2" s="22" t="s">
        <v>169</v>
      </c>
      <c r="H2" s="21"/>
    </row>
    <row r="3" spans="1:8">
      <c r="A3" s="7"/>
      <c r="B3" s="7" t="s">
        <v>423</v>
      </c>
      <c r="C3" s="7" t="s">
        <v>424</v>
      </c>
      <c r="D3" s="7" t="s">
        <v>425</v>
      </c>
      <c r="E3" s="18" t="s">
        <v>423</v>
      </c>
      <c r="F3" s="18" t="s">
        <v>424</v>
      </c>
      <c r="G3" s="18" t="s">
        <v>425</v>
      </c>
      <c r="H3" s="4"/>
    </row>
    <row r="4" spans="1:8">
      <c r="A4" s="7"/>
      <c r="B4" s="8"/>
      <c r="C4" s="8"/>
      <c r="D4" s="8"/>
      <c r="E4" s="22" t="s">
        <v>380</v>
      </c>
      <c r="F4" s="22" t="s">
        <v>380</v>
      </c>
      <c r="G4" s="22" t="s">
        <v>380</v>
      </c>
      <c r="H4" s="5"/>
    </row>
    <row r="5" spans="1:8" ht="15" customHeight="1">
      <c r="A5" s="7" t="s">
        <v>426</v>
      </c>
      <c r="B5" s="8">
        <v>12443</v>
      </c>
      <c r="C5" s="8">
        <v>-6324</v>
      </c>
      <c r="D5" s="8">
        <v>6119</v>
      </c>
      <c r="E5" s="199">
        <v>11092</v>
      </c>
      <c r="F5" s="90" t="s">
        <v>427</v>
      </c>
      <c r="G5" s="199">
        <v>5788</v>
      </c>
      <c r="H5" s="1"/>
    </row>
    <row r="6" spans="1:8">
      <c r="A6" s="7" t="s">
        <v>428</v>
      </c>
      <c r="B6" s="8">
        <v>7291</v>
      </c>
      <c r="C6" s="8">
        <v>-3395</v>
      </c>
      <c r="D6" s="8">
        <v>3896</v>
      </c>
      <c r="E6" s="199">
        <v>8127</v>
      </c>
      <c r="F6" s="90" t="s">
        <v>429</v>
      </c>
      <c r="G6" s="199">
        <v>4578</v>
      </c>
      <c r="H6" s="1"/>
    </row>
    <row r="7" spans="1:8" ht="30">
      <c r="A7" s="7" t="s">
        <v>430</v>
      </c>
      <c r="B7" s="8">
        <v>4242</v>
      </c>
      <c r="C7" s="8">
        <v>-1508</v>
      </c>
      <c r="D7" s="8">
        <v>2734</v>
      </c>
      <c r="E7" s="199">
        <v>4935</v>
      </c>
      <c r="F7" s="90" t="s">
        <v>431</v>
      </c>
      <c r="G7" s="199">
        <v>3379</v>
      </c>
      <c r="H7" s="1"/>
    </row>
    <row r="8" spans="1:8" s="23" customFormat="1" ht="30.95">
      <c r="A8" s="20" t="s">
        <v>432</v>
      </c>
      <c r="B8" s="37">
        <v>23976</v>
      </c>
      <c r="C8" s="37">
        <v>-11227</v>
      </c>
      <c r="D8" s="37">
        <v>12749</v>
      </c>
      <c r="E8" s="200">
        <v>24154</v>
      </c>
      <c r="F8" s="105" t="s">
        <v>433</v>
      </c>
      <c r="G8" s="200">
        <v>13745</v>
      </c>
      <c r="H8" s="6"/>
    </row>
    <row r="9" spans="1:8" ht="14.65">
      <c r="A9" s="48"/>
      <c r="B9" s="48"/>
      <c r="C9" s="48"/>
      <c r="D9" s="48"/>
      <c r="E9" s="48"/>
      <c r="F9" s="48"/>
      <c r="G9" s="48"/>
      <c r="H9" s="1"/>
    </row>
    <row r="12" spans="1:8" ht="15.4">
      <c r="A12" s="17" t="s">
        <v>434</v>
      </c>
      <c r="B12" s="17"/>
      <c r="C12" s="17"/>
      <c r="D12" s="17"/>
      <c r="E12" s="17"/>
      <c r="F12" s="17"/>
      <c r="G12" s="17"/>
    </row>
    <row r="13" spans="1:8" ht="15.4">
      <c r="A13" s="17" t="s">
        <v>435</v>
      </c>
      <c r="B13" s="17"/>
      <c r="C13" s="17"/>
      <c r="D13" s="17"/>
      <c r="E13" s="17"/>
      <c r="F13" s="17"/>
      <c r="G13" s="17"/>
    </row>
  </sheetData>
  <phoneticPr fontId="7" type="noConversion"/>
  <pageMargins left="0.7" right="0.7" top="0.75" bottom="0.75" header="0.3" footer="0.3"/>
  <pageSetup paperSize="9" orientation="portrait" horizontalDpi="300" verticalDpi="300" r:id="rId1"/>
  <customProperties>
    <customPr name="EpmWorksheetKeyString_GUID" r:id="rId2"/>
  </customProperties>
  <legacyDrawing r:id="rId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B75F9-7132-4085-A543-601CD74FAB2C}">
  <dimension ref="A1:E9"/>
  <sheetViews>
    <sheetView workbookViewId="0">
      <selection activeCell="A11" sqref="A11:XFD35"/>
    </sheetView>
  </sheetViews>
  <sheetFormatPr defaultRowHeight="15" customHeight="1"/>
  <cols>
    <col min="1" max="1" width="40.7109375" customWidth="1"/>
    <col min="2" max="2" width="9.7109375" bestFit="1" customWidth="1"/>
    <col min="3" max="3" width="10.42578125" bestFit="1" customWidth="1"/>
    <col min="4" max="4" width="9.7109375" customWidth="1"/>
  </cols>
  <sheetData>
    <row r="1" spans="1:5">
      <c r="A1" s="25" t="s">
        <v>92</v>
      </c>
      <c r="B1" s="25"/>
      <c r="C1" s="25"/>
      <c r="D1" s="25"/>
    </row>
    <row r="2" spans="1:5" ht="30">
      <c r="A2" s="22"/>
      <c r="B2" s="18" t="s">
        <v>436</v>
      </c>
      <c r="C2" s="18" t="s">
        <v>437</v>
      </c>
      <c r="D2" s="22" t="s">
        <v>438</v>
      </c>
    </row>
    <row r="3" spans="1:5" ht="27" customHeight="1">
      <c r="A3" s="7" t="s">
        <v>439</v>
      </c>
      <c r="B3" s="46"/>
      <c r="C3" s="8" t="s">
        <v>32</v>
      </c>
      <c r="D3" s="8">
        <v>-1433</v>
      </c>
    </row>
    <row r="4" spans="1:5" s="23" customFormat="1" ht="15.4">
      <c r="A4" s="7" t="s">
        <v>440</v>
      </c>
      <c r="B4" s="106"/>
      <c r="C4" s="8">
        <v>-12016</v>
      </c>
      <c r="D4" s="8">
        <v>-11224</v>
      </c>
      <c r="E4"/>
    </row>
    <row r="5" spans="1:5" ht="15.4">
      <c r="A5" s="20" t="s">
        <v>441</v>
      </c>
      <c r="B5" s="46">
        <v>5</v>
      </c>
      <c r="C5" s="37">
        <v>-12016</v>
      </c>
      <c r="D5" s="37">
        <v>-12657</v>
      </c>
    </row>
    <row r="6" spans="1:5">
      <c r="A6" s="7" t="s">
        <v>442</v>
      </c>
      <c r="B6" s="46" t="s">
        <v>443</v>
      </c>
      <c r="C6" s="8">
        <v>49510</v>
      </c>
      <c r="D6" s="8">
        <v>45446</v>
      </c>
    </row>
    <row r="7" spans="1:5">
      <c r="A7" s="7" t="s">
        <v>444</v>
      </c>
      <c r="B7" s="46" t="s">
        <v>445</v>
      </c>
      <c r="C7" s="8">
        <v>14324</v>
      </c>
      <c r="D7" s="8">
        <v>15286</v>
      </c>
    </row>
    <row r="8" spans="1:5" s="23" customFormat="1" ht="15.4">
      <c r="A8" s="20" t="s">
        <v>417</v>
      </c>
      <c r="B8" s="106"/>
      <c r="C8" s="37">
        <v>63834</v>
      </c>
      <c r="D8" s="37">
        <v>60732</v>
      </c>
    </row>
    <row r="9" spans="1:5" s="23" customFormat="1" ht="15.4">
      <c r="A9" s="20" t="s">
        <v>446</v>
      </c>
      <c r="B9" s="107"/>
      <c r="C9" s="37">
        <v>51818</v>
      </c>
      <c r="D9" s="37">
        <v>48075</v>
      </c>
    </row>
  </sheetData>
  <phoneticPr fontId="7" type="noConversion"/>
  <pageMargins left="0.7" right="0.7" top="0.75" bottom="0.75" header="0.3" footer="0.3"/>
  <pageSetup paperSize="9" orientation="portrait" r:id="rId1"/>
  <customProperties>
    <customPr name="EpmWorksheetKeyString_GUID" r:id="rId2"/>
  </customPropertie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3686C-5DA4-4BE4-ABEC-2A2BA438EDFB}">
  <dimension ref="A1:F25"/>
  <sheetViews>
    <sheetView topLeftCell="A2" zoomScaleNormal="100" workbookViewId="0">
      <selection activeCell="A28" sqref="A28"/>
    </sheetView>
  </sheetViews>
  <sheetFormatPr defaultRowHeight="15" customHeight="1"/>
  <cols>
    <col min="1" max="1" width="38.7109375" customWidth="1"/>
    <col min="2" max="2" width="9.7109375" bestFit="1" customWidth="1"/>
    <col min="3" max="3" width="10.42578125" bestFit="1" customWidth="1"/>
    <col min="4" max="4" width="9" bestFit="1" customWidth="1"/>
  </cols>
  <sheetData>
    <row r="1" spans="1:6">
      <c r="A1" s="78" t="s">
        <v>93</v>
      </c>
      <c r="B1" s="108"/>
      <c r="C1" s="108"/>
      <c r="D1" s="108"/>
      <c r="E1" s="108"/>
      <c r="F1" s="108"/>
    </row>
    <row r="2" spans="1:6" ht="30.75" customHeight="1">
      <c r="A2" s="97"/>
      <c r="B2" s="18" t="s">
        <v>436</v>
      </c>
      <c r="C2" s="239" t="s">
        <v>447</v>
      </c>
      <c r="D2" s="241"/>
      <c r="E2" s="239" t="s">
        <v>448</v>
      </c>
      <c r="F2" s="240"/>
    </row>
    <row r="3" spans="1:6">
      <c r="A3" s="7" t="s">
        <v>449</v>
      </c>
      <c r="B3" s="22"/>
      <c r="C3" s="22"/>
      <c r="D3" s="22"/>
      <c r="E3" s="22"/>
      <c r="F3" s="22"/>
    </row>
    <row r="4" spans="1:6">
      <c r="A4" s="7" t="s">
        <v>450</v>
      </c>
      <c r="B4" s="46" t="s">
        <v>451</v>
      </c>
      <c r="C4" s="8">
        <v>3615</v>
      </c>
      <c r="D4" s="198"/>
      <c r="E4" s="8">
        <v>143</v>
      </c>
      <c r="F4" s="198"/>
    </row>
    <row r="5" spans="1:6">
      <c r="A5" s="7" t="s">
        <v>452</v>
      </c>
      <c r="B5" s="46">
        <v>7</v>
      </c>
      <c r="C5" s="8">
        <v>16591</v>
      </c>
      <c r="D5" s="198"/>
      <c r="E5" s="8">
        <v>8572</v>
      </c>
      <c r="F5" s="198"/>
    </row>
    <row r="6" spans="1:6">
      <c r="A6" s="7" t="s">
        <v>453</v>
      </c>
      <c r="B6" s="46">
        <v>8</v>
      </c>
      <c r="C6" s="8">
        <v>13</v>
      </c>
      <c r="D6" s="198"/>
      <c r="E6" s="8">
        <v>33</v>
      </c>
      <c r="F6" s="198"/>
    </row>
    <row r="7" spans="1:6" s="23" customFormat="1" ht="15.4">
      <c r="A7" s="20" t="s">
        <v>454</v>
      </c>
      <c r="B7" s="106"/>
      <c r="C7" s="37"/>
      <c r="D7" s="37">
        <v>20219</v>
      </c>
      <c r="E7" s="37"/>
      <c r="F7" s="37">
        <v>8748</v>
      </c>
    </row>
    <row r="8" spans="1:6">
      <c r="A8" s="7"/>
      <c r="B8" s="46"/>
      <c r="C8" s="198"/>
      <c r="D8" s="198"/>
      <c r="E8" s="198"/>
      <c r="F8" s="198"/>
    </row>
    <row r="9" spans="1:6">
      <c r="A9" s="7" t="s">
        <v>455</v>
      </c>
      <c r="B9" s="46">
        <v>8</v>
      </c>
      <c r="C9" s="8">
        <v>4373</v>
      </c>
      <c r="D9" s="198"/>
      <c r="E9" s="8">
        <v>6088</v>
      </c>
      <c r="F9" s="198"/>
    </row>
    <row r="10" spans="1:6">
      <c r="A10" s="7" t="s">
        <v>456</v>
      </c>
      <c r="B10" s="46">
        <v>9</v>
      </c>
      <c r="C10" s="8">
        <v>8138</v>
      </c>
      <c r="D10" s="8"/>
      <c r="E10" s="8">
        <v>6949</v>
      </c>
      <c r="F10" s="8"/>
    </row>
    <row r="11" spans="1:6" s="23" customFormat="1" ht="15.4">
      <c r="A11" s="20" t="s">
        <v>457</v>
      </c>
      <c r="B11" s="106"/>
      <c r="C11" s="37"/>
      <c r="D11" s="37">
        <v>12511</v>
      </c>
      <c r="E11" s="37"/>
      <c r="F11" s="37">
        <v>13037</v>
      </c>
    </row>
    <row r="12" spans="1:6" s="23" customFormat="1" ht="15.4">
      <c r="A12" s="20" t="s">
        <v>458</v>
      </c>
      <c r="B12" s="106"/>
      <c r="C12" s="37"/>
      <c r="D12" s="37">
        <v>32730</v>
      </c>
      <c r="E12" s="37"/>
      <c r="F12" s="37">
        <v>21785</v>
      </c>
    </row>
    <row r="13" spans="1:6">
      <c r="A13" s="7"/>
      <c r="B13" s="46"/>
      <c r="C13" s="198"/>
      <c r="D13" s="198"/>
      <c r="E13" s="198"/>
      <c r="F13" s="198"/>
    </row>
    <row r="14" spans="1:6">
      <c r="A14" s="7" t="s">
        <v>459</v>
      </c>
      <c r="B14" s="46">
        <v>10</v>
      </c>
      <c r="C14" s="8">
        <v>-7546</v>
      </c>
      <c r="D14" s="198"/>
      <c r="E14" s="8">
        <v>-8438</v>
      </c>
      <c r="F14" s="198"/>
    </row>
    <row r="15" spans="1:6">
      <c r="A15" s="7" t="s">
        <v>460</v>
      </c>
      <c r="B15" s="46">
        <v>11</v>
      </c>
      <c r="C15" s="8">
        <v>-813</v>
      </c>
      <c r="D15" s="198"/>
      <c r="E15" s="8"/>
      <c r="F15" s="198"/>
    </row>
    <row r="16" spans="1:6">
      <c r="A16" s="7" t="s">
        <v>461</v>
      </c>
      <c r="B16" s="46">
        <v>14</v>
      </c>
      <c r="C16" s="8" t="s">
        <v>32</v>
      </c>
      <c r="D16" s="8"/>
      <c r="E16" s="8">
        <v>-73</v>
      </c>
      <c r="F16" s="8"/>
    </row>
    <row r="17" spans="1:6" s="23" customFormat="1" ht="15.4">
      <c r="A17" s="20" t="s">
        <v>462</v>
      </c>
      <c r="B17" s="106"/>
      <c r="C17" s="37"/>
      <c r="D17" s="37">
        <v>-8359</v>
      </c>
      <c r="E17" s="37"/>
      <c r="F17" s="37">
        <v>-8511</v>
      </c>
    </row>
    <row r="18" spans="1:6" s="23" customFormat="1" ht="15.4">
      <c r="A18" s="20"/>
      <c r="B18" s="106"/>
      <c r="C18" s="37"/>
      <c r="D18" s="37"/>
      <c r="E18" s="37"/>
      <c r="F18" s="37"/>
    </row>
    <row r="19" spans="1:6" s="23" customFormat="1" ht="15.4">
      <c r="A19" s="7" t="s">
        <v>463</v>
      </c>
      <c r="B19" s="46">
        <v>11</v>
      </c>
      <c r="C19" s="8">
        <v>-1237</v>
      </c>
      <c r="D19" s="37"/>
      <c r="E19" s="8" t="s">
        <v>32</v>
      </c>
      <c r="F19" s="37"/>
    </row>
    <row r="20" spans="1:6" s="23" customFormat="1" ht="15.4">
      <c r="A20" s="20" t="s">
        <v>464</v>
      </c>
      <c r="B20" s="106"/>
      <c r="C20" s="37"/>
      <c r="D20" s="37">
        <v>-1237</v>
      </c>
      <c r="E20" s="37"/>
      <c r="F20" s="37" t="s">
        <v>32</v>
      </c>
    </row>
    <row r="21" spans="1:6" s="23" customFormat="1" ht="15.4">
      <c r="A21" s="20"/>
      <c r="B21" s="106"/>
      <c r="C21" s="37"/>
      <c r="D21" s="37"/>
      <c r="E21" s="37"/>
      <c r="F21" s="37"/>
    </row>
    <row r="22" spans="1:6" s="23" customFormat="1" ht="15.4">
      <c r="A22" s="20" t="s">
        <v>465</v>
      </c>
      <c r="B22" s="106"/>
      <c r="C22" s="37"/>
      <c r="D22" s="37">
        <v>23134</v>
      </c>
      <c r="E22" s="37"/>
      <c r="F22" s="37">
        <v>13274</v>
      </c>
    </row>
    <row r="23" spans="1:6">
      <c r="A23" s="7"/>
      <c r="B23" s="46"/>
      <c r="C23" s="8"/>
      <c r="D23" s="8"/>
      <c r="E23" s="8"/>
      <c r="F23" s="8"/>
    </row>
    <row r="24" spans="1:6">
      <c r="A24" s="7" t="s">
        <v>466</v>
      </c>
      <c r="B24" s="46"/>
      <c r="C24" s="8"/>
      <c r="D24" s="8">
        <v>23134</v>
      </c>
      <c r="E24" s="8"/>
      <c r="F24" s="8">
        <v>13274</v>
      </c>
    </row>
    <row r="25" spans="1:6" s="23" customFormat="1" ht="15.4">
      <c r="A25" s="20" t="s">
        <v>467</v>
      </c>
      <c r="B25" s="109"/>
      <c r="C25" s="37"/>
      <c r="D25" s="37">
        <v>23134</v>
      </c>
      <c r="E25" s="37"/>
      <c r="F25" s="37">
        <v>13274</v>
      </c>
    </row>
  </sheetData>
  <mergeCells count="2">
    <mergeCell ref="E2:F2"/>
    <mergeCell ref="C2:D2"/>
  </mergeCells>
  <pageMargins left="0.7" right="0.7" top="0.75" bottom="0.75" header="0.3" footer="0.3"/>
  <pageSetup paperSize="9" orientation="portrait" r:id="rId1"/>
  <customProperties>
    <customPr name="EpmWorksheetKeyString_GUID" r:id="rId2"/>
  </customPropertie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2F373-7F6E-47A8-A0C0-547AFFD07DEA}">
  <dimension ref="A1:D24"/>
  <sheetViews>
    <sheetView workbookViewId="0">
      <selection activeCell="G18" sqref="G18"/>
    </sheetView>
  </sheetViews>
  <sheetFormatPr defaultRowHeight="15" customHeight="1"/>
  <cols>
    <col min="1" max="1" width="44.28515625" customWidth="1"/>
    <col min="2" max="2" width="9.28515625" bestFit="1" customWidth="1"/>
    <col min="3" max="3" width="10.42578125" bestFit="1" customWidth="1"/>
    <col min="4" max="4" width="9.7109375" customWidth="1"/>
  </cols>
  <sheetData>
    <row r="1" spans="1:4">
      <c r="A1" s="7" t="s">
        <v>94</v>
      </c>
      <c r="B1" s="7"/>
      <c r="C1" s="7"/>
      <c r="D1" s="7"/>
    </row>
    <row r="2" spans="1:4" ht="35.25" customHeight="1">
      <c r="A2" s="7"/>
      <c r="B2" s="18" t="s">
        <v>436</v>
      </c>
      <c r="C2" s="110" t="s">
        <v>437</v>
      </c>
      <c r="D2" s="18" t="s">
        <v>438</v>
      </c>
    </row>
    <row r="3" spans="1:4">
      <c r="A3" s="7" t="s">
        <v>468</v>
      </c>
      <c r="B3" s="18"/>
      <c r="C3" s="18"/>
      <c r="D3" s="18"/>
    </row>
    <row r="4" spans="1:4">
      <c r="A4" s="7" t="s">
        <v>469</v>
      </c>
      <c r="B4" s="18"/>
      <c r="C4" s="101">
        <v>-51818</v>
      </c>
      <c r="D4" s="101">
        <v>-48075</v>
      </c>
    </row>
    <row r="5" spans="1:4">
      <c r="A5" s="7" t="s">
        <v>470</v>
      </c>
      <c r="B5" s="46" t="s">
        <v>471</v>
      </c>
      <c r="C5" s="101">
        <v>1232</v>
      </c>
      <c r="D5" s="101">
        <v>996</v>
      </c>
    </row>
    <row r="6" spans="1:4" ht="30">
      <c r="A6" s="7" t="s">
        <v>472</v>
      </c>
      <c r="B6" s="46">
        <v>8</v>
      </c>
      <c r="C6" s="101">
        <v>1735</v>
      </c>
      <c r="D6" s="101">
        <v>138</v>
      </c>
    </row>
    <row r="7" spans="1:4">
      <c r="A7" s="7" t="s">
        <v>473</v>
      </c>
      <c r="B7" s="46" t="s">
        <v>445</v>
      </c>
      <c r="C7" s="101">
        <v>-12</v>
      </c>
      <c r="D7" s="101">
        <v>10</v>
      </c>
    </row>
    <row r="8" spans="1:4">
      <c r="A8" s="7" t="s">
        <v>474</v>
      </c>
      <c r="B8" s="46">
        <v>10</v>
      </c>
      <c r="C8" s="101">
        <v>-892</v>
      </c>
      <c r="D8" s="101">
        <v>551</v>
      </c>
    </row>
    <row r="9" spans="1:4" ht="30">
      <c r="A9" s="7" t="s">
        <v>475</v>
      </c>
      <c r="B9" s="46" t="s">
        <v>476</v>
      </c>
      <c r="C9" s="43">
        <v>516</v>
      </c>
      <c r="D9" s="43" t="s">
        <v>32</v>
      </c>
    </row>
    <row r="10" spans="1:4">
      <c r="A10" s="7" t="s">
        <v>477</v>
      </c>
      <c r="B10" s="46">
        <v>15</v>
      </c>
      <c r="C10" s="101">
        <v>-73</v>
      </c>
      <c r="D10" s="101">
        <v>-21</v>
      </c>
    </row>
    <row r="11" spans="1:4">
      <c r="A11" s="7" t="s">
        <v>478</v>
      </c>
      <c r="B11" s="46">
        <v>11</v>
      </c>
      <c r="C11" s="43">
        <v>24</v>
      </c>
      <c r="D11" s="43" t="s">
        <v>32</v>
      </c>
    </row>
    <row r="12" spans="1:4" s="23" customFormat="1" ht="30.95">
      <c r="A12" s="20" t="s">
        <v>479</v>
      </c>
      <c r="B12" s="106"/>
      <c r="C12" s="103">
        <v>-49288</v>
      </c>
      <c r="D12" s="103">
        <v>-46401</v>
      </c>
    </row>
    <row r="13" spans="1:4">
      <c r="A13" s="7" t="s">
        <v>480</v>
      </c>
      <c r="B13" s="46"/>
      <c r="C13" s="197"/>
      <c r="D13" s="197"/>
    </row>
    <row r="14" spans="1:4">
      <c r="A14" s="7" t="s">
        <v>481</v>
      </c>
      <c r="B14" s="46">
        <v>6</v>
      </c>
      <c r="C14" s="101">
        <v>-1589</v>
      </c>
      <c r="D14" s="101">
        <v>-160</v>
      </c>
    </row>
    <row r="15" spans="1:4">
      <c r="A15" s="7" t="s">
        <v>482</v>
      </c>
      <c r="B15" s="46">
        <v>7</v>
      </c>
      <c r="C15" s="101">
        <v>-8547</v>
      </c>
      <c r="D15" s="101">
        <v>-5012</v>
      </c>
    </row>
    <row r="16" spans="1:4">
      <c r="A16" s="7" t="s">
        <v>483</v>
      </c>
      <c r="B16" s="46">
        <v>6</v>
      </c>
      <c r="C16" s="101">
        <v>10</v>
      </c>
      <c r="D16" s="43" t="s">
        <v>32</v>
      </c>
    </row>
    <row r="17" spans="1:4" s="23" customFormat="1" ht="15.4">
      <c r="A17" s="20" t="s">
        <v>484</v>
      </c>
      <c r="B17" s="106"/>
      <c r="C17" s="103">
        <v>-10126</v>
      </c>
      <c r="D17" s="103">
        <v>-5172</v>
      </c>
    </row>
    <row r="18" spans="1:4" s="23" customFormat="1" ht="15.4">
      <c r="A18" s="7" t="s">
        <v>485</v>
      </c>
      <c r="B18" s="106"/>
      <c r="C18" s="103"/>
      <c r="D18" s="103"/>
    </row>
    <row r="19" spans="1:4" ht="30">
      <c r="A19" s="7" t="s">
        <v>486</v>
      </c>
      <c r="B19" s="46"/>
      <c r="C19" s="101">
        <v>61500</v>
      </c>
      <c r="D19" s="101">
        <v>53000</v>
      </c>
    </row>
    <row r="20" spans="1:4">
      <c r="A20" s="7" t="s">
        <v>487</v>
      </c>
      <c r="B20" s="46"/>
      <c r="C20" s="101">
        <v>-897</v>
      </c>
      <c r="D20" s="43" t="s">
        <v>32</v>
      </c>
    </row>
    <row r="21" spans="1:4" s="23" customFormat="1" ht="15.4">
      <c r="A21" s="20" t="s">
        <v>488</v>
      </c>
      <c r="B21" s="106"/>
      <c r="C21" s="103">
        <v>60603</v>
      </c>
      <c r="D21" s="103">
        <v>53000</v>
      </c>
    </row>
    <row r="22" spans="1:4" s="23" customFormat="1" ht="30.95">
      <c r="A22" s="20" t="s">
        <v>489</v>
      </c>
      <c r="B22" s="106">
        <v>9</v>
      </c>
      <c r="C22" s="103">
        <v>1189</v>
      </c>
      <c r="D22" s="103">
        <v>1427</v>
      </c>
    </row>
    <row r="23" spans="1:4" s="23" customFormat="1" ht="30.95">
      <c r="A23" s="20" t="s">
        <v>490</v>
      </c>
      <c r="B23" s="106">
        <v>9</v>
      </c>
      <c r="C23" s="103">
        <v>6949</v>
      </c>
      <c r="D23" s="103">
        <v>5522</v>
      </c>
    </row>
    <row r="24" spans="1:4" s="23" customFormat="1" ht="30.95">
      <c r="A24" s="20" t="s">
        <v>491</v>
      </c>
      <c r="B24" s="106">
        <v>9</v>
      </c>
      <c r="C24" s="103">
        <v>8138</v>
      </c>
      <c r="D24" s="103">
        <v>6949</v>
      </c>
    </row>
  </sheetData>
  <pageMargins left="0.7" right="0.7" top="0.75" bottom="0.75" header="0.3" footer="0.3"/>
  <customProperties>
    <customPr name="EpmWorksheetKeyString_GUID" r:id="rId1"/>
  </customProperties>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036C8-96D1-4353-BC3B-F07DF4FE6029}">
  <dimension ref="A1:C15"/>
  <sheetViews>
    <sheetView workbookViewId="0">
      <selection activeCell="H12" sqref="H12"/>
    </sheetView>
  </sheetViews>
  <sheetFormatPr defaultRowHeight="14.65"/>
  <cols>
    <col min="1" max="1" width="41.28515625" customWidth="1"/>
    <col min="2" max="2" width="8.28515625" customWidth="1"/>
    <col min="3" max="3" width="14" bestFit="1" customWidth="1"/>
  </cols>
  <sheetData>
    <row r="1" spans="1:3" ht="15">
      <c r="A1" s="25" t="s">
        <v>95</v>
      </c>
      <c r="B1" s="25"/>
      <c r="C1" s="25"/>
    </row>
    <row r="2" spans="1:3" ht="30">
      <c r="A2" s="7"/>
      <c r="B2" s="7" t="s">
        <v>436</v>
      </c>
      <c r="C2" s="22" t="s">
        <v>492</v>
      </c>
    </row>
    <row r="3" spans="1:3" s="23" customFormat="1" ht="15.4">
      <c r="A3" s="20" t="s">
        <v>493</v>
      </c>
      <c r="B3" s="20"/>
      <c r="C3" s="37">
        <v>8174</v>
      </c>
    </row>
    <row r="4" spans="1:3" ht="15.4">
      <c r="A4" s="7" t="s">
        <v>494</v>
      </c>
      <c r="B4" s="24"/>
      <c r="C4" s="24"/>
    </row>
    <row r="5" spans="1:3" ht="15">
      <c r="A5" s="7" t="s">
        <v>495</v>
      </c>
      <c r="B5" s="7"/>
      <c r="C5" s="8">
        <v>-48075</v>
      </c>
    </row>
    <row r="6" spans="1:3" ht="30">
      <c r="A6" s="7" t="s">
        <v>496</v>
      </c>
      <c r="B6" s="7" t="s">
        <v>445</v>
      </c>
      <c r="C6" s="8">
        <v>60</v>
      </c>
    </row>
    <row r="7" spans="1:3" ht="15">
      <c r="A7" s="7" t="s">
        <v>497</v>
      </c>
      <c r="B7" s="7" t="s">
        <v>445</v>
      </c>
      <c r="C7" s="8">
        <v>115</v>
      </c>
    </row>
    <row r="8" spans="1:3" ht="30">
      <c r="A8" s="7" t="s">
        <v>498</v>
      </c>
      <c r="B8" s="7"/>
      <c r="C8" s="8">
        <v>53000</v>
      </c>
    </row>
    <row r="9" spans="1:3" s="23" customFormat="1" ht="15.4">
      <c r="A9" s="20" t="s">
        <v>499</v>
      </c>
      <c r="B9" s="20"/>
      <c r="C9" s="37">
        <v>13274</v>
      </c>
    </row>
    <row r="10" spans="1:3" ht="15.4">
      <c r="A10" s="7" t="s">
        <v>500</v>
      </c>
      <c r="B10" s="24"/>
      <c r="C10" s="24"/>
    </row>
    <row r="11" spans="1:3" ht="15">
      <c r="A11" s="7" t="s">
        <v>495</v>
      </c>
      <c r="B11" s="7"/>
      <c r="C11" s="8">
        <v>-51818</v>
      </c>
    </row>
    <row r="12" spans="1:3" ht="30">
      <c r="A12" s="7" t="s">
        <v>496</v>
      </c>
      <c r="B12" s="7" t="s">
        <v>445</v>
      </c>
      <c r="C12" s="8">
        <v>63</v>
      </c>
    </row>
    <row r="13" spans="1:3" ht="15">
      <c r="A13" s="7" t="s">
        <v>497</v>
      </c>
      <c r="B13" s="7" t="s">
        <v>445</v>
      </c>
      <c r="C13" s="8">
        <v>115</v>
      </c>
    </row>
    <row r="14" spans="1:3" ht="30">
      <c r="A14" s="7" t="s">
        <v>498</v>
      </c>
      <c r="B14" s="7"/>
      <c r="C14" s="8">
        <v>61500</v>
      </c>
    </row>
    <row r="15" spans="1:3" s="23" customFormat="1" ht="15.4">
      <c r="A15" s="20" t="s">
        <v>501</v>
      </c>
      <c r="B15" s="20"/>
      <c r="C15" s="37">
        <v>23134</v>
      </c>
    </row>
  </sheetData>
  <pageMargins left="0.7" right="0.7" top="0.75" bottom="0.75" header="0.3" footer="0.3"/>
  <pageSetup paperSize="9" orientation="portrait" horizontalDpi="300" verticalDpi="300" r:id="rId1"/>
  <customProperties>
    <customPr name="EpmWorksheetKeyString_GUID" r:id="rId2"/>
  </customProperties>
  <drawing r:id="rId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3E0CA-9CA3-4E31-BA9D-85DE1FCD5D65}">
  <dimension ref="A1:C7"/>
  <sheetViews>
    <sheetView workbookViewId="0">
      <selection activeCell="F8" sqref="F8"/>
    </sheetView>
  </sheetViews>
  <sheetFormatPr defaultRowHeight="14.65"/>
  <cols>
    <col min="1" max="1" width="19.7109375" customWidth="1"/>
    <col min="2" max="2" width="16.7109375" customWidth="1"/>
    <col min="3" max="3" width="25" customWidth="1"/>
  </cols>
  <sheetData>
    <row r="1" spans="1:3" ht="15">
      <c r="A1" s="25" t="s">
        <v>96</v>
      </c>
      <c r="B1" s="25"/>
      <c r="C1" s="25"/>
    </row>
    <row r="2" spans="1:3" ht="30">
      <c r="A2" s="18" t="s">
        <v>502</v>
      </c>
      <c r="B2" s="18" t="s">
        <v>503</v>
      </c>
      <c r="C2" s="18" t="s">
        <v>504</v>
      </c>
    </row>
    <row r="3" spans="1:3" ht="30">
      <c r="A3" s="7" t="s">
        <v>505</v>
      </c>
      <c r="B3" s="196">
        <v>42856</v>
      </c>
      <c r="C3" s="7" t="s">
        <v>506</v>
      </c>
    </row>
    <row r="6" spans="1:3">
      <c r="A6" t="s">
        <v>507</v>
      </c>
      <c r="B6" s="73">
        <v>44950</v>
      </c>
    </row>
    <row r="7" spans="1:3" ht="15.4">
      <c r="A7" s="17" t="s">
        <v>508</v>
      </c>
      <c r="B7" s="72" t="s">
        <v>509</v>
      </c>
    </row>
  </sheetData>
  <pageMargins left="0.7" right="0.7" top="0.75" bottom="0.75" header="0.3" footer="0.3"/>
  <customProperties>
    <customPr name="EpmWorksheetKeyString_GUID" r:id="rId1"/>
  </customPropertie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CC756-8588-41EB-A3F0-0974B0AC3A83}">
  <dimension ref="A1:F7"/>
  <sheetViews>
    <sheetView workbookViewId="0">
      <selection activeCell="B23" sqref="B23"/>
    </sheetView>
  </sheetViews>
  <sheetFormatPr defaultRowHeight="14.65"/>
  <cols>
    <col min="1" max="1" width="33.28515625" customWidth="1"/>
  </cols>
  <sheetData>
    <row r="1" spans="1:6" ht="15.4">
      <c r="A1" s="17" t="s">
        <v>164</v>
      </c>
      <c r="B1" s="17"/>
      <c r="C1" s="17"/>
      <c r="D1" s="17"/>
      <c r="E1" s="17"/>
    </row>
    <row r="2" spans="1:6" ht="15.4">
      <c r="A2" s="24"/>
      <c r="B2" s="24" t="s">
        <v>165</v>
      </c>
      <c r="C2" s="24" t="s">
        <v>166</v>
      </c>
      <c r="D2" s="24" t="s">
        <v>167</v>
      </c>
      <c r="E2" s="24" t="s">
        <v>168</v>
      </c>
      <c r="F2" s="24" t="s">
        <v>169</v>
      </c>
    </row>
    <row r="3" spans="1:6" ht="15.4">
      <c r="A3" s="24" t="s">
        <v>170</v>
      </c>
      <c r="B3" s="30">
        <v>578</v>
      </c>
      <c r="C3" s="30">
        <v>527</v>
      </c>
      <c r="D3" s="30">
        <v>521</v>
      </c>
      <c r="E3" s="30">
        <v>509</v>
      </c>
      <c r="F3" s="30"/>
    </row>
    <row r="4" spans="1:6" ht="15.4">
      <c r="A4" s="24" t="s">
        <v>171</v>
      </c>
      <c r="B4" s="30">
        <v>491</v>
      </c>
      <c r="C4" s="30">
        <v>532</v>
      </c>
      <c r="D4" s="30">
        <v>434</v>
      </c>
      <c r="E4" s="30">
        <v>488</v>
      </c>
      <c r="F4" s="30"/>
    </row>
    <row r="5" spans="1:6" ht="15.4">
      <c r="A5" s="24" t="s">
        <v>172</v>
      </c>
      <c r="B5" s="30">
        <v>18</v>
      </c>
      <c r="C5" s="30">
        <v>25</v>
      </c>
      <c r="D5" s="30">
        <v>13</v>
      </c>
      <c r="E5" s="30">
        <v>15</v>
      </c>
      <c r="F5" s="30"/>
    </row>
    <row r="7" spans="1:6">
      <c r="A7" t="s">
        <v>173</v>
      </c>
    </row>
  </sheetData>
  <phoneticPr fontId="7" type="noConversion"/>
  <pageMargins left="0.7" right="0.7" top="0.75" bottom="0.75" header="0.3" footer="0.3"/>
  <customProperties>
    <customPr name="EpmWorksheetKeyString_GUID" r:id="rId1"/>
  </customPropertie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EC68A-F7FA-4224-B456-AF22AD8AB57B}">
  <dimension ref="A1:C24"/>
  <sheetViews>
    <sheetView workbookViewId="0"/>
  </sheetViews>
  <sheetFormatPr defaultRowHeight="14.65"/>
  <cols>
    <col min="1" max="1" width="67.42578125" bestFit="1" customWidth="1"/>
    <col min="2" max="2" width="9.28515625" customWidth="1"/>
    <col min="3" max="3" width="9.28515625" style="36" customWidth="1"/>
  </cols>
  <sheetData>
    <row r="1" spans="1:3" ht="15" customHeight="1">
      <c r="A1" s="25" t="s">
        <v>97</v>
      </c>
      <c r="B1" s="25"/>
      <c r="C1" s="111"/>
    </row>
    <row r="2" spans="1:3" ht="30">
      <c r="A2" s="22"/>
      <c r="B2" s="18"/>
      <c r="C2" s="22" t="s">
        <v>438</v>
      </c>
    </row>
    <row r="3" spans="1:3" ht="15" customHeight="1">
      <c r="A3" s="7" t="s">
        <v>439</v>
      </c>
      <c r="B3" s="46"/>
      <c r="C3" s="22"/>
    </row>
    <row r="4" spans="1:3" ht="15" customHeight="1">
      <c r="A4" s="17" t="s">
        <v>510</v>
      </c>
      <c r="B4" s="46"/>
      <c r="C4" s="112">
        <v>1396</v>
      </c>
    </row>
    <row r="5" spans="1:3" ht="15" customHeight="1">
      <c r="A5" s="17" t="s">
        <v>511</v>
      </c>
      <c r="B5" s="46"/>
      <c r="C5" s="113">
        <v>37</v>
      </c>
    </row>
    <row r="6" spans="1:3" ht="15" customHeight="1">
      <c r="A6" s="114" t="s">
        <v>512</v>
      </c>
      <c r="B6" s="106"/>
      <c r="C6" s="115">
        <v>1433</v>
      </c>
    </row>
    <row r="7" spans="1:3" ht="15" customHeight="1">
      <c r="A7" s="17" t="s">
        <v>513</v>
      </c>
      <c r="B7" s="46"/>
      <c r="C7" s="22">
        <v>457</v>
      </c>
    </row>
    <row r="8" spans="1:3" s="23" customFormat="1" ht="15" customHeight="1">
      <c r="A8" s="20" t="s">
        <v>514</v>
      </c>
      <c r="B8" s="106"/>
      <c r="C8" s="116">
        <v>1890</v>
      </c>
    </row>
    <row r="9" spans="1:3" ht="15" customHeight="1">
      <c r="A9" s="7"/>
      <c r="B9" s="46"/>
      <c r="C9" s="22"/>
    </row>
    <row r="10" spans="1:3" ht="15" customHeight="1">
      <c r="A10" s="7" t="s">
        <v>442</v>
      </c>
      <c r="B10" s="46"/>
      <c r="C10" s="112">
        <v>1289</v>
      </c>
    </row>
    <row r="11" spans="1:3" ht="15" customHeight="1">
      <c r="A11" s="7" t="s">
        <v>515</v>
      </c>
      <c r="B11" s="46"/>
      <c r="C11" s="22"/>
    </row>
    <row r="12" spans="1:3" ht="30" customHeight="1">
      <c r="A12" s="7" t="s">
        <v>516</v>
      </c>
      <c r="B12" s="46"/>
      <c r="C12" s="22">
        <v>1</v>
      </c>
    </row>
    <row r="13" spans="1:3" ht="15" customHeight="1">
      <c r="A13" s="7" t="s">
        <v>517</v>
      </c>
      <c r="B13" s="46"/>
      <c r="C13" s="22">
        <v>54</v>
      </c>
    </row>
    <row r="14" spans="1:3" ht="15" customHeight="1">
      <c r="A14" s="7" t="s">
        <v>518</v>
      </c>
      <c r="B14" s="46"/>
      <c r="C14" s="22">
        <v>16</v>
      </c>
    </row>
    <row r="15" spans="1:3" ht="15" customHeight="1">
      <c r="A15" s="7" t="s">
        <v>519</v>
      </c>
      <c r="B15" s="46"/>
      <c r="C15" s="22">
        <v>119</v>
      </c>
    </row>
    <row r="16" spans="1:3" ht="15" customHeight="1">
      <c r="A16" s="7" t="s">
        <v>520</v>
      </c>
      <c r="B16" s="46"/>
      <c r="C16" s="22">
        <v>49</v>
      </c>
    </row>
    <row r="17" spans="1:3" ht="15" customHeight="1">
      <c r="A17" s="7" t="s">
        <v>521</v>
      </c>
      <c r="B17" s="46"/>
      <c r="C17" s="22">
        <v>62</v>
      </c>
    </row>
    <row r="18" spans="1:3" s="23" customFormat="1" ht="15" customHeight="1">
      <c r="A18" s="20" t="s">
        <v>522</v>
      </c>
      <c r="B18" s="106"/>
      <c r="C18" s="116">
        <v>1590</v>
      </c>
    </row>
    <row r="19" spans="1:3" ht="15" customHeight="1">
      <c r="A19" s="7" t="s">
        <v>523</v>
      </c>
      <c r="B19" s="46"/>
      <c r="C19" s="22">
        <v>300</v>
      </c>
    </row>
    <row r="20" spans="1:3" s="23" customFormat="1" ht="15" customHeight="1">
      <c r="A20" s="20" t="s">
        <v>417</v>
      </c>
      <c r="B20" s="106"/>
      <c r="C20" s="116">
        <v>1890</v>
      </c>
    </row>
    <row r="21" spans="1:3" s="23" customFormat="1" ht="15" customHeight="1">
      <c r="A21" s="20" t="s">
        <v>446</v>
      </c>
      <c r="B21" s="107"/>
      <c r="C21" s="109" t="s">
        <v>32</v>
      </c>
    </row>
    <row r="23" spans="1:3" ht="45">
      <c r="A23" s="47" t="s">
        <v>524</v>
      </c>
    </row>
    <row r="24" spans="1:3" ht="15">
      <c r="A24" s="47"/>
    </row>
  </sheetData>
  <pageMargins left="0.7" right="0.7" top="0.75" bottom="0.75" header="0.3" footer="0.3"/>
  <customProperties>
    <customPr name="EpmWorksheetKeyString_GUID" r:id="rId1"/>
  </customPropertie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97153-A3A1-4D73-85E0-CCDED47CF271}">
  <dimension ref="A1:G15"/>
  <sheetViews>
    <sheetView workbookViewId="0">
      <selection activeCell="D19" sqref="D19"/>
    </sheetView>
  </sheetViews>
  <sheetFormatPr defaultRowHeight="15" customHeight="1"/>
  <cols>
    <col min="1" max="1" width="34.28515625" customWidth="1"/>
    <col min="2" max="2" width="9.7109375" bestFit="1" customWidth="1"/>
    <col min="3" max="3" width="10.42578125" bestFit="1" customWidth="1"/>
    <col min="4" max="4" width="10.42578125" customWidth="1"/>
    <col min="5" max="7" width="9.28515625" customWidth="1"/>
    <col min="8" max="8" width="11.85546875" customWidth="1"/>
  </cols>
  <sheetData>
    <row r="1" spans="1:7" ht="15" customHeight="1">
      <c r="A1" s="25" t="s">
        <v>98</v>
      </c>
      <c r="B1" s="25"/>
      <c r="C1" s="25"/>
      <c r="D1" s="25"/>
      <c r="E1" s="25"/>
      <c r="F1" s="25"/>
      <c r="G1" s="25"/>
    </row>
    <row r="2" spans="1:7">
      <c r="A2" s="22"/>
      <c r="B2" s="243" t="s">
        <v>182</v>
      </c>
      <c r="C2" s="244"/>
      <c r="D2" s="240"/>
      <c r="E2" s="243" t="s">
        <v>525</v>
      </c>
      <c r="F2" s="244"/>
      <c r="G2" s="240"/>
    </row>
    <row r="3" spans="1:7">
      <c r="A3" s="22"/>
      <c r="B3" s="22" t="s">
        <v>423</v>
      </c>
      <c r="C3" s="22" t="s">
        <v>424</v>
      </c>
      <c r="D3" s="22" t="s">
        <v>425</v>
      </c>
      <c r="E3" s="22" t="s">
        <v>423</v>
      </c>
      <c r="F3" s="22" t="s">
        <v>424</v>
      </c>
      <c r="G3" s="22" t="s">
        <v>425</v>
      </c>
    </row>
    <row r="4" spans="1:7" ht="14.65">
      <c r="A4" s="242"/>
      <c r="B4" s="242" t="s">
        <v>380</v>
      </c>
      <c r="C4" s="242" t="s">
        <v>380</v>
      </c>
      <c r="D4" s="242" t="s">
        <v>380</v>
      </c>
      <c r="E4" s="242" t="s">
        <v>380</v>
      </c>
      <c r="F4" s="242" t="s">
        <v>380</v>
      </c>
      <c r="G4" s="242" t="s">
        <v>380</v>
      </c>
    </row>
    <row r="5" spans="1:7" ht="14.65">
      <c r="A5" s="242"/>
      <c r="B5" s="242"/>
      <c r="C5" s="242"/>
      <c r="D5" s="242"/>
      <c r="E5" s="242"/>
      <c r="F5" s="242"/>
      <c r="G5" s="242"/>
    </row>
    <row r="6" spans="1:7" ht="15" customHeight="1">
      <c r="A6" s="7" t="s">
        <v>526</v>
      </c>
      <c r="B6" s="8">
        <v>30938</v>
      </c>
      <c r="C6" s="8" t="s">
        <v>32</v>
      </c>
      <c r="D6" s="8">
        <v>30938</v>
      </c>
      <c r="E6" s="194">
        <v>28107</v>
      </c>
      <c r="F6" s="8" t="s">
        <v>32</v>
      </c>
      <c r="G6" s="194">
        <v>28107</v>
      </c>
    </row>
    <row r="7" spans="1:7" ht="15" customHeight="1">
      <c r="A7" s="7" t="s">
        <v>527</v>
      </c>
      <c r="B7" s="8">
        <v>12443</v>
      </c>
      <c r="C7" s="8">
        <v>-6324</v>
      </c>
      <c r="D7" s="8">
        <v>6119</v>
      </c>
      <c r="E7" s="194">
        <v>11092</v>
      </c>
      <c r="F7" s="117" t="s">
        <v>427</v>
      </c>
      <c r="G7" s="194">
        <v>5788</v>
      </c>
    </row>
    <row r="8" spans="1:7" ht="15" customHeight="1">
      <c r="A8" s="7" t="s">
        <v>428</v>
      </c>
      <c r="B8" s="8">
        <v>7291</v>
      </c>
      <c r="C8" s="8">
        <v>-3395</v>
      </c>
      <c r="D8" s="8">
        <v>3896</v>
      </c>
      <c r="E8" s="194">
        <v>8127</v>
      </c>
      <c r="F8" s="117" t="s">
        <v>429</v>
      </c>
      <c r="G8" s="194">
        <v>4578</v>
      </c>
    </row>
    <row r="9" spans="1:7" ht="15" customHeight="1">
      <c r="A9" s="7" t="s">
        <v>528</v>
      </c>
      <c r="B9" s="8">
        <v>4577</v>
      </c>
      <c r="C9" s="8" t="s">
        <v>32</v>
      </c>
      <c r="D9" s="8">
        <v>4577</v>
      </c>
      <c r="E9" s="194">
        <v>4774</v>
      </c>
      <c r="F9" s="8" t="s">
        <v>32</v>
      </c>
      <c r="G9" s="194">
        <v>4774</v>
      </c>
    </row>
    <row r="10" spans="1:7" ht="15" customHeight="1">
      <c r="A10" s="7" t="s">
        <v>529</v>
      </c>
      <c r="B10" s="8">
        <v>1962</v>
      </c>
      <c r="C10" s="8" t="s">
        <v>32</v>
      </c>
      <c r="D10" s="8">
        <v>1962</v>
      </c>
      <c r="E10" s="194">
        <v>1599</v>
      </c>
      <c r="F10" s="8" t="s">
        <v>32</v>
      </c>
      <c r="G10" s="194">
        <v>1599</v>
      </c>
    </row>
    <row r="11" spans="1:7" ht="15" customHeight="1">
      <c r="A11" s="7" t="s">
        <v>530</v>
      </c>
      <c r="B11" s="8">
        <v>709</v>
      </c>
      <c r="C11" s="8">
        <v>-221</v>
      </c>
      <c r="D11" s="8">
        <v>488</v>
      </c>
      <c r="E11" s="194">
        <v>642</v>
      </c>
      <c r="F11" s="117" t="s">
        <v>531</v>
      </c>
      <c r="G11" s="194">
        <v>434</v>
      </c>
    </row>
    <row r="12" spans="1:7" ht="15" customHeight="1">
      <c r="A12" s="7" t="s">
        <v>532</v>
      </c>
      <c r="B12" s="8">
        <v>4242</v>
      </c>
      <c r="C12" s="8">
        <v>-1508</v>
      </c>
      <c r="D12" s="8">
        <v>2734</v>
      </c>
      <c r="E12" s="194">
        <v>4935</v>
      </c>
      <c r="F12" s="117" t="s">
        <v>431</v>
      </c>
      <c r="G12" s="194">
        <v>3379</v>
      </c>
    </row>
    <row r="13" spans="1:7" ht="15" customHeight="1">
      <c r="A13" s="7" t="s">
        <v>533</v>
      </c>
      <c r="B13" s="8" t="s">
        <v>32</v>
      </c>
      <c r="C13" s="8" t="s">
        <v>32</v>
      </c>
      <c r="D13" s="8" t="s">
        <v>32</v>
      </c>
      <c r="E13" s="117" t="s">
        <v>32</v>
      </c>
      <c r="F13" s="117" t="s">
        <v>534</v>
      </c>
      <c r="G13" s="117" t="s">
        <v>534</v>
      </c>
    </row>
    <row r="14" spans="1:7">
      <c r="A14" s="7" t="s">
        <v>535</v>
      </c>
      <c r="B14" s="8">
        <v>1672</v>
      </c>
      <c r="C14" s="8">
        <v>-568</v>
      </c>
      <c r="D14" s="8">
        <v>1104</v>
      </c>
      <c r="E14" s="194">
        <v>1456</v>
      </c>
      <c r="F14" s="43" t="s">
        <v>536</v>
      </c>
      <c r="G14" s="194">
        <v>849</v>
      </c>
    </row>
    <row r="15" spans="1:7" s="23" customFormat="1" ht="15.4">
      <c r="A15" s="20" t="s">
        <v>432</v>
      </c>
      <c r="B15" s="37">
        <v>63834</v>
      </c>
      <c r="C15" s="37">
        <v>-12016</v>
      </c>
      <c r="D15" s="37">
        <v>51818</v>
      </c>
      <c r="E15" s="195">
        <v>60732</v>
      </c>
      <c r="F15" s="118" t="s">
        <v>537</v>
      </c>
      <c r="G15" s="195">
        <v>48075</v>
      </c>
    </row>
  </sheetData>
  <mergeCells count="9">
    <mergeCell ref="A4:A5"/>
    <mergeCell ref="E2:G2"/>
    <mergeCell ref="E4:E5"/>
    <mergeCell ref="F4:F5"/>
    <mergeCell ref="G4:G5"/>
    <mergeCell ref="B2:D2"/>
    <mergeCell ref="B4:B5"/>
    <mergeCell ref="C4:C5"/>
    <mergeCell ref="D4:D5"/>
  </mergeCells>
  <phoneticPr fontId="7" type="noConversion"/>
  <pageMargins left="0.7" right="0.7" top="0.75" bottom="0.75" header="0.3" footer="0.3"/>
  <customProperties>
    <customPr name="EpmWorksheetKeyString_GUID" r:id="rId1"/>
  </customPropertie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43716-40DE-4DDA-BA0F-205950EEF1F2}">
  <dimension ref="A1:C9"/>
  <sheetViews>
    <sheetView workbookViewId="0">
      <selection activeCell="A12" sqref="A12"/>
    </sheetView>
  </sheetViews>
  <sheetFormatPr defaultRowHeight="15" customHeight="1"/>
  <cols>
    <col min="1" max="1" width="23.7109375" customWidth="1"/>
    <col min="2" max="2" width="9.7109375" bestFit="1" customWidth="1"/>
    <col min="3" max="3" width="10.42578125" bestFit="1" customWidth="1"/>
  </cols>
  <sheetData>
    <row r="1" spans="1:3">
      <c r="A1" s="119" t="s">
        <v>99</v>
      </c>
      <c r="B1" s="120"/>
      <c r="C1" s="120"/>
    </row>
    <row r="2" spans="1:3">
      <c r="A2" s="22"/>
      <c r="B2" s="22" t="s">
        <v>182</v>
      </c>
      <c r="C2" s="22" t="s">
        <v>169</v>
      </c>
    </row>
    <row r="3" spans="1:3">
      <c r="A3" s="22"/>
      <c r="B3" s="22" t="s">
        <v>380</v>
      </c>
      <c r="C3" s="22" t="s">
        <v>380</v>
      </c>
    </row>
    <row r="4" spans="1:3" ht="15" customHeight="1">
      <c r="A4" s="7" t="s">
        <v>381</v>
      </c>
      <c r="B4" s="121">
        <v>34384</v>
      </c>
      <c r="C4" s="88">
        <v>32432</v>
      </c>
    </row>
    <row r="5" spans="1:3" ht="15" customHeight="1">
      <c r="A5" s="7" t="s">
        <v>382</v>
      </c>
      <c r="B5" s="121">
        <v>4025</v>
      </c>
      <c r="C5" s="88">
        <v>3644</v>
      </c>
    </row>
    <row r="6" spans="1:3" ht="15" customHeight="1">
      <c r="A6" s="7" t="s">
        <v>383</v>
      </c>
      <c r="B6" s="121">
        <v>9362</v>
      </c>
      <c r="C6" s="88">
        <v>8804</v>
      </c>
    </row>
    <row r="7" spans="1:3" s="23" customFormat="1" ht="15.4">
      <c r="A7" s="20" t="s">
        <v>384</v>
      </c>
      <c r="B7" s="122">
        <v>47771</v>
      </c>
      <c r="C7" s="89">
        <v>44880</v>
      </c>
    </row>
    <row r="8" spans="1:3" ht="15" customHeight="1">
      <c r="A8" s="7" t="s">
        <v>385</v>
      </c>
      <c r="B8" s="121">
        <v>1739</v>
      </c>
      <c r="C8" s="88">
        <v>566</v>
      </c>
    </row>
    <row r="9" spans="1:3" s="23" customFormat="1" ht="15" customHeight="1">
      <c r="A9" s="20" t="s">
        <v>386</v>
      </c>
      <c r="B9" s="122">
        <v>49510</v>
      </c>
      <c r="C9" s="89">
        <v>45446</v>
      </c>
    </row>
  </sheetData>
  <pageMargins left="0.7" right="0.7" top="0.75" bottom="0.75" header="0.3" footer="0.3"/>
  <customProperties>
    <customPr name="EpmWorksheetKeyString_GUID" r:id="rId1"/>
  </customPropertie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8CBD8-E36E-4E26-80D2-2E0396C396A7}">
  <dimension ref="A1:E34"/>
  <sheetViews>
    <sheetView topLeftCell="A10" workbookViewId="0">
      <selection activeCell="C9" sqref="C9:C15"/>
    </sheetView>
  </sheetViews>
  <sheetFormatPr defaultRowHeight="15" customHeight="1"/>
  <cols>
    <col min="1" max="1" width="39.7109375" customWidth="1"/>
    <col min="2" max="2" width="9.7109375" bestFit="1" customWidth="1"/>
    <col min="3" max="3" width="10.42578125" bestFit="1" customWidth="1"/>
    <col min="4" max="4" width="9.5703125" customWidth="1"/>
  </cols>
  <sheetData>
    <row r="1" spans="1:5" ht="15" customHeight="1">
      <c r="A1" s="25" t="s">
        <v>100</v>
      </c>
      <c r="B1" s="7"/>
      <c r="C1" s="7"/>
      <c r="D1" s="7"/>
      <c r="E1" s="3"/>
    </row>
    <row r="2" spans="1:5" ht="30">
      <c r="A2" s="7"/>
      <c r="B2" s="7" t="s">
        <v>436</v>
      </c>
      <c r="C2" s="7" t="s">
        <v>437</v>
      </c>
      <c r="D2" s="7" t="s">
        <v>438</v>
      </c>
    </row>
    <row r="3" spans="1:5" ht="18" customHeight="1">
      <c r="A3" s="7" t="s">
        <v>538</v>
      </c>
      <c r="B3" s="7"/>
      <c r="C3" s="7"/>
      <c r="D3" s="7"/>
    </row>
    <row r="4" spans="1:5">
      <c r="A4" s="7" t="s">
        <v>539</v>
      </c>
      <c r="B4" s="7"/>
      <c r="C4" s="88">
        <v>277</v>
      </c>
      <c r="D4" s="88">
        <v>166</v>
      </c>
    </row>
    <row r="5" spans="1:5" ht="45.4">
      <c r="A5" s="188" t="s">
        <v>540</v>
      </c>
      <c r="B5" s="7"/>
      <c r="C5" s="88">
        <v>0</v>
      </c>
      <c r="D5" s="88">
        <v>946</v>
      </c>
    </row>
    <row r="6" spans="1:5" s="23" customFormat="1" ht="15.4">
      <c r="A6" s="20" t="s">
        <v>365</v>
      </c>
      <c r="B6" s="20"/>
      <c r="C6" s="89">
        <v>277</v>
      </c>
      <c r="D6" s="89">
        <v>1112</v>
      </c>
    </row>
    <row r="7" spans="1:5" s="23" customFormat="1" ht="15.4">
      <c r="A7" s="20" t="s">
        <v>541</v>
      </c>
      <c r="B7" s="20">
        <v>11</v>
      </c>
      <c r="C7" s="89">
        <v>24</v>
      </c>
      <c r="D7" s="89">
        <v>0</v>
      </c>
    </row>
    <row r="8" spans="1:5">
      <c r="A8" s="7" t="s">
        <v>542</v>
      </c>
      <c r="B8" s="7"/>
      <c r="C8" s="7"/>
      <c r="D8" s="7"/>
    </row>
    <row r="9" spans="1:5">
      <c r="A9" s="7" t="s">
        <v>543</v>
      </c>
      <c r="B9" s="22" t="s">
        <v>451</v>
      </c>
      <c r="C9" s="88">
        <v>1024</v>
      </c>
      <c r="D9" s="88">
        <v>775</v>
      </c>
    </row>
    <row r="10" spans="1:5">
      <c r="A10" s="7" t="s">
        <v>544</v>
      </c>
      <c r="B10" s="7">
        <v>7</v>
      </c>
      <c r="C10" s="88">
        <v>18</v>
      </c>
      <c r="D10" s="88">
        <v>71</v>
      </c>
    </row>
    <row r="11" spans="1:5">
      <c r="A11" s="7" t="s">
        <v>545</v>
      </c>
      <c r="B11" s="7"/>
      <c r="C11" s="90">
        <v>12</v>
      </c>
      <c r="D11" s="90" t="s">
        <v>546</v>
      </c>
    </row>
    <row r="12" spans="1:5" ht="15" customHeight="1">
      <c r="A12" s="24" t="s">
        <v>547</v>
      </c>
      <c r="B12" s="7"/>
      <c r="C12" s="88">
        <v>63</v>
      </c>
      <c r="D12" s="88">
        <v>60</v>
      </c>
    </row>
    <row r="13" spans="1:5" ht="30.4">
      <c r="A13" s="42" t="s">
        <v>548</v>
      </c>
      <c r="B13" s="7"/>
      <c r="C13" s="88">
        <v>115</v>
      </c>
      <c r="D13" s="88">
        <v>115</v>
      </c>
    </row>
    <row r="14" spans="1:5">
      <c r="A14" s="7" t="s">
        <v>549</v>
      </c>
      <c r="B14" s="7"/>
      <c r="C14" s="88">
        <v>61</v>
      </c>
      <c r="D14" s="88">
        <v>30</v>
      </c>
    </row>
    <row r="15" spans="1:5">
      <c r="A15" s="7" t="s">
        <v>550</v>
      </c>
      <c r="B15" s="7"/>
      <c r="C15" s="90">
        <v>0</v>
      </c>
      <c r="D15" s="90" t="s">
        <v>551</v>
      </c>
    </row>
    <row r="16" spans="1:5" s="23" customFormat="1" ht="15.4">
      <c r="A16" s="20" t="s">
        <v>365</v>
      </c>
      <c r="B16" s="20"/>
      <c r="C16" s="89">
        <v>1293</v>
      </c>
      <c r="D16" s="89">
        <v>1027</v>
      </c>
    </row>
    <row r="17" spans="1:4">
      <c r="A17" s="7" t="s">
        <v>552</v>
      </c>
      <c r="B17" s="7"/>
      <c r="C17" s="7"/>
      <c r="D17" s="7"/>
    </row>
    <row r="18" spans="1:4">
      <c r="A18" s="25" t="s">
        <v>553</v>
      </c>
      <c r="B18" s="7"/>
      <c r="C18" s="88">
        <v>1325</v>
      </c>
      <c r="D18" s="88">
        <v>1309</v>
      </c>
    </row>
    <row r="19" spans="1:4">
      <c r="A19" s="25" t="s">
        <v>554</v>
      </c>
      <c r="B19" s="7"/>
      <c r="C19" s="88">
        <v>2038</v>
      </c>
      <c r="D19" s="88">
        <v>1136</v>
      </c>
    </row>
    <row r="20" spans="1:4">
      <c r="A20" s="25" t="s">
        <v>555</v>
      </c>
      <c r="B20" s="7"/>
      <c r="C20" s="88">
        <v>957</v>
      </c>
      <c r="D20" s="88">
        <v>1069</v>
      </c>
    </row>
    <row r="21" spans="1:4">
      <c r="A21" s="25" t="s">
        <v>556</v>
      </c>
      <c r="B21" s="7"/>
      <c r="C21" s="88">
        <v>1820</v>
      </c>
      <c r="D21" s="88">
        <v>1991</v>
      </c>
    </row>
    <row r="22" spans="1:4">
      <c r="A22" s="25" t="s">
        <v>557</v>
      </c>
      <c r="B22" s="7"/>
      <c r="C22" s="88">
        <v>2667</v>
      </c>
      <c r="D22" s="88">
        <v>3768</v>
      </c>
    </row>
    <row r="23" spans="1:4">
      <c r="A23" s="25" t="s">
        <v>558</v>
      </c>
      <c r="B23" s="7"/>
      <c r="C23" s="88">
        <v>0</v>
      </c>
      <c r="D23" s="88">
        <v>52</v>
      </c>
    </row>
    <row r="24" spans="1:4">
      <c r="A24" s="25" t="s">
        <v>559</v>
      </c>
      <c r="B24" s="7"/>
      <c r="C24" s="88">
        <v>1872</v>
      </c>
      <c r="D24" s="88">
        <v>1983</v>
      </c>
    </row>
    <row r="25" spans="1:4">
      <c r="A25" s="25" t="s">
        <v>560</v>
      </c>
      <c r="B25" s="7"/>
      <c r="C25" s="88">
        <v>42</v>
      </c>
      <c r="D25" s="88">
        <v>288</v>
      </c>
    </row>
    <row r="26" spans="1:4">
      <c r="A26" s="25" t="s">
        <v>561</v>
      </c>
      <c r="B26" s="7"/>
      <c r="C26" s="88">
        <v>546</v>
      </c>
      <c r="D26" s="88">
        <v>284</v>
      </c>
    </row>
    <row r="27" spans="1:4">
      <c r="A27" s="25" t="s">
        <v>562</v>
      </c>
      <c r="B27" s="7"/>
      <c r="C27" s="88">
        <v>13</v>
      </c>
      <c r="D27" s="88">
        <v>60</v>
      </c>
    </row>
    <row r="28" spans="1:4">
      <c r="A28" s="25" t="s">
        <v>563</v>
      </c>
      <c r="B28" s="7"/>
      <c r="C28" s="88">
        <v>127</v>
      </c>
      <c r="D28" s="88">
        <v>115</v>
      </c>
    </row>
    <row r="29" spans="1:4">
      <c r="A29" s="25" t="s">
        <v>564</v>
      </c>
      <c r="B29" s="7"/>
      <c r="C29" s="88">
        <v>361</v>
      </c>
      <c r="D29" s="88">
        <v>273</v>
      </c>
    </row>
    <row r="30" spans="1:4">
      <c r="A30" s="25" t="s">
        <v>565</v>
      </c>
      <c r="B30" s="7"/>
      <c r="C30" s="88">
        <v>48</v>
      </c>
      <c r="D30" s="88">
        <v>136</v>
      </c>
    </row>
    <row r="31" spans="1:4">
      <c r="A31" s="25" t="s">
        <v>566</v>
      </c>
      <c r="B31" s="7"/>
      <c r="C31" s="88">
        <v>124</v>
      </c>
      <c r="D31" s="88">
        <v>118</v>
      </c>
    </row>
    <row r="32" spans="1:4" ht="15" customHeight="1">
      <c r="A32" s="24" t="s">
        <v>521</v>
      </c>
      <c r="B32" s="7"/>
      <c r="C32" s="88">
        <v>790</v>
      </c>
      <c r="D32" s="88">
        <v>565</v>
      </c>
    </row>
    <row r="33" spans="1:4" s="23" customFormat="1" ht="15.4">
      <c r="A33" s="20" t="s">
        <v>365</v>
      </c>
      <c r="B33" s="20"/>
      <c r="C33" s="89">
        <v>12730</v>
      </c>
      <c r="D33" s="89">
        <v>13147</v>
      </c>
    </row>
    <row r="34" spans="1:4" s="23" customFormat="1" ht="15.4">
      <c r="A34" s="20" t="s">
        <v>567</v>
      </c>
      <c r="B34" s="20"/>
      <c r="C34" s="89">
        <v>14324</v>
      </c>
      <c r="D34" s="89">
        <v>15286</v>
      </c>
    </row>
  </sheetData>
  <pageMargins left="0.7" right="0.7" top="0.75" bottom="0.75" header="0.3" footer="0.3"/>
  <pageSetup paperSize="9" orientation="portrait" r:id="rId1"/>
  <customProperties>
    <customPr name="EpmWorksheetKeyString_GUID" r:id="rId2"/>
  </customPropertie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CE472-C4C1-4AAB-9C7F-76A2BA314B2E}">
  <dimension ref="A1:E25"/>
  <sheetViews>
    <sheetView workbookViewId="0">
      <selection activeCell="A22" sqref="A22"/>
    </sheetView>
  </sheetViews>
  <sheetFormatPr defaultRowHeight="15" customHeight="1"/>
  <cols>
    <col min="1" max="1" width="48.28515625" customWidth="1"/>
    <col min="2" max="2" width="9.7109375" bestFit="1" customWidth="1"/>
    <col min="3" max="3" width="10.42578125" bestFit="1" customWidth="1"/>
    <col min="4" max="5" width="9.5703125" customWidth="1"/>
  </cols>
  <sheetData>
    <row r="1" spans="1:5" ht="15" customHeight="1">
      <c r="A1" s="123" t="s">
        <v>101</v>
      </c>
      <c r="B1" s="124"/>
      <c r="C1" s="124"/>
      <c r="D1" s="125"/>
      <c r="E1" s="125"/>
    </row>
    <row r="2" spans="1:5">
      <c r="A2" s="126"/>
      <c r="B2" s="124" t="s">
        <v>182</v>
      </c>
      <c r="C2" s="124" t="s">
        <v>182</v>
      </c>
      <c r="D2" s="124" t="s">
        <v>169</v>
      </c>
      <c r="E2" s="124" t="s">
        <v>169</v>
      </c>
    </row>
    <row r="3" spans="1:5">
      <c r="A3" s="127"/>
      <c r="B3" s="127"/>
      <c r="C3" s="128" t="s">
        <v>380</v>
      </c>
      <c r="D3" s="128"/>
      <c r="E3" s="128" t="s">
        <v>380</v>
      </c>
    </row>
    <row r="4" spans="1:5" ht="15" customHeight="1">
      <c r="A4" s="7" t="s">
        <v>568</v>
      </c>
      <c r="B4" s="7"/>
      <c r="C4" s="7"/>
      <c r="D4" s="7"/>
      <c r="E4" s="7"/>
    </row>
    <row r="5" spans="1:5">
      <c r="A5" s="129" t="s">
        <v>428</v>
      </c>
      <c r="B5" s="91">
        <v>3395</v>
      </c>
      <c r="C5" s="129"/>
      <c r="D5" s="91">
        <v>3549</v>
      </c>
      <c r="E5" s="129"/>
    </row>
    <row r="6" spans="1:5">
      <c r="A6" s="129" t="s">
        <v>569</v>
      </c>
      <c r="B6" s="91">
        <v>6324</v>
      </c>
      <c r="C6" s="129"/>
      <c r="D6" s="91">
        <v>5304</v>
      </c>
      <c r="E6" s="129"/>
    </row>
    <row r="7" spans="1:5">
      <c r="A7" s="129" t="s">
        <v>530</v>
      </c>
      <c r="B7" s="91">
        <v>221</v>
      </c>
      <c r="C7" s="129"/>
      <c r="D7" s="91">
        <v>208</v>
      </c>
      <c r="E7" s="129"/>
    </row>
    <row r="8" spans="1:5">
      <c r="A8" s="129" t="s">
        <v>570</v>
      </c>
      <c r="B8" s="91">
        <v>1508</v>
      </c>
      <c r="C8" s="129"/>
      <c r="D8" s="91">
        <v>1556</v>
      </c>
      <c r="E8" s="129"/>
    </row>
    <row r="9" spans="1:5" s="23" customFormat="1" ht="15" customHeight="1">
      <c r="A9" s="20" t="s">
        <v>571</v>
      </c>
      <c r="B9" s="20"/>
      <c r="C9" s="89">
        <v>11448</v>
      </c>
      <c r="D9" s="20"/>
      <c r="E9" s="89">
        <v>10617</v>
      </c>
    </row>
    <row r="10" spans="1:5" ht="15" customHeight="1">
      <c r="A10" s="7" t="s">
        <v>572</v>
      </c>
      <c r="B10" s="7"/>
      <c r="C10" s="7"/>
      <c r="D10" s="7"/>
      <c r="E10" s="7"/>
    </row>
    <row r="11" spans="1:5">
      <c r="A11" s="129" t="s">
        <v>533</v>
      </c>
      <c r="B11" s="91">
        <v>0</v>
      </c>
      <c r="C11" s="129"/>
      <c r="D11" s="91">
        <v>1433</v>
      </c>
      <c r="E11" s="129"/>
    </row>
    <row r="12" spans="1:5" s="23" customFormat="1" ht="15" customHeight="1">
      <c r="A12" s="20" t="s">
        <v>573</v>
      </c>
      <c r="B12" s="20"/>
      <c r="C12" s="89">
        <v>0</v>
      </c>
      <c r="D12" s="20"/>
      <c r="E12" s="89">
        <v>1433</v>
      </c>
    </row>
    <row r="13" spans="1:5">
      <c r="A13" s="129" t="s">
        <v>574</v>
      </c>
      <c r="B13" s="91">
        <v>512</v>
      </c>
      <c r="C13" s="129"/>
      <c r="D13" s="91">
        <v>569</v>
      </c>
      <c r="E13" s="129"/>
    </row>
    <row r="14" spans="1:5">
      <c r="A14" s="129" t="s">
        <v>575</v>
      </c>
      <c r="B14" s="170">
        <v>-5</v>
      </c>
      <c r="C14" s="129"/>
      <c r="D14" s="91">
        <v>7</v>
      </c>
      <c r="E14" s="129"/>
    </row>
    <row r="15" spans="1:5" s="23" customFormat="1" ht="15" customHeight="1">
      <c r="A15" s="20" t="s">
        <v>576</v>
      </c>
      <c r="B15" s="20"/>
      <c r="C15" s="89">
        <v>507</v>
      </c>
      <c r="D15" s="20"/>
      <c r="E15" s="89">
        <v>576</v>
      </c>
    </row>
    <row r="16" spans="1:5" s="23" customFormat="1" ht="15" customHeight="1">
      <c r="A16" s="20" t="s">
        <v>577</v>
      </c>
      <c r="B16" s="20"/>
      <c r="C16" s="89">
        <v>61</v>
      </c>
      <c r="D16" s="20"/>
      <c r="E16" s="89">
        <v>31</v>
      </c>
    </row>
    <row r="17" spans="1:5" s="23" customFormat="1" ht="15" customHeight="1">
      <c r="A17" s="20" t="s">
        <v>578</v>
      </c>
      <c r="B17" s="20"/>
      <c r="C17" s="89">
        <v>12016</v>
      </c>
      <c r="D17" s="20"/>
      <c r="E17" s="89">
        <v>12657</v>
      </c>
    </row>
    <row r="19" spans="1:5" ht="14.65">
      <c r="A19" t="s">
        <v>579</v>
      </c>
    </row>
    <row r="20" spans="1:5" ht="15.4">
      <c r="A20" s="17" t="s">
        <v>580</v>
      </c>
      <c r="B20" s="17"/>
      <c r="C20" s="17"/>
    </row>
    <row r="22" spans="1:5" ht="14.65">
      <c r="A22" t="s">
        <v>581</v>
      </c>
    </row>
    <row r="23" spans="1:5" ht="15.4">
      <c r="A23" s="17" t="s">
        <v>580</v>
      </c>
      <c r="B23" s="17"/>
      <c r="C23" s="17"/>
    </row>
    <row r="25" spans="1:5" ht="15" customHeight="1">
      <c r="A25" s="72" t="s">
        <v>582</v>
      </c>
      <c r="B25" s="72" t="s">
        <v>509</v>
      </c>
      <c r="C25" s="73">
        <v>44950</v>
      </c>
    </row>
  </sheetData>
  <pageMargins left="0.7" right="0.7" top="0.75" bottom="0.75" header="0.3" footer="0.3"/>
  <pageSetup paperSize="9" orientation="portrait" horizontalDpi="300" verticalDpi="300" r:id="rId1"/>
  <customProperties>
    <customPr name="EpmWorksheetKeyString_GUID" r:id="rId2"/>
  </customProperties>
  <drawing r:id="rId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E70E0-AD20-40B2-838F-F091B30C153A}">
  <dimension ref="A1:D36"/>
  <sheetViews>
    <sheetView workbookViewId="0">
      <selection activeCell="A12" sqref="A12"/>
    </sheetView>
  </sheetViews>
  <sheetFormatPr defaultRowHeight="15" customHeight="1"/>
  <cols>
    <col min="1" max="1" width="43.28515625" customWidth="1"/>
    <col min="2" max="2" width="16.28515625" customWidth="1"/>
    <col min="3" max="3" width="16.42578125" customWidth="1"/>
    <col min="4" max="4" width="12.5703125" customWidth="1"/>
  </cols>
  <sheetData>
    <row r="1" spans="1:4">
      <c r="A1" s="35" t="s">
        <v>102</v>
      </c>
      <c r="B1" s="35"/>
      <c r="C1" s="35"/>
      <c r="D1" s="35"/>
    </row>
    <row r="2" spans="1:4" ht="45">
      <c r="A2" s="52" t="s">
        <v>182</v>
      </c>
      <c r="B2" s="22" t="s">
        <v>583</v>
      </c>
      <c r="C2" s="22" t="s">
        <v>584</v>
      </c>
      <c r="D2" s="22" t="s">
        <v>585</v>
      </c>
    </row>
    <row r="3" spans="1:4">
      <c r="A3" s="7" t="s">
        <v>586</v>
      </c>
      <c r="B3" s="8"/>
      <c r="C3" s="8"/>
      <c r="D3" s="8"/>
    </row>
    <row r="4" spans="1:4" ht="15.4">
      <c r="A4" s="7" t="s">
        <v>587</v>
      </c>
      <c r="B4" s="8">
        <v>2853</v>
      </c>
      <c r="C4" s="189">
        <v>0</v>
      </c>
      <c r="D4" s="189">
        <f>SUM(B4:C4)</f>
        <v>2853</v>
      </c>
    </row>
    <row r="5" spans="1:4" ht="15.4">
      <c r="A5" s="7" t="s">
        <v>588</v>
      </c>
      <c r="B5" s="189">
        <v>0</v>
      </c>
      <c r="C5" s="189">
        <v>2923</v>
      </c>
      <c r="D5" s="189">
        <f t="shared" ref="D5:D19" si="0">SUM(B5:C5)</f>
        <v>2923</v>
      </c>
    </row>
    <row r="6" spans="1:4" ht="15.4">
      <c r="A6" s="7" t="s">
        <v>587</v>
      </c>
      <c r="B6" s="130">
        <v>2853</v>
      </c>
      <c r="C6" s="189">
        <v>2923</v>
      </c>
      <c r="D6" s="189">
        <f t="shared" si="0"/>
        <v>5776</v>
      </c>
    </row>
    <row r="7" spans="1:4" s="23" customFormat="1" ht="15.4">
      <c r="A7" s="42" t="s">
        <v>589</v>
      </c>
      <c r="B7" s="130">
        <v>1583</v>
      </c>
      <c r="C7" s="189">
        <v>0</v>
      </c>
      <c r="D7" s="189">
        <f t="shared" si="0"/>
        <v>1583</v>
      </c>
    </row>
    <row r="8" spans="1:4" ht="15.4">
      <c r="A8" s="7" t="s">
        <v>590</v>
      </c>
      <c r="B8" s="131">
        <v>-41</v>
      </c>
      <c r="C8" s="193">
        <v>0</v>
      </c>
      <c r="D8" s="189">
        <f t="shared" si="0"/>
        <v>-41</v>
      </c>
    </row>
    <row r="9" spans="1:4" ht="15.4">
      <c r="A9" s="20" t="s">
        <v>591</v>
      </c>
      <c r="B9" s="132">
        <v>4395</v>
      </c>
      <c r="C9" s="192">
        <v>2923</v>
      </c>
      <c r="D9" s="192">
        <f t="shared" si="0"/>
        <v>7318</v>
      </c>
    </row>
    <row r="10" spans="1:4" ht="15.4">
      <c r="A10" s="7" t="s">
        <v>592</v>
      </c>
      <c r="B10" s="130"/>
      <c r="C10" s="189"/>
      <c r="D10" s="189"/>
    </row>
    <row r="11" spans="1:4" ht="15.4">
      <c r="A11" s="7" t="s">
        <v>587</v>
      </c>
      <c r="B11" s="130">
        <v>2710</v>
      </c>
      <c r="C11" s="189">
        <v>0</v>
      </c>
      <c r="D11" s="189">
        <f t="shared" si="0"/>
        <v>2710</v>
      </c>
    </row>
    <row r="12" spans="1:4" s="23" customFormat="1" ht="15.4">
      <c r="A12" s="7" t="s">
        <v>593</v>
      </c>
      <c r="B12" s="130">
        <v>149</v>
      </c>
      <c r="C12" s="189">
        <v>876</v>
      </c>
      <c r="D12" s="189">
        <f t="shared" si="0"/>
        <v>1025</v>
      </c>
    </row>
    <row r="13" spans="1:4" s="23" customFormat="1" ht="15.4">
      <c r="A13" s="7" t="s">
        <v>590</v>
      </c>
      <c r="B13" s="131">
        <v>-32</v>
      </c>
      <c r="C13" s="193">
        <v>0</v>
      </c>
      <c r="D13" s="189">
        <f t="shared" si="0"/>
        <v>-32</v>
      </c>
    </row>
    <row r="14" spans="1:4" ht="15.4">
      <c r="A14" s="20" t="s">
        <v>591</v>
      </c>
      <c r="B14" s="132">
        <v>2827</v>
      </c>
      <c r="C14" s="192">
        <v>876</v>
      </c>
      <c r="D14" s="192">
        <f t="shared" si="0"/>
        <v>3703</v>
      </c>
    </row>
    <row r="15" spans="1:4" ht="15.4">
      <c r="A15" s="20" t="s">
        <v>594</v>
      </c>
      <c r="B15" s="132">
        <v>1568</v>
      </c>
      <c r="C15" s="192">
        <v>2047</v>
      </c>
      <c r="D15" s="192">
        <f t="shared" si="0"/>
        <v>3615</v>
      </c>
    </row>
    <row r="16" spans="1:4" ht="15.4">
      <c r="A16" s="7" t="s">
        <v>595</v>
      </c>
      <c r="B16" s="130">
        <v>143</v>
      </c>
      <c r="C16" s="189">
        <v>0</v>
      </c>
      <c r="D16" s="189">
        <f t="shared" si="0"/>
        <v>143</v>
      </c>
    </row>
    <row r="17" spans="1:4" ht="15.4">
      <c r="A17" s="7" t="s">
        <v>596</v>
      </c>
      <c r="B17" s="130"/>
      <c r="C17" s="189"/>
      <c r="D17" s="189"/>
    </row>
    <row r="18" spans="1:4" ht="15" customHeight="1">
      <c r="A18" s="7" t="s">
        <v>597</v>
      </c>
      <c r="B18" s="130">
        <v>1568</v>
      </c>
      <c r="C18" s="189">
        <v>0</v>
      </c>
      <c r="D18" s="189">
        <f t="shared" si="0"/>
        <v>1568</v>
      </c>
    </row>
    <row r="19" spans="1:4" ht="15" customHeight="1">
      <c r="A19" s="7" t="s">
        <v>598</v>
      </c>
      <c r="B19" s="189">
        <v>0</v>
      </c>
      <c r="C19" s="189">
        <v>2047</v>
      </c>
      <c r="D19" s="189">
        <f t="shared" si="0"/>
        <v>2047</v>
      </c>
    </row>
    <row r="22" spans="1:4" ht="53.25" customHeight="1">
      <c r="A22" s="52" t="s">
        <v>169</v>
      </c>
      <c r="B22" s="22" t="s">
        <v>583</v>
      </c>
      <c r="C22" s="22" t="s">
        <v>584</v>
      </c>
      <c r="D22" s="22" t="s">
        <v>585</v>
      </c>
    </row>
    <row r="23" spans="1:4" ht="15" customHeight="1">
      <c r="A23" s="7" t="s">
        <v>586</v>
      </c>
      <c r="B23" s="24"/>
      <c r="C23" s="8"/>
      <c r="D23" s="8"/>
    </row>
    <row r="24" spans="1:4" ht="15" customHeight="1">
      <c r="A24" s="7" t="s">
        <v>599</v>
      </c>
      <c r="B24" s="133">
        <v>2694</v>
      </c>
      <c r="C24" s="189">
        <v>0</v>
      </c>
      <c r="D24" s="189">
        <v>2694</v>
      </c>
    </row>
    <row r="25" spans="1:4" ht="15" customHeight="1">
      <c r="A25" s="24" t="s">
        <v>589</v>
      </c>
      <c r="B25" s="133">
        <v>160</v>
      </c>
      <c r="C25" s="189">
        <v>0</v>
      </c>
      <c r="D25" s="189">
        <v>160</v>
      </c>
    </row>
    <row r="26" spans="1:4" ht="15" customHeight="1">
      <c r="A26" s="7" t="s">
        <v>590</v>
      </c>
      <c r="B26" s="131">
        <v>-1</v>
      </c>
      <c r="C26" s="189">
        <v>0</v>
      </c>
      <c r="D26" s="189">
        <v>-1</v>
      </c>
    </row>
    <row r="27" spans="1:4" ht="15" customHeight="1">
      <c r="A27" s="20" t="s">
        <v>600</v>
      </c>
      <c r="B27" s="191">
        <v>2853</v>
      </c>
      <c r="C27" s="189">
        <v>0</v>
      </c>
      <c r="D27" s="192">
        <v>2853</v>
      </c>
    </row>
    <row r="28" spans="1:4" ht="15" customHeight="1">
      <c r="A28" s="7" t="s">
        <v>592</v>
      </c>
      <c r="B28" s="133"/>
      <c r="C28" s="193"/>
      <c r="D28" s="189"/>
    </row>
    <row r="29" spans="1:4" ht="15" customHeight="1">
      <c r="A29" s="7" t="s">
        <v>599</v>
      </c>
      <c r="B29" s="133">
        <v>1936</v>
      </c>
      <c r="C29" s="192">
        <v>0</v>
      </c>
      <c r="D29" s="192">
        <v>1936</v>
      </c>
    </row>
    <row r="30" spans="1:4" ht="15" customHeight="1">
      <c r="A30" s="7" t="s">
        <v>593</v>
      </c>
      <c r="B30" s="133">
        <v>775</v>
      </c>
      <c r="C30" s="189">
        <v>0</v>
      </c>
      <c r="D30" s="189">
        <v>775</v>
      </c>
    </row>
    <row r="31" spans="1:4" ht="15" customHeight="1">
      <c r="A31" s="7" t="s">
        <v>590</v>
      </c>
      <c r="B31" s="131">
        <v>-1</v>
      </c>
      <c r="C31" s="189">
        <v>0</v>
      </c>
      <c r="D31" s="189">
        <v>-1</v>
      </c>
    </row>
    <row r="32" spans="1:4" ht="15" customHeight="1">
      <c r="A32" s="20" t="s">
        <v>600</v>
      </c>
      <c r="B32" s="191">
        <v>2710</v>
      </c>
      <c r="C32" s="189">
        <v>0</v>
      </c>
      <c r="D32" s="189">
        <v>2710</v>
      </c>
    </row>
    <row r="33" spans="1:4" ht="15" customHeight="1">
      <c r="A33" s="20" t="s">
        <v>595</v>
      </c>
      <c r="B33" s="191">
        <v>143</v>
      </c>
      <c r="C33" s="193">
        <v>0</v>
      </c>
      <c r="D33" s="189">
        <v>143</v>
      </c>
    </row>
    <row r="34" spans="1:4" ht="15" customHeight="1">
      <c r="A34" s="7" t="s">
        <v>601</v>
      </c>
      <c r="B34" s="133">
        <v>758</v>
      </c>
      <c r="C34" s="192">
        <v>0</v>
      </c>
      <c r="D34" s="192">
        <v>758</v>
      </c>
    </row>
    <row r="35" spans="1:4" ht="15" customHeight="1">
      <c r="A35" s="7" t="s">
        <v>596</v>
      </c>
      <c r="B35" s="133"/>
      <c r="C35" s="192"/>
      <c r="D35" s="192"/>
    </row>
    <row r="36" spans="1:4" ht="15" customHeight="1">
      <c r="A36" s="7" t="s">
        <v>602</v>
      </c>
      <c r="B36" s="133">
        <v>143</v>
      </c>
      <c r="C36" s="189">
        <v>0</v>
      </c>
      <c r="D36" s="189">
        <v>143</v>
      </c>
    </row>
  </sheetData>
  <phoneticPr fontId="7" type="noConversion"/>
  <pageMargins left="0.7" right="0.7" top="0.75" bottom="0.75" header="0.3" footer="0.3"/>
  <pageSetup paperSize="9" orientation="portrait" r:id="rId1"/>
  <customProperties>
    <customPr name="EpmWorksheetKeyString_GUID" r:id="rId2"/>
  </customPropertie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9F124-3A5C-4E00-9D4A-61A85BAC7C1C}">
  <dimension ref="A1:H24"/>
  <sheetViews>
    <sheetView workbookViewId="0">
      <selection activeCell="J10" sqref="J10"/>
    </sheetView>
  </sheetViews>
  <sheetFormatPr defaultRowHeight="15" customHeight="1"/>
  <cols>
    <col min="1" max="1" width="22.28515625" customWidth="1"/>
    <col min="2" max="2" width="13.28515625" customWidth="1"/>
    <col min="3" max="3" width="11.28515625" customWidth="1"/>
    <col min="4" max="4" width="12.5703125" customWidth="1"/>
    <col min="5" max="5" width="28.42578125" customWidth="1"/>
    <col min="6" max="6" width="13.5703125" customWidth="1"/>
    <col min="7" max="7" width="10.7109375" customWidth="1"/>
    <col min="8" max="8" width="11.5703125" customWidth="1"/>
  </cols>
  <sheetData>
    <row r="1" spans="1:8" ht="15" customHeight="1">
      <c r="A1" s="69" t="s">
        <v>103</v>
      </c>
      <c r="B1" s="69"/>
      <c r="C1" s="69"/>
      <c r="D1" s="69"/>
      <c r="E1" s="69"/>
      <c r="F1" s="69"/>
    </row>
    <row r="2" spans="1:8" ht="18" customHeight="1">
      <c r="A2" s="24"/>
      <c r="B2" s="238" t="s">
        <v>603</v>
      </c>
      <c r="C2" s="238"/>
      <c r="D2" s="238"/>
      <c r="E2" s="29"/>
      <c r="F2" s="238" t="s">
        <v>603</v>
      </c>
      <c r="G2" s="238"/>
      <c r="H2" s="238"/>
    </row>
    <row r="3" spans="1:8" ht="18" customHeight="1">
      <c r="A3" s="24"/>
      <c r="B3" s="238" t="s">
        <v>559</v>
      </c>
      <c r="C3" s="238"/>
      <c r="D3" s="238"/>
      <c r="E3" s="29"/>
      <c r="F3" s="238" t="s">
        <v>559</v>
      </c>
      <c r="G3" s="238"/>
      <c r="H3" s="238"/>
    </row>
    <row r="4" spans="1:8" ht="45">
      <c r="A4" s="24"/>
      <c r="B4" s="18" t="s">
        <v>604</v>
      </c>
      <c r="C4" s="18" t="s">
        <v>605</v>
      </c>
      <c r="D4" s="18" t="s">
        <v>585</v>
      </c>
      <c r="E4" s="29"/>
      <c r="F4" s="18" t="s">
        <v>604</v>
      </c>
      <c r="G4" s="18" t="s">
        <v>605</v>
      </c>
      <c r="H4" s="18" t="s">
        <v>585</v>
      </c>
    </row>
    <row r="5" spans="1:8" ht="15.4">
      <c r="A5" s="7" t="s">
        <v>586</v>
      </c>
      <c r="B5" s="24"/>
      <c r="C5" s="24"/>
      <c r="D5" s="24"/>
      <c r="E5" s="7" t="s">
        <v>586</v>
      </c>
      <c r="F5" s="29"/>
      <c r="G5" s="29"/>
      <c r="H5" s="29"/>
    </row>
    <row r="6" spans="1:8" ht="15.4">
      <c r="A6" s="7" t="s">
        <v>587</v>
      </c>
      <c r="B6" s="130">
        <v>8507</v>
      </c>
      <c r="C6" s="130">
        <v>3375</v>
      </c>
      <c r="D6" s="130">
        <v>11882</v>
      </c>
      <c r="E6" s="7" t="s">
        <v>599</v>
      </c>
      <c r="F6" s="121">
        <v>3568</v>
      </c>
      <c r="G6" s="121">
        <v>3473</v>
      </c>
      <c r="H6" s="121">
        <v>7041</v>
      </c>
    </row>
    <row r="7" spans="1:8" ht="15.4">
      <c r="A7" s="7" t="s">
        <v>589</v>
      </c>
      <c r="B7" s="130">
        <v>8037</v>
      </c>
      <c r="C7" s="131" t="s">
        <v>32</v>
      </c>
      <c r="D7" s="134">
        <v>8037</v>
      </c>
      <c r="E7" s="7" t="s">
        <v>589</v>
      </c>
      <c r="F7" s="121">
        <v>4939</v>
      </c>
      <c r="G7" s="7">
        <v>73</v>
      </c>
      <c r="H7" s="121">
        <v>5012</v>
      </c>
    </row>
    <row r="8" spans="1:8" s="23" customFormat="1" ht="15.4">
      <c r="A8" s="7" t="s">
        <v>590</v>
      </c>
      <c r="B8" s="131" t="s">
        <v>32</v>
      </c>
      <c r="C8" s="131">
        <v>-1808</v>
      </c>
      <c r="D8" s="131">
        <v>-1808</v>
      </c>
      <c r="E8" s="7" t="s">
        <v>590</v>
      </c>
      <c r="F8" s="7" t="s">
        <v>32</v>
      </c>
      <c r="G8" s="22" t="s">
        <v>606</v>
      </c>
      <c r="H8" s="22" t="s">
        <v>606</v>
      </c>
    </row>
    <row r="9" spans="1:8" ht="15.4">
      <c r="A9" s="20" t="s">
        <v>591</v>
      </c>
      <c r="B9" s="132">
        <v>16544</v>
      </c>
      <c r="C9" s="135">
        <v>1567</v>
      </c>
      <c r="D9" s="135">
        <v>18111</v>
      </c>
      <c r="E9" s="20" t="s">
        <v>600</v>
      </c>
      <c r="F9" s="121">
        <v>8507</v>
      </c>
      <c r="G9" s="121">
        <v>3375</v>
      </c>
      <c r="H9" s="121">
        <v>11882</v>
      </c>
    </row>
    <row r="10" spans="1:8" ht="15.4">
      <c r="A10" s="7" t="s">
        <v>544</v>
      </c>
      <c r="B10" s="130"/>
      <c r="C10" s="134"/>
      <c r="D10" s="134"/>
      <c r="E10" s="7" t="s">
        <v>544</v>
      </c>
      <c r="F10" s="7"/>
      <c r="G10" s="7"/>
      <c r="H10" s="7"/>
    </row>
    <row r="11" spans="1:8" ht="15.4">
      <c r="A11" s="7" t="s">
        <v>587</v>
      </c>
      <c r="B11" s="131" t="s">
        <v>32</v>
      </c>
      <c r="C11" s="134">
        <v>3310</v>
      </c>
      <c r="D11" s="134">
        <v>3310</v>
      </c>
      <c r="E11" s="7" t="s">
        <v>599</v>
      </c>
      <c r="F11" s="7" t="s">
        <v>32</v>
      </c>
      <c r="G11" s="121">
        <v>3410</v>
      </c>
      <c r="H11" s="121">
        <v>3410</v>
      </c>
    </row>
    <row r="12" spans="1:8" s="23" customFormat="1" ht="15.4">
      <c r="A12" s="7" t="s">
        <v>593</v>
      </c>
      <c r="B12" s="131" t="s">
        <v>32</v>
      </c>
      <c r="C12" s="134">
        <v>18</v>
      </c>
      <c r="D12" s="134">
        <v>18</v>
      </c>
      <c r="E12" s="7" t="s">
        <v>593</v>
      </c>
      <c r="F12" s="7" t="s">
        <v>32</v>
      </c>
      <c r="G12" s="7">
        <v>71</v>
      </c>
      <c r="H12" s="7">
        <v>71</v>
      </c>
    </row>
    <row r="13" spans="1:8" s="23" customFormat="1" ht="15.4">
      <c r="A13" s="7" t="s">
        <v>590</v>
      </c>
      <c r="B13" s="131" t="s">
        <v>32</v>
      </c>
      <c r="C13" s="131">
        <v>-1808</v>
      </c>
      <c r="D13" s="131">
        <v>-1808</v>
      </c>
      <c r="E13" s="7" t="s">
        <v>590</v>
      </c>
      <c r="F13" s="7" t="s">
        <v>32</v>
      </c>
      <c r="G13" s="22" t="s">
        <v>606</v>
      </c>
      <c r="H13" s="22" t="s">
        <v>606</v>
      </c>
    </row>
    <row r="14" spans="1:8" ht="15.4">
      <c r="A14" s="20" t="s">
        <v>591</v>
      </c>
      <c r="B14" s="136" t="s">
        <v>32</v>
      </c>
      <c r="C14" s="136">
        <v>1520</v>
      </c>
      <c r="D14" s="135">
        <v>1520</v>
      </c>
      <c r="E14" s="20" t="s">
        <v>600</v>
      </c>
      <c r="F14" s="7" t="s">
        <v>32</v>
      </c>
      <c r="G14" s="121">
        <v>3310</v>
      </c>
      <c r="H14" s="121">
        <v>3310</v>
      </c>
    </row>
    <row r="15" spans="1:8" ht="30.95">
      <c r="A15" s="20" t="s">
        <v>594</v>
      </c>
      <c r="B15" s="132">
        <v>16544</v>
      </c>
      <c r="C15" s="135">
        <v>47</v>
      </c>
      <c r="D15" s="135">
        <v>16591</v>
      </c>
      <c r="E15" s="20" t="s">
        <v>595</v>
      </c>
      <c r="F15" s="121">
        <v>8507</v>
      </c>
      <c r="G15" s="7">
        <v>65</v>
      </c>
      <c r="H15" s="121">
        <v>8572</v>
      </c>
    </row>
    <row r="16" spans="1:8" ht="30">
      <c r="A16" s="7" t="s">
        <v>595</v>
      </c>
      <c r="B16" s="130">
        <v>8507</v>
      </c>
      <c r="C16" s="134">
        <v>65</v>
      </c>
      <c r="D16" s="134">
        <v>8572</v>
      </c>
      <c r="E16" s="7" t="s">
        <v>601</v>
      </c>
      <c r="F16" s="121">
        <v>3568</v>
      </c>
      <c r="G16" s="7">
        <v>63</v>
      </c>
      <c r="H16" s="121">
        <v>3631</v>
      </c>
    </row>
    <row r="17" spans="1:8" ht="15.4">
      <c r="A17" s="7" t="s">
        <v>596</v>
      </c>
      <c r="B17" s="130"/>
      <c r="C17" s="134"/>
      <c r="D17" s="134"/>
      <c r="E17" s="7" t="s">
        <v>596</v>
      </c>
      <c r="F17" s="7"/>
      <c r="G17" s="7"/>
      <c r="H17" s="7"/>
    </row>
    <row r="18" spans="1:8" ht="30">
      <c r="A18" s="7" t="s">
        <v>597</v>
      </c>
      <c r="B18" s="130">
        <v>16544</v>
      </c>
      <c r="C18" s="134">
        <v>47</v>
      </c>
      <c r="D18" s="134">
        <v>16591</v>
      </c>
      <c r="E18" s="7" t="s">
        <v>602</v>
      </c>
      <c r="F18" s="121">
        <v>8507</v>
      </c>
      <c r="G18" s="7">
        <v>65</v>
      </c>
      <c r="H18" s="121">
        <v>8572</v>
      </c>
    </row>
    <row r="24" spans="1:8" ht="14.65"/>
  </sheetData>
  <mergeCells count="4">
    <mergeCell ref="B2:D2"/>
    <mergeCell ref="B3:D3"/>
    <mergeCell ref="F2:H2"/>
    <mergeCell ref="F3:H3"/>
  </mergeCells>
  <phoneticPr fontId="7" type="noConversion"/>
  <pageMargins left="0.7" right="0.7" top="0.75" bottom="0.75" header="0.3" footer="0.3"/>
  <customProperties>
    <customPr name="EpmWorksheetKeyString_GUID" r:id="rId1"/>
  </customPropertie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3CC9D-A60E-412A-BD3A-72C126530B5D}">
  <dimension ref="A1:C9"/>
  <sheetViews>
    <sheetView workbookViewId="0">
      <selection activeCell="F7" sqref="F7"/>
    </sheetView>
  </sheetViews>
  <sheetFormatPr defaultRowHeight="15" customHeight="1"/>
  <cols>
    <col min="1" max="1" width="39.7109375" customWidth="1"/>
    <col min="2" max="2" width="9.7109375" bestFit="1" customWidth="1"/>
    <col min="3" max="3" width="10.42578125" bestFit="1" customWidth="1"/>
  </cols>
  <sheetData>
    <row r="1" spans="1:3">
      <c r="A1" s="137" t="s">
        <v>104</v>
      </c>
      <c r="B1" s="137"/>
      <c r="C1" s="137"/>
    </row>
    <row r="2" spans="1:3" ht="30">
      <c r="A2" s="128" t="s">
        <v>607</v>
      </c>
      <c r="B2" s="128" t="s">
        <v>437</v>
      </c>
      <c r="C2" s="128" t="s">
        <v>438</v>
      </c>
    </row>
    <row r="3" spans="1:3">
      <c r="A3" s="137" t="s">
        <v>608</v>
      </c>
      <c r="B3" s="138">
        <v>1832</v>
      </c>
      <c r="C3" s="139">
        <v>1560</v>
      </c>
    </row>
    <row r="4" spans="1:3">
      <c r="A4" s="140" t="s">
        <v>609</v>
      </c>
      <c r="B4" s="138">
        <v>535</v>
      </c>
      <c r="C4" s="141">
        <v>314</v>
      </c>
    </row>
    <row r="5" spans="1:3" ht="15.4">
      <c r="A5" s="142" t="s">
        <v>610</v>
      </c>
      <c r="B5" s="143">
        <v>130</v>
      </c>
      <c r="C5" s="144">
        <v>142</v>
      </c>
    </row>
    <row r="6" spans="1:3">
      <c r="A6" s="137" t="s">
        <v>611</v>
      </c>
      <c r="B6" s="138">
        <v>1876</v>
      </c>
      <c r="C6" s="139">
        <v>4072</v>
      </c>
    </row>
    <row r="7" spans="1:3" s="23" customFormat="1" ht="15.4">
      <c r="A7" s="145" t="s">
        <v>365</v>
      </c>
      <c r="B7" s="146">
        <v>4373</v>
      </c>
      <c r="C7" s="147">
        <v>6088</v>
      </c>
    </row>
    <row r="8" spans="1:3">
      <c r="A8" s="137" t="s">
        <v>612</v>
      </c>
      <c r="B8" s="138">
        <v>13</v>
      </c>
      <c r="C8" s="139">
        <v>33</v>
      </c>
    </row>
    <row r="9" spans="1:3" s="23" customFormat="1" ht="15.4">
      <c r="A9" s="148" t="s">
        <v>365</v>
      </c>
      <c r="B9" s="149">
        <v>4386</v>
      </c>
      <c r="C9" s="150">
        <v>6121</v>
      </c>
    </row>
  </sheetData>
  <pageMargins left="0.7" right="0.7" top="0.75" bottom="0.75" header="0.3" footer="0.3"/>
  <pageSetup paperSize="9" orientation="portrait" horizontalDpi="300" verticalDpi="300" r:id="rId1"/>
  <customProperties>
    <customPr name="EpmWorksheetKeyString_GUID" r:id="rId2"/>
  </customPropertie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83767-D175-48FE-BA52-0BB287D016B8}">
  <dimension ref="A1:C7"/>
  <sheetViews>
    <sheetView workbookViewId="0">
      <selection activeCell="D8" sqref="D8"/>
    </sheetView>
  </sheetViews>
  <sheetFormatPr defaultRowHeight="15" customHeight="1"/>
  <cols>
    <col min="1" max="1" width="52.28515625" customWidth="1"/>
    <col min="2" max="2" width="9.7109375" bestFit="1" customWidth="1"/>
    <col min="3" max="3" width="10.42578125" bestFit="1" customWidth="1"/>
  </cols>
  <sheetData>
    <row r="1" spans="1:3">
      <c r="A1" s="123" t="s">
        <v>105</v>
      </c>
      <c r="B1" s="125"/>
      <c r="C1" s="125"/>
    </row>
    <row r="2" spans="1:3" ht="41.25" customHeight="1">
      <c r="A2" s="151"/>
      <c r="B2" s="151" t="s">
        <v>437</v>
      </c>
      <c r="C2" s="151" t="s">
        <v>438</v>
      </c>
    </row>
    <row r="3" spans="1:3" s="23" customFormat="1" ht="15.4">
      <c r="A3" s="152" t="s">
        <v>613</v>
      </c>
      <c r="B3" s="146">
        <v>6949</v>
      </c>
      <c r="C3" s="153">
        <v>5522</v>
      </c>
    </row>
    <row r="4" spans="1:3">
      <c r="A4" s="140" t="s">
        <v>614</v>
      </c>
      <c r="B4" s="138">
        <v>1189</v>
      </c>
      <c r="C4" s="141">
        <v>1427</v>
      </c>
    </row>
    <row r="5" spans="1:3" s="23" customFormat="1" ht="15.4">
      <c r="A5" s="152" t="s">
        <v>615</v>
      </c>
      <c r="B5" s="146">
        <v>8138</v>
      </c>
      <c r="C5" s="153">
        <v>6949</v>
      </c>
    </row>
    <row r="7" spans="1:3" ht="14.65">
      <c r="A7" t="s">
        <v>616</v>
      </c>
    </row>
  </sheetData>
  <pageMargins left="0.7" right="0.7" top="0.75" bottom="0.75" header="0.3" footer="0.3"/>
  <customProperties>
    <customPr name="EpmWorksheetKeyString_GUID" r:id="rId1"/>
  </customPropertie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2B029-BBC4-4FA1-8180-7B0EA39233A9}">
  <dimension ref="A1:G7"/>
  <sheetViews>
    <sheetView workbookViewId="0">
      <selection activeCell="B6" sqref="B6:B7"/>
    </sheetView>
  </sheetViews>
  <sheetFormatPr defaultRowHeight="15" customHeight="1"/>
  <cols>
    <col min="1" max="1" width="36" customWidth="1"/>
    <col min="2" max="2" width="9.7109375" bestFit="1" customWidth="1"/>
    <col min="3" max="3" width="10.42578125" bestFit="1" customWidth="1"/>
    <col min="6" max="6" width="22.140625" customWidth="1"/>
  </cols>
  <sheetData>
    <row r="1" spans="1:7">
      <c r="A1" s="123" t="s">
        <v>106</v>
      </c>
      <c r="B1" s="125"/>
      <c r="C1" s="125"/>
    </row>
    <row r="2" spans="1:7" ht="30" customHeight="1">
      <c r="A2" s="128" t="s">
        <v>607</v>
      </c>
      <c r="B2" s="128" t="s">
        <v>437</v>
      </c>
      <c r="C2" s="128" t="s">
        <v>438</v>
      </c>
      <c r="F2" s="190"/>
    </row>
    <row r="3" spans="1:7" ht="15.4">
      <c r="A3" s="128" t="s">
        <v>617</v>
      </c>
      <c r="B3" s="189">
        <v>0</v>
      </c>
      <c r="C3" s="155">
        <v>5</v>
      </c>
    </row>
    <row r="4" spans="1:7" ht="30">
      <c r="A4" s="128" t="s">
        <v>618</v>
      </c>
      <c r="B4" s="154">
        <v>1095</v>
      </c>
      <c r="C4" s="156">
        <v>953</v>
      </c>
    </row>
    <row r="5" spans="1:7" ht="30">
      <c r="A5" s="128" t="s">
        <v>619</v>
      </c>
      <c r="B5" s="154">
        <v>1353</v>
      </c>
      <c r="C5" s="156">
        <v>1597</v>
      </c>
    </row>
    <row r="6" spans="1:7">
      <c r="A6" s="128" t="s">
        <v>620</v>
      </c>
      <c r="B6" s="154">
        <v>5098</v>
      </c>
      <c r="C6" s="156">
        <v>5883</v>
      </c>
    </row>
    <row r="7" spans="1:7" s="23" customFormat="1" ht="15.4">
      <c r="A7" s="157" t="s">
        <v>621</v>
      </c>
      <c r="B7" s="149">
        <v>7546</v>
      </c>
      <c r="C7" s="158">
        <v>8438</v>
      </c>
      <c r="G7" s="186"/>
    </row>
  </sheetData>
  <pageMargins left="0.7" right="0.7" top="0.75" bottom="0.75" header="0.3" footer="0.3"/>
  <customProperties>
    <customPr name="EpmWorksheetKeyString_GUID"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9F211-912E-4690-86E5-4290AAC0B6AD}">
  <dimension ref="A1:E5"/>
  <sheetViews>
    <sheetView workbookViewId="0">
      <selection activeCell="D18" sqref="D18"/>
    </sheetView>
  </sheetViews>
  <sheetFormatPr defaultRowHeight="14.65"/>
  <cols>
    <col min="1" max="1" width="14.5703125" customWidth="1"/>
    <col min="2" max="2" width="18.7109375" bestFit="1" customWidth="1"/>
    <col min="3" max="3" width="24.7109375" bestFit="1" customWidth="1"/>
    <col min="4" max="4" width="28.28515625" bestFit="1" customWidth="1"/>
    <col min="5" max="5" width="23.7109375" bestFit="1" customWidth="1"/>
  </cols>
  <sheetData>
    <row r="1" spans="1:5" ht="15.4">
      <c r="A1" s="17" t="s">
        <v>174</v>
      </c>
      <c r="B1" s="17"/>
      <c r="C1" s="17"/>
      <c r="D1" s="17"/>
      <c r="E1" s="17"/>
    </row>
    <row r="2" spans="1:5" ht="15.4">
      <c r="A2" s="24"/>
      <c r="B2" s="24" t="s">
        <v>175</v>
      </c>
      <c r="C2" s="24" t="s">
        <v>176</v>
      </c>
      <c r="D2" s="24" t="s">
        <v>177</v>
      </c>
      <c r="E2" s="24" t="s">
        <v>178</v>
      </c>
    </row>
    <row r="3" spans="1:5" ht="15.4">
      <c r="A3" s="24" t="s">
        <v>179</v>
      </c>
      <c r="B3" s="24">
        <v>251</v>
      </c>
      <c r="C3" s="24">
        <v>128</v>
      </c>
      <c r="D3" s="24">
        <v>71</v>
      </c>
      <c r="E3" s="24">
        <v>87</v>
      </c>
    </row>
    <row r="5" spans="1:5">
      <c r="A5" t="s">
        <v>173</v>
      </c>
    </row>
  </sheetData>
  <pageMargins left="0.7" right="0.7" top="0.75" bottom="0.75" header="0.3" footer="0.3"/>
  <customProperties>
    <customPr name="EpmWorksheetKeyString_GUID" r:id="rId1"/>
  </customPropertie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FB848-EFED-4C3D-AF6A-FD515287A4E3}">
  <dimension ref="A1:C8"/>
  <sheetViews>
    <sheetView workbookViewId="0">
      <selection activeCell="B12" sqref="B12"/>
    </sheetView>
  </sheetViews>
  <sheetFormatPr defaultRowHeight="15" customHeight="1"/>
  <cols>
    <col min="1" max="1" width="25.28515625" customWidth="1"/>
    <col min="2" max="3" width="11.42578125" customWidth="1"/>
  </cols>
  <sheetData>
    <row r="1" spans="1:3">
      <c r="A1" s="137" t="s">
        <v>107</v>
      </c>
      <c r="B1" s="137"/>
      <c r="C1" s="137"/>
    </row>
    <row r="2" spans="1:3" ht="30">
      <c r="A2" s="128"/>
      <c r="B2" s="128" t="s">
        <v>437</v>
      </c>
      <c r="C2" s="128" t="s">
        <v>438</v>
      </c>
    </row>
    <row r="3" spans="1:3">
      <c r="A3" s="128" t="s">
        <v>622</v>
      </c>
      <c r="B3" s="128">
        <v>846</v>
      </c>
      <c r="C3" s="128">
        <v>592</v>
      </c>
    </row>
    <row r="4" spans="1:3" ht="43.5" customHeight="1">
      <c r="A4" s="128" t="s">
        <v>623</v>
      </c>
      <c r="B4" s="128">
        <v>217</v>
      </c>
      <c r="C4" s="159" t="s">
        <v>32</v>
      </c>
    </row>
    <row r="6" spans="1:3" ht="15" customHeight="1">
      <c r="A6" s="95" t="s">
        <v>624</v>
      </c>
    </row>
    <row r="7" spans="1:3" ht="15" customHeight="1">
      <c r="A7" s="128"/>
      <c r="B7" s="128" t="s">
        <v>437</v>
      </c>
      <c r="C7" s="128" t="s">
        <v>438</v>
      </c>
    </row>
    <row r="8" spans="1:3" ht="15" customHeight="1">
      <c r="A8" s="128" t="s">
        <v>622</v>
      </c>
      <c r="B8" s="128">
        <v>742</v>
      </c>
      <c r="C8" s="128">
        <v>400</v>
      </c>
    </row>
  </sheetData>
  <pageMargins left="0.7" right="0.7" top="0.75" bottom="0.75" header="0.3" footer="0.3"/>
  <customProperties>
    <customPr name="EpmWorksheetKeyString_GUID" r:id="rId1"/>
  </customPropertie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986E3-1805-4C01-9670-7F44D52D8B66}">
  <dimension ref="A1:D11"/>
  <sheetViews>
    <sheetView workbookViewId="0">
      <selection activeCell="H12" sqref="H12"/>
    </sheetView>
  </sheetViews>
  <sheetFormatPr defaultRowHeight="14.65"/>
  <cols>
    <col min="1" max="1" width="29.28515625" customWidth="1"/>
    <col min="2" max="2" width="9.7109375" bestFit="1" customWidth="1"/>
    <col min="3" max="3" width="10.42578125" bestFit="1" customWidth="1"/>
    <col min="4" max="4" width="9.28515625" style="23"/>
  </cols>
  <sheetData>
    <row r="1" spans="1:4" ht="15.4">
      <c r="A1" s="78" t="s">
        <v>625</v>
      </c>
      <c r="B1" s="78"/>
      <c r="C1" s="78"/>
      <c r="D1" s="160"/>
    </row>
    <row r="2" spans="1:4" ht="45">
      <c r="A2" s="151"/>
      <c r="B2" s="161" t="s">
        <v>626</v>
      </c>
      <c r="C2" s="161" t="s">
        <v>627</v>
      </c>
      <c r="D2" s="162" t="s">
        <v>585</v>
      </c>
    </row>
    <row r="3" spans="1:4" ht="15">
      <c r="A3" s="128" t="s">
        <v>628</v>
      </c>
      <c r="B3" s="163">
        <v>73</v>
      </c>
      <c r="C3" s="164" t="s">
        <v>32</v>
      </c>
      <c r="D3" s="165">
        <v>73</v>
      </c>
    </row>
    <row r="4" spans="1:4" ht="15">
      <c r="A4" s="128" t="s">
        <v>629</v>
      </c>
      <c r="B4" s="164">
        <v>-73</v>
      </c>
      <c r="C4" s="164" t="s">
        <v>32</v>
      </c>
      <c r="D4" s="166">
        <v>-73</v>
      </c>
    </row>
    <row r="5" spans="1:4" ht="15">
      <c r="A5" s="128" t="s">
        <v>630</v>
      </c>
      <c r="B5" s="164" t="s">
        <v>32</v>
      </c>
      <c r="C5" s="164" t="s">
        <v>32</v>
      </c>
      <c r="D5" s="166" t="s">
        <v>32</v>
      </c>
    </row>
    <row r="6" spans="1:4" s="23" customFormat="1" ht="15.4">
      <c r="A6" s="157" t="s">
        <v>501</v>
      </c>
      <c r="B6" s="166" t="s">
        <v>32</v>
      </c>
      <c r="C6" s="166" t="s">
        <v>32</v>
      </c>
      <c r="D6" s="166" t="s">
        <v>32</v>
      </c>
    </row>
    <row r="7" spans="1:4" s="23" customFormat="1" ht="15">
      <c r="A7" s="128" t="s">
        <v>631</v>
      </c>
      <c r="B7" s="29">
        <v>73</v>
      </c>
      <c r="C7" s="29">
        <v>36</v>
      </c>
      <c r="D7" s="167">
        <v>109</v>
      </c>
    </row>
    <row r="8" spans="1:4" s="23" customFormat="1" ht="15">
      <c r="A8" s="128" t="s">
        <v>629</v>
      </c>
      <c r="B8" s="168" t="s">
        <v>32</v>
      </c>
      <c r="C8" s="168" t="s">
        <v>632</v>
      </c>
      <c r="D8" s="169" t="s">
        <v>632</v>
      </c>
    </row>
    <row r="9" spans="1:4" s="23" customFormat="1" ht="15">
      <c r="A9" s="128" t="s">
        <v>630</v>
      </c>
      <c r="B9" s="168" t="s">
        <v>32</v>
      </c>
      <c r="C9" s="168" t="s">
        <v>551</v>
      </c>
      <c r="D9" s="169" t="s">
        <v>551</v>
      </c>
    </row>
    <row r="10" spans="1:4" s="23" customFormat="1" ht="15.4">
      <c r="A10" s="157" t="s">
        <v>499</v>
      </c>
      <c r="B10" s="167">
        <v>73</v>
      </c>
      <c r="C10" s="169" t="s">
        <v>32</v>
      </c>
      <c r="D10" s="167">
        <v>73</v>
      </c>
    </row>
    <row r="11" spans="1:4" s="23" customFormat="1" ht="15.4">
      <c r="A11" s="70"/>
      <c r="C11" s="71"/>
    </row>
  </sheetData>
  <pageMargins left="0.7" right="0.7" top="0.75" bottom="0.75" header="0.3" footer="0.3"/>
  <customProperties>
    <customPr name="EpmWorksheetKeyString_GUID" r:id="rId1"/>
  </customPropertie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2FAEA-0A6B-42CF-AFCE-D18BC5D75BC2}">
  <dimension ref="A1:I31"/>
  <sheetViews>
    <sheetView tabSelected="1" topLeftCell="B1" zoomScale="80" zoomScaleNormal="80" workbookViewId="0">
      <selection activeCell="M8" sqref="M8"/>
    </sheetView>
  </sheetViews>
  <sheetFormatPr defaultRowHeight="14.65"/>
  <cols>
    <col min="1" max="1" width="31.5703125" customWidth="1"/>
    <col min="2" max="2" width="36.28515625" customWidth="1"/>
    <col min="3" max="3" width="63.7109375" bestFit="1" customWidth="1"/>
    <col min="4" max="5" width="18.28515625" customWidth="1"/>
    <col min="6" max="6" width="26.28515625" customWidth="1"/>
    <col min="7" max="7" width="18.5703125" customWidth="1"/>
    <col min="8" max="8" width="20.42578125" bestFit="1" customWidth="1"/>
  </cols>
  <sheetData>
    <row r="1" spans="1:9" ht="15.4">
      <c r="A1" s="17" t="s">
        <v>109</v>
      </c>
      <c r="D1" s="17"/>
      <c r="E1" s="17"/>
      <c r="F1" s="17"/>
    </row>
    <row r="2" spans="1:9" ht="15.4">
      <c r="A2" s="29"/>
      <c r="B2" s="29"/>
      <c r="C2" s="24"/>
      <c r="D2" s="24" t="s">
        <v>166</v>
      </c>
      <c r="E2" s="24" t="s">
        <v>167</v>
      </c>
      <c r="F2" s="24" t="s">
        <v>168</v>
      </c>
      <c r="G2" s="24" t="s">
        <v>633</v>
      </c>
      <c r="H2" s="24" t="s">
        <v>182</v>
      </c>
    </row>
    <row r="3" spans="1:9" ht="15.4">
      <c r="A3" s="29"/>
      <c r="B3" s="29"/>
      <c r="C3" s="24"/>
      <c r="D3" s="24" t="s">
        <v>634</v>
      </c>
      <c r="E3" s="24" t="s">
        <v>635</v>
      </c>
      <c r="F3" s="24" t="s">
        <v>636</v>
      </c>
      <c r="G3" s="24" t="s">
        <v>635</v>
      </c>
      <c r="H3" s="24" t="s">
        <v>637</v>
      </c>
    </row>
    <row r="4" spans="1:9" ht="15.4">
      <c r="A4" s="24" t="s">
        <v>638</v>
      </c>
      <c r="B4" s="24" t="s">
        <v>639</v>
      </c>
      <c r="C4" s="24" t="s">
        <v>640</v>
      </c>
      <c r="D4" s="182">
        <v>172.37</v>
      </c>
      <c r="E4" s="182">
        <v>83.53</v>
      </c>
      <c r="F4" s="182">
        <v>115.2</v>
      </c>
      <c r="G4" s="182">
        <v>108.9</v>
      </c>
      <c r="H4" s="221" t="s">
        <v>641</v>
      </c>
    </row>
    <row r="5" spans="1:9" ht="15.4">
      <c r="A5" s="24" t="s">
        <v>638</v>
      </c>
      <c r="B5" s="24" t="s">
        <v>639</v>
      </c>
      <c r="C5" s="24" t="s">
        <v>642</v>
      </c>
      <c r="D5" s="182">
        <v>0</v>
      </c>
      <c r="E5" s="182">
        <v>0</v>
      </c>
      <c r="F5" s="182">
        <v>0</v>
      </c>
      <c r="G5" s="182">
        <v>0</v>
      </c>
      <c r="H5" s="24">
        <v>0</v>
      </c>
    </row>
    <row r="6" spans="1:9" ht="15.4">
      <c r="A6" s="24" t="s">
        <v>638</v>
      </c>
      <c r="B6" s="24" t="s">
        <v>643</v>
      </c>
      <c r="C6" s="24" t="s">
        <v>644</v>
      </c>
      <c r="D6" s="182">
        <v>459</v>
      </c>
      <c r="E6" s="182">
        <v>453</v>
      </c>
      <c r="F6" s="182">
        <v>302</v>
      </c>
      <c r="G6" s="182">
        <v>334</v>
      </c>
      <c r="H6" s="187">
        <v>425</v>
      </c>
      <c r="I6" s="75"/>
    </row>
    <row r="7" spans="1:9" ht="15.4">
      <c r="A7" s="24" t="s">
        <v>638</v>
      </c>
      <c r="B7" s="24" t="s">
        <v>639</v>
      </c>
      <c r="C7" s="24" t="s">
        <v>645</v>
      </c>
      <c r="D7" s="182">
        <v>0</v>
      </c>
      <c r="E7" s="182">
        <v>0</v>
      </c>
      <c r="F7" s="182">
        <v>0</v>
      </c>
      <c r="G7" s="182">
        <v>0</v>
      </c>
      <c r="H7" s="24">
        <v>0</v>
      </c>
    </row>
    <row r="8" spans="1:9" ht="15.4">
      <c r="A8" s="24" t="s">
        <v>638</v>
      </c>
      <c r="B8" s="24" t="s">
        <v>646</v>
      </c>
      <c r="C8" s="24" t="s">
        <v>647</v>
      </c>
      <c r="D8" s="182">
        <v>383382</v>
      </c>
      <c r="E8" s="182">
        <v>288147</v>
      </c>
      <c r="F8" s="182">
        <v>282770.42</v>
      </c>
      <c r="G8" s="182">
        <v>179267.22</v>
      </c>
      <c r="H8" s="220" t="s">
        <v>648</v>
      </c>
    </row>
    <row r="9" spans="1:9" ht="15.4">
      <c r="A9" s="24" t="s">
        <v>638</v>
      </c>
      <c r="B9" s="24" t="s">
        <v>646</v>
      </c>
      <c r="C9" s="24" t="s">
        <v>649</v>
      </c>
      <c r="D9" s="182">
        <v>135647</v>
      </c>
      <c r="E9" s="182">
        <v>190878</v>
      </c>
      <c r="F9" s="182">
        <v>237469.59</v>
      </c>
      <c r="G9" s="182">
        <v>128258.68</v>
      </c>
      <c r="H9" s="220" t="s">
        <v>650</v>
      </c>
    </row>
    <row r="10" spans="1:9" ht="15.4">
      <c r="A10" s="24" t="s">
        <v>638</v>
      </c>
      <c r="B10" s="24" t="s">
        <v>646</v>
      </c>
      <c r="C10" s="24" t="s">
        <v>651</v>
      </c>
      <c r="D10" s="182">
        <v>0</v>
      </c>
      <c r="E10" s="182">
        <v>0</v>
      </c>
      <c r="F10" s="182">
        <v>0</v>
      </c>
      <c r="G10" s="182">
        <v>0</v>
      </c>
      <c r="H10" s="24">
        <v>0</v>
      </c>
    </row>
    <row r="11" spans="1:9" ht="15.4">
      <c r="A11" s="24" t="s">
        <v>638</v>
      </c>
      <c r="B11" s="24" t="s">
        <v>646</v>
      </c>
      <c r="C11" s="24" t="s">
        <v>575</v>
      </c>
      <c r="D11" s="182">
        <v>0</v>
      </c>
      <c r="E11" s="182">
        <v>0</v>
      </c>
      <c r="F11" s="182">
        <v>0</v>
      </c>
      <c r="G11" s="182">
        <v>0</v>
      </c>
      <c r="H11" s="24">
        <v>0</v>
      </c>
    </row>
    <row r="12" spans="1:9" ht="15.4">
      <c r="A12" s="24" t="s">
        <v>638</v>
      </c>
      <c r="B12" s="24" t="s">
        <v>652</v>
      </c>
      <c r="C12" s="24" t="s">
        <v>653</v>
      </c>
      <c r="D12" s="182">
        <v>136.93</v>
      </c>
      <c r="E12" s="182">
        <v>59.52</v>
      </c>
      <c r="F12" s="182">
        <v>59.66</v>
      </c>
      <c r="G12" s="182">
        <v>39.06</v>
      </c>
      <c r="H12" s="221" t="s">
        <v>654</v>
      </c>
    </row>
    <row r="13" spans="1:9" ht="15.4">
      <c r="A13" s="24" t="s">
        <v>638</v>
      </c>
      <c r="B13" s="24" t="s">
        <v>652</v>
      </c>
      <c r="C13" s="24" t="s">
        <v>655</v>
      </c>
      <c r="D13" s="182">
        <v>0</v>
      </c>
      <c r="E13" s="182">
        <v>0</v>
      </c>
      <c r="F13" s="182">
        <v>0</v>
      </c>
      <c r="G13" s="182">
        <v>0</v>
      </c>
      <c r="H13" s="24">
        <v>0</v>
      </c>
    </row>
    <row r="14" spans="1:9" ht="15.4">
      <c r="A14" s="24" t="s">
        <v>638</v>
      </c>
      <c r="B14" s="24" t="s">
        <v>652</v>
      </c>
      <c r="C14" s="24" t="s">
        <v>656</v>
      </c>
      <c r="D14" s="182">
        <v>0</v>
      </c>
      <c r="E14" s="182">
        <v>0</v>
      </c>
      <c r="F14" s="182">
        <v>0</v>
      </c>
      <c r="G14" s="182">
        <v>0</v>
      </c>
      <c r="H14" s="24">
        <v>0</v>
      </c>
    </row>
    <row r="15" spans="1:9" ht="15.4">
      <c r="A15" s="24" t="s">
        <v>638</v>
      </c>
      <c r="B15" s="24" t="s">
        <v>652</v>
      </c>
      <c r="C15" s="24" t="s">
        <v>657</v>
      </c>
      <c r="D15" s="182">
        <v>887.6</v>
      </c>
      <c r="E15" s="182">
        <v>1026</v>
      </c>
      <c r="F15" s="182">
        <v>408</v>
      </c>
      <c r="G15" s="182">
        <v>591</v>
      </c>
      <c r="H15" s="187">
        <v>880</v>
      </c>
    </row>
    <row r="16" spans="1:9" ht="15.4">
      <c r="A16" s="24" t="s">
        <v>658</v>
      </c>
      <c r="B16" s="24" t="s">
        <v>659</v>
      </c>
      <c r="C16" s="24" t="s">
        <v>660</v>
      </c>
      <c r="D16" s="182">
        <v>1243.3800000000001</v>
      </c>
      <c r="E16" s="182">
        <v>1127</v>
      </c>
      <c r="F16" s="182">
        <v>1634.21</v>
      </c>
      <c r="G16" s="182">
        <v>372.9</v>
      </c>
      <c r="H16" s="187">
        <v>187.44</v>
      </c>
    </row>
    <row r="17" spans="1:8" ht="15.4">
      <c r="A17" s="24" t="s">
        <v>658</v>
      </c>
      <c r="B17" s="24" t="s">
        <v>659</v>
      </c>
      <c r="C17" s="24" t="s">
        <v>661</v>
      </c>
      <c r="D17" s="182">
        <v>0</v>
      </c>
      <c r="E17" s="182">
        <v>0</v>
      </c>
      <c r="F17" s="182">
        <v>0</v>
      </c>
      <c r="G17" s="182">
        <v>0</v>
      </c>
      <c r="H17" s="24">
        <v>0</v>
      </c>
    </row>
    <row r="18" spans="1:8" ht="15.4">
      <c r="A18" s="24" t="s">
        <v>658</v>
      </c>
      <c r="B18" s="24" t="s">
        <v>652</v>
      </c>
      <c r="C18" s="24" t="s">
        <v>662</v>
      </c>
      <c r="D18" s="182">
        <v>4.22</v>
      </c>
      <c r="E18" s="182">
        <v>4.9000000000000004</v>
      </c>
      <c r="F18" s="182">
        <v>4.05</v>
      </c>
      <c r="G18" s="182">
        <v>2.5000000000000001E-2</v>
      </c>
      <c r="H18" s="221" t="s">
        <v>663</v>
      </c>
    </row>
    <row r="19" spans="1:8" ht="15.4">
      <c r="A19" s="24" t="s">
        <v>664</v>
      </c>
      <c r="B19" s="24" t="s">
        <v>665</v>
      </c>
      <c r="C19" s="24" t="s">
        <v>666</v>
      </c>
      <c r="D19" s="182">
        <v>42.74</v>
      </c>
      <c r="E19" s="182">
        <v>61</v>
      </c>
      <c r="F19" s="182">
        <v>12.54</v>
      </c>
      <c r="G19" s="182">
        <v>2.2000000000000002</v>
      </c>
      <c r="H19" s="187">
        <v>7.46</v>
      </c>
    </row>
    <row r="20" spans="1:8" ht="15.4">
      <c r="A20" s="24" t="s">
        <v>664</v>
      </c>
      <c r="B20" s="24" t="s">
        <v>665</v>
      </c>
      <c r="C20" s="24" t="s">
        <v>667</v>
      </c>
      <c r="D20" s="182">
        <v>0</v>
      </c>
      <c r="E20" s="182">
        <v>0</v>
      </c>
      <c r="F20" s="182">
        <v>0</v>
      </c>
      <c r="G20" s="182">
        <v>0</v>
      </c>
      <c r="H20" s="24">
        <v>0</v>
      </c>
    </row>
    <row r="21" spans="1:8" ht="15.4">
      <c r="A21" s="24" t="s">
        <v>664</v>
      </c>
      <c r="B21" s="24" t="s">
        <v>665</v>
      </c>
      <c r="C21" s="24" t="s">
        <v>668</v>
      </c>
      <c r="D21" s="182">
        <v>1.41</v>
      </c>
      <c r="E21" s="182">
        <v>0.8</v>
      </c>
      <c r="F21" s="182">
        <v>0.22</v>
      </c>
      <c r="G21" s="182">
        <v>0</v>
      </c>
      <c r="H21" s="24">
        <v>0</v>
      </c>
    </row>
    <row r="22" spans="1:8" ht="15.4">
      <c r="A22" s="24" t="s">
        <v>664</v>
      </c>
      <c r="B22" s="24" t="s">
        <v>665</v>
      </c>
      <c r="C22" s="24" t="s">
        <v>669</v>
      </c>
      <c r="D22" s="182">
        <v>34.049999999999997</v>
      </c>
      <c r="E22" s="182">
        <v>60</v>
      </c>
      <c r="F22" s="182">
        <v>12.1</v>
      </c>
      <c r="G22" s="182">
        <v>0.88</v>
      </c>
      <c r="H22" s="24">
        <v>5.89</v>
      </c>
    </row>
    <row r="23" spans="1:8" ht="15.4">
      <c r="A23" s="24" t="s">
        <v>664</v>
      </c>
      <c r="B23" s="24" t="s">
        <v>665</v>
      </c>
      <c r="C23" s="24" t="s">
        <v>670</v>
      </c>
      <c r="D23" s="182">
        <v>7.28</v>
      </c>
      <c r="E23" s="182">
        <v>0</v>
      </c>
      <c r="F23" s="182">
        <v>0.22</v>
      </c>
      <c r="G23" s="182">
        <v>1.32</v>
      </c>
      <c r="H23" s="24">
        <v>1.57</v>
      </c>
    </row>
    <row r="24" spans="1:8" ht="15.4">
      <c r="A24" s="24" t="s">
        <v>664</v>
      </c>
      <c r="B24" s="24" t="s">
        <v>652</v>
      </c>
      <c r="C24" s="24" t="s">
        <v>671</v>
      </c>
      <c r="D24" s="182">
        <v>5.65</v>
      </c>
      <c r="E24" s="182">
        <v>0.1</v>
      </c>
      <c r="F24" s="220" t="s">
        <v>672</v>
      </c>
      <c r="G24" s="220" t="s">
        <v>673</v>
      </c>
      <c r="H24" s="217" t="s">
        <v>673</v>
      </c>
    </row>
    <row r="25" spans="1:8" ht="15.4">
      <c r="A25" s="24" t="s">
        <v>664</v>
      </c>
      <c r="B25" s="24" t="s">
        <v>652</v>
      </c>
      <c r="C25" s="24" t="s">
        <v>674</v>
      </c>
      <c r="D25" s="182">
        <v>0</v>
      </c>
      <c r="E25" s="182">
        <v>0</v>
      </c>
      <c r="F25" s="182">
        <v>0</v>
      </c>
      <c r="G25" s="182">
        <v>0</v>
      </c>
      <c r="H25" s="24">
        <v>0</v>
      </c>
    </row>
    <row r="26" spans="1:8" ht="15.4">
      <c r="A26" s="24" t="s">
        <v>664</v>
      </c>
      <c r="B26" s="24" t="s">
        <v>652</v>
      </c>
      <c r="C26" s="24" t="s">
        <v>668</v>
      </c>
      <c r="D26" s="182">
        <v>0.66</v>
      </c>
      <c r="E26" s="183">
        <v>3.5000000000000003E-2</v>
      </c>
      <c r="F26" s="220" t="s">
        <v>675</v>
      </c>
      <c r="G26" s="187">
        <v>0</v>
      </c>
      <c r="H26" s="24">
        <v>0</v>
      </c>
    </row>
    <row r="27" spans="1:8" ht="15.4">
      <c r="A27" s="24" t="s">
        <v>664</v>
      </c>
      <c r="B27" s="24" t="s">
        <v>652</v>
      </c>
      <c r="C27" s="24" t="s">
        <v>669</v>
      </c>
      <c r="D27" s="182">
        <v>1.18</v>
      </c>
      <c r="E27" s="183">
        <v>6.3E-2</v>
      </c>
      <c r="F27" s="219" t="s">
        <v>676</v>
      </c>
      <c r="G27" s="218" t="s">
        <v>673</v>
      </c>
      <c r="H27" s="217" t="s">
        <v>673</v>
      </c>
    </row>
    <row r="28" spans="1:8" ht="15.4">
      <c r="A28" s="24" t="s">
        <v>664</v>
      </c>
      <c r="B28" s="24" t="s">
        <v>652</v>
      </c>
      <c r="C28" s="24" t="s">
        <v>670</v>
      </c>
      <c r="D28" s="182">
        <v>3.8</v>
      </c>
      <c r="E28" s="182">
        <v>0</v>
      </c>
      <c r="F28" s="182">
        <v>0</v>
      </c>
      <c r="G28" s="218" t="s">
        <v>673</v>
      </c>
      <c r="H28" s="217" t="s">
        <v>673</v>
      </c>
    </row>
    <row r="30" spans="1:8" ht="15.4">
      <c r="A30" s="17" t="s">
        <v>677</v>
      </c>
    </row>
    <row r="31" spans="1:8" ht="15.4">
      <c r="A31" s="17"/>
    </row>
  </sheetData>
  <phoneticPr fontId="7" type="noConversion"/>
  <pageMargins left="0.7" right="0.7" top="0.75" bottom="0.75" header="0.3" footer="0.3"/>
  <customProperties>
    <customPr name="EpmWorksheetKeyString_GUID"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7415C-473C-4ABC-B6BA-3AFA875D3B4B}">
  <dimension ref="A1:G8"/>
  <sheetViews>
    <sheetView workbookViewId="0">
      <selection activeCell="I20" sqref="I20"/>
    </sheetView>
  </sheetViews>
  <sheetFormatPr defaultRowHeight="14.65"/>
  <cols>
    <col min="1" max="1" width="20.5703125" customWidth="1"/>
    <col min="2" max="2" width="11" customWidth="1"/>
    <col min="3" max="3" width="11.5703125" customWidth="1"/>
  </cols>
  <sheetData>
    <row r="1" spans="1:7" ht="15.4">
      <c r="A1" s="17" t="s">
        <v>55</v>
      </c>
      <c r="B1" s="17"/>
      <c r="C1" s="17"/>
      <c r="D1" s="17"/>
    </row>
    <row r="2" spans="1:7" ht="15.4">
      <c r="A2" s="24"/>
      <c r="B2" s="25">
        <v>2019</v>
      </c>
      <c r="C2" s="25">
        <v>2020</v>
      </c>
      <c r="D2" s="25">
        <v>2021</v>
      </c>
      <c r="E2" s="25">
        <v>2022</v>
      </c>
    </row>
    <row r="3" spans="1:7" ht="15.4">
      <c r="A3" s="24" t="s">
        <v>180</v>
      </c>
      <c r="B3" s="173">
        <v>0.153</v>
      </c>
      <c r="C3" s="173">
        <v>0.11600000000000001</v>
      </c>
      <c r="D3" s="173">
        <v>0.13100000000000001</v>
      </c>
      <c r="E3" s="173">
        <v>0.11799999999999999</v>
      </c>
    </row>
    <row r="4" spans="1:7">
      <c r="G4" s="76"/>
    </row>
    <row r="5" spans="1:7">
      <c r="B5" s="77"/>
      <c r="G5" s="82"/>
    </row>
    <row r="6" spans="1:7" ht="15.4">
      <c r="A6" s="17"/>
      <c r="B6" s="77"/>
    </row>
    <row r="8" spans="1:7">
      <c r="C8" s="77"/>
      <c r="G8" s="214"/>
    </row>
  </sheetData>
  <pageMargins left="0.7" right="0.7" top="0.75" bottom="0.75" header="0.3" footer="0.3"/>
  <customProperties>
    <customPr name="EpmWorksheetKeyString_GUID" r:id="rId1"/>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A62FD-1368-4B16-8323-87B33C5C28D1}">
  <dimension ref="A1:G14"/>
  <sheetViews>
    <sheetView workbookViewId="0">
      <selection activeCell="E15" sqref="E15"/>
    </sheetView>
  </sheetViews>
  <sheetFormatPr defaultRowHeight="14.65"/>
  <cols>
    <col min="1" max="1" width="13.7109375" bestFit="1" customWidth="1"/>
    <col min="2" max="2" width="11.42578125" bestFit="1" customWidth="1"/>
    <col min="3" max="4" width="8.7109375" bestFit="1" customWidth="1"/>
    <col min="5" max="5" width="11.28515625" customWidth="1"/>
  </cols>
  <sheetData>
    <row r="1" spans="1:7" ht="15.4">
      <c r="A1" s="17" t="s">
        <v>56</v>
      </c>
    </row>
    <row r="2" spans="1:7" ht="15.4">
      <c r="A2" s="24" t="s">
        <v>181</v>
      </c>
      <c r="B2" s="24" t="s">
        <v>166</v>
      </c>
      <c r="C2" s="24" t="s">
        <v>167</v>
      </c>
      <c r="D2" s="24" t="s">
        <v>168</v>
      </c>
      <c r="E2" s="24" t="s">
        <v>169</v>
      </c>
      <c r="F2" s="24" t="s">
        <v>182</v>
      </c>
    </row>
    <row r="3" spans="1:7" ht="15.4">
      <c r="A3" s="24" t="s">
        <v>183</v>
      </c>
      <c r="B3" s="60">
        <v>66.099999999999994</v>
      </c>
      <c r="C3" s="60">
        <v>65.8</v>
      </c>
      <c r="D3" s="60">
        <v>64.099999999999994</v>
      </c>
      <c r="E3" s="60">
        <v>64</v>
      </c>
      <c r="F3" s="81">
        <v>67</v>
      </c>
    </row>
    <row r="4" spans="1:7" ht="15.4">
      <c r="A4" s="24" t="s">
        <v>184</v>
      </c>
      <c r="B4" s="60">
        <v>36.9</v>
      </c>
      <c r="C4" s="60">
        <v>41.4</v>
      </c>
      <c r="D4" s="60">
        <v>45.9</v>
      </c>
      <c r="E4" s="60">
        <v>58</v>
      </c>
      <c r="F4" s="83">
        <v>41</v>
      </c>
    </row>
    <row r="5" spans="1:7" ht="15.4">
      <c r="A5" s="24" t="s">
        <v>185</v>
      </c>
      <c r="B5" s="60">
        <v>49.4</v>
      </c>
      <c r="C5" s="60">
        <v>43.6</v>
      </c>
      <c r="D5" s="60">
        <v>35.200000000000003</v>
      </c>
      <c r="E5" s="60">
        <v>46</v>
      </c>
      <c r="F5" s="83">
        <v>41</v>
      </c>
    </row>
    <row r="6" spans="1:7" ht="15.4">
      <c r="A6" s="24" t="s">
        <v>186</v>
      </c>
      <c r="B6" s="60">
        <v>67</v>
      </c>
      <c r="C6" s="60">
        <v>66</v>
      </c>
      <c r="D6" s="60">
        <v>64</v>
      </c>
      <c r="E6" s="60">
        <v>64</v>
      </c>
      <c r="F6" s="83">
        <v>65</v>
      </c>
      <c r="G6" s="28"/>
    </row>
    <row r="8" spans="1:7" ht="15.4">
      <c r="A8" s="17"/>
      <c r="B8" s="77"/>
    </row>
    <row r="9" spans="1:7" ht="15.4">
      <c r="A9" s="17"/>
    </row>
    <row r="11" spans="1:7">
      <c r="E11" s="77"/>
    </row>
    <row r="14" spans="1:7" ht="15.4">
      <c r="E14" s="17"/>
    </row>
  </sheetData>
  <pageMargins left="0.7" right="0.7" top="0.75" bottom="0.75" header="0.3" footer="0.3"/>
  <customProperties>
    <customPr name="EpmWorksheetKeyString_GUID" r:id="rId1"/>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FA7C5-BE6F-4911-98B3-44E6E0D15FBF}">
  <dimension ref="A1:G5"/>
  <sheetViews>
    <sheetView workbookViewId="0">
      <selection activeCell="E28" sqref="E28"/>
    </sheetView>
  </sheetViews>
  <sheetFormatPr defaultRowHeight="14.65"/>
  <cols>
    <col min="1" max="1" width="38" bestFit="1" customWidth="1"/>
    <col min="2" max="2" width="10.28515625" customWidth="1"/>
    <col min="3" max="3" width="10.42578125" bestFit="1" customWidth="1"/>
  </cols>
  <sheetData>
    <row r="1" spans="1:7" ht="15.4">
      <c r="A1" s="17" t="s">
        <v>57</v>
      </c>
    </row>
    <row r="3" spans="1:7" ht="15.4">
      <c r="A3" s="29"/>
      <c r="B3" s="24" t="s">
        <v>166</v>
      </c>
      <c r="C3" s="24" t="s">
        <v>167</v>
      </c>
      <c r="D3" s="24" t="s">
        <v>168</v>
      </c>
      <c r="E3" s="24" t="s">
        <v>169</v>
      </c>
      <c r="F3" s="67" t="s">
        <v>182</v>
      </c>
    </row>
    <row r="4" spans="1:7" ht="15.4">
      <c r="A4" s="24" t="s">
        <v>187</v>
      </c>
      <c r="B4" s="60">
        <v>13547</v>
      </c>
      <c r="C4" s="60">
        <v>27773</v>
      </c>
      <c r="D4" s="60">
        <v>24232</v>
      </c>
      <c r="E4" s="174">
        <v>28506</v>
      </c>
      <c r="F4" s="175">
        <v>26667</v>
      </c>
      <c r="G4" s="66"/>
    </row>
    <row r="5" spans="1:7" ht="15.4">
      <c r="A5" s="24" t="s">
        <v>188</v>
      </c>
      <c r="B5" s="176">
        <v>0.31</v>
      </c>
      <c r="C5" s="176">
        <v>0.27</v>
      </c>
      <c r="D5" s="176">
        <v>0.27</v>
      </c>
      <c r="E5" s="176">
        <v>0.31</v>
      </c>
      <c r="F5" s="177">
        <v>0.28999999999999998</v>
      </c>
    </row>
  </sheetData>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9a4cad7d-cde0-4c4b-9900-a6ca365b2969">
      <UserInfo>
        <DisplayName>Atwell, Rachel</DisplayName>
        <AccountId>16</AccountId>
        <AccountType/>
      </UserInfo>
      <UserInfo>
        <DisplayName>Scribbins, Matthew</DisplayName>
        <AccountId>113</AccountId>
        <AccountType/>
      </UserInfo>
      <UserInfo>
        <DisplayName>Bliss, Si</DisplayName>
        <AccountId>218</AccountId>
        <AccountType/>
      </UserInfo>
      <UserInfo>
        <DisplayName>Adams, Amy</DisplayName>
        <AccountId>265</AccountId>
        <AccountType/>
      </UserInfo>
      <UserInfo>
        <DisplayName>Nolan, David</DisplayName>
        <AccountId>170</AccountId>
        <AccountType/>
      </UserInfo>
      <UserInfo>
        <DisplayName>Knell, Philip</DisplayName>
        <AccountId>266</AccountId>
        <AccountType/>
      </UserInfo>
    </SharedWithUsers>
    <TaxCatchAll xmlns="9a4cad7d-cde0-4c4b-9900-a6ca365b2969" xsi:nil="true"/>
    <lcf76f155ced4ddcb4097134ff3c332f xmlns="171a6d4e-846b-4045-8024-24f3590889e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AA54CDEF871A647AC44520C841F1B03" ma:contentTypeVersion="15" ma:contentTypeDescription="Create a new document." ma:contentTypeScope="" ma:versionID="bc8ad6fec3c89792b015795428692827">
  <xsd:schema xmlns:xsd="http://www.w3.org/2001/XMLSchema" xmlns:xs="http://www.w3.org/2001/XMLSchema" xmlns:p="http://schemas.microsoft.com/office/2006/metadata/properties" xmlns:ns2="171a6d4e-846b-4045-8024-24f3590889ec" xmlns:ns3="9a4cad7d-cde0-4c4b-9900-a6ca365b2969" targetNamespace="http://schemas.microsoft.com/office/2006/metadata/properties" ma:root="true" ma:fieldsID="ca56a74e91c0e7e2c98f3ff75e73dab5" ns2:_="" ns3:_="">
    <xsd:import namespace="171a6d4e-846b-4045-8024-24f3590889ec"/>
    <xsd:import namespace="9a4cad7d-cde0-4c4b-9900-a6ca365b296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1a6d4e-846b-4045-8024-24f3590889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6af8cfed-64c2-475b-a96a-20ffe17e85f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a4cad7d-cde0-4c4b-9900-a6ca365b296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ad13586-9827-4397-93fb-be52785e7329}" ma:internalName="TaxCatchAll" ma:showField="CatchAllData" ma:web="9a4cad7d-cde0-4c4b-9900-a6ca365b296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C6491C-22B7-47C9-860F-7247568611F6}"/>
</file>

<file path=customXml/itemProps2.xml><?xml version="1.0" encoding="utf-8"?>
<ds:datastoreItem xmlns:ds="http://schemas.openxmlformats.org/officeDocument/2006/customXml" ds:itemID="{9672CD3F-1FDD-401A-B7D5-13E53DA3D886}"/>
</file>

<file path=customXml/itemProps3.xml><?xml version="1.0" encoding="utf-8"?>
<ds:datastoreItem xmlns:ds="http://schemas.openxmlformats.org/officeDocument/2006/customXml" ds:itemID="{8738680B-BB86-4347-B46B-8FA20D5D668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Millard, Joanne</dc:creator>
  <cp:keywords/>
  <dc:description/>
  <cp:lastModifiedBy>Grieve, Florence</cp:lastModifiedBy>
  <cp:revision/>
  <dcterms:created xsi:type="dcterms:W3CDTF">2021-01-26T13:42:09Z</dcterms:created>
  <dcterms:modified xsi:type="dcterms:W3CDTF">2023-06-29T07:05:17Z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0x0101002AA54CDEF871A647AC44520C841F1B03</vt:lpwstr>
  </property>
  <property fmtid="{D5CDD505-2E9C-101B-9397-08002B2CF9AE}" pid="3" name="MediaServiceImageTags">
    <vt:lpwstr/>
  </property>
</Properties>
</file>