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Z:\Publications\Annual 202223\Ophthalmic\Annual Excel Tables\"/>
    </mc:Choice>
  </mc:AlternateContent>
  <xr:revisionPtr revIDLastSave="0" documentId="13_ncr:1_{3F5966D4-2C34-42C8-AE38-018E5D46891C}" xr6:coauthVersionLast="36" xr6:coauthVersionMax="36" xr10:uidLastSave="{00000000-0000-0000-0000-000000000000}"/>
  <bookViews>
    <workbookView xWindow="-15" yWindow="3450" windowWidth="20520" windowHeight="3495" xr2:uid="{00000000-000D-0000-FFFF-FFFF00000000}"/>
  </bookViews>
  <sheets>
    <sheet name="Cover " sheetId="125" r:id="rId1"/>
    <sheet name="List" sheetId="30" r:id="rId2"/>
    <sheet name="Notes" sheetId="67" r:id="rId3"/>
    <sheet name="User Guidance" sheetId="29" r:id="rId4"/>
    <sheet name="1.1" sheetId="1" r:id="rId5"/>
    <sheet name="1.2" sheetId="2" r:id="rId6"/>
    <sheet name="1.3" sheetId="3" r:id="rId7"/>
    <sheet name="1.4" sheetId="4" r:id="rId8"/>
    <sheet name="1.5" sheetId="5" r:id="rId9"/>
    <sheet name="1.6" sheetId="61" r:id="rId10"/>
    <sheet name="1.7" sheetId="7" r:id="rId11"/>
    <sheet name="1.8" sheetId="8" r:id="rId12"/>
    <sheet name="1.9" sheetId="9" r:id="rId13"/>
    <sheet name="1.10" sheetId="11" r:id="rId14"/>
    <sheet name="1.11" sheetId="12" r:id="rId15"/>
    <sheet name="1.12" sheetId="13" r:id="rId16"/>
    <sheet name="1.13" sheetId="14" r:id="rId17"/>
    <sheet name="1.14" sheetId="15" r:id="rId18"/>
    <sheet name="1.15" sheetId="17" r:id="rId19"/>
    <sheet name="1.16" sheetId="18" r:id="rId20"/>
    <sheet name="1.17" sheetId="19" r:id="rId21"/>
    <sheet name="1.18" sheetId="20" r:id="rId22"/>
    <sheet name="1.19" sheetId="114" r:id="rId23"/>
    <sheet name="1.20" sheetId="21" r:id="rId24"/>
    <sheet name="1.21" sheetId="22" r:id="rId25"/>
    <sheet name="1.22" sheetId="59" r:id="rId26"/>
    <sheet name="1.23" sheetId="23" r:id="rId27"/>
    <sheet name="1.24" sheetId="26" r:id="rId28"/>
    <sheet name="1.25" sheetId="24" r:id="rId29"/>
    <sheet name="1.26" sheetId="25" r:id="rId30"/>
    <sheet name="1.27" sheetId="66" r:id="rId31"/>
    <sheet name="1.28" sheetId="27" r:id="rId32"/>
    <sheet name="1.29" sheetId="28" r:id="rId33"/>
  </sheets>
  <definedNames>
    <definedName name="_xlnm._FilterDatabase" localSheetId="8" hidden="1">'1.5'!$A$6:$L$14</definedName>
  </definedNames>
  <calcPr calcId="191029"/>
</workbook>
</file>

<file path=xl/calcChain.xml><?xml version="1.0" encoding="utf-8"?>
<calcChain xmlns="http://schemas.openxmlformats.org/spreadsheetml/2006/main">
  <c r="L18" i="4" l="1"/>
  <c r="L17" i="4"/>
  <c r="L16" i="4"/>
  <c r="L14" i="4"/>
  <c r="L15" i="4"/>
  <c r="L13" i="4"/>
  <c r="L12" i="4"/>
  <c r="L19" i="4" l="1"/>
  <c r="L20" i="4"/>
  <c r="L21" i="4"/>
  <c r="L22" i="4"/>
  <c r="L11" i="4"/>
  <c r="L10" i="4"/>
  <c r="L9" i="4"/>
  <c r="L8" i="4"/>
  <c r="L7" i="4"/>
  <c r="L6" i="4"/>
  <c r="L5" i="4"/>
  <c r="I37" i="61" l="1"/>
  <c r="I35" i="61"/>
  <c r="I34" i="61"/>
  <c r="I33" i="61"/>
  <c r="I32" i="61"/>
  <c r="I31" i="61"/>
  <c r="I30" i="61"/>
  <c r="I29" i="61"/>
  <c r="I28" i="61"/>
  <c r="I27" i="61"/>
  <c r="I26" i="61"/>
  <c r="I25" i="61"/>
  <c r="I24" i="61"/>
  <c r="I22" i="61"/>
  <c r="I21" i="61"/>
  <c r="I20" i="61"/>
  <c r="I19" i="61"/>
  <c r="I17" i="61"/>
  <c r="I16" i="61"/>
  <c r="I15" i="61"/>
  <c r="I14" i="61"/>
  <c r="I13" i="61"/>
  <c r="I12" i="61"/>
  <c r="I11" i="61"/>
  <c r="I10" i="61"/>
  <c r="I7" i="61"/>
  <c r="I6" i="61"/>
  <c r="W16" i="21" l="1"/>
  <c r="R16" i="21" l="1"/>
  <c r="K16" i="21"/>
  <c r="F16" i="21"/>
  <c r="F13" i="22" l="1"/>
  <c r="E13" i="22"/>
  <c r="G12" i="22"/>
  <c r="D12" i="22"/>
  <c r="G11" i="22"/>
  <c r="D11" i="22"/>
  <c r="G10" i="22"/>
  <c r="D10" i="22"/>
  <c r="G9" i="22"/>
  <c r="D9" i="22"/>
  <c r="G8" i="22"/>
  <c r="D8" i="22"/>
  <c r="G7" i="22"/>
  <c r="D7" i="22"/>
  <c r="G13" i="22" l="1"/>
  <c r="F15" i="21"/>
  <c r="R15" i="21"/>
  <c r="Q15" i="21"/>
  <c r="P15" i="21"/>
  <c r="O15" i="21"/>
  <c r="N15" i="21"/>
  <c r="M15" i="21"/>
  <c r="L15" i="21"/>
  <c r="K15" i="21" l="1"/>
  <c r="J15" i="21"/>
  <c r="I15" i="21"/>
  <c r="H15" i="21"/>
  <c r="G15" i="21"/>
  <c r="E15" i="21"/>
  <c r="D15" i="21"/>
  <c r="C15" i="21"/>
  <c r="B15" i="21"/>
  <c r="D20" i="9"/>
  <c r="D22" i="9" s="1"/>
  <c r="C20" i="9"/>
  <c r="C22" i="9" s="1"/>
  <c r="B20" i="9"/>
  <c r="B22" i="9" s="1"/>
</calcChain>
</file>

<file path=xl/sharedStrings.xml><?xml version="1.0" encoding="utf-8"?>
<sst xmlns="http://schemas.openxmlformats.org/spreadsheetml/2006/main" count="1817" uniqueCount="494">
  <si>
    <t>Local Commissioning Group (Health Trust)</t>
  </si>
  <si>
    <t>Practices per 100,000 Population</t>
  </si>
  <si>
    <t>Belfast</t>
  </si>
  <si>
    <t>Northern</t>
  </si>
  <si>
    <t>South Eastern</t>
  </si>
  <si>
    <t>Southern</t>
  </si>
  <si>
    <t>Western</t>
  </si>
  <si>
    <t>Northern Ireland</t>
  </si>
  <si>
    <t>Local Government District</t>
  </si>
  <si>
    <t>Antrim and Newtownabbey</t>
  </si>
  <si>
    <t>Ards and North Down</t>
  </si>
  <si>
    <t>Armagh City, Banbridge and Craigavon</t>
  </si>
  <si>
    <t>Causeway Coast and Glens</t>
  </si>
  <si>
    <t>Derry City and Strabane</t>
  </si>
  <si>
    <t>Fermanagh and Omagh</t>
  </si>
  <si>
    <t>Lisburn and Castlereagh</t>
  </si>
  <si>
    <t>Mid and East Antrim</t>
  </si>
  <si>
    <t>Mid Ulster</t>
  </si>
  <si>
    <t>Newry, Mourne and Down</t>
  </si>
  <si>
    <t>Ophthalmic Practitioners Per 100,000 population</t>
  </si>
  <si>
    <t>Year</t>
  </si>
  <si>
    <t xml:space="preserve">Sight Tests </t>
  </si>
  <si>
    <t>Percentage of Sight Tests carried out in Domiciliaries</t>
  </si>
  <si>
    <t>Repairs &amp; Replacements</t>
  </si>
  <si>
    <t>2005/06</t>
  </si>
  <si>
    <t>2006/07</t>
  </si>
  <si>
    <t>2007/08</t>
  </si>
  <si>
    <t>2008/09</t>
  </si>
  <si>
    <t>2009/10</t>
  </si>
  <si>
    <t>2010/11</t>
  </si>
  <si>
    <t>2011/12</t>
  </si>
  <si>
    <t>2012/13</t>
  </si>
  <si>
    <t>2013/14</t>
  </si>
  <si>
    <t>2014/15</t>
  </si>
  <si>
    <t>2015/16</t>
  </si>
  <si>
    <t>2016/17</t>
  </si>
  <si>
    <t>2017/18</t>
  </si>
  <si>
    <t>2018/19</t>
  </si>
  <si>
    <t>2019/20</t>
  </si>
  <si>
    <t>Age Group</t>
  </si>
  <si>
    <t>Sight Tests</t>
  </si>
  <si>
    <t>0-5</t>
  </si>
  <si>
    <t>6-15</t>
  </si>
  <si>
    <t>16-18</t>
  </si>
  <si>
    <t>19-44</t>
  </si>
  <si>
    <t>45-59</t>
  </si>
  <si>
    <t>60-74</t>
  </si>
  <si>
    <t>75+</t>
  </si>
  <si>
    <t>Unknown</t>
  </si>
  <si>
    <t>All ages</t>
  </si>
  <si>
    <t>All Ages</t>
  </si>
  <si>
    <t>Female</t>
  </si>
  <si>
    <t>Male</t>
  </si>
  <si>
    <t>All</t>
  </si>
  <si>
    <t>Age</t>
  </si>
  <si>
    <t>Number</t>
  </si>
  <si>
    <t>At Risk of Glaucoma</t>
  </si>
  <si>
    <t>Complex</t>
  </si>
  <si>
    <t>Diabetic</t>
  </si>
  <si>
    <t>Employment Support Allowance</t>
  </si>
  <si>
    <t>Glaucoma</t>
  </si>
  <si>
    <t>HS Charges certificate (HC2)</t>
  </si>
  <si>
    <t>Income Support</t>
  </si>
  <si>
    <t>Jobseekers Allowance</t>
  </si>
  <si>
    <t>Pension Credit Guarantee Credit</t>
  </si>
  <si>
    <t>Registered Blind</t>
  </si>
  <si>
    <t>Relative of Glaucoma Sufferer</t>
  </si>
  <si>
    <t>Student</t>
  </si>
  <si>
    <t>Tax Credit</t>
  </si>
  <si>
    <t>Total</t>
  </si>
  <si>
    <t>Total inc supplementary data</t>
  </si>
  <si>
    <t>LCG</t>
  </si>
  <si>
    <t>Persons aged 60 and over</t>
  </si>
  <si>
    <t>Children aged 15 or under</t>
  </si>
  <si>
    <t>Total sight tests for eligible patients</t>
  </si>
  <si>
    <t>Total vouchers reimbursed</t>
  </si>
  <si>
    <t>Total claims for repairs or replacements</t>
  </si>
  <si>
    <t>Children (under 16s)</t>
  </si>
  <si>
    <t>Adults(16-59)</t>
  </si>
  <si>
    <t>Adults (60 and over)</t>
  </si>
  <si>
    <t>GP Population</t>
  </si>
  <si>
    <t>Percentage who had sight test</t>
  </si>
  <si>
    <t xml:space="preserve">Most Deprived </t>
  </si>
  <si>
    <t xml:space="preserve">Least Deprived </t>
  </si>
  <si>
    <t>Child under 16</t>
  </si>
  <si>
    <t>HS Charges certificate (HC3)</t>
  </si>
  <si>
    <t>n/a</t>
  </si>
  <si>
    <t>Outcome following assessment</t>
  </si>
  <si>
    <t>No Onward Referral</t>
  </si>
  <si>
    <r>
      <t>Glaucoma and Ocular Hypertension Enhanced Case Finding (LES II)</t>
    </r>
    <r>
      <rPr>
        <b/>
        <vertAlign val="superscript"/>
        <sz val="11"/>
        <color theme="1"/>
        <rFont val="Calibri"/>
        <family val="2"/>
        <scheme val="minor"/>
      </rPr>
      <t>7</t>
    </r>
  </si>
  <si>
    <t>Referral Source</t>
  </si>
  <si>
    <t>GP referral</t>
  </si>
  <si>
    <t>Self Referral</t>
  </si>
  <si>
    <t>Pharmacy</t>
  </si>
  <si>
    <t>Other</t>
  </si>
  <si>
    <t>Red Eye</t>
  </si>
  <si>
    <t>Painful Eye</t>
  </si>
  <si>
    <t>Visual Change</t>
  </si>
  <si>
    <t>Flashes Floaters</t>
  </si>
  <si>
    <t>Foreign Body</t>
  </si>
  <si>
    <t>Other Symptom</t>
  </si>
  <si>
    <t xml:space="preserve">Follow-up </t>
  </si>
  <si>
    <t>Total Assessments</t>
  </si>
  <si>
    <t>Follow-up appointment</t>
  </si>
  <si>
    <t>Ophthalmic medication recommended</t>
  </si>
  <si>
    <t>Referral to GP</t>
  </si>
  <si>
    <t>Routine Referral to Secondary Care</t>
  </si>
  <si>
    <t>Urgent Referral to Secondary Care</t>
  </si>
  <si>
    <t>Unique assessments</t>
  </si>
  <si>
    <t>England</t>
  </si>
  <si>
    <t>Wales</t>
  </si>
  <si>
    <t>Scotland</t>
  </si>
  <si>
    <t>HSCNI Payments for Ophthalmic Services</t>
  </si>
  <si>
    <t>Financial Year</t>
  </si>
  <si>
    <t>Average Distance</t>
  </si>
  <si>
    <t>Population within radius</t>
  </si>
  <si>
    <t>1 mile</t>
  </si>
  <si>
    <t>3 miles</t>
  </si>
  <si>
    <t>5 miles</t>
  </si>
  <si>
    <t>Miles</t>
  </si>
  <si>
    <t>%</t>
  </si>
  <si>
    <t>Ards &amp; North Down</t>
  </si>
  <si>
    <t>Antrim &amp; Newtownabbey</t>
  </si>
  <si>
    <t>Armagh City, Banbridge &amp; Craigavon</t>
  </si>
  <si>
    <t>Causeway Coast &amp; Glens</t>
  </si>
  <si>
    <t>Derry City &amp; Strabane</t>
  </si>
  <si>
    <t>Fermanagh &amp; Omagh</t>
  </si>
  <si>
    <t>Lisburn &amp; Castlereagh</t>
  </si>
  <si>
    <t>Mid &amp; East Antrim</t>
  </si>
  <si>
    <t>Newry, Mourne &amp; Down</t>
  </si>
  <si>
    <t>Opticians</t>
  </si>
  <si>
    <t>Ophthalmic practitioners need to be authorised, in Northern Ireland, to carry out Health Service funded sight tests. There are 2 types of ophthalmic practitioners:</t>
  </si>
  <si>
    <t>- Optometrist: An optometrist is an eye care professional who is qualified to examine all aspects of the health of the eyes and test the sight of a person in order to determine if an optical appliance is required. Optometrists are qualified to prescribe and dispense spectacles and contact lenses and to detect signs of eye disease or oculomotor balance problems during an eye examination.</t>
  </si>
  <si>
    <t xml:space="preserve">- The Family Practitioner Service (FPS) are responsible for the monthly payments to primary care Opticians for Health Service treatment provided and maintenance of the Ophthalmic List. </t>
  </si>
  <si>
    <t>- Opticians must be registered with FPS to carry out health service sight tests but may also do private work and FPS have no record of the proportion of private vs health service work.</t>
  </si>
  <si>
    <t xml:space="preserve">- Opticians may also work in secondary care, but FPS do not hold any information on this. </t>
  </si>
  <si>
    <t>Patients</t>
  </si>
  <si>
    <r>
      <t>-</t>
    </r>
    <r>
      <rPr>
        <sz val="11"/>
        <color theme="1"/>
        <rFont val="Calibri"/>
        <family val="2"/>
        <scheme val="minor"/>
      </rPr>
      <t> In order to access Primary Care Services in Northern Ireland patients need to register with a General Practitioner. </t>
    </r>
  </si>
  <si>
    <t>- Patient information in these tables presented by Local Commissioning Group (Health Trust) and Local Government District (LGD) are based on the patient's current address according to NHAIS.</t>
  </si>
  <si>
    <t xml:space="preserve">- If a patient moves and has not updated their address with their GP, the area for these statistics will not be updated. </t>
  </si>
  <si>
    <t>Domiciliary Sight Tests</t>
  </si>
  <si>
    <t>Optical vouchers</t>
  </si>
  <si>
    <t>Vouchers for repairing or replacing glasses or contact lenses</t>
  </si>
  <si>
    <t>Ophthalmic Activity</t>
  </si>
  <si>
    <t>It is possible to have multiple sight tests, vouchers or repairs during a financial year, so data does not refer to individual people.</t>
  </si>
  <si>
    <t>Rates</t>
  </si>
  <si>
    <t>Local Enhanced Services</t>
  </si>
  <si>
    <t>- This Level II Enhanced Service funds contractors with accredited and listed optometrists/OMPs to provide enhanced case finding by permitting payment for a defined set of clinical tests to be performed in primary care optical practices with the intention of enhanced case finding for glaucoma, suspect glaucoma or ocular hypertension and can be used for both patients who have a sight test under General Ophthalmic Services (GOS) as well as those who have a private eye examination.</t>
  </si>
  <si>
    <t>UK Comparisons</t>
  </si>
  <si>
    <t>Payments</t>
  </si>
  <si>
    <t>- The payments are based on the money which was paid out in a given year and this is not necessarily the cost of the service provided in that year.</t>
  </si>
  <si>
    <t>Statistical Notation</t>
  </si>
  <si>
    <t>N/A = Not Available; n/a = Not Applicable</t>
  </si>
  <si>
    <t>- Level I Local Enhanced Service (LES I) is an enhanced optometric service for Intra Ocular Pressure Repeat Measures and commenced in December 2013.</t>
  </si>
  <si>
    <t>- Level II Local Enhanced Service (LES II) is an enhanced optometric service for Glaucoma and Ocular Hypertension Enhanced Case Finding and commenced in June 2016.</t>
  </si>
  <si>
    <t>Ophthalmic Publication Content List</t>
  </si>
  <si>
    <t>User Guidance</t>
  </si>
  <si>
    <t>Referred to Hospital Eyecare Service (HES)</t>
  </si>
  <si>
    <r>
      <t>-</t>
    </r>
    <r>
      <rPr>
        <vertAlign val="superscript"/>
        <sz val="11"/>
        <color theme="1"/>
        <rFont val="Calibri"/>
        <family val="2"/>
        <scheme val="minor"/>
      </rPr>
      <t xml:space="preserve">  </t>
    </r>
    <r>
      <rPr>
        <sz val="11"/>
        <color theme="1"/>
        <rFont val="Calibri"/>
        <family val="2"/>
        <scheme val="minor"/>
      </rPr>
      <t>Eligibility criteria for vouchers is different in Wales compared to the rest of the UK.</t>
    </r>
  </si>
  <si>
    <t>2020/21</t>
  </si>
  <si>
    <t>Local Commissioning Group</t>
  </si>
  <si>
    <t>(Health Trust)</t>
  </si>
  <si>
    <t>Ireland</t>
  </si>
  <si>
    <t>Percentage Change in Practices</t>
  </si>
  <si>
    <t>Multiple Deprivation</t>
  </si>
  <si>
    <t>Measure 2017</t>
  </si>
  <si>
    <t>More information on the NIMDM2017</t>
  </si>
  <si>
    <t>Intra Ocular</t>
  </si>
  <si>
    <t xml:space="preserve"> Pressure Repeat</t>
  </si>
  <si>
    <t>Ocular Hypertension</t>
  </si>
  <si>
    <t>Enhanced Case</t>
  </si>
  <si>
    <t>Glaucoma and</t>
  </si>
  <si>
    <t>Assessment and</t>
  </si>
  <si>
    <t>Referral Service</t>
  </si>
  <si>
    <t>Primary Eyecare</t>
  </si>
  <si>
    <t>15 and Under</t>
  </si>
  <si>
    <t>16-59</t>
  </si>
  <si>
    <t>Percent Change</t>
  </si>
  <si>
    <t>Group (Health Trust)</t>
  </si>
  <si>
    <t xml:space="preserve">Local Commissioning </t>
  </si>
  <si>
    <t xml:space="preserve">Local Government </t>
  </si>
  <si>
    <t>District</t>
  </si>
  <si>
    <t xml:space="preserve">NISRA Mid-Year </t>
  </si>
  <si>
    <t xml:space="preserve">Average Spend per </t>
  </si>
  <si>
    <t>Head of Population</t>
  </si>
  <si>
    <t>Percentage Change in</t>
  </si>
  <si>
    <t>-</t>
  </si>
  <si>
    <t>Local Government</t>
  </si>
  <si>
    <t>Payment Month</t>
  </si>
  <si>
    <t>Covid 19</t>
  </si>
  <si>
    <t xml:space="preserve">Total Payments Made </t>
  </si>
  <si>
    <t xml:space="preserve">Number of Sight Tests </t>
  </si>
  <si>
    <t>Number of Repairs &amp; Replacements</t>
  </si>
  <si>
    <t>Another Optometry Practice</t>
  </si>
  <si>
    <t>Face to Face</t>
  </si>
  <si>
    <t>Remote</t>
  </si>
  <si>
    <t>First</t>
  </si>
  <si>
    <t xml:space="preserve">    Patients with Glaucoma and Patients &gt; 40 years, closely related to someone with Glaucoma) are eligible for an annual test. Therefore there will be much higher sight tests in Scotland than Northern Ireland.</t>
  </si>
  <si>
    <t>Managed by optometrist</t>
  </si>
  <si>
    <t xml:space="preserve"> Ireland</t>
  </si>
  <si>
    <t xml:space="preserve">   they are qualified to test sight and prescribe optical appliances. During 2013  the OMP list was updated to remove any retired practitioners and this resulted in a large drop in 2014.</t>
  </si>
  <si>
    <t xml:space="preserve">   registration and demographic details for England, Wales and Northern Ireland.</t>
  </si>
  <si>
    <t>- Ophthalmic claims are supplied to FPS by opticians and whilst the patient Health and Care number is collected by the optician this information is not currently available on the payment system. Therefore a</t>
  </si>
  <si>
    <t xml:space="preserve">   matching exercise was carried out on the patient's name and date of birth supplied by the optician to find the correct patient in the NHAIS system.</t>
  </si>
  <si>
    <r>
      <t>-</t>
    </r>
    <r>
      <rPr>
        <sz val="11"/>
        <color theme="1"/>
        <rFont val="Calibri"/>
        <family val="2"/>
        <scheme val="minor"/>
      </rPr>
      <t> Information on patients comes from the National Health Application and Infrastructure Services system (NHAIS). NHAIS is a suite of software implemented across primary care which manages services, GP patient</t>
    </r>
  </si>
  <si>
    <t xml:space="preserve">   NISRA's Central Postcode Directory </t>
  </si>
  <si>
    <t>- It should also be noted that geographical location is assigned using patient address postcode information linked to</t>
  </si>
  <si>
    <t xml:space="preserve">   of a glaucoma sufferer, 70 and over, If a patient is concerned about his or her sight, they are entitled to request an earlier test. If the ophthalmic practitioner agrees, for clinical reasons, then they will be entitled to</t>
  </si>
  <si>
    <t xml:space="preserve">   a sight test, providing they meet the eligibility criteria.</t>
  </si>
  <si>
    <t>- The majority of sight tests are conducted at practitioners’ premises. A small proportion of tests are conducted away from ophthalmic premises. These include sight tests carried out at people’s homes, residential</t>
  </si>
  <si>
    <t xml:space="preserve">   homes and day care centres. All patients eligible for a sight test are also eligible for a domiciliary visit if they are unable to leave home unaccompanied</t>
  </si>
  <si>
    <t>- Adults are advised to have their sight tested every two years. However, ophthalmic practitioners may suggest more frequent visits if a patient is:
a child wearing glasses, a diabetic, close relatives aged 40 and over</t>
  </si>
  <si>
    <t>You can get vouchers towards the costs of glasses or contact lenses if you:</t>
  </si>
  <si>
    <t>• need complex lenses;</t>
  </si>
  <si>
    <t>• get or are included in an award of someone getting: – Income Support (IS), Income-based Jobseeker’s Allowance, Income-related Employment and Support Allowance, Pension Credit (Guarantee Credit), or you</t>
  </si>
  <si>
    <t xml:space="preserve">   Full details on exemption criteria available.</t>
  </si>
  <si>
    <t xml:space="preserve">   are entitled to, or named on, a valid NHS Tax Credit Exemption Certificate or are named on a valid HC2 certificate.</t>
  </si>
  <si>
    <t>You can get vouchers if:</t>
  </si>
  <si>
    <t>• you are under 16; or</t>
  </si>
  <si>
    <t>• you are 16 or over, but conditions apply</t>
  </si>
  <si>
    <t>- An optician can submit a sight test for payment up to 6 months after the test date and a voucher or repair claim form up to 3 months after the issue date. Therefore breakdown of activity by financial year is based</t>
  </si>
  <si>
    <t xml:space="preserve">  on the payment year and this is not necessarily the year the service was carried provided.</t>
  </si>
  <si>
    <t>- These services are designed to cover enhanced aspects of clinical care of the patient, all of which are beyond the scope of essential, core, General Ophthalmic services and other Primary care Optometry enhanced</t>
  </si>
  <si>
    <t xml:space="preserve">   Services. No part of this specification by commission, omission or implication defines or redefines General Ophthalmic Services.</t>
  </si>
  <si>
    <t>- The aim of the Intra Ocular Pressure Repeat Measures service is to reduce the numbers of false positive referrals for ocular hypertension (OHT). This enhanced service achieves this aim by funding contractors to</t>
  </si>
  <si>
    <t xml:space="preserve">   refine referrals by permitting payment for a repeat intra ocular pressure test.</t>
  </si>
  <si>
    <t>- This Enhanced Service funds ophthalmic contractors in primary care to provide an acute eye care intervention service for patients across Northern Ireland. It facilitates accredited optometrists to investigate and</t>
  </si>
  <si>
    <t xml:space="preserve">   manage, or triage for onward referral, patients presenting with acute, sudden onset, mainly anterior and non- sight threatening, eye conditions who may otherwise visit their GP or Hospital Eye Services.</t>
  </si>
  <si>
    <t>- Further information on enhanced services and criteria available</t>
  </si>
  <si>
    <t>- NHS Digital in England general ophthalmic statistics on activity</t>
  </si>
  <si>
    <r>
      <rPr>
        <vertAlign val="superscript"/>
        <sz val="11"/>
        <color theme="1"/>
        <rFont val="Calibri"/>
        <family val="2"/>
        <scheme val="minor"/>
      </rPr>
      <t xml:space="preserve">- </t>
    </r>
    <r>
      <rPr>
        <sz val="11"/>
        <color theme="1"/>
        <rFont val="Calibri"/>
        <family val="2"/>
        <scheme val="minor"/>
      </rPr>
      <t>Unlike Northern Ireland, England and Wales, everyone is Scotland is entitled to a free sight test every 2 years and those in certain groups (Children &lt; 16 years, Patients &gt; 60 years, Patients with Diabetes,</t>
    </r>
  </si>
  <si>
    <t>- The Information Services Division (ISD) is a division of National Services Scotland, part of NHS Scotland.</t>
  </si>
  <si>
    <t>- Please refer to Background Quality Report for comparability of Family Practitioner Services Statistics with above sources of information</t>
  </si>
  <si>
    <t>- Not all payments are made on the ophthalmic payment system, which is used for all the analysis in these tables, additional payments can be made e.g. probity recoveries so it's not possible to take the information</t>
  </si>
  <si>
    <t xml:space="preserve">   directly from the payment system and assign to areas in Northern Ireland.</t>
  </si>
  <si>
    <t xml:space="preserve">   excludes private work and work carried out in secondary care by opticians. </t>
  </si>
  <si>
    <t>- NI PEARS is an enhanced optometric service for Primary Eyecare Assessment and Referral Service and commenced in March 2018. Services in Northern and South Eastern LCG only commenced during the middle of 2018/19.</t>
  </si>
  <si>
    <t xml:space="preserve">- You can get free sight tests if you:
• are under 16; are aged 16, 17 or 18 in full-time education; are aged 60 or over;
• are a diagnosed glaucoma patient; have been advised by an ophthalmologist that you are at risk of glaucoma; are aged 40 or over and are a parent, brother, sister, son or daughter of a diagnosed glaucoma patient;
• have been diagnosed as diabetic; 
• are registered as severely sight-impaired (blind) or sight-impaired (partially sighted);
• need complex lenses;
• are someone whose sight test is carried out through the hospital eye department as part managing your eye condition;
• get or are included in an award of someone getting: – Income Support (IS), Income-based Jobseeker’s Allowance, Income-related Employment and Support Allowance, Pension Credit (Guarantee Credit), or you are entitled to, or named on, a valid NHS Tax Credit Exemption     Certificate or are named on a valid HC2 certificate. </t>
  </si>
  <si>
    <t>- Ophthalmic Medical Practitioner (OMPs): An ophthalmic medical practitioner is a qualified doctor who specialises in eyes and eye care. In addition to their medical skills in detecting eye abnormalities and disease,</t>
  </si>
  <si>
    <t>Number of Domiciliary Sight Tests</t>
  </si>
  <si>
    <t>Number of Vouchers</t>
  </si>
  <si>
    <t>- Welsh Government ophthalmic statistics on activity and workforce</t>
  </si>
  <si>
    <t>60 and Over</t>
  </si>
  <si>
    <t>Child/60 and Over</t>
  </si>
  <si>
    <t>1.1 Number of Ophthalmic Practices per 100,000 population by Local Commissioning Group (Health Trust) and Year</t>
  </si>
  <si>
    <t>1.2 Number of Ophthalmic Practices per 100,000 population by Local Government District and Year</t>
  </si>
  <si>
    <t>1.3 Number Of Ophthalmic Medical Practitioners &amp; Optometrists by Year</t>
  </si>
  <si>
    <t>1.4 Sight Tests, Domiciliary Sight Tests, Percentage of Sight Tests carried out in Domiciliaries, Vouchers, Repairs &amp; Replacements and Prescribing Rate by Financial Year</t>
  </si>
  <si>
    <t>1.5 Sight Tests, Domiciliary Sight Tests, Vouchers and Repairs &amp; Replacements by Financial Year and Age Group</t>
  </si>
  <si>
    <t>1.6 Sight Tests paid by Local Commissioning Group (Health Trust) and Age Group by Financial Year</t>
  </si>
  <si>
    <t>1.7 Sight Tests paid by Local Government District and Age Group by Financial Year</t>
  </si>
  <si>
    <t>1.8 Number and Percentage of the population attending a sight test, by age group and gender by Financial Year</t>
  </si>
  <si>
    <t>1.9 Sight Test by Exemption Reason and Financial Year</t>
  </si>
  <si>
    <t>1.12 Vouchers paid by Local Commissioning Group (Health Trust and Age Group by Financial Year</t>
  </si>
  <si>
    <t>1.13 Vouchers paid by Local Government District and Age Group by Financial Year</t>
  </si>
  <si>
    <t>1.14 Vouchers by Exemption Reason and Financial Year</t>
  </si>
  <si>
    <t>1.15 Repairs and Replacements paid by Local Commissioning Group (Health Trust and Age Group by Financial Year</t>
  </si>
  <si>
    <t>1.16 Repairs and Replacements paid by Local Government District and Age Group by Financial Year</t>
  </si>
  <si>
    <t>1.17 Number of Assessments at Northern Ireland Primary Care Optometry Enhanced Services by Local Commissioning Group (Health Trust) and Financial Year</t>
  </si>
  <si>
    <t>1.18 Outcome following assessment at Northern Ireland Primary Care Optometry Enhanced Services (LES I and LES II) by Financial Year</t>
  </si>
  <si>
    <t>Cost of Sight Tests (inc domiciliary), Vouchers and Repairs &amp; Replacements</t>
  </si>
  <si>
    <t>0-18</t>
  </si>
  <si>
    <t>*</t>
  </si>
  <si>
    <t>#</t>
  </si>
  <si>
    <t># means figure has been supressed under rules of disclosure.</t>
  </si>
  <si>
    <t>Number who had a sight test</t>
  </si>
  <si>
    <t>Percentage who had a sight test</t>
  </si>
  <si>
    <t>Number who had sight test</t>
  </si>
  <si>
    <t>Unique Assessments</t>
  </si>
  <si>
    <t>Note</t>
  </si>
  <si>
    <t>Note text</t>
  </si>
  <si>
    <t>Back to List</t>
  </si>
  <si>
    <t>Ophthalmic Practice counts taken at 31st March of each year.</t>
  </si>
  <si>
    <t>Number of ophthalmic practitioners (Optometrists and Ophthalmic Medical Practitioners) who were authorised, in Northern Ireland, to carry out Health Service funded sight tests at 31st March of each year.</t>
  </si>
  <si>
    <t>Ophthalmic Medical Practitioner (OMPs): An ophthalmic medical practitioner is a qualified doctor who specialises in eyes and eye care. In addition to their medical skills in detecting eye abnormalities and disease they are qualified to test sight and prescribe optical appliances.</t>
  </si>
  <si>
    <t>Optometrists: An optometrist is an eye care professional who is qualified to examine all aspects of the health of the eyes and test the sight of a person in order to determine if an optical appliance is required. Optometrists are qualified to prescribe and dispense spectacles and contact lenses and to detect signs of eye disease or oculomotor balance problems during an eye examination.</t>
  </si>
  <si>
    <t>Prior to 2017, the list of Practitioners was not periodically validated. As part of ongoing validations, dispensing opticians have been removed from the figures as these are not paid by BSO and therefore we are unable to quality assure how many there are in Northern Ireland.</t>
  </si>
  <si>
    <t>Financial year relates to when claim was paid, this is not necessarily the same year as when the activity took place.</t>
  </si>
  <si>
    <t>If a patient who is eligible for a sight test is unable to leave their home unaccompanied they can have a domiciliary sight test. These are mostly carried out in people’s homes, residential homes and day care centres.</t>
  </si>
  <si>
    <t>All routine General Ophthalmic Services were suspended with immediate effect on the 24th March 2020 with only urgent and essential eyecare services being provided due to the Covid-19 pandemic. The commencement of Phase 1 of the re-establishment of routine ophthalmic services started on 29th June 2020, including eye examinations, dispensing of glasses and contact lenses and the provision of Enhanced Services. Phase 2 commenced on the 3rd August 2020 allowing contractors, were possible, the reintroduction of routine eye exams for patients without specific ocular symptoms, visual or medical needs. Phase 3a of the re-establishment took place on  1st September 2020 which permitted the delivery of domiciliary eyecare in a patients home by those contractors registered to provide it. Phase 3b took place on the 14th September to permit the full delivery of domiciliary eyecare.</t>
  </si>
  <si>
    <t xml:space="preserve">It is possible to have multiple sight tests, vouchers or repairs during a financial year, so data does not refer to individual people.
</t>
  </si>
  <si>
    <t>Age is based on date of birth provided by optician at date of service.</t>
  </si>
  <si>
    <t>Due to small numbers in some of the younger age groups, these have been combined into a 0-18 age group.</t>
  </si>
  <si>
    <t>Health and Care Number is not currently available on ophthalmic claims, however a matching exercise was done on name and date of birth to determine patient's Health and care number which was then used to obtain current gender and postcode from the General Practitioner's database. If no match was found they are recorded as unknown.</t>
  </si>
  <si>
    <t>In some cases exemption reason is missing, however to reduce the number in cases where the person was aged under 16/60 or over they were moved into the Child/Over 60 category and those aged 16 to 18 who had an unknown exemption were moved into the Student category.</t>
  </si>
  <si>
    <t>Due to the GOS system not having a separate exemption category for the introduction of Universal Credit (UC), care should be taken when comparing across years. In the interim, Departmental guidance is that UC claims should be processed through the low income scheme (HC2).</t>
  </si>
  <si>
    <t>If a person claims to be exempt using an HC3 certificate, this claim is submitted via a STC form rather than a normal sight test and therefore paid as an adjustment. It is not possible to complete a matching exercise on these patients in order to determine the patient's Health and Care number due to only having their name and no date of birth. As such, it is not possible to attribute a postcode to these patients and supplied as supplementary data.</t>
  </si>
  <si>
    <t>People may qualify for a sight test paid for by the NHS on more than one criterion. However, they would only be recorded against one criterion on the form. Patients are more likely to be recorded according to their clinical need rather than their age.</t>
  </si>
  <si>
    <t>Passport benefits include: Adults receiving Income Support, Pension Credit Guarantee Credit, Income related Employment and Support allowance, Tax Credit or Job Seekers Allowance and adults holding a low income certificate.</t>
  </si>
  <si>
    <t xml:space="preserve">Denominator is resident population aged 16-59. </t>
  </si>
  <si>
    <t>It is possible to have multiple sight tests during this period however patients have only been counted once during the 3 year period.  This therefore refers to individual people.</t>
  </si>
  <si>
    <t>The 2017 Northern Ireland Multiple Deprivation Measure (NIMDM2017) of patient's residence was used. (See User Guidance for more information).</t>
  </si>
  <si>
    <t>Health and Care Number is not currently available on ophthalmic claims, however a matching exercise was done on name and date of birth to determine patient's Health and care number which was then used to obtain current gender and postcode from the General Practitioner's database. If no match was found they have been excluded. As it is not possible to identify everyone there could be some undercounting (See User Guidance for more information).</t>
  </si>
  <si>
    <t>In some cases exemption reason is missing, however to reduce the number in cases where the person was aged under 16 they were moved into the Child under 16 category and those aged 16 to 18 who had an unknown exemption were moved into the Student category.</t>
  </si>
  <si>
    <t>NI PEARS is an enhanced optometric service for Primary Eyecare Assessment and Referral Service and commenced in March 2018. Services in Northern and South Eastern LCG only commenced during the middle of 2018/19. It facilitates accredited optometrists to investigate and manage, or triage for onward referral, patients presenting with acute, sudden onset, mainly anterior and non- sight threatening, eye conditions who may otherwise visit their GP or Hospital Eye Services.</t>
  </si>
  <si>
    <t>These services are designed to cover enhanced aspects of clinical care of the patient, all of which are beyond the scope of essential, core, General Ophthalmic Services and other Primary Care Optometry Enhanced Services.</t>
  </si>
  <si>
    <t>Local Commissioning Group is based on the postcode of the Ophthalmic Practice.</t>
  </si>
  <si>
    <t>New glaucoma guidance (issued November 2017) from the National Institute for Health and Care Excellence (NICE) has increased the threshold for referral to LES I and LES II from an inner eye pressure of &gt;21 mmHg to ≥24mmHg.</t>
  </si>
  <si>
    <t>This worksheet contains one table with references to notes which can be found in the notes worksheet.</t>
  </si>
  <si>
    <t>Table 1.1: Number of Ophthalmic Practices per 100,000 population by Local Commissioning Group (Health Trust) and Year [note 1] [note 2] [note 3]</t>
  </si>
  <si>
    <t>Ophthalmic Practices [note 1]</t>
  </si>
  <si>
    <t>NISRA Mid-Year Estimates [note 2]</t>
  </si>
  <si>
    <t>Sources: FPS Ophthalmic Payment System, Northern Ireland Statistics and Research Agency (NISRA) Central Postcode Directory (CPD)</t>
  </si>
  <si>
    <t>Table 1.2: Number of Ophthalmic Practices per 100,000 population by Local Government District and Year [note 1] [note 2] [note 3]</t>
  </si>
  <si>
    <t>Source: FPS Ophthalmic Payment System</t>
  </si>
  <si>
    <t>Table 1.3: Number Of Ophthalmic Medical Practitioners &amp; Optometrists by Year [note 2] [note 3] [note 4] [note 5] [note 6] [note 7]</t>
  </si>
  <si>
    <t>Year [note 4]</t>
  </si>
  <si>
    <t>Ophthalmic Medical Practitioners [note 5]</t>
  </si>
  <si>
    <t>Optometrists [note 6]</t>
  </si>
  <si>
    <t>All [note 7]</t>
  </si>
  <si>
    <t>Domiciliary Sight Tests [note 10]</t>
  </si>
  <si>
    <t>Vouchers [note 11]</t>
  </si>
  <si>
    <t>Prescribing Rate [note 12]</t>
  </si>
  <si>
    <t>2020/21 [note 13]</t>
  </si>
  <si>
    <t>References to notes can be found in the notes worksheet.</t>
  </si>
  <si>
    <t>This worksheet contains four tables arranged vertically with one blank row between each table.  The first refers to Sight Tests, the second to Domiciliary Sight Tests, the third to Vouchers and the fourth to Repairs &amp; Replacements.</t>
  </si>
  <si>
    <t>Worksheet 1.5: Number of Sight Tests, Domiciliary Sight Tests, Vouchers and Repairs &amp; Replacements by Financial Year and Age Group [note 8] [note 9] [note 10] [note 11] [note 13] [note 14] [note 15] [note 16]</t>
  </si>
  <si>
    <t>Table 1.5(1): Sight Tests by Financial Year [note 9] and Age Group [note 15]</t>
  </si>
  <si>
    <t>Table 1.6: Summary of Sight Tests paid by Local Commissioning Group (Health Trust) and Age Group by Financial Year [note 8] [note 9] [note 13] [note 15] [note 17]</t>
  </si>
  <si>
    <t>Table 1.7: Sight Tests paid by Local Government District and Age Group by Financial Year [note 8] [note 9] [note 13] [note 15] [note 17]</t>
  </si>
  <si>
    <t>Percentage of population [note 2]</t>
  </si>
  <si>
    <t>Table 1.9: Sight Test by Exemption Reason and Financial Year [note 8] [note 9] [note 13] [note 17] [note 19] [note 20] [note 21]</t>
  </si>
  <si>
    <t>Exemption Reason [note 20]</t>
  </si>
  <si>
    <t>Supplementary data: HS Charges certificate (HC3) [note 21]</t>
  </si>
  <si>
    <t>Sight tests by eligibility [note 22]:</t>
  </si>
  <si>
    <t>Vouchers reimbursed [note 22]</t>
  </si>
  <si>
    <t>Claims for repairs or replacements [note 22]</t>
  </si>
  <si>
    <t>Adults receiving passport benefits [note 23] [note 24]</t>
  </si>
  <si>
    <t>Table 1.12: Vouchers paid by Local Commissioning Group (Health Trust) and Age Group by Financial Year [note 8] [note 9] [note 11] [note 13] [note 15] [note 17]</t>
  </si>
  <si>
    <t>Table 1.13: Vouchers paid by Local Government District and Age Group by Financial Year [note 8] [note 9] [note 11] [note 13] [note 15] [note 17]</t>
  </si>
  <si>
    <t>Table 1.14: Vouchers by Exemption Reason and Financial Year [note 8] [note 9] [note 13] [note 20] [note 30]</t>
  </si>
  <si>
    <t>Exemption Reason [note 20] [note 30]</t>
  </si>
  <si>
    <t>Table 1.15: Repairs and Replacements paid by Local Commissioning Group (Health Trust), Age Group by Financial Year [note 8] [note 9] [note 13] [note 15] [note 17]</t>
  </si>
  <si>
    <t>Table 1.16: Repairs and Replacements paid by Local Government District, Age Group by Financial Year [note 8] [note 9] [note 13] [note 15] [note 17]</t>
  </si>
  <si>
    <t>Enhanced Services [note 31] [note 32] [note 33]</t>
  </si>
  <si>
    <t>Local Commissioning Group (Health Trust) [note 35]</t>
  </si>
  <si>
    <t>Measures (LES I) [note 37]</t>
  </si>
  <si>
    <t>Finding (LES II) [note 37]</t>
  </si>
  <si>
    <t>Figures include a number of private referrals as well as those to a Health Service hospitals.</t>
  </si>
  <si>
    <t>Some shorthand is used in this table, n/a = Not applicable.</t>
  </si>
  <si>
    <t>Enhanced Services [note 31] [note 32]</t>
  </si>
  <si>
    <t>Intra Ocular Pressure Repeat Measures (LES I) [note 37]</t>
  </si>
  <si>
    <t>Referred to Hospital Eyecare Service (HES) or Level II accredited optometrist [note 38]</t>
  </si>
  <si>
    <t>Table 1.18: Outcome following assessment at Northern Ireland Primary Care Optometry Enhanced Services (LES I and LES II) by Financial Year [note 8] [note 9] [note 31] [note 32] [note 34] [note 36] [note 37] [note 38]</t>
  </si>
  <si>
    <t>Presenting Symptom [note 39]</t>
  </si>
  <si>
    <t>Outcome following assessment [note 39]</t>
  </si>
  <si>
    <t>This worksheet contains three tables arranged vertically with one blank row between each table.  The first refers to Sight Tests, the second to Vouchers and the third to Repairs &amp; Replacements.</t>
  </si>
  <si>
    <t>Repairs &amp; Replacements per 100,000 Population</t>
  </si>
  <si>
    <t>Unlike Northern Ireland, England and Wales, everyone is Scotland is entitled to a free sight test every 2 years and those in certain groups (Children &lt; 16 years, Patients &gt; 60 years, Patients with Diabetes, Patients with Glaucoma and Patients &gt; 40 years, closely related to someone with Glaucoma) are eligible for an annual test. Therefore there will be much higher sight tests in Scotland than Northern Ireland.</t>
  </si>
  <si>
    <t>There is a small difference in the eligibility criteria for sight tests in Wales compared to the rest of the UK, so this may have a small effect on the figures.</t>
  </si>
  <si>
    <t>Sight Tests per 100,000 Population [note 10]</t>
  </si>
  <si>
    <t>Vouchers per 100,000 Population [note 10]</t>
  </si>
  <si>
    <t>Scotland [note 41]</t>
  </si>
  <si>
    <t>Wales [note 42]</t>
  </si>
  <si>
    <t>for Ophthalmic Services [note 44]</t>
  </si>
  <si>
    <t>Payments [note 44]</t>
  </si>
  <si>
    <t>NISRA Mid Year Estimates (2018) [note 2]</t>
  </si>
  <si>
    <t xml:space="preserve">Spend per mid-year estimate population gives an indication of the cost in each region compared to the total population. </t>
  </si>
  <si>
    <t>Private earnings for opticians are excluded. Payment figures are rounded to the nearest £10,000.</t>
  </si>
  <si>
    <t>Distance is calculated as straight line distance between postcodes.</t>
  </si>
  <si>
    <t>Detailed breakdown of Sight Tests paid by Local Commissioning Group (Health Trust), Age Group and Gender by Financial Year</t>
  </si>
  <si>
    <t>Detailed breakdown of Sight Tests paid by Local Government District, Gender, Age Group by Financial Year</t>
  </si>
  <si>
    <t>Detailed breakdown of sight tests by exemption reason and Local Commissioning Group (Health Trust)</t>
  </si>
  <si>
    <t>Detailed breakdown of sight tests by exemption reason and Local Government District</t>
  </si>
  <si>
    <t>Detailed breakdown of Vouchers paid by Local Commissioning Group (Health Trust), Age Group and Gender by Financial Year</t>
  </si>
  <si>
    <t>Detailed breakdown of Vouchers paid by Local Government District, Age Group and Gender by Financial Year</t>
  </si>
  <si>
    <t>Detailed breakdown of vouchers by exemption reason and Local Commissioning Group (Health Trust)</t>
  </si>
  <si>
    <t>Detailed breakdown of vouchers by exemption reason and Local Government District</t>
  </si>
  <si>
    <t>Detailed breakdown of repairs and replacements by exemption reason and Local Commissioning Group (Health Trust)</t>
  </si>
  <si>
    <t>Further information on enhanced services and criteria can be found on the BSO website</t>
  </si>
  <si>
    <t>NHS Digital in England general ophthalmic statistics on activity</t>
  </si>
  <si>
    <t>Welsh Government ophthalmic statistics on activity and workforce</t>
  </si>
  <si>
    <t>The Information Services Department is part of NHS Scotland and provides information on ophthalmic activity and workforce</t>
  </si>
  <si>
    <t>2021/22</t>
  </si>
  <si>
    <t>NISRA Mid Year Estimates (2019) [note 2]</t>
  </si>
  <si>
    <t>Table 1.8: Number and Percentage of the population attending a Sight Test, by Age Group, Gender and Financial Year [note 2] [note3] [note 8] [note 9] [note 13] [note 15] [note 18]</t>
  </si>
  <si>
    <t>Table 1.5(2): Domiciliary Sight [note 10] [note 16] Tests by Financial Year [note 9] and Age Group [note 15]</t>
  </si>
  <si>
    <t>Table 1.5(3): Vouchers by Financial Year [note 9] and Age Group [note 15]</t>
  </si>
  <si>
    <t>Table 1.5(4): Repair &amp; Replacement by Financial Year [note 9] and Age Group [note 15]</t>
  </si>
  <si>
    <t>Table 1.20: Presenting Symptom at Northern Ireland Primary Eyecare Assessment and Referral Service (NI PEARS) by Referral Source and Financial Year [note 8] [note 9] [note 33] [note 34] [note 36] [note 39]</t>
  </si>
  <si>
    <t>Table 1.21: Outcome following assessment at Northern Ireland Primary Eyecare Assessment and Referral Service (NI PEARS) by Type of Assessment and Financial Year [note 8] [note 9] [note 33] [note 34] [note 36] [note 39]</t>
  </si>
  <si>
    <t>Worksheet 1.23: Sight Tests, Vouchers and Repairs &amp; Replacements per 100,000 population by UK regions and Financial Year [note 2] [note 3] [note 8] [note 9] [note 10] [note 11] [note 14] [note 41] [note 42]</t>
  </si>
  <si>
    <t>* refers to less than 3 cases where data is considered sensitive.</t>
  </si>
  <si>
    <t>LES I is an enhanced optometric service for Intra Ocular Pressure Repeat Measures and commenced in December 2013.</t>
  </si>
  <si>
    <t>LES II is an enhanced optometric service for Glaucoma and Ocular Hypertension Enhanced Case Finding and commenced in June 2016.</t>
  </si>
  <si>
    <t>Table 1.24: Payments Made for Ophthalmic Services by Financial Year [note 2] [note 3] [note 43] [note 44]</t>
  </si>
  <si>
    <t>1.29 Population weighted average distance and population proportion proximity to nearest Optician by Local Government District by Financial Year</t>
  </si>
  <si>
    <t>1.28 Population weighted average distance and population proportion proximity to nearest Optician by Local Commissioning Group (Health Trust) by Financial Year</t>
  </si>
  <si>
    <t>1.27 Number of Sight Tests, Domiciliary Sight Tests, Vouchers, Repairs &amp; Replacements and associated cost including Covid-19 payments by Payment Month</t>
  </si>
  <si>
    <t>1.26 Payments Made for Ophthalmic Services by Local Government District by Financial Year</t>
  </si>
  <si>
    <t>1.25 Payments Made for Ophthalmic Services by Local Commissioning Group (Health Trust) by Financial Year</t>
  </si>
  <si>
    <t>1.24 Payments Made for Ophthalmic Services by Financial Year</t>
  </si>
  <si>
    <t>1.23 Sight Tests, Vouchers and Repairs &amp; Replacements per 100,000 population by UK regions and Financial Year</t>
  </si>
  <si>
    <t>1.21 Outcome following assessment at Northern Ireland Primary Eyecare Assessment and Referral Service (NI PEARS) by Type of Assessment and Financial Year</t>
  </si>
  <si>
    <t>1.20 Presenting Symptom at Northern Ireland Primary Eyecare Assessment and Referral Service (NI PEARS) by Referral Source and Financial Year</t>
  </si>
  <si>
    <t>1.19: Number of Assessments at Northern Ireland Primary Eyecare Assessment and Referral Service (NI PEARS) by Referral Source, Local Commissioning Group (Health Trust) and Financial Year</t>
  </si>
  <si>
    <t>Table 1.19: Number of Assessments at Northern Ireland Primary Eyecare Assessment and Referral Service (NI PEARS) by Referral Source, Local Commissioning Group (Health Trust) and Financial Year [note 8] [note 9] [note 33] [note 34] [note 35] [note 36]</t>
  </si>
  <si>
    <t>National population projections - Office for National Statistics</t>
  </si>
  <si>
    <t>Table 1.23(1): Sight Tests per 100,000 population by UK regions and Financial Year</t>
  </si>
  <si>
    <t>Table 1.23(2): Vouchers per 100,000 population by UK regions and Financial Year</t>
  </si>
  <si>
    <t>Table 1.23(3): Repairs &amp; Replacements per 100,000 population by UK regions and Financial Year</t>
  </si>
  <si>
    <t>Table 1.25: Payments Made for Ophthalmic Services by Local Commissioning Group (Health Trust) by Financial Year [note 2] [note 3] [note 43] [note 45] [note 47] [note 48]</t>
  </si>
  <si>
    <t>Average Spend per Patient [note 47] [note 48]</t>
  </si>
  <si>
    <t>Table 1.26: Payments Made for Ophthalmic Services by Local Government District by Financial Year [note 2] [note 3] [note 43] [note 46] [note 47] [note 48]</t>
  </si>
  <si>
    <t>Table 1.28: Population weighted average distance and population proportion proximity to nearest Optician by Local Commissioning Group (Health Trust) by Financial Year [note 51] [note 52]</t>
  </si>
  <si>
    <t>Table 1.29: Population weighted average distance and population proportion proximity to nearest Optician by Local Government District by Financial Year [note 51] [note 52]</t>
  </si>
  <si>
    <t>Table 1.27: Number of Sight Tests, Domiciliary Sight Tests, Vouchers, Repairs &amp; Replacements and associated cost including Covid-19 payments by Payment Month [note 8] [note 43] [note 49] [note 50]</t>
  </si>
  <si>
    <t>Covid-19 Payments [note 49]</t>
  </si>
  <si>
    <t>- Mid-Year Population Estimates for the UK</t>
  </si>
  <si>
    <t>- National population projections - Office for National Statistics</t>
  </si>
  <si>
    <t>Mid-Year Population Estimates for the UK</t>
  </si>
  <si>
    <t>User Guidance:</t>
  </si>
  <si>
    <t xml:space="preserve">Individual high street contractors were provided Covid-19 payments to stabilize their General Ophthalmic Service payment in 2020/21 and 2021/22 up to October 2021. Additional payments were made each month to cover the shortfall in GOS payment during this period compared with payments made in 2019/20. Domiciliary and Prison contractors were provided Covid-19 payments to stabilize their General Ophthalmic Service payment in 2020/21 and 2021/22. This included Finance Support Scheme payments and PPE payments. The negative figure for November 2021 is the removal of the accrued prison expenditure from the FSS payments between May 2021 and November 2021 following a new prison contract being introduced in May 2021 with funding transferred to SPPG (formerly HSCB). Prison expenditure was not included the FSS payments prior to May 2021. </t>
  </si>
  <si>
    <t xml:space="preserve">Individual high street contractors were provided Covid-19 payments to stabilize their General Ophthalmic Service payment in 2020/21 and 2021/22 up to October 2021. Additional payments were made each month to cover the shortfall in GOS payment during this period compared with payments made in 2019/20. Domiciliary and Prison contractors were provided Covid-19 payments to stabilize their General Ophthalmic Service payment in 2020/21 and 2021/22. This included Finance Support Scheme payments and PPE payments. The figure for 2021/22 includes £60,689 of expenditure for prisons following a new prison contract being introduced in May 2021 with funding transferred to SPPG (formerly HSCB). </t>
  </si>
  <si>
    <t>Based on paid claims and information supplied by optician making the claim. Excludes all private work,  prison activity and secondary care activity. May include small number of duplicates.</t>
  </si>
  <si>
    <t>It is possible to have multiple sight tests during a financial year. As such data is based on the first sight test that took place and was paid for during the same financial year. This therefore refers to individual people and will not equate to total sight tests.</t>
  </si>
  <si>
    <t xml:space="preserve">• are under 16; are aged 16, 17 or 18 in full-time education; </t>
  </si>
  <si>
    <t xml:space="preserve">- Patients that attend NI PEARS can have multiple outcomes following assessment. </t>
  </si>
  <si>
    <t>Age is based on the General Practitioner population as of April each year. For example, age in 2021/22 is calculated based on the General Practitioner population as of April 2022.</t>
  </si>
  <si>
    <t>Population in each year is defined as active GP registration person counts at postcode level at April each year. For example, population in 2022 is defined as active GP registration person counts at postcode level at April 2022.</t>
  </si>
  <si>
    <t>Private earnings for opticians are excluded. Payment figures are rounded to the nearest £10,000 and average spend per patient to the nearest 10p.</t>
  </si>
  <si>
    <t xml:space="preserve">
General Ophthalmic Services
Annual Series
Information to 2022/23</t>
  </si>
  <si>
    <t>1.11 Number and Percentage of people who had a sight test in the last 3 years (2020/21 - 2022/23) by deprivation decile</t>
  </si>
  <si>
    <t>per 100,000 Population (2014 - 2023)</t>
  </si>
  <si>
    <t>2022/23</t>
  </si>
  <si>
    <t>Percentage Change (2013/14 - 2022/23)</t>
  </si>
  <si>
    <t>(2017/18-2022/23)</t>
  </si>
  <si>
    <t>This worksheet contains three tables arranged vertically with one blank row between each table.  The first refers to 2022/23, the second refers to 2021/22 and the third refers to 2020/21.</t>
  </si>
  <si>
    <t>Table 1.11: Number and Percentage of people who had a sight test in the last 3 years (2020/21 - 2022/23) by deprivation decile [note 8] [note 13] [note 26] [note 27] [note 28] [note 29]</t>
  </si>
  <si>
    <t>Average Spend per Patient (2017/18 - 2022/23]</t>
  </si>
  <si>
    <t>Claims Submitted and Paid by BSO</t>
  </si>
  <si>
    <t>LES I                          [note 31] [note 34] [note 36]</t>
  </si>
  <si>
    <t>LES II [note 32] [note 34] [note 36]</t>
  </si>
  <si>
    <t>OHT        [note 34] [note 40]</t>
  </si>
  <si>
    <t>NI PEARS                  [note 33] [note 34]</t>
  </si>
  <si>
    <t xml:space="preserve">Table 1.4: Claims Submitted and Paid by BSO by Type of Service, Percentage of Sight Tests carried out in Domiciliaries, and Prescribing Rate  by Financial Year [note 8] [note 9] [note 10] [note 11] [note 12] [note 13] [note 14][note 31] [note 32] [note 33] [note 34] [note 36] </t>
  </si>
  <si>
    <t>Review and Monitoring</t>
  </si>
  <si>
    <t>Service</t>
  </si>
  <si>
    <t>Table 1.17: Number of Assessments at Northern Ireland Primary Care Optometry Enhanced Services by Local Commissioning Group (Health Trust) and Financial Year [note 8] [note 9] [note 31] [note 32] [note 33] [note 34] [note 35] [note 36] [note 37] [note 40]</t>
  </si>
  <si>
    <t>(NI PEARS) [note 36]</t>
  </si>
  <si>
    <t>(OHT) [note 40]</t>
  </si>
  <si>
    <t>Routine OHT Review</t>
  </si>
  <si>
    <t>OHT Patient Changing Treatment</t>
  </si>
  <si>
    <t>OHT Patient Commencing Treatment</t>
  </si>
  <si>
    <t>OHT Patient IOP Check</t>
  </si>
  <si>
    <t>OHT Patient Repeat Visual Fields</t>
  </si>
  <si>
    <t>Sources: FPS Ophthalmic Payment System</t>
  </si>
  <si>
    <t>Service Type</t>
  </si>
  <si>
    <t>1.22 Number of Assessments for the Enhanced Service for Ocular Hypertension (OHT) Review and Monitoring by Service Type and Financial Year</t>
  </si>
  <si>
    <t xml:space="preserve">NISRA mid-year population estimates used to calculate population rate i.e. 2014 mid year estimates for 2013/14. At time of creation, 2021 - 2023 mid year estimates were unavailable. </t>
  </si>
  <si>
    <t>NISRA 2018 based population projection for 2021 - 2023 were used instead for Northern Ireland in place of mid year estimates.</t>
  </si>
  <si>
    <t>After a sight test is carried out the patient may be given a Health Service optical voucher which they can put towards buying glasses, having lenses fitted to their current frames or getting contact lenses.</t>
  </si>
  <si>
    <t>The percentage of sight tests which result in a prescription for a voucher(s) towards glasses/contact lenses. Looking at the number of individual patients receiving vouchers which have been processed against the number of sight tests gives an indication of the prescribing rate in Northern Ireland – however it is possible that vouchers will not be processed in the same time period as the sight test because patients have up to 2 years to use the vouchers and some vouchers may never be processed at all. See User Guidance on the different elgibility criteria for sight tests and vouchers.</t>
  </si>
  <si>
    <t>NISRA 2018 based population projections for 2021 - 2023 were used to per 1,000 relevant population as at time of creation 2021 - 2023 mid year estimates were unavailable.</t>
  </si>
  <si>
    <t>Enhanced services were suspended with immediate effect on the 24th March 2020 due to Covid-19 and replaced by Urgent Care Assessments between 25th March 2020 and 28th June 2020. Urgent care was provided through remote consultation with face to face consultations only where absolutely clinically necessary  and being used where correct PPE could be worn and was funded. As such figures for NI PEARS now include activity seen via a remote consultation. The recommencement of services restarted on 29th June 2020.</t>
  </si>
  <si>
    <t>Ocular Hypertension (OHT) Review and Monitoring is an enhanced optometric service for the review of identified patients and commenced in January 2019 with a gradual rollout across LCGs. During 2022/23, contractors were able to claim under the OHT scheme for a number of different service types. This service type breakdown by payment month is only available from quarter 3 of 2022/23.</t>
  </si>
  <si>
    <t>- In 2022/23 around 1% of patients do not have an assigned geographical location due to not being able to match them to NHAIS or due to limited postcode coverage.</t>
  </si>
  <si>
    <t>-Excludes prison activity which equated to 474 domiciliary sight tests,  409 vouchers and 11 repair claims in 2022/23. This makes up 3% of domiciliary sight tests carried out in 2022/23.</t>
  </si>
  <si>
    <t>- Rates per 1,000 or 100,000 population are calculated using the NISRA Northern Ireland Population Statistics, either mid year estimates or population projections which can be found at</t>
  </si>
  <si>
    <t>National Population Projections | Northern Ireland Statistics and Research Agency (nisra.gov.uk)</t>
  </si>
  <si>
    <t>Mid Year Population Estimates | Northern Ireland Statistics and Research Agency (nisra.gov.uk)</t>
  </si>
  <si>
    <t>- Ocular Hypertension (OHT) Review and Monitoring is an enhanced optometric service for the review of identified patients and commenced in January 2019 with a gradual rollout across LCGs. During 2022/23, contractors were able to claim under the OHT scheme for a number of different service types. This service type breakdown by payment month is only available from quarter 3 of 2022/23.</t>
  </si>
  <si>
    <t>-  ISD provides information on ophthalmic activity and workforce</t>
  </si>
  <si>
    <t xml:space="preserve">- As a result these off system payments are now captured in a separate 'Unknown' row. This new methodology was implemented on the complete time series in 2022/23. Prior to this the methodology proportioned off system payments to each area based on earnings of all the opticians in a particular area that were paid on the ophthalmic payment system however this was based on the assumption that each area got the same split of off system payments that it had on the ophthalmic payment system. </t>
  </si>
  <si>
    <t>-Although Ophthalmic activity figures exclude prison activity for historical consistency purposes, the 2021/22 assurance letter figures includes £60,689 of expenditure for prisons following a new prison contract being introduced in May 2021 with funding transferred to SPPG (formerly HSCB).  In 2022/23, this included £42,519 of expenditure for prisons.</t>
  </si>
  <si>
    <t>Worksheet 1.10: Sight tests paid for, vouchers, and repairs &amp; replacements reimbursed by HSC per relevant 1,000 population by Local Commissioning Group (Health Trust) by Financial Year [note 8] [note 9] [note 22] [note 23] [note 24] [note 25]</t>
  </si>
  <si>
    <t>1.10 Sight tests paid for and vouchers, and repairs &amp; replacements reimbursed by HSC per 1,000 population by Local Commissioning Group (Health Trust) by Financial Year</t>
  </si>
  <si>
    <t>Table 1.10(1): Sight tests paid for and vouchers, and repairs &amp; replacements  [note 8] reimbursed by HSC per relevant 1,000 population by Local Commissioning Group (Health Trust) in 2022/23 [note 9]</t>
  </si>
  <si>
    <t>Table 1.10(2): Sight tests paid for and vouchers and repairs &amp; replacements  [note 8] reimbursed by HSC per relevant 1,000 population by Local Commissioning Group (Health Trust) in 2021/22 [note 9]</t>
  </si>
  <si>
    <t>Table 1.10(3): Sight tests paid for and vouchers and repairs &amp; replacements  [note 8] reimbursed by HSC per relevant 1,000 population by Local Commissioning Group (Health Trust) in 2020/21 [note 9]</t>
  </si>
  <si>
    <t>Patients can have multiple presenting symptoms or multiple outcomes for an assessment at NI PEARS.</t>
  </si>
  <si>
    <t>Table 1.22: Number of Assessments for the Enhanced Service for Ocular Hypertension (OHT) Review and Monitoring by Service Type and Financial Year [note 8] [note 9] [note 34] [note 40]</t>
  </si>
  <si>
    <t>NISRA Mid Year Projection (2023) [note 3]</t>
  </si>
  <si>
    <t>NISRA Mid Year Projection (2021) [note 3]</t>
  </si>
  <si>
    <t>NISRA Mid Year Projection (2022) [note 3]</t>
  </si>
  <si>
    <t>NISRA Mid Year Estimates (2020)  [note 2]</t>
  </si>
  <si>
    <r>
      <t>2017/18</t>
    </r>
    <r>
      <rPr>
        <b/>
        <vertAlign val="superscript"/>
        <sz val="11"/>
        <color theme="1"/>
        <rFont val="Calibri"/>
        <family val="2"/>
        <scheme val="minor"/>
      </rPr>
      <t>R</t>
    </r>
  </si>
  <si>
    <r>
      <t>2018/19</t>
    </r>
    <r>
      <rPr>
        <b/>
        <vertAlign val="superscript"/>
        <sz val="11"/>
        <color theme="1"/>
        <rFont val="Calibri"/>
        <family val="2"/>
        <scheme val="minor"/>
      </rPr>
      <t>R</t>
    </r>
  </si>
  <si>
    <r>
      <t>2019/20</t>
    </r>
    <r>
      <rPr>
        <b/>
        <vertAlign val="superscript"/>
        <sz val="11"/>
        <color theme="1"/>
        <rFont val="Calibri"/>
        <family val="2"/>
        <scheme val="minor"/>
      </rPr>
      <t>R</t>
    </r>
  </si>
  <si>
    <r>
      <t>2020/21</t>
    </r>
    <r>
      <rPr>
        <b/>
        <vertAlign val="superscript"/>
        <sz val="11"/>
        <color theme="1"/>
        <rFont val="Calibri"/>
        <family val="2"/>
        <scheme val="minor"/>
      </rPr>
      <t>R</t>
    </r>
  </si>
  <si>
    <r>
      <t>2021/22</t>
    </r>
    <r>
      <rPr>
        <b/>
        <vertAlign val="superscript"/>
        <sz val="11"/>
        <color theme="1"/>
        <rFont val="Calibri"/>
        <family val="2"/>
        <scheme val="minor"/>
      </rPr>
      <t>R</t>
    </r>
  </si>
  <si>
    <t>Back to Notes</t>
  </si>
  <si>
    <t>2022
[note 3]</t>
  </si>
  <si>
    <t>2021
[note 3]</t>
  </si>
  <si>
    <t>2023
[note 3]</t>
  </si>
  <si>
    <t>NISRA Mid-Year Estimates
[note 2] [note 3]</t>
  </si>
  <si>
    <t>Percentage of population [note 3]</t>
  </si>
  <si>
    <t>Assurance totals are based on earnings of all the opticians in that Local Commissioning Group (Health Trust) that were paid on the ophthalmic payment system, note some additional payments are made off system, e.g. probity recoveries so it's not possible to take the information directly from the payment system. As such these off system payments are now captured in a separate 'Unknown' row. See User Guidance for more information on the change to methodology implemented on the complete time series in 2022/23.  The result of this change in methodology is that the figures for 2021/22 have fallen by an average of 6.1% across the LCGs, when compared with previously published figures.  Given there were fewer off-system payments in the pre-pandemic years, the figures for 2017/18 to 2019/20 have been revised down by averages ranging from 1.3% to 2.2%.</t>
  </si>
  <si>
    <t>Assurance totals are based on earnings of all the opticians in that Local Government District (LGD) that were paid on the ophthalmic payment system, note some additional payments are made off system, e.g. probity recoveries so it's not possible to take the information directly from the payment system. As such these off system payments are now captured in a separate 'Unknown' row. See User Guidance for more information on the change to methodology implemented on the complete time series in 2022/23.  The result of this change in methodology is that the figures for 2021/22 have fallen by an average of 6.1% across the LGDs, when compared with previously published figures.  Given there were fewer off-system payments in the pre-pandemic years, the figures for 2017/18 to 2019/20 have been revised down by averages ranging from 1.2% to 2.3%.</t>
  </si>
  <si>
    <t>Estimates [note 2] [note 3]</t>
  </si>
  <si>
    <t>Notes</t>
  </si>
  <si>
    <t xml:space="preserve">- Payment figures are based on the annual assurance information supplied by the FPS to the Strategic Planning and Performance Group (formerly HSCB)for each financial year. </t>
  </si>
  <si>
    <t>- Payment towards Ophthalmic Services refers to the payments that FPS has processed on behalf of the the Strategic Planning and Performance Group (formerly HSCB) towards the overall cost of Ophthalmic Services in Northern Ireland it</t>
  </si>
  <si>
    <t>Figures are based on the annual assurance information supplied by the Business Services Organisation (BSO) to the Strategic Planning and Performance Group (formerly HSCB) for each financial year. The figure for 2021/22 includes £60,689 of expenditure for prisons following a new prison contract being introduced in May 2021 with funding transferred to SPPG (formerly HSCB).  In 2022/23, this included £42,519 of expenditure for prisons. Figures rounded to the nearest £10,000.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</si>
</sst>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quot;£&quot;* #,##0.00_-;_-&quot;£&quot;* &quot;-&quot;??_-;_-@_-"/>
    <numFmt numFmtId="43" formatCode="_-* #,##0.00_-;\-* #,##0.00_-;_-* &quot;-&quot;??_-;_-@_-"/>
    <numFmt numFmtId="164" formatCode="#,##0.0_ ;\-#,##0.0\ "/>
    <numFmt numFmtId="165" formatCode="0.0%"/>
    <numFmt numFmtId="166" formatCode="0.0"/>
    <numFmt numFmtId="167" formatCode="#,##0_ ;\-#,##0\ "/>
    <numFmt numFmtId="168" formatCode="_-* #,##0_-;\-* #,##0_-;_-* &quot;-&quot;??_-;_-@_-"/>
    <numFmt numFmtId="169" formatCode="#,##0.0"/>
    <numFmt numFmtId="170" formatCode="&quot;£&quot;#,##0"/>
    <numFmt numFmtId="171" formatCode="&quot;£&quot;#,##0.00"/>
  </numFmts>
  <fonts count="67" x14ac:knownFonts="1">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vertAlign val="superscript"/>
      <sz val="11"/>
      <color theme="1"/>
      <name val="Calibri"/>
      <family val="2"/>
      <scheme val="minor"/>
    </font>
    <font>
      <b/>
      <u/>
      <sz val="11"/>
      <color theme="1"/>
      <name val="Calibri"/>
      <family val="2"/>
      <scheme val="minor"/>
    </font>
    <font>
      <vertAlign val="superscript"/>
      <sz val="11"/>
      <color theme="1"/>
      <name val="Calibri"/>
      <family val="2"/>
      <scheme val="minor"/>
    </font>
    <font>
      <i/>
      <sz val="11"/>
      <color theme="1"/>
      <name val="Calibri"/>
      <family val="2"/>
      <scheme val="minor"/>
    </font>
    <font>
      <b/>
      <sz val="11"/>
      <name val="Calibri"/>
      <family val="2"/>
      <scheme val="minor"/>
    </font>
    <font>
      <sz val="11"/>
      <color rgb="FF000000"/>
      <name val="Calibri"/>
      <family val="2"/>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Arial"/>
      <family val="2"/>
    </font>
    <font>
      <sz val="8"/>
      <name val="Courier"/>
      <family val="3"/>
    </font>
    <font>
      <sz val="10"/>
      <name val="MS Sans Serif"/>
      <family val="2"/>
    </font>
    <font>
      <i/>
      <sz val="11"/>
      <color indexed="23"/>
      <name val="Calibri"/>
      <family val="2"/>
    </font>
    <font>
      <u/>
      <sz val="12"/>
      <color rgb="FF004488"/>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u/>
      <sz val="10"/>
      <color theme="10"/>
      <name val="Arial"/>
      <family val="2"/>
    </font>
    <font>
      <u/>
      <sz val="11"/>
      <color theme="10"/>
      <name val="Calibri"/>
      <family val="2"/>
    </font>
    <font>
      <u/>
      <sz val="10.45"/>
      <color indexed="12"/>
      <name val="Arial"/>
      <family val="2"/>
    </font>
    <font>
      <u/>
      <sz val="10"/>
      <color indexed="30"/>
      <name val="Arial"/>
      <family val="2"/>
    </font>
    <font>
      <u/>
      <sz val="12"/>
      <color theme="10"/>
      <name val="Arial"/>
      <family val="2"/>
    </font>
    <font>
      <u/>
      <sz val="10"/>
      <color rgb="FF0000FF"/>
      <name val="Arial"/>
      <family val="2"/>
    </font>
    <font>
      <sz val="11"/>
      <color indexed="62"/>
      <name val="Calibri"/>
      <family val="2"/>
    </font>
    <font>
      <sz val="11"/>
      <color indexed="10"/>
      <name val="Calibri"/>
      <family val="2"/>
    </font>
    <font>
      <sz val="11"/>
      <color indexed="19"/>
      <name val="Calibri"/>
      <family val="2"/>
    </font>
    <font>
      <sz val="12"/>
      <name val="Arial"/>
      <family val="2"/>
    </font>
    <font>
      <sz val="11"/>
      <color theme="1"/>
      <name val="Arial"/>
      <family val="2"/>
    </font>
    <font>
      <sz val="10"/>
      <color rgb="FF000000"/>
      <name val="Arial"/>
      <family val="2"/>
    </font>
    <font>
      <sz val="12"/>
      <color indexed="8"/>
      <name val="Arial"/>
      <family val="2"/>
    </font>
    <font>
      <sz val="8"/>
      <name val="Arial"/>
      <family val="2"/>
    </font>
    <font>
      <b/>
      <sz val="11"/>
      <color indexed="63"/>
      <name val="Calibri"/>
      <family val="2"/>
    </font>
    <font>
      <sz val="11"/>
      <color theme="1"/>
      <name val="Calibri"/>
      <family val="2"/>
    </font>
    <font>
      <b/>
      <sz val="18"/>
      <color indexed="62"/>
      <name val="Cambria"/>
      <family val="2"/>
    </font>
    <font>
      <b/>
      <sz val="11"/>
      <color indexed="8"/>
      <name val="Calibri"/>
      <family val="2"/>
    </font>
    <font>
      <b/>
      <sz val="11"/>
      <color rgb="FF000000"/>
      <name val="Calibri"/>
      <family val="2"/>
    </font>
    <font>
      <b/>
      <sz val="11"/>
      <color rgb="FF000000"/>
      <name val="Calibri"/>
      <family val="2"/>
      <scheme val="minor"/>
    </font>
    <font>
      <b/>
      <i/>
      <sz val="11"/>
      <color rgb="FF000000"/>
      <name val="Calibri"/>
      <family val="2"/>
      <scheme val="minor"/>
    </font>
    <font>
      <b/>
      <i/>
      <sz val="11"/>
      <color theme="1"/>
      <name val="Calibri"/>
      <family val="2"/>
      <scheme val="minor"/>
    </font>
    <font>
      <u/>
      <sz val="8"/>
      <color rgb="FF000000"/>
      <name val="Arial"/>
      <family val="2"/>
    </font>
    <font>
      <b/>
      <sz val="10"/>
      <color rgb="FF000000"/>
      <name val="Arial"/>
      <family val="2"/>
    </font>
    <font>
      <u/>
      <sz val="11"/>
      <color theme="10"/>
      <name val="Calibri"/>
      <family val="2"/>
      <scheme val="minor"/>
    </font>
    <font>
      <b/>
      <sz val="14"/>
      <color theme="1"/>
      <name val="Calibri"/>
      <family val="2"/>
      <scheme val="minor"/>
    </font>
    <font>
      <u/>
      <sz val="11"/>
      <color rgb="FF000000"/>
      <name val="Calibri"/>
      <family val="2"/>
      <scheme val="minor"/>
    </font>
    <font>
      <sz val="11"/>
      <color rgb="FF000000"/>
      <name val="Calibri"/>
      <family val="2"/>
      <scheme val="minor"/>
    </font>
    <font>
      <u/>
      <sz val="11"/>
      <color theme="1"/>
      <name val="Calibri"/>
      <family val="2"/>
      <scheme val="minor"/>
    </font>
    <font>
      <i/>
      <sz val="11"/>
      <name val="Calibri"/>
      <family val="2"/>
      <scheme val="minor"/>
    </font>
    <font>
      <sz val="11"/>
      <color rgb="FFFF0000"/>
      <name val="Calibri"/>
      <family val="2"/>
      <scheme val="minor"/>
    </font>
    <font>
      <sz val="11"/>
      <name val="Calibri"/>
      <family val="2"/>
    </font>
    <font>
      <b/>
      <sz val="15"/>
      <color theme="3"/>
      <name val="Calibri"/>
      <family val="2"/>
      <scheme val="minor"/>
    </font>
    <font>
      <b/>
      <sz val="15"/>
      <name val="Calibri"/>
      <family val="2"/>
      <scheme val="minor"/>
    </font>
    <font>
      <sz val="10"/>
      <color rgb="FFFF0000"/>
      <name val="Arial"/>
      <family val="2"/>
    </font>
    <font>
      <b/>
      <sz val="20"/>
      <color theme="0"/>
      <name val="Calibri"/>
      <family val="2"/>
      <scheme val="minor"/>
    </font>
    <font>
      <b/>
      <sz val="18"/>
      <color theme="1"/>
      <name val="Calibri"/>
      <family val="2"/>
      <scheme val="minor"/>
    </font>
    <font>
      <u/>
      <sz val="8"/>
      <color theme="10"/>
      <name val="Arial"/>
      <family val="2"/>
    </font>
    <font>
      <b/>
      <sz val="15"/>
      <color theme="3"/>
      <name val="MS Sans Serif"/>
      <family val="2"/>
    </font>
    <font>
      <sz val="10"/>
      <name val="MS Sans Serif"/>
    </font>
    <font>
      <b/>
      <sz val="13"/>
      <color theme="3"/>
      <name val="MS Sans Serif"/>
      <family val="2"/>
    </font>
  </fonts>
  <fills count="22">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4" tint="0.59999389629810485"/>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theme="4" tint="0.59999389629810485"/>
        <bgColor theme="4" tint="0.79998168889431442"/>
      </patternFill>
    </fill>
  </fills>
  <borders count="30">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bottom style="thick">
        <color theme="4"/>
      </bottom>
      <diagonal/>
    </border>
    <border>
      <left/>
      <right/>
      <top/>
      <bottom style="thick">
        <color theme="4" tint="0.499984740745262"/>
      </bottom>
      <diagonal/>
    </border>
  </borders>
  <cellStyleXfs count="151">
    <xf numFmtId="0" fontId="0" fillId="0" borderId="0"/>
    <xf numFmtId="43" fontId="2" fillId="0" borderId="0" applyFont="0" applyFill="0" applyBorder="0" applyAlignment="0" applyProtection="0"/>
    <xf numFmtId="9" fontId="2" fillId="0" borderId="0" applyFont="0" applyFill="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1" borderId="0" applyNumberFormat="0" applyBorder="0" applyAlignment="0" applyProtection="0"/>
    <xf numFmtId="0" fontId="12" fillId="9"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3" fillId="18" borderId="0" applyNumberFormat="0" applyBorder="0" applyAlignment="0" applyProtection="0"/>
    <xf numFmtId="0" fontId="14" fillId="19" borderId="17" applyNumberFormat="0" applyAlignment="0" applyProtection="0"/>
    <xf numFmtId="0" fontId="15" fillId="20" borderId="18" applyNumberFormat="0" applyAlignment="0" applyProtection="0"/>
    <xf numFmtId="43" fontId="16" fillId="0" borderId="0" applyFont="0" applyFill="0" applyBorder="0" applyAlignment="0" applyProtection="0"/>
    <xf numFmtId="43" fontId="17" fillId="0" borderId="0" applyFont="0" applyFill="0" applyBorder="0" applyAlignment="0" applyProtection="0"/>
    <xf numFmtId="40" fontId="1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9" borderId="0" applyNumberFormat="0" applyBorder="0" applyAlignment="0" applyProtection="0"/>
    <xf numFmtId="0" fontId="22" fillId="0" borderId="19" applyNumberFormat="0" applyFill="0" applyAlignment="0" applyProtection="0"/>
    <xf numFmtId="0" fontId="23" fillId="0" borderId="20" applyNumberFormat="0" applyFill="0" applyAlignment="0" applyProtection="0"/>
    <xf numFmtId="0" fontId="24" fillId="0" borderId="21"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30" fillId="0" borderId="0" applyNumberFormat="0" applyFill="0" applyBorder="0" applyAlignment="0" applyProtection="0"/>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1" fillId="0" borderId="0" applyNumberFormat="0" applyFill="0" applyBorder="0" applyAlignment="0" applyProtection="0"/>
    <xf numFmtId="0" fontId="27" fillId="0" borderId="0" applyNumberFormat="0" applyFill="0" applyBorder="0" applyAlignment="0" applyProtection="0"/>
    <xf numFmtId="0" fontId="32" fillId="10" borderId="17" applyNumberFormat="0" applyAlignment="0" applyProtection="0"/>
    <xf numFmtId="0" fontId="33" fillId="0" borderId="22" applyNumberFormat="0" applyFill="0" applyAlignment="0" applyProtection="0"/>
    <xf numFmtId="0" fontId="34" fillId="10" borderId="0" applyNumberFormat="0" applyBorder="0" applyAlignment="0" applyProtection="0"/>
    <xf numFmtId="0" fontId="16" fillId="0" borderId="0"/>
    <xf numFmtId="0" fontId="16" fillId="0" borderId="0"/>
    <xf numFmtId="0" fontId="35" fillId="0" borderId="0"/>
    <xf numFmtId="0" fontId="16" fillId="0" borderId="0"/>
    <xf numFmtId="0" fontId="17" fillId="0" borderId="0"/>
    <xf numFmtId="0" fontId="16" fillId="0" borderId="0"/>
    <xf numFmtId="0" fontId="2" fillId="0" borderId="0"/>
    <xf numFmtId="0" fontId="35" fillId="0" borderId="0"/>
    <xf numFmtId="0" fontId="16" fillId="0" borderId="0"/>
    <xf numFmtId="0" fontId="16" fillId="0" borderId="0"/>
    <xf numFmtId="0" fontId="35" fillId="0" borderId="0"/>
    <xf numFmtId="0" fontId="17" fillId="0" borderId="0"/>
    <xf numFmtId="0" fontId="2" fillId="0" borderId="0"/>
    <xf numFmtId="0" fontId="17" fillId="0" borderId="0"/>
    <xf numFmtId="0" fontId="16" fillId="0" borderId="0"/>
    <xf numFmtId="0" fontId="36" fillId="0" borderId="0"/>
    <xf numFmtId="0" fontId="16" fillId="0" borderId="0"/>
    <xf numFmtId="0" fontId="36" fillId="0" borderId="0"/>
    <xf numFmtId="0" fontId="2" fillId="0" borderId="0"/>
    <xf numFmtId="0" fontId="16" fillId="0" borderId="0"/>
    <xf numFmtId="0" fontId="16" fillId="0" borderId="0"/>
    <xf numFmtId="0" fontId="16" fillId="0" borderId="0"/>
    <xf numFmtId="0" fontId="18" fillId="0" borderId="0"/>
    <xf numFmtId="0" fontId="16" fillId="0" borderId="0"/>
    <xf numFmtId="0" fontId="2" fillId="0" borderId="0"/>
    <xf numFmtId="0" fontId="35" fillId="0" borderId="0"/>
    <xf numFmtId="0" fontId="2" fillId="0" borderId="0"/>
    <xf numFmtId="0" fontId="16" fillId="0" borderId="0"/>
    <xf numFmtId="0" fontId="17" fillId="0" borderId="0"/>
    <xf numFmtId="0" fontId="16" fillId="0" borderId="0"/>
    <xf numFmtId="0" fontId="2" fillId="0" borderId="0"/>
    <xf numFmtId="0" fontId="2" fillId="0" borderId="0"/>
    <xf numFmtId="0" fontId="37" fillId="0" borderId="0"/>
    <xf numFmtId="0" fontId="37" fillId="0" borderId="0" applyNumberFormat="0" applyBorder="0" applyProtection="0"/>
    <xf numFmtId="0" fontId="37" fillId="0" borderId="0" applyNumberFormat="0" applyBorder="0" applyProtection="0"/>
    <xf numFmtId="0" fontId="38" fillId="2" borderId="1" applyNumberFormat="0" applyFont="0" applyAlignment="0" applyProtection="0"/>
    <xf numFmtId="0" fontId="39" fillId="7" borderId="23" applyNumberFormat="0" applyFont="0" applyAlignment="0" applyProtection="0"/>
    <xf numFmtId="0" fontId="38" fillId="7" borderId="23" applyNumberFormat="0" applyFont="0" applyAlignment="0" applyProtection="0"/>
    <xf numFmtId="0" fontId="40" fillId="19" borderId="24" applyNumberFormat="0" applyAlignment="0" applyProtection="0"/>
    <xf numFmtId="9" fontId="16" fillId="0" borderId="0" applyFont="0" applyFill="0" applyBorder="0" applyAlignment="0" applyProtection="0"/>
    <xf numFmtId="9" fontId="2" fillId="0" borderId="0" applyFont="0" applyFill="0" applyBorder="0" applyAlignment="0" applyProtection="0"/>
    <xf numFmtId="9" fontId="36" fillId="0" borderId="0" applyFont="0" applyFill="0" applyBorder="0" applyAlignment="0" applyProtection="0"/>
    <xf numFmtId="9" fontId="2" fillId="0" borderId="0" applyFont="0" applyFill="0" applyBorder="0" applyAlignment="0" applyProtection="0"/>
    <xf numFmtId="9" fontId="36" fillId="0" borderId="0" applyFont="0" applyFill="0" applyBorder="0" applyAlignment="0" applyProtection="0"/>
    <xf numFmtId="9" fontId="16" fillId="0" borderId="0" applyFont="0" applyFill="0" applyBorder="0" applyAlignment="0" applyProtection="0"/>
    <xf numFmtId="9" fontId="41" fillId="0" borderId="0" applyFont="0" applyFill="0" applyBorder="0" applyAlignment="0" applyProtection="0"/>
    <xf numFmtId="0" fontId="42" fillId="0" borderId="0" applyNumberFormat="0" applyFill="0" applyBorder="0" applyAlignment="0" applyProtection="0"/>
    <xf numFmtId="0" fontId="43" fillId="0" borderId="25" applyNumberFormat="0" applyFill="0" applyAlignment="0" applyProtection="0"/>
    <xf numFmtId="0" fontId="33" fillId="0" borderId="0" applyNumberFormat="0" applyFill="0" applyBorder="0" applyAlignment="0" applyProtection="0"/>
    <xf numFmtId="0" fontId="39" fillId="0" borderId="0"/>
    <xf numFmtId="0" fontId="39" fillId="0" borderId="0"/>
    <xf numFmtId="0" fontId="50" fillId="0" borderId="0" applyNumberFormat="0" applyFill="0" applyBorder="0" applyAlignment="0" applyProtection="0"/>
    <xf numFmtId="44" fontId="2" fillId="0" borderId="0" applyFont="0" applyFill="0" applyBorder="0" applyAlignment="0" applyProtection="0"/>
    <xf numFmtId="0" fontId="14" fillId="19" borderId="17" applyNumberFormat="0" applyAlignment="0" applyProtection="0"/>
    <xf numFmtId="0" fontId="26" fillId="0" borderId="0" applyNumberFormat="0" applyFill="0" applyBorder="0" applyAlignment="0" applyProtection="0"/>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xf numFmtId="0" fontId="50" fillId="0" borderId="0" applyNumberFormat="0" applyFill="0" applyBorder="0" applyAlignment="0" applyProtection="0"/>
    <xf numFmtId="0" fontId="32" fillId="10" borderId="17" applyNumberFormat="0" applyAlignment="0" applyProtection="0"/>
    <xf numFmtId="0" fontId="16" fillId="0" borderId="0"/>
    <xf numFmtId="0" fontId="17" fillId="0" borderId="0"/>
    <xf numFmtId="0" fontId="1" fillId="0" borderId="0"/>
    <xf numFmtId="0" fontId="36" fillId="0" borderId="0"/>
    <xf numFmtId="0" fontId="17" fillId="0" borderId="0"/>
    <xf numFmtId="0" fontId="1" fillId="0" borderId="0"/>
    <xf numFmtId="0" fontId="16" fillId="0" borderId="0"/>
    <xf numFmtId="0" fontId="16" fillId="0" borderId="0"/>
    <xf numFmtId="0" fontId="1" fillId="0" borderId="0"/>
    <xf numFmtId="0" fontId="17" fillId="0" borderId="0"/>
    <xf numFmtId="0" fontId="1" fillId="0" borderId="0"/>
    <xf numFmtId="0" fontId="39" fillId="7" borderId="23" applyNumberFormat="0" applyFont="0" applyAlignment="0" applyProtection="0"/>
    <xf numFmtId="0" fontId="38" fillId="7" borderId="23" applyNumberFormat="0" applyFont="0" applyAlignment="0" applyProtection="0"/>
    <xf numFmtId="0" fontId="40" fillId="19" borderId="24" applyNumberFormat="0" applyAlignment="0" applyProtection="0"/>
    <xf numFmtId="0" fontId="43" fillId="0" borderId="25" applyNumberFormat="0" applyFill="0" applyAlignment="0" applyProtection="0"/>
    <xf numFmtId="0" fontId="58" fillId="0" borderId="28" applyNumberFormat="0" applyFill="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25"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0" borderId="28" applyNumberFormat="0" applyFill="0" applyAlignment="0" applyProtection="0"/>
    <xf numFmtId="0" fontId="65" fillId="0" borderId="0"/>
    <xf numFmtId="0" fontId="66" fillId="0" borderId="29" applyNumberFormat="0" applyFill="0" applyAlignment="0" applyProtection="0"/>
    <xf numFmtId="0" fontId="1" fillId="0" borderId="0"/>
  </cellStyleXfs>
  <cellXfs count="700">
    <xf numFmtId="0" fontId="0" fillId="0" borderId="0" xfId="0"/>
    <xf numFmtId="0" fontId="3" fillId="3" borderId="0" xfId="0" applyFont="1" applyFill="1"/>
    <xf numFmtId="0" fontId="0" fillId="3" borderId="0" xfId="0" applyFont="1" applyFill="1" applyAlignment="1">
      <alignment horizontal="center"/>
    </xf>
    <xf numFmtId="0" fontId="0" fillId="3" borderId="0" xfId="0" applyFont="1" applyFill="1"/>
    <xf numFmtId="2" fontId="0" fillId="3" borderId="0" xfId="0" applyNumberFormat="1" applyFont="1" applyFill="1"/>
    <xf numFmtId="0" fontId="3" fillId="3" borderId="8" xfId="0" applyFont="1" applyFill="1" applyBorder="1"/>
    <xf numFmtId="3" fontId="0" fillId="3" borderId="0" xfId="0" applyNumberFormat="1" applyFont="1" applyFill="1" applyBorder="1" applyAlignment="1">
      <alignment horizontal="center"/>
    </xf>
    <xf numFmtId="3" fontId="0" fillId="3" borderId="9" xfId="0" applyNumberFormat="1" applyFont="1" applyFill="1" applyBorder="1" applyAlignment="1">
      <alignment horizontal="center"/>
    </xf>
    <xf numFmtId="3" fontId="0" fillId="3" borderId="0" xfId="1" applyNumberFormat="1" applyFont="1" applyFill="1" applyBorder="1" applyAlignment="1">
      <alignment horizontal="center"/>
    </xf>
    <xf numFmtId="3" fontId="0" fillId="3" borderId="9" xfId="1" applyNumberFormat="1" applyFont="1" applyFill="1" applyBorder="1" applyAlignment="1">
      <alignment horizontal="center"/>
    </xf>
    <xf numFmtId="164" fontId="0" fillId="3" borderId="0" xfId="0" applyNumberFormat="1" applyFont="1" applyFill="1" applyBorder="1" applyAlignment="1">
      <alignment horizontal="center"/>
    </xf>
    <xf numFmtId="164" fontId="0" fillId="3" borderId="9" xfId="0" applyNumberFormat="1" applyFont="1" applyFill="1" applyBorder="1" applyAlignment="1">
      <alignment horizontal="center"/>
    </xf>
    <xf numFmtId="165" fontId="0" fillId="3" borderId="9" xfId="2" applyNumberFormat="1" applyFont="1" applyFill="1" applyBorder="1" applyAlignment="1">
      <alignment horizontal="center"/>
    </xf>
    <xf numFmtId="165" fontId="0" fillId="3" borderId="0" xfId="2" applyNumberFormat="1" applyFont="1" applyFill="1"/>
    <xf numFmtId="166" fontId="0" fillId="3" borderId="0" xfId="2" applyNumberFormat="1" applyFont="1" applyFill="1"/>
    <xf numFmtId="0" fontId="3" fillId="4" borderId="10" xfId="0" applyFont="1" applyFill="1" applyBorder="1"/>
    <xf numFmtId="3" fontId="3" fillId="4" borderId="4" xfId="1" applyNumberFormat="1" applyFont="1" applyFill="1" applyBorder="1" applyAlignment="1">
      <alignment horizontal="center"/>
    </xf>
    <xf numFmtId="3" fontId="3" fillId="4" borderId="5" xfId="1" applyNumberFormat="1" applyFont="1" applyFill="1" applyBorder="1" applyAlignment="1">
      <alignment horizontal="center"/>
    </xf>
    <xf numFmtId="164" fontId="3" fillId="4" borderId="4" xfId="0" applyNumberFormat="1" applyFont="1" applyFill="1" applyBorder="1" applyAlignment="1">
      <alignment horizontal="center"/>
    </xf>
    <xf numFmtId="164" fontId="3" fillId="4" borderId="5" xfId="0" applyNumberFormat="1" applyFont="1" applyFill="1" applyBorder="1" applyAlignment="1">
      <alignment horizontal="center"/>
    </xf>
    <xf numFmtId="165" fontId="3" fillId="4" borderId="5" xfId="2" applyNumberFormat="1" applyFont="1" applyFill="1" applyBorder="1" applyAlignment="1">
      <alignment horizontal="center"/>
    </xf>
    <xf numFmtId="166" fontId="0" fillId="3" borderId="0" xfId="0" applyNumberFormat="1" applyFont="1" applyFill="1"/>
    <xf numFmtId="0" fontId="5" fillId="3" borderId="0" xfId="0" applyFont="1" applyFill="1" applyBorder="1"/>
    <xf numFmtId="0" fontId="0" fillId="3" borderId="0" xfId="0" applyFill="1"/>
    <xf numFmtId="0" fontId="0" fillId="3" borderId="0" xfId="0" applyFill="1" applyAlignment="1">
      <alignment horizontal="center"/>
    </xf>
    <xf numFmtId="0" fontId="7" fillId="3" borderId="0" xfId="0" applyFont="1" applyFill="1"/>
    <xf numFmtId="165" fontId="0" fillId="3" borderId="2" xfId="2" applyNumberFormat="1" applyFont="1" applyFill="1" applyBorder="1" applyAlignment="1">
      <alignment horizontal="center"/>
    </xf>
    <xf numFmtId="165" fontId="0" fillId="3" borderId="0" xfId="0" applyNumberFormat="1" applyFont="1" applyFill="1"/>
    <xf numFmtId="165" fontId="0" fillId="3" borderId="8" xfId="2" applyNumberFormat="1" applyFont="1" applyFill="1" applyBorder="1" applyAlignment="1">
      <alignment horizontal="center"/>
    </xf>
    <xf numFmtId="9" fontId="0" fillId="3" borderId="0" xfId="0" applyNumberFormat="1" applyFont="1" applyFill="1" applyAlignment="1">
      <alignment horizontal="center"/>
    </xf>
    <xf numFmtId="0" fontId="0" fillId="3" borderId="0" xfId="0" applyFont="1" applyFill="1" applyAlignment="1">
      <alignment horizontal="left"/>
    </xf>
    <xf numFmtId="0" fontId="8" fillId="4" borderId="10" xfId="0" applyFont="1" applyFill="1" applyBorder="1" applyAlignment="1">
      <alignment horizontal="left"/>
    </xf>
    <xf numFmtId="0" fontId="8" fillId="4" borderId="4" xfId="0" applyFont="1" applyFill="1" applyBorder="1" applyAlignment="1">
      <alignment horizontal="center" wrapText="1"/>
    </xf>
    <xf numFmtId="0" fontId="8" fillId="4" borderId="5" xfId="0" applyFont="1" applyFill="1" applyBorder="1" applyAlignment="1">
      <alignment horizontal="center" wrapText="1"/>
    </xf>
    <xf numFmtId="0" fontId="3" fillId="3" borderId="8" xfId="0" applyFont="1" applyFill="1" applyBorder="1" applyAlignment="1">
      <alignment horizontal="left"/>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0" xfId="0" applyFont="1" applyFill="1" applyBorder="1" applyAlignment="1">
      <alignment horizontal="center" vertical="center"/>
    </xf>
    <xf numFmtId="0" fontId="3" fillId="3" borderId="6" xfId="0" applyFont="1" applyFill="1" applyBorder="1" applyAlignment="1">
      <alignment horizontal="left"/>
    </xf>
    <xf numFmtId="0" fontId="9" fillId="3" borderId="11" xfId="0" applyFont="1" applyFill="1" applyBorder="1" applyAlignment="1">
      <alignment horizontal="center" vertical="center"/>
    </xf>
    <xf numFmtId="0" fontId="9" fillId="0" borderId="7" xfId="0" applyFont="1" applyFill="1" applyBorder="1" applyAlignment="1">
      <alignment horizontal="center" vertical="center"/>
    </xf>
    <xf numFmtId="9" fontId="0" fillId="3" borderId="0" xfId="0" applyNumberFormat="1" applyFont="1" applyFill="1"/>
    <xf numFmtId="0" fontId="5" fillId="3" borderId="0" xfId="0" applyFont="1" applyFill="1"/>
    <xf numFmtId="0" fontId="0" fillId="0" borderId="0" xfId="0" applyAlignment="1">
      <alignment wrapText="1"/>
    </xf>
    <xf numFmtId="0" fontId="8" fillId="4" borderId="10" xfId="0" applyFont="1" applyFill="1" applyBorder="1" applyAlignment="1">
      <alignment horizontal="center"/>
    </xf>
    <xf numFmtId="0" fontId="8" fillId="4" borderId="10" xfId="0" applyFont="1" applyFill="1" applyBorder="1" applyAlignment="1">
      <alignment horizontal="center" wrapText="1"/>
    </xf>
    <xf numFmtId="3" fontId="0" fillId="3" borderId="2" xfId="0" applyNumberFormat="1" applyFill="1" applyBorder="1" applyAlignment="1">
      <alignment horizontal="center" vertical="center"/>
    </xf>
    <xf numFmtId="165" fontId="0" fillId="3" borderId="2" xfId="0" applyNumberFormat="1" applyFill="1" applyBorder="1" applyAlignment="1">
      <alignment horizontal="center" vertical="center"/>
    </xf>
    <xf numFmtId="3" fontId="0" fillId="3" borderId="2" xfId="1" applyNumberFormat="1" applyFont="1" applyFill="1" applyBorder="1" applyAlignment="1">
      <alignment horizontal="center" vertical="center"/>
    </xf>
    <xf numFmtId="165" fontId="0" fillId="3" borderId="2" xfId="2" applyNumberFormat="1" applyFont="1" applyFill="1" applyBorder="1" applyAlignment="1">
      <alignment horizontal="center" vertical="center"/>
    </xf>
    <xf numFmtId="3" fontId="0" fillId="3" borderId="8" xfId="0" applyNumberFormat="1" applyFill="1" applyBorder="1" applyAlignment="1">
      <alignment horizontal="center" vertical="center"/>
    </xf>
    <xf numFmtId="165" fontId="0" fillId="3" borderId="8" xfId="0" applyNumberFormat="1" applyFill="1" applyBorder="1" applyAlignment="1">
      <alignment horizontal="center" vertical="center"/>
    </xf>
    <xf numFmtId="3" fontId="0" fillId="3" borderId="8" xfId="1" applyNumberFormat="1" applyFont="1" applyFill="1" applyBorder="1" applyAlignment="1">
      <alignment horizontal="center" vertical="center"/>
    </xf>
    <xf numFmtId="165" fontId="0" fillId="3" borderId="8" xfId="2" applyNumberFormat="1" applyFont="1" applyFill="1" applyBorder="1" applyAlignment="1">
      <alignment horizontal="center" vertical="center"/>
    </xf>
    <xf numFmtId="3" fontId="0" fillId="3" borderId="6" xfId="0" applyNumberFormat="1" applyFill="1" applyBorder="1" applyAlignment="1">
      <alignment horizontal="center" vertical="center"/>
    </xf>
    <xf numFmtId="165" fontId="0" fillId="3" borderId="6" xfId="0" applyNumberFormat="1" applyFill="1" applyBorder="1" applyAlignment="1">
      <alignment horizontal="center" vertical="center"/>
    </xf>
    <xf numFmtId="3" fontId="0" fillId="3" borderId="6" xfId="1" applyNumberFormat="1" applyFont="1" applyFill="1" applyBorder="1" applyAlignment="1">
      <alignment horizontal="center" vertical="center"/>
    </xf>
    <xf numFmtId="165" fontId="0" fillId="3" borderId="6" xfId="2" applyNumberFormat="1" applyFont="1" applyFill="1" applyBorder="1" applyAlignment="1">
      <alignment horizontal="center" vertical="center"/>
    </xf>
    <xf numFmtId="10" fontId="0" fillId="3" borderId="0" xfId="0" applyNumberFormat="1" applyFont="1" applyFill="1"/>
    <xf numFmtId="0" fontId="0" fillId="3" borderId="0" xfId="0" applyFont="1" applyFill="1" applyBorder="1"/>
    <xf numFmtId="0" fontId="3" fillId="0" borderId="0" xfId="0" applyFont="1"/>
    <xf numFmtId="2" fontId="3" fillId="3" borderId="2" xfId="0" applyNumberFormat="1" applyFont="1" applyFill="1" applyBorder="1" applyAlignment="1">
      <alignment horizontal="left" vertical="center"/>
    </xf>
    <xf numFmtId="3" fontId="0" fillId="3" borderId="13" xfId="0" applyNumberFormat="1" applyFill="1" applyBorder="1" applyAlignment="1">
      <alignment horizontal="center" vertical="center"/>
    </xf>
    <xf numFmtId="3" fontId="0" fillId="3" borderId="14" xfId="0" applyNumberFormat="1" applyFill="1" applyBorder="1" applyAlignment="1">
      <alignment horizontal="center" vertical="center"/>
    </xf>
    <xf numFmtId="3" fontId="0" fillId="3" borderId="15" xfId="0" applyNumberFormat="1" applyFill="1" applyBorder="1" applyAlignment="1">
      <alignment horizontal="center" vertical="center"/>
    </xf>
    <xf numFmtId="165" fontId="3" fillId="3" borderId="2" xfId="2" applyNumberFormat="1" applyFont="1" applyFill="1" applyBorder="1" applyAlignment="1">
      <alignment horizontal="center" vertical="center" wrapText="1"/>
    </xf>
    <xf numFmtId="2" fontId="3" fillId="3" borderId="8" xfId="0" applyNumberFormat="1" applyFont="1" applyFill="1" applyBorder="1" applyAlignment="1">
      <alignment horizontal="left" vertical="center"/>
    </xf>
    <xf numFmtId="3" fontId="0" fillId="3" borderId="16" xfId="0" applyNumberFormat="1" applyFill="1" applyBorder="1" applyAlignment="1">
      <alignment horizontal="center" vertical="center"/>
    </xf>
    <xf numFmtId="3" fontId="0" fillId="3" borderId="0" xfId="0" applyNumberFormat="1" applyFill="1" applyBorder="1" applyAlignment="1">
      <alignment horizontal="center" vertical="center"/>
    </xf>
    <xf numFmtId="3" fontId="0" fillId="3" borderId="9" xfId="0" applyNumberFormat="1" applyFill="1" applyBorder="1" applyAlignment="1">
      <alignment horizontal="center" vertical="center"/>
    </xf>
    <xf numFmtId="165" fontId="3" fillId="3" borderId="8" xfId="2" applyNumberFormat="1" applyFont="1" applyFill="1" applyBorder="1" applyAlignment="1">
      <alignment horizontal="center" vertical="center" wrapText="1"/>
    </xf>
    <xf numFmtId="0" fontId="3" fillId="3" borderId="8" xfId="0" applyFont="1" applyFill="1" applyBorder="1" applyAlignment="1">
      <alignment horizontal="left" vertical="center"/>
    </xf>
    <xf numFmtId="3" fontId="0" fillId="3" borderId="11" xfId="0" applyNumberFormat="1" applyFill="1" applyBorder="1" applyAlignment="1">
      <alignment horizontal="center" vertical="center"/>
    </xf>
    <xf numFmtId="3" fontId="0" fillId="3" borderId="7" xfId="0" applyNumberFormat="1" applyFill="1" applyBorder="1" applyAlignment="1">
      <alignment horizontal="center" vertical="center"/>
    </xf>
    <xf numFmtId="3" fontId="0" fillId="3" borderId="12" xfId="0" applyNumberFormat="1" applyFill="1" applyBorder="1" applyAlignment="1">
      <alignment horizontal="center" vertical="center"/>
    </xf>
    <xf numFmtId="0" fontId="3" fillId="4" borderId="10" xfId="0" applyFont="1" applyFill="1" applyBorder="1" applyAlignment="1">
      <alignment horizontal="left" vertical="center"/>
    </xf>
    <xf numFmtId="3" fontId="3" fillId="4" borderId="3" xfId="0" applyNumberFormat="1" applyFont="1" applyFill="1" applyBorder="1" applyAlignment="1">
      <alignment horizontal="center" vertical="center"/>
    </xf>
    <xf numFmtId="3" fontId="3" fillId="4" borderId="4" xfId="0" applyNumberFormat="1" applyFont="1" applyFill="1" applyBorder="1" applyAlignment="1">
      <alignment horizontal="center" vertical="center"/>
    </xf>
    <xf numFmtId="3" fontId="3" fillId="4" borderId="5" xfId="0" applyNumberFormat="1" applyFont="1" applyFill="1" applyBorder="1" applyAlignment="1">
      <alignment horizontal="center" vertical="center"/>
    </xf>
    <xf numFmtId="165" fontId="3" fillId="4" borderId="10" xfId="2" applyNumberFormat="1" applyFont="1" applyFill="1" applyBorder="1" applyAlignment="1">
      <alignment horizontal="center" vertical="center" wrapText="1"/>
    </xf>
    <xf numFmtId="0" fontId="3" fillId="3" borderId="2" xfId="0" applyFont="1" applyFill="1" applyBorder="1"/>
    <xf numFmtId="167" fontId="0" fillId="3" borderId="0" xfId="1" applyNumberFormat="1" applyFont="1" applyFill="1" applyAlignment="1">
      <alignment horizontal="center"/>
    </xf>
    <xf numFmtId="165" fontId="3" fillId="3" borderId="2" xfId="2" applyNumberFormat="1" applyFont="1" applyFill="1" applyBorder="1" applyAlignment="1">
      <alignment horizontal="center"/>
    </xf>
    <xf numFmtId="49" fontId="3" fillId="3" borderId="8" xfId="0" applyNumberFormat="1" applyFont="1" applyFill="1" applyBorder="1"/>
    <xf numFmtId="165" fontId="3" fillId="3" borderId="8" xfId="2" applyNumberFormat="1" applyFont="1" applyFill="1" applyBorder="1" applyAlignment="1">
      <alignment horizontal="center"/>
    </xf>
    <xf numFmtId="0" fontId="0" fillId="3" borderId="0" xfId="0" applyFill="1" applyBorder="1"/>
    <xf numFmtId="165" fontId="0" fillId="3" borderId="0" xfId="2" applyNumberFormat="1" applyFont="1" applyFill="1" applyBorder="1"/>
    <xf numFmtId="0" fontId="3" fillId="3" borderId="6" xfId="0" applyFont="1" applyFill="1" applyBorder="1"/>
    <xf numFmtId="165" fontId="3" fillId="3" borderId="6" xfId="2" applyNumberFormat="1" applyFont="1" applyFill="1" applyBorder="1" applyAlignment="1">
      <alignment horizontal="center"/>
    </xf>
    <xf numFmtId="167" fontId="3" fillId="4" borderId="4" xfId="1" applyNumberFormat="1" applyFont="1" applyFill="1" applyBorder="1" applyAlignment="1">
      <alignment horizontal="center"/>
    </xf>
    <xf numFmtId="165" fontId="3" fillId="3" borderId="0" xfId="2" applyNumberFormat="1" applyFont="1" applyFill="1"/>
    <xf numFmtId="3" fontId="0" fillId="3" borderId="13" xfId="0" applyNumberFormat="1" applyFill="1" applyBorder="1" applyAlignment="1">
      <alignment horizontal="center"/>
    </xf>
    <xf numFmtId="3" fontId="0" fillId="3" borderId="14" xfId="0" applyNumberFormat="1" applyFill="1" applyBorder="1" applyAlignment="1">
      <alignment horizontal="center"/>
    </xf>
    <xf numFmtId="3" fontId="0" fillId="3" borderId="15" xfId="0" applyNumberFormat="1" applyFill="1" applyBorder="1" applyAlignment="1">
      <alignment horizontal="center"/>
    </xf>
    <xf numFmtId="3" fontId="0" fillId="3" borderId="16" xfId="0" applyNumberFormat="1" applyFill="1" applyBorder="1" applyAlignment="1">
      <alignment horizontal="center"/>
    </xf>
    <xf numFmtId="3" fontId="0" fillId="3" borderId="0" xfId="0" applyNumberFormat="1" applyFill="1" applyBorder="1" applyAlignment="1">
      <alignment horizontal="center"/>
    </xf>
    <xf numFmtId="3" fontId="0" fillId="3" borderId="9" xfId="0" applyNumberFormat="1" applyFill="1" applyBorder="1" applyAlignment="1">
      <alignment horizontal="center"/>
    </xf>
    <xf numFmtId="3" fontId="0" fillId="3" borderId="11" xfId="0" applyNumberFormat="1" applyFill="1" applyBorder="1" applyAlignment="1">
      <alignment horizontal="center"/>
    </xf>
    <xf numFmtId="3" fontId="0" fillId="3" borderId="7" xfId="0" applyNumberFormat="1" applyFill="1" applyBorder="1" applyAlignment="1">
      <alignment horizontal="center"/>
    </xf>
    <xf numFmtId="3" fontId="0" fillId="3" borderId="12" xfId="0" applyNumberFormat="1" applyFill="1" applyBorder="1" applyAlignment="1">
      <alignment horizontal="center"/>
    </xf>
    <xf numFmtId="3" fontId="3" fillId="4" borderId="7" xfId="0" applyNumberFormat="1" applyFont="1" applyFill="1" applyBorder="1" applyAlignment="1">
      <alignment horizontal="center"/>
    </xf>
    <xf numFmtId="165" fontId="3" fillId="4" borderId="10" xfId="2" applyNumberFormat="1" applyFont="1" applyFill="1" applyBorder="1" applyAlignment="1">
      <alignment horizontal="center"/>
    </xf>
    <xf numFmtId="3" fontId="3" fillId="4" borderId="3" xfId="0" applyNumberFormat="1" applyFont="1" applyFill="1" applyBorder="1" applyAlignment="1">
      <alignment horizontal="center"/>
    </xf>
    <xf numFmtId="3" fontId="3" fillId="4" borderId="4" xfId="0" applyNumberFormat="1" applyFont="1" applyFill="1" applyBorder="1" applyAlignment="1">
      <alignment horizontal="center"/>
    </xf>
    <xf numFmtId="3" fontId="3" fillId="4" borderId="5" xfId="0" applyNumberFormat="1" applyFont="1" applyFill="1" applyBorder="1" applyAlignment="1">
      <alignment horizontal="center"/>
    </xf>
    <xf numFmtId="0" fontId="0" fillId="3" borderId="0" xfId="0" applyFont="1" applyFill="1" applyBorder="1" applyAlignment="1"/>
    <xf numFmtId="0" fontId="3" fillId="21" borderId="0" xfId="0" applyFont="1" applyFill="1" applyBorder="1" applyAlignment="1">
      <alignment horizontal="center"/>
    </xf>
    <xf numFmtId="49" fontId="3" fillId="21" borderId="0" xfId="0" applyNumberFormat="1" applyFont="1" applyFill="1" applyBorder="1" applyAlignment="1">
      <alignment horizontal="center"/>
    </xf>
    <xf numFmtId="0" fontId="3" fillId="3" borderId="2" xfId="0" applyFont="1" applyFill="1" applyBorder="1" applyAlignment="1">
      <alignment horizontal="left"/>
    </xf>
    <xf numFmtId="0" fontId="0" fillId="3" borderId="0" xfId="0" applyFont="1" applyFill="1" applyAlignment="1">
      <alignment horizontal="left" indent="1"/>
    </xf>
    <xf numFmtId="3" fontId="8" fillId="4" borderId="7" xfId="0" applyNumberFormat="1" applyFont="1" applyFill="1" applyBorder="1" applyAlignment="1">
      <alignment horizontal="center" wrapText="1"/>
    </xf>
    <xf numFmtId="2" fontId="8" fillId="4" borderId="10" xfId="0" applyNumberFormat="1" applyFont="1" applyFill="1" applyBorder="1" applyAlignment="1">
      <alignment horizontal="center" wrapText="1"/>
    </xf>
    <xf numFmtId="0" fontId="44" fillId="4" borderId="26" xfId="0" applyFont="1" applyFill="1" applyBorder="1" applyAlignment="1">
      <alignment horizontal="left" vertical="center" wrapText="1"/>
    </xf>
    <xf numFmtId="3" fontId="0" fillId="3" borderId="0" xfId="0" applyNumberFormat="1" applyFill="1" applyBorder="1"/>
    <xf numFmtId="9" fontId="0" fillId="3" borderId="0" xfId="2" applyFont="1" applyFill="1" applyBorder="1"/>
    <xf numFmtId="3" fontId="0" fillId="3" borderId="16" xfId="0" applyNumberFormat="1" applyFill="1" applyBorder="1"/>
    <xf numFmtId="9" fontId="0" fillId="3" borderId="9" xfId="2" applyFont="1" applyFill="1" applyBorder="1"/>
    <xf numFmtId="17" fontId="44" fillId="4" borderId="27" xfId="0" quotePrefix="1" applyNumberFormat="1" applyFont="1" applyFill="1" applyBorder="1" applyAlignment="1">
      <alignment horizontal="left" vertical="center" wrapText="1"/>
    </xf>
    <xf numFmtId="0" fontId="44" fillId="4" borderId="27" xfId="0" applyFont="1" applyFill="1" applyBorder="1" applyAlignment="1">
      <alignment horizontal="left" vertical="center" wrapText="1"/>
    </xf>
    <xf numFmtId="9" fontId="3" fillId="4" borderId="4" xfId="2" applyFont="1" applyFill="1" applyBorder="1"/>
    <xf numFmtId="9" fontId="3" fillId="4" borderId="5" xfId="2" applyFont="1" applyFill="1" applyBorder="1"/>
    <xf numFmtId="0" fontId="45" fillId="3" borderId="8" xfId="0" applyFont="1" applyFill="1" applyBorder="1" applyAlignment="1">
      <alignment vertical="center"/>
    </xf>
    <xf numFmtId="0" fontId="45" fillId="0" borderId="8" xfId="0" applyFont="1" applyFill="1" applyBorder="1" applyAlignment="1">
      <alignment vertical="center"/>
    </xf>
    <xf numFmtId="168" fontId="3" fillId="4" borderId="10" xfId="1" applyNumberFormat="1" applyFont="1" applyFill="1" applyBorder="1" applyAlignment="1">
      <alignment horizontal="left" vertical="center" wrapText="1"/>
    </xf>
    <xf numFmtId="3" fontId="3" fillId="4" borderId="4" xfId="1" applyNumberFormat="1" applyFont="1" applyFill="1" applyBorder="1" applyAlignment="1">
      <alignment horizontal="center" vertical="center" wrapText="1"/>
    </xf>
    <xf numFmtId="3" fontId="3" fillId="4" borderId="5" xfId="1" applyNumberFormat="1" applyFont="1" applyFill="1" applyBorder="1" applyAlignment="1">
      <alignment horizontal="center" vertical="center" wrapText="1"/>
    </xf>
    <xf numFmtId="0" fontId="46" fillId="3" borderId="8" xfId="0" applyFont="1" applyFill="1" applyBorder="1" applyAlignment="1">
      <alignment vertical="center" wrapText="1"/>
    </xf>
    <xf numFmtId="3" fontId="7" fillId="3" borderId="0" xfId="1" applyNumberFormat="1" applyFont="1" applyFill="1" applyBorder="1" applyAlignment="1">
      <alignment horizontal="center"/>
    </xf>
    <xf numFmtId="0" fontId="0" fillId="3" borderId="0" xfId="0" applyFont="1" applyFill="1" applyBorder="1" applyAlignment="1">
      <alignment horizontal="center"/>
    </xf>
    <xf numFmtId="0" fontId="0" fillId="3" borderId="0" xfId="0" applyFill="1" applyAlignment="1">
      <alignment horizontal="right"/>
    </xf>
    <xf numFmtId="0" fontId="48" fillId="3" borderId="0" xfId="0" applyFont="1" applyFill="1" applyAlignment="1">
      <alignment horizontal="center"/>
    </xf>
    <xf numFmtId="0" fontId="3" fillId="4" borderId="6" xfId="0" applyFont="1" applyFill="1" applyBorder="1" applyAlignment="1">
      <alignment horizontal="center" vertical="center" wrapText="1"/>
    </xf>
    <xf numFmtId="169" fontId="37" fillId="3" borderId="0" xfId="97" applyNumberFormat="1" applyFont="1" applyFill="1" applyAlignment="1"/>
    <xf numFmtId="0" fontId="49" fillId="4" borderId="8" xfId="97" applyFont="1" applyFill="1" applyBorder="1" applyAlignment="1"/>
    <xf numFmtId="3" fontId="37" fillId="3" borderId="0" xfId="97" applyNumberFormat="1" applyFont="1" applyFill="1" applyBorder="1" applyAlignment="1"/>
    <xf numFmtId="3" fontId="37" fillId="3" borderId="2" xfId="97" applyNumberFormat="1" applyFont="1" applyFill="1" applyBorder="1" applyAlignment="1"/>
    <xf numFmtId="0" fontId="37" fillId="4" borderId="8" xfId="96" applyFont="1" applyFill="1" applyBorder="1" applyAlignment="1">
      <alignment horizontal="left" indent="1"/>
    </xf>
    <xf numFmtId="1" fontId="37" fillId="3" borderId="0" xfId="97" applyNumberFormat="1" applyFont="1" applyFill="1" applyBorder="1" applyAlignment="1"/>
    <xf numFmtId="1" fontId="37" fillId="3" borderId="8" xfId="97" applyNumberFormat="1" applyFont="1" applyFill="1" applyBorder="1" applyAlignment="1"/>
    <xf numFmtId="3" fontId="37" fillId="3" borderId="0" xfId="97" applyNumberFormat="1" applyFont="1" applyFill="1" applyAlignment="1"/>
    <xf numFmtId="0" fontId="0" fillId="3" borderId="0" xfId="0" applyNumberFormat="1" applyFill="1"/>
    <xf numFmtId="1" fontId="37" fillId="3" borderId="6" xfId="97" applyNumberFormat="1" applyFont="1" applyFill="1" applyBorder="1" applyAlignment="1"/>
    <xf numFmtId="0" fontId="49" fillId="4" borderId="10" xfId="96" applyFont="1" applyFill="1" applyBorder="1" applyAlignment="1">
      <alignment horizontal="left" indent="1"/>
    </xf>
    <xf numFmtId="1" fontId="37" fillId="3" borderId="3" xfId="97" applyNumberFormat="1" applyFont="1" applyFill="1" applyBorder="1" applyAlignment="1"/>
    <xf numFmtId="1" fontId="37" fillId="3" borderId="4" xfId="97" applyNumberFormat="1" applyFont="1" applyFill="1" applyBorder="1" applyAlignment="1"/>
    <xf numFmtId="1" fontId="37" fillId="3" borderId="10" xfId="97" applyNumberFormat="1" applyFont="1" applyFill="1" applyBorder="1" applyAlignment="1"/>
    <xf numFmtId="0" fontId="49" fillId="4" borderId="8" xfId="97" applyFont="1" applyFill="1" applyBorder="1" applyAlignment="1">
      <alignment horizontal="left"/>
    </xf>
    <xf numFmtId="1" fontId="37" fillId="3" borderId="13" xfId="97" applyNumberFormat="1" applyFont="1" applyFill="1" applyBorder="1" applyAlignment="1"/>
    <xf numFmtId="1" fontId="37" fillId="3" borderId="14" xfId="97" applyNumberFormat="1" applyFont="1" applyFill="1" applyBorder="1" applyAlignment="1"/>
    <xf numFmtId="1" fontId="37" fillId="3" borderId="2" xfId="97" applyNumberFormat="1" applyFont="1" applyFill="1" applyBorder="1" applyAlignment="1"/>
    <xf numFmtId="169" fontId="49" fillId="3" borderId="0" xfId="97" applyNumberFormat="1" applyFont="1" applyFill="1" applyAlignment="1"/>
    <xf numFmtId="1" fontId="37" fillId="3" borderId="11" xfId="97" applyNumberFormat="1" applyFont="1" applyFill="1" applyBorder="1" applyAlignment="1"/>
    <xf numFmtId="1" fontId="37" fillId="3" borderId="7" xfId="97" applyNumberFormat="1" applyFont="1" applyFill="1" applyBorder="1" applyAlignment="1"/>
    <xf numFmtId="0" fontId="49" fillId="4" borderId="10" xfId="97" applyFont="1" applyFill="1" applyBorder="1" applyAlignment="1">
      <alignment horizontal="left" indent="1"/>
    </xf>
    <xf numFmtId="0" fontId="37" fillId="4" borderId="8" xfId="97" applyFont="1" applyFill="1" applyBorder="1" applyAlignment="1">
      <alignment horizontal="left" indent="1"/>
    </xf>
    <xf numFmtId="0" fontId="49" fillId="4" borderId="10" xfId="97" applyFont="1" applyFill="1" applyBorder="1" applyAlignment="1"/>
    <xf numFmtId="0" fontId="0" fillId="3" borderId="0" xfId="0" applyFill="1" applyAlignment="1">
      <alignment horizontal="center" wrapText="1"/>
    </xf>
    <xf numFmtId="0" fontId="3" fillId="4" borderId="10" xfId="0" applyFont="1" applyFill="1" applyBorder="1" applyAlignment="1">
      <alignment horizontal="right" wrapText="1"/>
    </xf>
    <xf numFmtId="0" fontId="3" fillId="4" borderId="3" xfId="0" applyFont="1" applyFill="1" applyBorder="1" applyAlignment="1">
      <alignment horizontal="right" wrapText="1"/>
    </xf>
    <xf numFmtId="0" fontId="3" fillId="4" borderId="9" xfId="0" applyFont="1" applyFill="1" applyBorder="1" applyAlignment="1">
      <alignment horizontal="center"/>
    </xf>
    <xf numFmtId="3" fontId="0" fillId="3" borderId="13" xfId="0" applyNumberFormat="1" applyFill="1" applyBorder="1"/>
    <xf numFmtId="0" fontId="0" fillId="4" borderId="16" xfId="0" applyFill="1" applyBorder="1"/>
    <xf numFmtId="0" fontId="3" fillId="4" borderId="12" xfId="0" applyFont="1" applyFill="1" applyBorder="1" applyAlignment="1">
      <alignment horizontal="center"/>
    </xf>
    <xf numFmtId="3" fontId="0" fillId="3" borderId="11" xfId="0" applyNumberFormat="1" applyFill="1" applyBorder="1"/>
    <xf numFmtId="3" fontId="0" fillId="3" borderId="7" xfId="0" applyNumberFormat="1" applyFill="1" applyBorder="1"/>
    <xf numFmtId="9" fontId="0" fillId="3" borderId="7" xfId="2" applyFont="1" applyFill="1" applyBorder="1"/>
    <xf numFmtId="9" fontId="0" fillId="3" borderId="12" xfId="2" applyFont="1" applyFill="1" applyBorder="1"/>
    <xf numFmtId="0" fontId="6" fillId="3" borderId="0" xfId="0" applyFont="1" applyFill="1" applyBorder="1"/>
    <xf numFmtId="0" fontId="3" fillId="4" borderId="10" xfId="0" applyFont="1" applyFill="1" applyBorder="1" applyAlignment="1">
      <alignment horizontal="left"/>
    </xf>
    <xf numFmtId="0" fontId="0" fillId="3" borderId="0" xfId="0" applyFont="1" applyFill="1" applyBorder="1" applyAlignment="1">
      <alignment horizontal="left"/>
    </xf>
    <xf numFmtId="168" fontId="3" fillId="3" borderId="8" xfId="1" applyNumberFormat="1" applyFont="1" applyFill="1" applyBorder="1" applyAlignment="1">
      <alignment horizontal="left" vertical="center"/>
    </xf>
    <xf numFmtId="0" fontId="0" fillId="3" borderId="0" xfId="1" applyNumberFormat="1" applyFont="1" applyFill="1" applyBorder="1" applyAlignment="1">
      <alignment horizontal="right"/>
    </xf>
    <xf numFmtId="0" fontId="2" fillId="3" borderId="0" xfId="1" applyNumberFormat="1" applyFont="1" applyFill="1" applyBorder="1" applyAlignment="1">
      <alignment horizontal="right"/>
    </xf>
    <xf numFmtId="0" fontId="0" fillId="0" borderId="9" xfId="1" applyNumberFormat="1" applyFont="1" applyFill="1" applyBorder="1" applyAlignment="1">
      <alignment horizontal="right"/>
    </xf>
    <xf numFmtId="0" fontId="0" fillId="0" borderId="0" xfId="0" applyFill="1"/>
    <xf numFmtId="168" fontId="3" fillId="4" borderId="10" xfId="1" applyNumberFormat="1" applyFont="1" applyFill="1" applyBorder="1" applyAlignment="1">
      <alignment horizontal="left" vertical="center"/>
    </xf>
    <xf numFmtId="3" fontId="3" fillId="4" borderId="4" xfId="1" applyNumberFormat="1" applyFont="1" applyFill="1" applyBorder="1" applyAlignment="1">
      <alignment horizontal="right"/>
    </xf>
    <xf numFmtId="3" fontId="3" fillId="4" borderId="5" xfId="1" applyNumberFormat="1" applyFont="1" applyFill="1" applyBorder="1" applyAlignment="1">
      <alignment horizontal="right"/>
    </xf>
    <xf numFmtId="168" fontId="0" fillId="3" borderId="0" xfId="0" applyNumberFormat="1" applyFill="1"/>
    <xf numFmtId="0" fontId="7" fillId="3" borderId="0" xfId="0" applyNumberFormat="1" applyFont="1" applyFill="1" applyBorder="1" applyAlignment="1">
      <alignment horizontal="right"/>
    </xf>
    <xf numFmtId="0" fontId="0" fillId="3" borderId="9" xfId="1" applyNumberFormat="1" applyFont="1" applyFill="1" applyBorder="1" applyAlignment="1">
      <alignment horizontal="right"/>
    </xf>
    <xf numFmtId="9" fontId="0" fillId="3" borderId="0" xfId="0" applyNumberFormat="1" applyFill="1"/>
    <xf numFmtId="9" fontId="0" fillId="3" borderId="0" xfId="2" applyFont="1" applyFill="1"/>
    <xf numFmtId="0" fontId="47" fillId="4" borderId="3" xfId="1" applyNumberFormat="1" applyFont="1" applyFill="1" applyBorder="1" applyAlignment="1">
      <alignment horizontal="right" vertical="center"/>
    </xf>
    <xf numFmtId="0" fontId="47" fillId="4" borderId="4" xfId="1" applyNumberFormat="1" applyFont="1" applyFill="1" applyBorder="1" applyAlignment="1">
      <alignment horizontal="right" vertical="center"/>
    </xf>
    <xf numFmtId="0" fontId="3" fillId="4" borderId="4" xfId="1" applyNumberFormat="1" applyFont="1" applyFill="1" applyBorder="1" applyAlignment="1">
      <alignment horizontal="right"/>
    </xf>
    <xf numFmtId="0" fontId="3" fillId="4" borderId="5" xfId="1" applyNumberFormat="1" applyFont="1" applyFill="1" applyBorder="1" applyAlignment="1">
      <alignment horizontal="right"/>
    </xf>
    <xf numFmtId="3" fontId="0" fillId="3" borderId="0" xfId="1" applyNumberFormat="1" applyFont="1" applyFill="1" applyBorder="1" applyAlignment="1">
      <alignment horizontal="right"/>
    </xf>
    <xf numFmtId="3" fontId="0" fillId="3" borderId="9" xfId="1" applyNumberFormat="1" applyFont="1" applyFill="1" applyBorder="1" applyAlignment="1">
      <alignment horizontal="right"/>
    </xf>
    <xf numFmtId="168" fontId="0" fillId="3" borderId="0" xfId="1" applyNumberFormat="1" applyFont="1" applyFill="1" applyBorder="1" applyAlignment="1">
      <alignment horizontal="center"/>
    </xf>
    <xf numFmtId="168" fontId="2" fillId="3" borderId="0" xfId="1" applyNumberFormat="1" applyFont="1" applyFill="1" applyBorder="1" applyAlignment="1">
      <alignment horizontal="center"/>
    </xf>
    <xf numFmtId="0" fontId="3" fillId="3" borderId="8" xfId="1" applyNumberFormat="1" applyFont="1" applyFill="1" applyBorder="1" applyAlignment="1">
      <alignment vertical="center"/>
    </xf>
    <xf numFmtId="168" fontId="0" fillId="3" borderId="9" xfId="1" applyNumberFormat="1" applyFont="1" applyFill="1" applyBorder="1" applyAlignment="1">
      <alignment horizontal="center"/>
    </xf>
    <xf numFmtId="0" fontId="3" fillId="4" borderId="10" xfId="1" applyNumberFormat="1" applyFont="1" applyFill="1" applyBorder="1" applyAlignment="1">
      <alignment vertical="center"/>
    </xf>
    <xf numFmtId="168" fontId="3" fillId="4" borderId="5" xfId="1" applyNumberFormat="1" applyFont="1" applyFill="1" applyBorder="1" applyAlignment="1">
      <alignment horizontal="center"/>
    </xf>
    <xf numFmtId="0" fontId="7" fillId="0" borderId="0" xfId="0" applyFont="1" applyBorder="1" applyAlignment="1">
      <alignment horizontal="right"/>
    </xf>
    <xf numFmtId="0" fontId="7" fillId="4" borderId="3" xfId="0" applyFont="1" applyFill="1" applyBorder="1" applyAlignment="1">
      <alignment horizontal="right"/>
    </xf>
    <xf numFmtId="0" fontId="7" fillId="4" borderId="4" xfId="0" applyFont="1" applyFill="1" applyBorder="1" applyAlignment="1">
      <alignment horizontal="right"/>
    </xf>
    <xf numFmtId="0" fontId="0" fillId="3" borderId="0" xfId="0" applyFont="1" applyFill="1" applyBorder="1" applyAlignment="1">
      <alignment horizontal="right"/>
    </xf>
    <xf numFmtId="0" fontId="3" fillId="4" borderId="7" xfId="0" applyFont="1" applyFill="1" applyBorder="1" applyAlignment="1">
      <alignment horizontal="right" wrapText="1"/>
    </xf>
    <xf numFmtId="0" fontId="3" fillId="4" borderId="12" xfId="0" applyFont="1" applyFill="1" applyBorder="1" applyAlignment="1">
      <alignment horizontal="right" wrapText="1"/>
    </xf>
    <xf numFmtId="0" fontId="2" fillId="4" borderId="2" xfId="1" applyNumberFormat="1" applyFont="1" applyFill="1" applyBorder="1" applyAlignment="1">
      <alignment vertical="center"/>
    </xf>
    <xf numFmtId="3" fontId="0" fillId="3" borderId="14" xfId="0" applyNumberFormat="1" applyFill="1" applyBorder="1"/>
    <xf numFmtId="3" fontId="0" fillId="3" borderId="15" xfId="0" applyNumberFormat="1" applyFill="1" applyBorder="1"/>
    <xf numFmtId="0" fontId="0" fillId="4" borderId="8" xfId="0" applyFill="1" applyBorder="1" applyAlignment="1"/>
    <xf numFmtId="3" fontId="0" fillId="3" borderId="9" xfId="0" applyNumberFormat="1" applyFill="1" applyBorder="1"/>
    <xf numFmtId="0" fontId="0" fillId="4" borderId="6" xfId="0" applyFill="1" applyBorder="1" applyAlignment="1"/>
    <xf numFmtId="3" fontId="0" fillId="3" borderId="12" xfId="0" applyNumberFormat="1" applyFill="1" applyBorder="1"/>
    <xf numFmtId="168" fontId="3" fillId="4" borderId="4" xfId="1" applyNumberFormat="1" applyFont="1" applyFill="1" applyBorder="1" applyAlignment="1">
      <alignment horizontal="right"/>
    </xf>
    <xf numFmtId="168" fontId="3" fillId="4" borderId="5" xfId="1" applyNumberFormat="1" applyFont="1" applyFill="1" applyBorder="1" applyAlignment="1">
      <alignment horizontal="right"/>
    </xf>
    <xf numFmtId="9" fontId="0" fillId="3" borderId="0" xfId="0" applyNumberFormat="1" applyFont="1" applyFill="1" applyAlignment="1">
      <alignment horizontal="left"/>
    </xf>
    <xf numFmtId="0" fontId="0" fillId="3" borderId="0" xfId="0" applyFill="1" applyAlignment="1"/>
    <xf numFmtId="0" fontId="3" fillId="4" borderId="7" xfId="0" applyFont="1" applyFill="1" applyBorder="1" applyAlignment="1">
      <alignment horizontal="center" wrapText="1"/>
    </xf>
    <xf numFmtId="0" fontId="3" fillId="4" borderId="12" xfId="0" applyFont="1" applyFill="1" applyBorder="1" applyAlignment="1">
      <alignment horizontal="center" wrapText="1"/>
    </xf>
    <xf numFmtId="49" fontId="3" fillId="3" borderId="0" xfId="0" applyNumberFormat="1" applyFont="1" applyFill="1" applyAlignment="1">
      <alignment horizontal="left"/>
    </xf>
    <xf numFmtId="49" fontId="3" fillId="3" borderId="16" xfId="2" applyNumberFormat="1" applyFont="1" applyFill="1" applyBorder="1" applyAlignment="1">
      <alignment horizontal="left" vertical="center"/>
    </xf>
    <xf numFmtId="49" fontId="3" fillId="3" borderId="11" xfId="2" applyNumberFormat="1" applyFont="1" applyFill="1" applyBorder="1" applyAlignment="1">
      <alignment horizontal="left" vertical="center"/>
    </xf>
    <xf numFmtId="0" fontId="0" fillId="3" borderId="0" xfId="0" applyFont="1" applyFill="1" applyBorder="1" applyAlignment="1">
      <alignment wrapText="1"/>
    </xf>
    <xf numFmtId="49" fontId="0" fillId="3" borderId="0" xfId="0" applyNumberFormat="1" applyFont="1" applyFill="1" applyAlignment="1">
      <alignment horizontal="left"/>
    </xf>
    <xf numFmtId="0" fontId="0" fillId="3" borderId="0" xfId="0" applyFill="1" applyAlignment="1">
      <alignment horizontal="left" wrapText="1"/>
    </xf>
    <xf numFmtId="170" fontId="0" fillId="3" borderId="8" xfId="1" applyNumberFormat="1" applyFont="1" applyFill="1" applyBorder="1" applyAlignment="1">
      <alignment horizontal="center" vertical="center"/>
    </xf>
    <xf numFmtId="167" fontId="0" fillId="3" borderId="8" xfId="1" applyNumberFormat="1" applyFont="1" applyFill="1" applyBorder="1" applyAlignment="1">
      <alignment horizontal="center"/>
    </xf>
    <xf numFmtId="171" fontId="0" fillId="3" borderId="8" xfId="1" applyNumberFormat="1" applyFont="1" applyFill="1" applyBorder="1" applyAlignment="1">
      <alignment horizontal="center"/>
    </xf>
    <xf numFmtId="165" fontId="3" fillId="3" borderId="2" xfId="0" applyNumberFormat="1" applyFont="1" applyFill="1" applyBorder="1" applyAlignment="1">
      <alignment horizontal="center"/>
    </xf>
    <xf numFmtId="171" fontId="0" fillId="3" borderId="0" xfId="0" applyNumberFormat="1" applyFill="1"/>
    <xf numFmtId="165" fontId="3" fillId="3" borderId="8" xfId="0" applyNumberFormat="1" applyFont="1" applyFill="1" applyBorder="1" applyAlignment="1">
      <alignment horizontal="center"/>
    </xf>
    <xf numFmtId="165" fontId="3" fillId="3" borderId="6" xfId="0" applyNumberFormat="1" applyFont="1" applyFill="1" applyBorder="1" applyAlignment="1">
      <alignment horizontal="center"/>
    </xf>
    <xf numFmtId="170" fontId="3" fillId="4" borderId="10" xfId="1" applyNumberFormat="1" applyFont="1" applyFill="1" applyBorder="1" applyAlignment="1">
      <alignment horizontal="center" vertical="center"/>
    </xf>
    <xf numFmtId="167" fontId="3" fillId="4" borderId="10" xfId="1" applyNumberFormat="1" applyFont="1" applyFill="1" applyBorder="1" applyAlignment="1">
      <alignment horizontal="center"/>
    </xf>
    <xf numFmtId="171" fontId="3" fillId="4" borderId="10" xfId="1" applyNumberFormat="1" applyFont="1" applyFill="1" applyBorder="1" applyAlignment="1">
      <alignment horizontal="center"/>
    </xf>
    <xf numFmtId="165" fontId="3" fillId="4" borderId="10" xfId="0" applyNumberFormat="1" applyFont="1" applyFill="1" applyBorder="1" applyAlignment="1">
      <alignment horizontal="center"/>
    </xf>
    <xf numFmtId="171" fontId="0" fillId="3" borderId="9" xfId="1" applyNumberFormat="1" applyFont="1" applyFill="1" applyBorder="1" applyAlignment="1">
      <alignment horizontal="center"/>
    </xf>
    <xf numFmtId="3" fontId="0" fillId="3" borderId="0" xfId="0" applyNumberFormat="1" applyFont="1" applyFill="1" applyBorder="1"/>
    <xf numFmtId="171" fontId="0" fillId="3" borderId="0" xfId="0" applyNumberFormat="1" applyFont="1" applyFill="1" applyBorder="1"/>
    <xf numFmtId="171" fontId="3" fillId="4" borderId="5" xfId="1" applyNumberFormat="1" applyFont="1" applyFill="1" applyBorder="1" applyAlignment="1">
      <alignment horizontal="center"/>
    </xf>
    <xf numFmtId="170" fontId="0" fillId="3" borderId="8" xfId="0" applyNumberFormat="1" applyFont="1" applyFill="1" applyBorder="1" applyAlignment="1">
      <alignment horizontal="center"/>
    </xf>
    <xf numFmtId="171" fontId="0" fillId="3" borderId="8" xfId="0" applyNumberFormat="1" applyFill="1" applyBorder="1" applyAlignment="1">
      <alignment horizontal="center"/>
    </xf>
    <xf numFmtId="170" fontId="0" fillId="3" borderId="0" xfId="0" applyNumberFormat="1" applyFill="1"/>
    <xf numFmtId="167" fontId="0" fillId="3" borderId="6" xfId="1" applyNumberFormat="1" applyFont="1" applyFill="1" applyBorder="1" applyAlignment="1">
      <alignment horizontal="center"/>
    </xf>
    <xf numFmtId="167" fontId="0" fillId="3" borderId="0" xfId="1" applyNumberFormat="1" applyFont="1" applyFill="1" applyBorder="1" applyAlignment="1">
      <alignment horizontal="center"/>
    </xf>
    <xf numFmtId="171" fontId="0" fillId="3" borderId="0" xfId="0" applyNumberFormat="1" applyFill="1" applyBorder="1" applyAlignment="1">
      <alignment horizontal="center"/>
    </xf>
    <xf numFmtId="0" fontId="3" fillId="4" borderId="0" xfId="0" applyFont="1" applyFill="1" applyBorder="1" applyAlignment="1">
      <alignment horizontal="center" wrapText="1"/>
    </xf>
    <xf numFmtId="0" fontId="3" fillId="4" borderId="7" xfId="0" applyFont="1" applyFill="1" applyBorder="1" applyAlignment="1">
      <alignment horizontal="center"/>
    </xf>
    <xf numFmtId="0" fontId="3" fillId="4" borderId="6" xfId="0" applyFont="1" applyFill="1" applyBorder="1" applyAlignment="1">
      <alignment horizontal="center"/>
    </xf>
    <xf numFmtId="169" fontId="0" fillId="3" borderId="8" xfId="0" applyNumberFormat="1" applyFont="1" applyFill="1" applyBorder="1" applyAlignment="1">
      <alignment horizontal="center"/>
    </xf>
    <xf numFmtId="169" fontId="0" fillId="3" borderId="0" xfId="0" applyNumberFormat="1" applyFont="1" applyFill="1" applyBorder="1" applyAlignment="1">
      <alignment horizontal="center"/>
    </xf>
    <xf numFmtId="169" fontId="0" fillId="3" borderId="9" xfId="0" applyNumberFormat="1" applyFont="1" applyFill="1" applyBorder="1" applyAlignment="1">
      <alignment horizontal="center"/>
    </xf>
    <xf numFmtId="169" fontId="3" fillId="4" borderId="10" xfId="0" applyNumberFormat="1" applyFont="1" applyFill="1" applyBorder="1" applyAlignment="1">
      <alignment horizontal="center"/>
    </xf>
    <xf numFmtId="169" fontId="3" fillId="4" borderId="4" xfId="0" applyNumberFormat="1" applyFont="1" applyFill="1" applyBorder="1" applyAlignment="1">
      <alignment horizontal="center"/>
    </xf>
    <xf numFmtId="169" fontId="3" fillId="4" borderId="5" xfId="0" applyNumberFormat="1" applyFont="1" applyFill="1" applyBorder="1" applyAlignment="1">
      <alignment horizontal="center"/>
    </xf>
    <xf numFmtId="0" fontId="0" fillId="0" borderId="0" xfId="0" quotePrefix="1" applyFont="1" applyFill="1"/>
    <xf numFmtId="0" fontId="0" fillId="3" borderId="0" xfId="0" applyFont="1" applyFill="1" applyAlignment="1"/>
    <xf numFmtId="0" fontId="0" fillId="3" borderId="0" xfId="0" applyFont="1" applyFill="1" applyAlignment="1">
      <alignment horizontal="left"/>
    </xf>
    <xf numFmtId="0" fontId="0" fillId="3" borderId="0" xfId="0" applyFill="1" applyAlignment="1">
      <alignment horizontal="left"/>
    </xf>
    <xf numFmtId="0" fontId="5" fillId="3" borderId="0" xfId="0" applyFont="1" applyFill="1"/>
    <xf numFmtId="0" fontId="0" fillId="3" borderId="0" xfId="0" quotePrefix="1" applyFont="1" applyFill="1" applyAlignment="1">
      <alignment horizontal="left"/>
    </xf>
    <xf numFmtId="0" fontId="0" fillId="3" borderId="0" xfId="0" quotePrefix="1" applyFont="1" applyFill="1" applyAlignment="1"/>
    <xf numFmtId="0" fontId="0" fillId="0" borderId="0" xfId="0"/>
    <xf numFmtId="0" fontId="51" fillId="4" borderId="0" xfId="0" applyFont="1" applyFill="1" applyBorder="1"/>
    <xf numFmtId="0" fontId="51" fillId="4" borderId="0" xfId="0" applyFont="1" applyFill="1" applyBorder="1" applyAlignment="1">
      <alignment horizontal="left" vertical="center"/>
    </xf>
    <xf numFmtId="0" fontId="0" fillId="4" borderId="0" xfId="0" applyFill="1"/>
    <xf numFmtId="0" fontId="50" fillId="0" borderId="0" xfId="114"/>
    <xf numFmtId="0" fontId="50" fillId="3" borderId="0" xfId="114" applyFill="1"/>
    <xf numFmtId="0" fontId="50" fillId="0" borderId="0" xfId="114" applyAlignment="1">
      <alignment vertical="center"/>
    </xf>
    <xf numFmtId="0" fontId="50" fillId="3" borderId="0" xfId="114" applyFill="1" applyBorder="1"/>
    <xf numFmtId="2" fontId="50" fillId="0" borderId="0" xfId="114" applyNumberFormat="1"/>
    <xf numFmtId="49" fontId="50" fillId="3" borderId="0" xfId="114" applyNumberFormat="1" applyFill="1" applyAlignment="1">
      <alignment horizontal="left"/>
    </xf>
    <xf numFmtId="0" fontId="0" fillId="3" borderId="0" xfId="0" applyFont="1" applyFill="1" applyBorder="1" applyAlignment="1">
      <alignment wrapText="1"/>
    </xf>
    <xf numFmtId="0" fontId="3" fillId="4" borderId="2" xfId="0" applyFont="1" applyFill="1" applyBorder="1" applyAlignment="1">
      <alignment horizontal="center" wrapText="1"/>
    </xf>
    <xf numFmtId="0" fontId="3" fillId="4" borderId="4"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10" xfId="0" applyFont="1" applyFill="1" applyBorder="1" applyAlignment="1">
      <alignment horizontal="left" vertical="center" wrapText="1"/>
    </xf>
    <xf numFmtId="0" fontId="3" fillId="4" borderId="10" xfId="0" applyFont="1" applyFill="1" applyBorder="1" applyAlignment="1">
      <alignment vertical="center" wrapText="1"/>
    </xf>
    <xf numFmtId="0" fontId="3" fillId="21" borderId="8" xfId="0" applyFont="1" applyFill="1" applyBorder="1" applyAlignment="1">
      <alignment horizontal="center" wrapText="1"/>
    </xf>
    <xf numFmtId="0" fontId="3" fillId="21" borderId="5" xfId="0" applyFont="1" applyFill="1" applyBorder="1" applyAlignment="1"/>
    <xf numFmtId="0" fontId="3" fillId="4" borderId="2" xfId="0" applyFont="1" applyFill="1" applyBorder="1" applyAlignment="1">
      <alignment horizontal="center"/>
    </xf>
    <xf numFmtId="3" fontId="8" fillId="4" borderId="3" xfId="0" applyNumberFormat="1" applyFont="1" applyFill="1" applyBorder="1" applyAlignment="1"/>
    <xf numFmtId="0" fontId="8" fillId="4" borderId="2" xfId="0" applyFont="1" applyFill="1" applyBorder="1" applyAlignment="1"/>
    <xf numFmtId="3" fontId="3" fillId="4" borderId="3" xfId="0" applyNumberFormat="1" applyFont="1" applyFill="1" applyBorder="1" applyAlignment="1">
      <alignment horizontal="center"/>
    </xf>
    <xf numFmtId="3" fontId="3" fillId="4" borderId="4" xfId="0" applyNumberFormat="1" applyFont="1" applyFill="1" applyBorder="1" applyAlignment="1">
      <alignment horizontal="center"/>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6" xfId="0" applyFont="1" applyFill="1" applyBorder="1" applyAlignment="1">
      <alignment horizontal="center" vertical="top"/>
    </xf>
    <xf numFmtId="0" fontId="0" fillId="3" borderId="0" xfId="0" applyFont="1" applyFill="1" applyAlignment="1">
      <alignment horizontal="left" wrapText="1"/>
    </xf>
    <xf numFmtId="0" fontId="0" fillId="3" borderId="0" xfId="0" applyFill="1" applyAlignment="1">
      <alignment wrapText="1"/>
    </xf>
    <xf numFmtId="0" fontId="0" fillId="4" borderId="16" xfId="0" applyFill="1" applyBorder="1" applyAlignment="1">
      <alignment wrapText="1"/>
    </xf>
    <xf numFmtId="0" fontId="0" fillId="4" borderId="11" xfId="0" applyFill="1" applyBorder="1" applyAlignment="1">
      <alignment wrapText="1"/>
    </xf>
    <xf numFmtId="0" fontId="0" fillId="0" borderId="0" xfId="0"/>
    <xf numFmtId="0" fontId="3" fillId="4" borderId="4" xfId="0" applyFont="1" applyFill="1" applyBorder="1" applyAlignment="1">
      <alignment horizontal="center"/>
    </xf>
    <xf numFmtId="0" fontId="3" fillId="4" borderId="2" xfId="0" applyNumberFormat="1" applyFont="1" applyFill="1" applyBorder="1" applyAlignment="1">
      <alignment horizontal="center" wrapText="1"/>
    </xf>
    <xf numFmtId="0" fontId="0" fillId="0" borderId="0" xfId="0" applyAlignment="1">
      <alignment wrapText="1"/>
    </xf>
    <xf numFmtId="0" fontId="0" fillId="3" borderId="0" xfId="0" applyFont="1" applyFill="1" applyAlignment="1">
      <alignment wrapText="1"/>
    </xf>
    <xf numFmtId="0" fontId="0" fillId="3" borderId="0" xfId="0" applyFont="1" applyFill="1" applyBorder="1" applyAlignment="1"/>
    <xf numFmtId="0" fontId="0" fillId="0" borderId="0" xfId="0" applyAlignment="1"/>
    <xf numFmtId="0" fontId="3" fillId="4" borderId="2" xfId="0" applyFont="1" applyFill="1" applyBorder="1" applyAlignment="1">
      <alignment horizontal="center" wrapText="1"/>
    </xf>
    <xf numFmtId="0" fontId="3" fillId="4" borderId="8" xfId="0" applyFont="1" applyFill="1" applyBorder="1" applyAlignment="1">
      <alignment horizontal="center" wrapText="1"/>
    </xf>
    <xf numFmtId="0" fontId="0" fillId="3" borderId="0" xfId="0" applyFont="1" applyFill="1" applyBorder="1" applyAlignment="1">
      <alignment horizontal="left" wrapText="1"/>
    </xf>
    <xf numFmtId="168" fontId="3" fillId="4" borderId="4" xfId="1" applyNumberFormat="1" applyFont="1" applyFill="1" applyBorder="1" applyAlignment="1">
      <alignment horizontal="center"/>
    </xf>
    <xf numFmtId="49" fontId="3" fillId="4" borderId="4" xfId="0" applyNumberFormat="1" applyFont="1" applyFill="1" applyBorder="1" applyAlignment="1">
      <alignment horizontal="center" wrapText="1"/>
    </xf>
    <xf numFmtId="0" fontId="3" fillId="4" borderId="9" xfId="0" applyFont="1" applyFill="1" applyBorder="1" applyAlignment="1">
      <alignment horizontal="center" wrapText="1"/>
    </xf>
    <xf numFmtId="0" fontId="3" fillId="4" borderId="2" xfId="0" applyFont="1" applyFill="1" applyBorder="1" applyAlignment="1">
      <alignment wrapText="1"/>
    </xf>
    <xf numFmtId="0" fontId="3" fillId="4" borderId="3" xfId="0" applyFont="1" applyFill="1" applyBorder="1" applyAlignment="1">
      <alignment horizontal="right"/>
    </xf>
    <xf numFmtId="0" fontId="3" fillId="4" borderId="4" xfId="0" applyFont="1" applyFill="1" applyBorder="1" applyAlignment="1">
      <alignment horizontal="right"/>
    </xf>
    <xf numFmtId="0" fontId="3" fillId="4" borderId="5" xfId="0" applyFont="1" applyFill="1" applyBorder="1" applyAlignment="1">
      <alignment horizontal="right"/>
    </xf>
    <xf numFmtId="0" fontId="3" fillId="4" borderId="3" xfId="0" applyFont="1" applyFill="1" applyBorder="1" applyAlignment="1"/>
    <xf numFmtId="0" fontId="3" fillId="4" borderId="4" xfId="0" applyFont="1" applyFill="1" applyBorder="1" applyAlignment="1"/>
    <xf numFmtId="0" fontId="3" fillId="4" borderId="5" xfId="0" applyFont="1" applyFill="1" applyBorder="1" applyAlignment="1"/>
    <xf numFmtId="49" fontId="3" fillId="4" borderId="15" xfId="0" applyNumberFormat="1" applyFont="1" applyFill="1" applyBorder="1" applyAlignment="1">
      <alignment wrapText="1"/>
    </xf>
    <xf numFmtId="49" fontId="3" fillId="4" borderId="13" xfId="0" applyNumberFormat="1" applyFont="1" applyFill="1" applyBorder="1" applyAlignment="1"/>
    <xf numFmtId="49" fontId="3" fillId="4" borderId="15" xfId="0" applyNumberFormat="1" applyFont="1" applyFill="1" applyBorder="1" applyAlignment="1"/>
    <xf numFmtId="49" fontId="3" fillId="4" borderId="13" xfId="0" applyNumberFormat="1" applyFont="1" applyFill="1" applyBorder="1" applyAlignment="1">
      <alignment horizontal="center"/>
    </xf>
    <xf numFmtId="49" fontId="3" fillId="4" borderId="14" xfId="0" applyNumberFormat="1" applyFont="1" applyFill="1" applyBorder="1" applyAlignment="1">
      <alignment horizontal="center"/>
    </xf>
    <xf numFmtId="0" fontId="3" fillId="4" borderId="2" xfId="0" applyFont="1" applyFill="1" applyBorder="1" applyAlignment="1">
      <alignment vertical="center" wrapText="1"/>
    </xf>
    <xf numFmtId="0" fontId="3" fillId="4" borderId="8" xfId="0" applyFont="1" applyFill="1" applyBorder="1" applyAlignment="1">
      <alignment vertical="center" wrapText="1"/>
    </xf>
    <xf numFmtId="0" fontId="3" fillId="4" borderId="6" xfId="0" applyFont="1" applyFill="1" applyBorder="1" applyAlignment="1">
      <alignment vertical="center" wrapText="1"/>
    </xf>
    <xf numFmtId="0" fontId="3" fillId="4" borderId="8" xfId="0" applyFont="1" applyFill="1" applyBorder="1" applyAlignment="1">
      <alignment horizontal="center" vertical="center" wrapText="1"/>
    </xf>
    <xf numFmtId="0" fontId="3" fillId="4" borderId="8" xfId="0" applyFont="1" applyFill="1" applyBorder="1" applyAlignment="1">
      <alignment horizontal="center"/>
    </xf>
    <xf numFmtId="0" fontId="3" fillId="4" borderId="2" xfId="0" applyFont="1" applyFill="1" applyBorder="1" applyAlignment="1">
      <alignment horizontal="center" vertical="center" wrapText="1"/>
    </xf>
    <xf numFmtId="0" fontId="3" fillId="4" borderId="4" xfId="0" applyFont="1" applyFill="1" applyBorder="1" applyAlignment="1">
      <alignment horizontal="left"/>
    </xf>
    <xf numFmtId="0" fontId="3" fillId="4" borderId="15" xfId="0" applyFont="1" applyFill="1" applyBorder="1" applyAlignment="1">
      <alignment wrapText="1"/>
    </xf>
    <xf numFmtId="0" fontId="3" fillId="4" borderId="12" xfId="0" applyFont="1" applyFill="1" applyBorder="1" applyAlignment="1">
      <alignment wrapText="1"/>
    </xf>
    <xf numFmtId="0" fontId="3" fillId="4" borderId="13" xfId="0" applyFont="1" applyFill="1" applyBorder="1" applyAlignment="1">
      <alignment horizontal="left"/>
    </xf>
    <xf numFmtId="0" fontId="3" fillId="4" borderId="11" xfId="0" applyFont="1" applyFill="1" applyBorder="1" applyAlignment="1">
      <alignment horizontal="left" vertical="top" wrapText="1"/>
    </xf>
    <xf numFmtId="0" fontId="10" fillId="3" borderId="0" xfId="95" applyFont="1" applyFill="1" applyAlignment="1"/>
    <xf numFmtId="0" fontId="3" fillId="0" borderId="0" xfId="0" applyFont="1" applyFill="1"/>
    <xf numFmtId="3" fontId="0" fillId="0" borderId="0" xfId="0" applyNumberFormat="1"/>
    <xf numFmtId="0" fontId="0" fillId="3" borderId="0" xfId="0" applyFont="1" applyFill="1" applyBorder="1" applyAlignment="1">
      <alignment vertical="top"/>
    </xf>
    <xf numFmtId="0" fontId="0" fillId="3" borderId="0" xfId="0" applyFont="1" applyFill="1" applyAlignment="1">
      <alignment horizontal="right"/>
    </xf>
    <xf numFmtId="0" fontId="41" fillId="3" borderId="0" xfId="0" applyFont="1" applyFill="1" applyBorder="1" applyAlignment="1"/>
    <xf numFmtId="0" fontId="55" fillId="3" borderId="0" xfId="0" applyFont="1" applyFill="1" applyAlignment="1">
      <alignment vertical="top"/>
    </xf>
    <xf numFmtId="0" fontId="55" fillId="3" borderId="0" xfId="0" applyFont="1" applyFill="1" applyAlignment="1">
      <alignment horizontal="right" vertical="top" wrapText="1"/>
    </xf>
    <xf numFmtId="0" fontId="10" fillId="3" borderId="0" xfId="0" applyFont="1" applyFill="1" applyAlignment="1">
      <alignment horizontal="right" vertical="top" wrapText="1"/>
    </xf>
    <xf numFmtId="0" fontId="55" fillId="3" borderId="0" xfId="0" applyFont="1" applyFill="1" applyAlignment="1">
      <alignment horizontal="left" vertical="top" wrapText="1"/>
    </xf>
    <xf numFmtId="0" fontId="10" fillId="3" borderId="0" xfId="0" applyFont="1" applyFill="1" applyAlignment="1">
      <alignment horizontal="left" wrapText="1"/>
    </xf>
    <xf numFmtId="0" fontId="3" fillId="3" borderId="0" xfId="0" applyFont="1" applyFill="1" applyAlignment="1"/>
    <xf numFmtId="3" fontId="3" fillId="3" borderId="0" xfId="0" applyNumberFormat="1" applyFont="1" applyFill="1"/>
    <xf numFmtId="0" fontId="0" fillId="0" borderId="0" xfId="0" applyAlignment="1">
      <alignment wrapText="1"/>
    </xf>
    <xf numFmtId="0" fontId="0" fillId="3" borderId="0" xfId="0" applyFont="1" applyFill="1" applyBorder="1" applyAlignment="1">
      <alignment horizontal="left" wrapText="1"/>
    </xf>
    <xf numFmtId="0" fontId="0" fillId="3" borderId="0" xfId="0" applyFont="1" applyFill="1" applyAlignment="1">
      <alignment horizontal="left" wrapText="1"/>
    </xf>
    <xf numFmtId="3" fontId="0" fillId="3" borderId="0" xfId="0" applyNumberFormat="1" applyFont="1" applyFill="1" applyBorder="1" applyAlignment="1">
      <alignment horizontal="right"/>
    </xf>
    <xf numFmtId="0" fontId="3" fillId="21" borderId="9" xfId="0" applyFont="1" applyFill="1" applyBorder="1" applyAlignment="1">
      <alignment horizontal="center"/>
    </xf>
    <xf numFmtId="0" fontId="3" fillId="4" borderId="2" xfId="0" applyFont="1" applyFill="1" applyBorder="1" applyAlignment="1">
      <alignment horizontal="left"/>
    </xf>
    <xf numFmtId="0" fontId="3" fillId="4" borderId="8" xfId="0" applyFont="1" applyFill="1" applyBorder="1" applyAlignment="1">
      <alignment horizontal="left"/>
    </xf>
    <xf numFmtId="0" fontId="3" fillId="4" borderId="6" xfId="0" applyFont="1" applyFill="1" applyBorder="1" applyAlignment="1">
      <alignment horizontal="left"/>
    </xf>
    <xf numFmtId="0" fontId="0" fillId="3" borderId="8" xfId="0" applyFont="1" applyFill="1" applyBorder="1" applyAlignment="1">
      <alignment horizontal="left"/>
    </xf>
    <xf numFmtId="0" fontId="3" fillId="21" borderId="4" xfId="0" applyFont="1" applyFill="1" applyBorder="1" applyAlignment="1">
      <alignment horizontal="left" vertical="top"/>
    </xf>
    <xf numFmtId="3" fontId="2" fillId="3" borderId="13" xfId="1" applyNumberFormat="1" applyFont="1" applyFill="1" applyBorder="1" applyAlignment="1">
      <alignment horizontal="center"/>
    </xf>
    <xf numFmtId="3" fontId="2" fillId="3" borderId="14" xfId="1" applyNumberFormat="1" applyFont="1" applyFill="1" applyBorder="1" applyAlignment="1">
      <alignment horizontal="center"/>
    </xf>
    <xf numFmtId="3" fontId="2" fillId="3" borderId="9" xfId="1" applyNumberFormat="1" applyFont="1" applyFill="1" applyBorder="1" applyAlignment="1">
      <alignment horizontal="center"/>
    </xf>
    <xf numFmtId="3" fontId="2" fillId="3" borderId="16" xfId="1" applyNumberFormat="1" applyFont="1" applyFill="1" applyBorder="1" applyAlignment="1">
      <alignment horizontal="center"/>
    </xf>
    <xf numFmtId="3" fontId="2" fillId="3" borderId="0" xfId="1" applyNumberFormat="1" applyFont="1" applyFill="1" applyBorder="1" applyAlignment="1">
      <alignment horizontal="center"/>
    </xf>
    <xf numFmtId="3" fontId="2" fillId="3" borderId="11" xfId="1" applyNumberFormat="1" applyFont="1" applyFill="1" applyBorder="1" applyAlignment="1">
      <alignment horizontal="center"/>
    </xf>
    <xf numFmtId="3" fontId="2" fillId="3" borderId="7" xfId="1" applyNumberFormat="1" applyFont="1" applyFill="1" applyBorder="1" applyAlignment="1">
      <alignment horizontal="center"/>
    </xf>
    <xf numFmtId="3" fontId="7" fillId="3" borderId="7" xfId="1" applyNumberFormat="1" applyFont="1" applyFill="1" applyBorder="1" applyAlignment="1">
      <alignment horizontal="center"/>
    </xf>
    <xf numFmtId="3" fontId="7" fillId="3" borderId="9" xfId="1" applyNumberFormat="1" applyFont="1" applyFill="1" applyBorder="1" applyAlignment="1">
      <alignment horizontal="center"/>
    </xf>
    <xf numFmtId="0" fontId="0" fillId="0" borderId="0" xfId="0" applyAlignment="1">
      <alignment wrapText="1"/>
    </xf>
    <xf numFmtId="0" fontId="3" fillId="21" borderId="3" xfId="0" applyFont="1" applyFill="1" applyBorder="1" applyAlignment="1">
      <alignment horizontal="center"/>
    </xf>
    <xf numFmtId="0" fontId="0" fillId="3" borderId="0" xfId="0" applyFont="1" applyFill="1" applyAlignment="1">
      <alignment horizontal="left" wrapText="1"/>
    </xf>
    <xf numFmtId="168" fontId="3" fillId="4" borderId="3" xfId="1" applyNumberFormat="1" applyFont="1" applyFill="1" applyBorder="1" applyAlignment="1">
      <alignment horizontal="center"/>
    </xf>
    <xf numFmtId="0" fontId="0" fillId="3" borderId="0" xfId="0" applyFill="1" applyAlignment="1">
      <alignment wrapText="1"/>
    </xf>
    <xf numFmtId="0" fontId="0" fillId="3" borderId="2" xfId="0" applyFont="1" applyFill="1" applyBorder="1" applyAlignment="1">
      <alignment horizontal="left"/>
    </xf>
    <xf numFmtId="3" fontId="3" fillId="4" borderId="13" xfId="0" applyNumberFormat="1" applyFont="1" applyFill="1" applyBorder="1" applyAlignment="1">
      <alignment horizontal="center"/>
    </xf>
    <xf numFmtId="3" fontId="3" fillId="4" borderId="14" xfId="0" applyNumberFormat="1" applyFont="1" applyFill="1" applyBorder="1" applyAlignment="1">
      <alignment horizontal="center"/>
    </xf>
    <xf numFmtId="3" fontId="3" fillId="4" borderId="15" xfId="0" applyNumberFormat="1" applyFont="1" applyFill="1" applyBorder="1" applyAlignment="1">
      <alignment horizontal="center"/>
    </xf>
    <xf numFmtId="3" fontId="0" fillId="3" borderId="13" xfId="0" applyNumberFormat="1" applyFont="1" applyFill="1" applyBorder="1" applyAlignment="1">
      <alignment horizontal="center"/>
    </xf>
    <xf numFmtId="3" fontId="0" fillId="3" borderId="14" xfId="0" applyNumberFormat="1" applyFont="1" applyFill="1" applyBorder="1" applyAlignment="1">
      <alignment horizontal="center"/>
    </xf>
    <xf numFmtId="3" fontId="0" fillId="3" borderId="15" xfId="0" applyNumberFormat="1" applyFont="1" applyFill="1" applyBorder="1" applyAlignment="1">
      <alignment horizontal="center"/>
    </xf>
    <xf numFmtId="165" fontId="3" fillId="4" borderId="5" xfId="0" applyNumberFormat="1" applyFont="1" applyFill="1" applyBorder="1" applyAlignment="1">
      <alignment horizontal="center"/>
    </xf>
    <xf numFmtId="165" fontId="0" fillId="3" borderId="9" xfId="0" applyNumberFormat="1" applyFill="1" applyBorder="1" applyAlignment="1">
      <alignment horizontal="center"/>
    </xf>
    <xf numFmtId="165" fontId="0" fillId="3" borderId="15" xfId="0" applyNumberFormat="1" applyFont="1" applyFill="1" applyBorder="1" applyAlignment="1">
      <alignment horizontal="center"/>
    </xf>
    <xf numFmtId="0" fontId="3" fillId="21" borderId="2" xfId="0" applyFont="1" applyFill="1" applyBorder="1" applyAlignment="1">
      <alignment horizontal="center"/>
    </xf>
    <xf numFmtId="0" fontId="3" fillId="21" borderId="6" xfId="0" applyFont="1" applyFill="1" applyBorder="1" applyAlignment="1">
      <alignment horizontal="center"/>
    </xf>
    <xf numFmtId="0" fontId="0" fillId="0" borderId="0" xfId="0"/>
    <xf numFmtId="0" fontId="0" fillId="3" borderId="0" xfId="0" applyFill="1" applyAlignment="1">
      <alignment wrapText="1"/>
    </xf>
    <xf numFmtId="0" fontId="3" fillId="4" borderId="6" xfId="0" applyFont="1" applyFill="1" applyBorder="1" applyAlignment="1">
      <alignment horizontal="left"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0" xfId="0" applyFont="1" applyFill="1" applyBorder="1" applyAlignment="1">
      <alignment horizontal="left" vertical="center" wrapText="1"/>
    </xf>
    <xf numFmtId="0" fontId="3" fillId="4" borderId="3" xfId="1" applyNumberFormat="1" applyFont="1" applyFill="1" applyBorder="1" applyAlignment="1">
      <alignment horizontal="center"/>
    </xf>
    <xf numFmtId="0" fontId="3" fillId="4" borderId="4" xfId="1" applyNumberFormat="1" applyFont="1" applyFill="1" applyBorder="1" applyAlignment="1">
      <alignment horizontal="center"/>
    </xf>
    <xf numFmtId="0" fontId="3" fillId="4" borderId="5" xfId="1" applyNumberFormat="1" applyFont="1" applyFill="1" applyBorder="1" applyAlignment="1">
      <alignment horizontal="center"/>
    </xf>
    <xf numFmtId="0" fontId="3" fillId="4" borderId="4" xfId="0" applyFont="1" applyFill="1" applyBorder="1" applyAlignment="1">
      <alignment horizontal="center" vertical="center" wrapText="1"/>
    </xf>
    <xf numFmtId="0" fontId="3" fillId="4" borderId="10" xfId="0" applyNumberFormat="1" applyFont="1" applyFill="1" applyBorder="1" applyAlignment="1">
      <alignment horizontal="center" wrapText="1"/>
    </xf>
    <xf numFmtId="165" fontId="3" fillId="4" borderId="10" xfId="2" applyNumberFormat="1" applyFont="1" applyFill="1" applyBorder="1" applyAlignment="1">
      <alignment horizontal="center" wrapText="1"/>
    </xf>
    <xf numFmtId="0" fontId="3" fillId="21" borderId="4" xfId="0" applyFont="1" applyFill="1" applyBorder="1" applyAlignment="1">
      <alignment horizontal="left" vertical="top" indent="5"/>
    </xf>
    <xf numFmtId="3" fontId="8" fillId="4" borderId="4" xfId="0" applyNumberFormat="1" applyFont="1" applyFill="1" applyBorder="1" applyAlignment="1"/>
    <xf numFmtId="49" fontId="8" fillId="4" borderId="4" xfId="0" applyNumberFormat="1" applyFont="1" applyFill="1" applyBorder="1" applyAlignment="1">
      <alignment horizontal="left" indent="8"/>
    </xf>
    <xf numFmtId="3" fontId="8" fillId="4" borderId="4" xfId="0" applyNumberFormat="1" applyFont="1" applyFill="1" applyBorder="1" applyAlignment="1">
      <alignment horizontal="left" indent="8"/>
    </xf>
    <xf numFmtId="3" fontId="8" fillId="4" borderId="5" xfId="0" applyNumberFormat="1" applyFont="1" applyFill="1" applyBorder="1" applyAlignment="1">
      <alignment horizontal="left" indent="8"/>
    </xf>
    <xf numFmtId="3" fontId="8" fillId="4" borderId="3" xfId="0" applyNumberFormat="1" applyFont="1" applyFill="1" applyBorder="1" applyAlignment="1">
      <alignment horizontal="left" indent="8"/>
    </xf>
    <xf numFmtId="0" fontId="49" fillId="0" borderId="14" xfId="97" applyFont="1" applyFill="1" applyBorder="1" applyAlignment="1"/>
    <xf numFmtId="1" fontId="37" fillId="0" borderId="14" xfId="97" applyNumberFormat="1" applyFont="1" applyFill="1" applyBorder="1" applyAlignment="1"/>
    <xf numFmtId="0" fontId="0" fillId="0" borderId="0" xfId="0" applyFill="1" applyBorder="1"/>
    <xf numFmtId="1" fontId="37" fillId="0" borderId="7" xfId="97" applyNumberFormat="1" applyFont="1" applyFill="1" applyBorder="1" applyAlignment="1"/>
    <xf numFmtId="1" fontId="37" fillId="0" borderId="0" xfId="97" applyNumberFormat="1" applyFont="1" applyFill="1" applyBorder="1" applyAlignment="1"/>
    <xf numFmtId="169" fontId="37" fillId="0" borderId="0" xfId="97" applyNumberFormat="1" applyFont="1" applyFill="1" applyAlignment="1"/>
    <xf numFmtId="0" fontId="0" fillId="0" borderId="0" xfId="0" applyNumberFormat="1" applyFill="1"/>
    <xf numFmtId="166" fontId="0" fillId="3" borderId="0" xfId="0" applyNumberFormat="1" applyFont="1" applyFill="1" applyAlignment="1">
      <alignment horizontal="center"/>
    </xf>
    <xf numFmtId="165" fontId="3" fillId="4" borderId="15" xfId="0" applyNumberFormat="1" applyFont="1" applyFill="1" applyBorder="1" applyAlignment="1">
      <alignment horizontal="center"/>
    </xf>
    <xf numFmtId="3" fontId="3" fillId="4" borderId="16" xfId="0" applyNumberFormat="1" applyFont="1" applyFill="1" applyBorder="1" applyAlignment="1">
      <alignment horizontal="center"/>
    </xf>
    <xf numFmtId="3" fontId="3" fillId="4" borderId="0" xfId="0" applyNumberFormat="1" applyFont="1" applyFill="1" applyBorder="1" applyAlignment="1">
      <alignment horizontal="center"/>
    </xf>
    <xf numFmtId="3" fontId="3" fillId="4" borderId="9" xfId="0" applyNumberFormat="1" applyFont="1" applyFill="1" applyBorder="1" applyAlignment="1">
      <alignment horizontal="center"/>
    </xf>
    <xf numFmtId="165" fontId="3" fillId="4" borderId="9" xfId="0" applyNumberFormat="1" applyFont="1" applyFill="1" applyBorder="1" applyAlignment="1">
      <alignment horizontal="center"/>
    </xf>
    <xf numFmtId="0" fontId="3" fillId="21" borderId="2" xfId="0" applyFont="1" applyFill="1" applyBorder="1" applyAlignment="1">
      <alignment horizontal="left" wrapText="1"/>
    </xf>
    <xf numFmtId="0" fontId="3" fillId="21" borderId="6" xfId="0" applyFont="1" applyFill="1" applyBorder="1" applyAlignment="1">
      <alignment horizontal="left" wrapText="1"/>
    </xf>
    <xf numFmtId="49" fontId="8" fillId="4" borderId="4" xfId="0" applyNumberFormat="1" applyFont="1" applyFill="1" applyBorder="1" applyAlignment="1">
      <alignment horizontal="left" indent="7"/>
    </xf>
    <xf numFmtId="0" fontId="3" fillId="21" borderId="4" xfId="0" applyFont="1" applyFill="1" applyBorder="1" applyAlignment="1">
      <alignment horizontal="left" indent="5"/>
    </xf>
    <xf numFmtId="0" fontId="3" fillId="21" borderId="4" xfId="0" applyFont="1" applyFill="1" applyBorder="1" applyAlignment="1">
      <alignment horizontal="left" indent="6"/>
    </xf>
    <xf numFmtId="0" fontId="3" fillId="4" borderId="10" xfId="1" applyNumberFormat="1" applyFont="1" applyFill="1" applyBorder="1" applyAlignment="1">
      <alignment horizontal="center"/>
    </xf>
    <xf numFmtId="0" fontId="0" fillId="3" borderId="0" xfId="0" applyFont="1" applyFill="1" applyBorder="1" applyAlignment="1">
      <alignment wrapText="1"/>
    </xf>
    <xf numFmtId="0" fontId="0" fillId="3" borderId="0" xfId="0" applyFill="1" applyAlignment="1">
      <alignment wrapText="1"/>
    </xf>
    <xf numFmtId="0" fontId="3" fillId="4" borderId="2"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6" xfId="0" applyFont="1" applyFill="1" applyBorder="1" applyAlignment="1">
      <alignment horizontal="left" vertical="center" wrapText="1"/>
    </xf>
    <xf numFmtId="0" fontId="0" fillId="0" borderId="0" xfId="0" applyAlignment="1">
      <alignment wrapText="1"/>
    </xf>
    <xf numFmtId="0" fontId="3" fillId="4" borderId="2" xfId="0" applyFont="1" applyFill="1" applyBorder="1" applyAlignment="1">
      <alignment horizontal="left" wrapText="1"/>
    </xf>
    <xf numFmtId="0" fontId="3" fillId="3" borderId="0" xfId="0" applyFont="1" applyFill="1" applyAlignment="1">
      <alignment horizontal="left"/>
    </xf>
    <xf numFmtId="0" fontId="3" fillId="4" borderId="8" xfId="0" applyFont="1" applyFill="1" applyBorder="1" applyAlignment="1">
      <alignment horizontal="left" vertical="center"/>
    </xf>
    <xf numFmtId="0" fontId="5" fillId="3" borderId="0" xfId="0" applyFont="1" applyFill="1" applyAlignment="1">
      <alignment horizontal="left"/>
    </xf>
    <xf numFmtId="0" fontId="0" fillId="3" borderId="0" xfId="0" applyNumberFormat="1" applyFont="1" applyFill="1" applyBorder="1" applyAlignment="1">
      <alignment horizontal="right"/>
    </xf>
    <xf numFmtId="3" fontId="2" fillId="3" borderId="0" xfId="1" applyNumberFormat="1" applyFont="1" applyFill="1" applyBorder="1" applyAlignment="1">
      <alignment horizontal="right"/>
    </xf>
    <xf numFmtId="0" fontId="3" fillId="4" borderId="3" xfId="0" applyFont="1" applyFill="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wrapText="1"/>
    </xf>
    <xf numFmtId="0" fontId="3" fillId="4" borderId="10" xfId="0" applyFont="1" applyFill="1" applyBorder="1" applyAlignment="1">
      <alignment wrapText="1"/>
    </xf>
    <xf numFmtId="0" fontId="3" fillId="3" borderId="8" xfId="1" applyNumberFormat="1" applyFont="1" applyFill="1" applyBorder="1" applyAlignment="1">
      <alignment wrapText="1"/>
    </xf>
    <xf numFmtId="0" fontId="3" fillId="4" borderId="8" xfId="0" applyFont="1" applyFill="1" applyBorder="1" applyAlignment="1">
      <alignment wrapText="1"/>
    </xf>
    <xf numFmtId="0" fontId="3" fillId="3" borderId="8" xfId="1" applyNumberFormat="1" applyFont="1" applyFill="1" applyBorder="1" applyAlignment="1"/>
    <xf numFmtId="0" fontId="3" fillId="4" borderId="10" xfId="1" applyNumberFormat="1" applyFont="1" applyFill="1" applyBorder="1" applyAlignment="1"/>
    <xf numFmtId="49" fontId="3" fillId="4" borderId="3" xfId="0" applyNumberFormat="1" applyFont="1" applyFill="1" applyBorder="1" applyAlignment="1">
      <alignment horizontal="center" wrapText="1"/>
    </xf>
    <xf numFmtId="49" fontId="3" fillId="4" borderId="5" xfId="0" applyNumberFormat="1" applyFont="1" applyFill="1" applyBorder="1" applyAlignment="1">
      <alignment horizontal="center" wrapText="1"/>
    </xf>
    <xf numFmtId="49" fontId="3" fillId="4" borderId="13" xfId="0" applyNumberFormat="1" applyFont="1" applyFill="1" applyBorder="1" applyAlignment="1">
      <alignment horizontal="center" vertical="center"/>
    </xf>
    <xf numFmtId="49" fontId="3" fillId="4" borderId="15" xfId="0" applyNumberFormat="1" applyFont="1" applyFill="1" applyBorder="1" applyAlignment="1">
      <alignment horizontal="center" vertical="top"/>
    </xf>
    <xf numFmtId="49" fontId="3" fillId="4" borderId="13" xfId="0" applyNumberFormat="1" applyFont="1" applyFill="1" applyBorder="1" applyAlignment="1">
      <alignment horizontal="center" wrapText="1"/>
    </xf>
    <xf numFmtId="49" fontId="3" fillId="4" borderId="15" xfId="0" applyNumberFormat="1" applyFont="1" applyFill="1" applyBorder="1" applyAlignment="1">
      <alignment horizontal="center" wrapText="1"/>
    </xf>
    <xf numFmtId="0" fontId="3" fillId="4" borderId="4" xfId="0" applyNumberFormat="1" applyFont="1" applyFill="1" applyBorder="1" applyAlignment="1">
      <alignment horizontal="center" wrapText="1"/>
    </xf>
    <xf numFmtId="0" fontId="3" fillId="4" borderId="5" xfId="0" applyFont="1" applyFill="1" applyBorder="1" applyAlignment="1">
      <alignment vertical="center" wrapText="1"/>
    </xf>
    <xf numFmtId="0" fontId="3" fillId="4" borderId="2"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0" fillId="0" borderId="0" xfId="0" applyAlignment="1">
      <alignment wrapText="1"/>
    </xf>
    <xf numFmtId="0" fontId="3" fillId="4" borderId="2" xfId="0" applyNumberFormat="1" applyFont="1" applyFill="1" applyBorder="1" applyAlignment="1">
      <alignment horizontal="center" wrapText="1"/>
    </xf>
    <xf numFmtId="0" fontId="3" fillId="4" borderId="6" xfId="0" applyNumberFormat="1" applyFont="1" applyFill="1" applyBorder="1" applyAlignment="1">
      <alignment horizontal="center" wrapText="1"/>
    </xf>
    <xf numFmtId="170" fontId="7" fillId="3" borderId="8" xfId="0" applyNumberFormat="1" applyFont="1" applyFill="1" applyBorder="1" applyAlignment="1">
      <alignment horizontal="center"/>
    </xf>
    <xf numFmtId="2" fontId="0" fillId="3" borderId="0" xfId="0" applyNumberFormat="1" applyFont="1" applyFill="1" applyBorder="1"/>
    <xf numFmtId="165" fontId="0" fillId="3" borderId="0" xfId="2" applyNumberFormat="1" applyFont="1" applyFill="1" applyAlignment="1">
      <alignment horizontal="center"/>
    </xf>
    <xf numFmtId="0" fontId="3" fillId="21" borderId="8" xfId="0" applyFont="1" applyFill="1" applyBorder="1" applyAlignment="1">
      <alignment horizontal="left" wrapText="1"/>
    </xf>
    <xf numFmtId="165" fontId="0" fillId="3" borderId="0" xfId="2" applyNumberFormat="1" applyFont="1" applyFill="1" applyAlignment="1">
      <alignment wrapText="1"/>
    </xf>
    <xf numFmtId="0" fontId="3" fillId="0" borderId="0" xfId="0" applyFont="1" applyAlignment="1"/>
    <xf numFmtId="168" fontId="0" fillId="3" borderId="0" xfId="1" applyNumberFormat="1" applyFont="1" applyFill="1"/>
    <xf numFmtId="170" fontId="0" fillId="3" borderId="0" xfId="115" applyNumberFormat="1" applyFont="1" applyFill="1"/>
    <xf numFmtId="17" fontId="0" fillId="3" borderId="2" xfId="0" applyNumberFormat="1" applyFill="1" applyBorder="1" applyAlignment="1">
      <alignment horizontal="left"/>
    </xf>
    <xf numFmtId="168" fontId="0" fillId="3" borderId="2" xfId="1" applyNumberFormat="1" applyFont="1" applyFill="1" applyBorder="1"/>
    <xf numFmtId="170" fontId="7" fillId="3" borderId="2" xfId="0" applyNumberFormat="1" applyFont="1" applyFill="1" applyBorder="1" applyAlignment="1">
      <alignment horizontal="right"/>
    </xf>
    <xf numFmtId="17" fontId="0" fillId="3" borderId="8" xfId="0" applyNumberFormat="1" applyFill="1" applyBorder="1" applyAlignment="1">
      <alignment horizontal="left"/>
    </xf>
    <xf numFmtId="168" fontId="0" fillId="3" borderId="8" xfId="1" applyNumberFormat="1" applyFont="1" applyFill="1" applyBorder="1"/>
    <xf numFmtId="170" fontId="7" fillId="3" borderId="8" xfId="0" applyNumberFormat="1" applyFont="1" applyFill="1" applyBorder="1" applyAlignment="1">
      <alignment horizontal="right"/>
    </xf>
    <xf numFmtId="170" fontId="0" fillId="3" borderId="8" xfId="115" applyNumberFormat="1" applyFont="1" applyFill="1" applyBorder="1"/>
    <xf numFmtId="17" fontId="0" fillId="3" borderId="6" xfId="0" applyNumberFormat="1" applyFill="1" applyBorder="1" applyAlignment="1">
      <alignment horizontal="left"/>
    </xf>
    <xf numFmtId="168" fontId="0" fillId="3" borderId="6" xfId="1" applyNumberFormat="1" applyFont="1" applyFill="1" applyBorder="1"/>
    <xf numFmtId="0" fontId="8" fillId="4" borderId="10" xfId="0" applyFont="1" applyFill="1" applyBorder="1" applyAlignment="1">
      <alignment horizontal="center" vertical="center" wrapText="1"/>
    </xf>
    <xf numFmtId="170" fontId="8" fillId="4" borderId="10" xfId="115" applyNumberFormat="1" applyFont="1" applyFill="1" applyBorder="1" applyAlignment="1">
      <alignment horizontal="center" vertical="center" wrapText="1"/>
    </xf>
    <xf numFmtId="170" fontId="8" fillId="4" borderId="10" xfId="0" applyNumberFormat="1" applyFont="1" applyFill="1" applyBorder="1" applyAlignment="1">
      <alignment horizontal="center" vertical="center" wrapText="1"/>
    </xf>
    <xf numFmtId="0" fontId="0" fillId="0" borderId="0" xfId="0" applyAlignment="1">
      <alignment horizontal="left" wrapText="1"/>
    </xf>
    <xf numFmtId="165" fontId="0" fillId="3" borderId="0" xfId="2" applyNumberFormat="1" applyFont="1" applyFill="1" applyBorder="1" applyAlignment="1"/>
    <xf numFmtId="0" fontId="0" fillId="0" borderId="6" xfId="0" applyFont="1" applyFill="1" applyBorder="1" applyAlignment="1">
      <alignment horizontal="left"/>
    </xf>
    <xf numFmtId="3" fontId="0" fillId="0" borderId="7" xfId="0" applyNumberFormat="1" applyFont="1" applyFill="1" applyBorder="1" applyAlignment="1">
      <alignment horizontal="center"/>
    </xf>
    <xf numFmtId="3" fontId="0" fillId="0" borderId="12" xfId="0" applyNumberFormat="1" applyFont="1" applyFill="1" applyBorder="1" applyAlignment="1">
      <alignment horizontal="center"/>
    </xf>
    <xf numFmtId="165" fontId="0" fillId="0" borderId="12" xfId="0" applyNumberFormat="1" applyFont="1" applyFill="1" applyBorder="1" applyAlignment="1">
      <alignment horizontal="center"/>
    </xf>
    <xf numFmtId="0" fontId="0" fillId="3" borderId="0" xfId="0" applyFill="1" applyAlignment="1">
      <alignment wrapText="1"/>
    </xf>
    <xf numFmtId="0" fontId="0" fillId="3" borderId="0" xfId="0" applyFont="1" applyFill="1" applyAlignment="1">
      <alignment horizontal="left" wrapText="1"/>
    </xf>
    <xf numFmtId="0" fontId="3" fillId="4" borderId="2" xfId="0" applyNumberFormat="1" applyFont="1" applyFill="1" applyBorder="1" applyAlignment="1">
      <alignment vertical="center" wrapText="1"/>
    </xf>
    <xf numFmtId="0" fontId="3" fillId="4" borderId="6" xfId="0" applyNumberFormat="1" applyFont="1" applyFill="1" applyBorder="1" applyAlignment="1">
      <alignment vertical="center" wrapText="1"/>
    </xf>
    <xf numFmtId="0" fontId="0" fillId="3" borderId="0" xfId="0" applyFont="1" applyFill="1" applyAlignment="1">
      <alignment wrapText="1"/>
    </xf>
    <xf numFmtId="0" fontId="3" fillId="4" borderId="5" xfId="0" applyFont="1" applyFill="1" applyBorder="1" applyAlignment="1">
      <alignment horizontal="center" wrapText="1"/>
    </xf>
    <xf numFmtId="0" fontId="3" fillId="4" borderId="3" xfId="0" applyFont="1" applyFill="1" applyBorder="1" applyAlignment="1">
      <alignment wrapText="1"/>
    </xf>
    <xf numFmtId="0" fontId="3" fillId="4" borderId="4" xfId="0" applyFont="1" applyFill="1" applyBorder="1" applyAlignment="1">
      <alignment wrapText="1"/>
    </xf>
    <xf numFmtId="0" fontId="3" fillId="4" borderId="5" xfId="0" applyFont="1" applyFill="1" applyBorder="1" applyAlignment="1">
      <alignment wrapText="1"/>
    </xf>
    <xf numFmtId="0" fontId="3" fillId="4" borderId="8" xfId="0" applyNumberFormat="1" applyFont="1" applyFill="1" applyBorder="1" applyAlignment="1">
      <alignment vertical="center" wrapText="1"/>
    </xf>
    <xf numFmtId="0" fontId="3" fillId="4" borderId="4" xfId="0" applyFont="1" applyFill="1" applyBorder="1" applyAlignment="1">
      <alignment horizontal="left" wrapText="1" indent="1"/>
    </xf>
    <xf numFmtId="3" fontId="7" fillId="3" borderId="7" xfId="0" applyNumberFormat="1" applyFont="1" applyFill="1" applyBorder="1" applyAlignment="1">
      <alignment horizontal="right"/>
    </xf>
    <xf numFmtId="3" fontId="7" fillId="3" borderId="12" xfId="0" applyNumberFormat="1" applyFont="1" applyFill="1" applyBorder="1" applyAlignment="1">
      <alignment horizontal="right"/>
    </xf>
    <xf numFmtId="3" fontId="0" fillId="3" borderId="14" xfId="0" applyNumberFormat="1" applyFill="1" applyBorder="1" applyAlignment="1">
      <alignment horizontal="right"/>
    </xf>
    <xf numFmtId="3" fontId="0" fillId="3" borderId="0" xfId="0" applyNumberFormat="1" applyFill="1" applyBorder="1" applyAlignment="1">
      <alignment horizontal="right"/>
    </xf>
    <xf numFmtId="0" fontId="3" fillId="4" borderId="7" xfId="0" applyFont="1" applyFill="1" applyBorder="1" applyAlignment="1">
      <alignment horizontal="left" indent="6"/>
    </xf>
    <xf numFmtId="0" fontId="3" fillId="4" borderId="7" xfId="0" applyFont="1" applyFill="1" applyBorder="1" applyAlignment="1">
      <alignment horizontal="left" wrapText="1"/>
    </xf>
    <xf numFmtId="0" fontId="3" fillId="4" borderId="2" xfId="0" applyNumberFormat="1" applyFont="1" applyFill="1" applyBorder="1" applyAlignment="1">
      <alignment vertical="center"/>
    </xf>
    <xf numFmtId="0" fontId="3" fillId="4" borderId="8" xfId="0" applyNumberFormat="1" applyFont="1" applyFill="1" applyBorder="1" applyAlignment="1">
      <alignment vertical="center"/>
    </xf>
    <xf numFmtId="0" fontId="3" fillId="4" borderId="6" xfId="0" applyNumberFormat="1" applyFont="1" applyFill="1" applyBorder="1" applyAlignment="1">
      <alignment vertical="center"/>
    </xf>
    <xf numFmtId="0" fontId="3" fillId="4" borderId="5" xfId="0" applyFont="1" applyFill="1" applyBorder="1" applyAlignment="1">
      <alignment horizontal="left" wrapText="1"/>
    </xf>
    <xf numFmtId="0" fontId="0" fillId="3" borderId="0" xfId="0" applyFill="1" applyAlignment="1">
      <alignment wrapText="1"/>
    </xf>
    <xf numFmtId="0" fontId="0" fillId="3" borderId="0" xfId="0" applyFill="1" applyAlignment="1">
      <alignment wrapText="1"/>
    </xf>
    <xf numFmtId="3" fontId="0" fillId="3" borderId="0" xfId="0" applyNumberFormat="1" applyFill="1"/>
    <xf numFmtId="0" fontId="0" fillId="0" borderId="0" xfId="0" applyFont="1" applyFill="1" applyAlignment="1">
      <alignment horizontal="left"/>
    </xf>
    <xf numFmtId="0" fontId="56" fillId="3" borderId="0" xfId="0" applyFont="1" applyFill="1" applyAlignment="1">
      <alignment horizontal="left" wrapText="1"/>
    </xf>
    <xf numFmtId="0" fontId="56" fillId="3" borderId="0" xfId="0" applyFont="1" applyFill="1" applyAlignment="1">
      <alignment wrapText="1"/>
    </xf>
    <xf numFmtId="0" fontId="50" fillId="3" borderId="0" xfId="114" applyFill="1" applyAlignment="1">
      <alignment horizontal="left"/>
    </xf>
    <xf numFmtId="0" fontId="3" fillId="4" borderId="4"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0" fillId="3" borderId="0" xfId="0" applyFill="1" applyAlignment="1">
      <alignment wrapText="1"/>
    </xf>
    <xf numFmtId="0" fontId="3" fillId="4" borderId="6" xfId="0" applyFont="1" applyFill="1" applyBorder="1" applyAlignment="1">
      <alignment horizontal="center" vertical="top" wrapText="1"/>
    </xf>
    <xf numFmtId="49" fontId="3" fillId="4" borderId="2" xfId="0" applyNumberFormat="1" applyFont="1" applyFill="1" applyBorder="1" applyAlignment="1">
      <alignment horizontal="center" vertical="center" wrapText="1"/>
    </xf>
    <xf numFmtId="49" fontId="3" fillId="4" borderId="6" xfId="0" applyNumberFormat="1" applyFont="1" applyFill="1" applyBorder="1" applyAlignment="1">
      <alignment horizontal="center" vertical="center" wrapText="1"/>
    </xf>
    <xf numFmtId="0" fontId="3" fillId="4" borderId="3" xfId="0" applyFont="1" applyFill="1" applyBorder="1" applyAlignment="1">
      <alignment vertical="center"/>
    </xf>
    <xf numFmtId="0" fontId="3" fillId="4" borderId="4" xfId="0" applyFont="1" applyFill="1" applyBorder="1" applyAlignment="1">
      <alignment vertical="center"/>
    </xf>
    <xf numFmtId="0" fontId="3" fillId="4" borderId="5" xfId="0" applyFont="1" applyFill="1" applyBorder="1" applyAlignment="1">
      <alignment vertical="center"/>
    </xf>
    <xf numFmtId="49" fontId="3" fillId="4" borderId="13" xfId="0" applyNumberFormat="1" applyFont="1" applyFill="1" applyBorder="1" applyAlignment="1">
      <alignment horizontal="center" vertical="center" wrapText="1"/>
    </xf>
    <xf numFmtId="0" fontId="3" fillId="4" borderId="3" xfId="0" applyFont="1" applyFill="1" applyBorder="1" applyAlignment="1">
      <alignment horizontal="left" vertical="center" indent="8"/>
    </xf>
    <xf numFmtId="0" fontId="3" fillId="4" borderId="4" xfId="0" applyFont="1" applyFill="1" applyBorder="1" applyAlignment="1">
      <alignment horizontal="left" vertical="center" indent="8"/>
    </xf>
    <xf numFmtId="0" fontId="3" fillId="4" borderId="5" xfId="0" applyFont="1" applyFill="1" applyBorder="1" applyAlignment="1">
      <alignment horizontal="center" vertical="center" wrapText="1"/>
    </xf>
    <xf numFmtId="168" fontId="1" fillId="3" borderId="0" xfId="1" applyNumberFormat="1" applyFont="1" applyFill="1" applyBorder="1" applyAlignment="1">
      <alignment horizontal="center"/>
    </xf>
    <xf numFmtId="0" fontId="0" fillId="0" borderId="0" xfId="0" applyFill="1" applyAlignment="1"/>
    <xf numFmtId="9" fontId="0" fillId="3" borderId="0" xfId="2" applyFont="1" applyFill="1" applyAlignment="1">
      <alignment horizontal="left" indent="1"/>
    </xf>
    <xf numFmtId="9" fontId="0" fillId="3" borderId="0" xfId="2" applyFont="1" applyFill="1" applyAlignment="1"/>
    <xf numFmtId="43" fontId="0" fillId="3" borderId="0" xfId="0" applyNumberFormat="1" applyFont="1" applyFill="1" applyAlignment="1">
      <alignment horizontal="left"/>
    </xf>
    <xf numFmtId="9" fontId="0" fillId="3" borderId="0" xfId="2" applyFont="1" applyFill="1" applyAlignment="1">
      <alignment horizontal="left"/>
    </xf>
    <xf numFmtId="0" fontId="0" fillId="0" borderId="0" xfId="0" applyFont="1" applyFill="1"/>
    <xf numFmtId="0" fontId="50" fillId="0" borderId="0" xfId="114" applyFill="1"/>
    <xf numFmtId="170" fontId="0" fillId="0" borderId="0" xfId="115" applyNumberFormat="1" applyFont="1" applyFill="1"/>
    <xf numFmtId="170" fontId="0" fillId="0" borderId="0" xfId="0" applyNumberFormat="1" applyFill="1"/>
    <xf numFmtId="0" fontId="50" fillId="0" borderId="0" xfId="114" quotePrefix="1" applyFill="1"/>
    <xf numFmtId="0" fontId="49" fillId="0" borderId="8" xfId="97" applyFont="1" applyFill="1" applyBorder="1" applyAlignment="1"/>
    <xf numFmtId="0" fontId="0" fillId="0" borderId="0" xfId="0" applyFont="1" applyFill="1" applyAlignment="1">
      <alignment horizontal="left" indent="1"/>
    </xf>
    <xf numFmtId="0" fontId="0" fillId="0" borderId="0" xfId="1" applyNumberFormat="1" applyFont="1" applyFill="1" applyBorder="1" applyAlignment="1">
      <alignment horizontal="right"/>
    </xf>
    <xf numFmtId="167" fontId="0" fillId="3" borderId="0" xfId="0" applyNumberFormat="1" applyFill="1"/>
    <xf numFmtId="167" fontId="0" fillId="0" borderId="0" xfId="1" applyNumberFormat="1" applyFont="1" applyFill="1" applyAlignment="1">
      <alignment horizontal="center"/>
    </xf>
    <xf numFmtId="3" fontId="0" fillId="0" borderId="0" xfId="0" applyNumberFormat="1" applyFill="1" applyBorder="1" applyAlignment="1">
      <alignment horizontal="center"/>
    </xf>
    <xf numFmtId="168" fontId="0" fillId="0" borderId="0" xfId="1" applyNumberFormat="1" applyFont="1" applyFill="1" applyBorder="1" applyAlignment="1">
      <alignment horizontal="right"/>
    </xf>
    <xf numFmtId="0" fontId="10" fillId="0" borderId="0" xfId="94" applyFont="1" applyAlignment="1">
      <alignment horizontal="left"/>
    </xf>
    <xf numFmtId="0" fontId="50" fillId="3" borderId="0" xfId="114" applyFill="1" applyAlignment="1"/>
    <xf numFmtId="168" fontId="0" fillId="3" borderId="0" xfId="1" applyNumberFormat="1" applyFont="1" applyFill="1" applyBorder="1" applyAlignment="1">
      <alignment horizontal="right"/>
    </xf>
    <xf numFmtId="0" fontId="3" fillId="4" borderId="3" xfId="1" applyNumberFormat="1" applyFont="1" applyFill="1" applyBorder="1" applyAlignment="1">
      <alignment vertical="center"/>
    </xf>
    <xf numFmtId="168" fontId="3" fillId="4" borderId="5" xfId="0" applyNumberFormat="1" applyFont="1" applyFill="1" applyBorder="1"/>
    <xf numFmtId="0" fontId="3" fillId="0" borderId="0" xfId="0" applyFont="1" applyBorder="1" applyAlignment="1"/>
    <xf numFmtId="0" fontId="10" fillId="3" borderId="0" xfId="0" applyFont="1" applyFill="1"/>
    <xf numFmtId="0" fontId="59" fillId="0" borderId="0" xfId="141" applyFont="1" applyBorder="1"/>
    <xf numFmtId="0" fontId="10" fillId="0" borderId="0" xfId="0" applyFont="1"/>
    <xf numFmtId="0" fontId="37" fillId="4" borderId="8" xfId="96" applyFont="1" applyFill="1" applyBorder="1" applyAlignment="1">
      <alignment horizontal="left" wrapText="1" indent="1"/>
    </xf>
    <xf numFmtId="0" fontId="0" fillId="0" borderId="0" xfId="0" applyFont="1" applyFill="1" applyAlignment="1">
      <alignment horizontal="left" vertical="top" wrapText="1"/>
    </xf>
    <xf numFmtId="0" fontId="0" fillId="0" borderId="0" xfId="0" applyAlignment="1">
      <alignment horizontal="right"/>
    </xf>
    <xf numFmtId="0" fontId="3" fillId="21" borderId="4" xfId="0" applyFont="1" applyFill="1" applyBorder="1" applyAlignment="1">
      <alignment horizontal="right" vertical="top"/>
    </xf>
    <xf numFmtId="0" fontId="3" fillId="4" borderId="4" xfId="0" applyFont="1" applyFill="1" applyBorder="1" applyAlignment="1">
      <alignment horizontal="center" vertical="center" wrapText="1"/>
    </xf>
    <xf numFmtId="0" fontId="8" fillId="3" borderId="15" xfId="0" applyFont="1" applyFill="1" applyBorder="1" applyAlignment="1">
      <alignment horizontal="center" vertical="center"/>
    </xf>
    <xf numFmtId="3" fontId="10" fillId="3" borderId="13" xfId="0" applyNumberFormat="1" applyFont="1" applyFill="1" applyBorder="1" applyAlignment="1">
      <alignment horizontal="center" vertical="center"/>
    </xf>
    <xf numFmtId="166" fontId="0" fillId="3" borderId="15" xfId="0" applyNumberFormat="1" applyFont="1" applyFill="1" applyBorder="1" applyAlignment="1">
      <alignment horizontal="center" vertical="center"/>
    </xf>
    <xf numFmtId="0" fontId="8" fillId="3" borderId="9" xfId="0" applyFont="1" applyFill="1" applyBorder="1" applyAlignment="1">
      <alignment horizontal="center" vertical="center"/>
    </xf>
    <xf numFmtId="3" fontId="10" fillId="3" borderId="16" xfId="0" applyNumberFormat="1" applyFont="1" applyFill="1" applyBorder="1" applyAlignment="1">
      <alignment horizontal="center" vertical="center"/>
    </xf>
    <xf numFmtId="166" fontId="0" fillId="3" borderId="9" xfId="0" applyNumberFormat="1" applyFont="1" applyFill="1" applyBorder="1" applyAlignment="1">
      <alignment horizontal="center" vertical="center"/>
    </xf>
    <xf numFmtId="0" fontId="3" fillId="3" borderId="6" xfId="0" applyFont="1" applyFill="1" applyBorder="1" applyAlignment="1">
      <alignment horizontal="left" vertical="center"/>
    </xf>
    <xf numFmtId="0" fontId="8" fillId="3" borderId="12" xfId="0" applyFont="1" applyFill="1" applyBorder="1" applyAlignment="1">
      <alignment horizontal="center" vertical="center"/>
    </xf>
    <xf numFmtId="3" fontId="10" fillId="3" borderId="11" xfId="0" applyNumberFormat="1" applyFont="1" applyFill="1" applyBorder="1" applyAlignment="1">
      <alignment horizontal="center" vertical="center"/>
    </xf>
    <xf numFmtId="166" fontId="0" fillId="3" borderId="12" xfId="0" applyNumberFormat="1" applyFont="1" applyFill="1" applyBorder="1" applyAlignment="1">
      <alignment horizontal="center" vertical="center"/>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1" fontId="60" fillId="3" borderId="13" xfId="97" applyNumberFormat="1" applyFont="1" applyFill="1" applyBorder="1" applyAlignment="1"/>
    <xf numFmtId="1" fontId="60" fillId="3" borderId="14" xfId="97" applyNumberFormat="1" applyFont="1" applyFill="1" applyBorder="1" applyAlignment="1"/>
    <xf numFmtId="1" fontId="60" fillId="3" borderId="2" xfId="97" applyNumberFormat="1" applyFont="1" applyFill="1" applyBorder="1" applyAlignment="1"/>
    <xf numFmtId="1" fontId="16" fillId="3" borderId="0" xfId="97" applyNumberFormat="1" applyFont="1" applyFill="1" applyBorder="1" applyAlignment="1"/>
    <xf numFmtId="1" fontId="16" fillId="3" borderId="8" xfId="97" applyNumberFormat="1" applyFont="1" applyFill="1" applyBorder="1" applyAlignment="1"/>
    <xf numFmtId="1" fontId="16" fillId="3" borderId="6" xfId="97" applyNumberFormat="1" applyFont="1" applyFill="1" applyBorder="1" applyAlignment="1"/>
    <xf numFmtId="1" fontId="16" fillId="3" borderId="3" xfId="97" applyNumberFormat="1" applyFont="1" applyFill="1" applyBorder="1" applyAlignment="1"/>
    <xf numFmtId="1" fontId="16" fillId="3" borderId="4" xfId="97" applyNumberFormat="1" applyFont="1" applyFill="1" applyBorder="1" applyAlignment="1"/>
    <xf numFmtId="1" fontId="16" fillId="3" borderId="10" xfId="97" applyNumberFormat="1" applyFont="1" applyFill="1" applyBorder="1" applyAlignment="1"/>
    <xf numFmtId="1" fontId="16" fillId="3" borderId="11" xfId="97" applyNumberFormat="1" applyFont="1" applyFill="1" applyBorder="1" applyAlignment="1"/>
    <xf numFmtId="1" fontId="16" fillId="3" borderId="7" xfId="97" applyNumberFormat="1" applyFont="1" applyFill="1" applyBorder="1" applyAlignment="1"/>
    <xf numFmtId="0" fontId="3" fillId="4" borderId="4" xfId="0" applyFont="1" applyFill="1" applyBorder="1" applyAlignment="1">
      <alignment horizontal="left" vertical="center" indent="1"/>
    </xf>
    <xf numFmtId="170" fontId="0" fillId="0" borderId="8" xfId="115" applyNumberFormat="1" applyFont="1" applyBorder="1"/>
    <xf numFmtId="9" fontId="0" fillId="3" borderId="0" xfId="2" applyFont="1" applyFill="1" applyBorder="1" applyAlignment="1">
      <alignment horizontal="right"/>
    </xf>
    <xf numFmtId="9" fontId="0" fillId="3" borderId="12" xfId="2" applyFont="1" applyFill="1" applyBorder="1" applyAlignment="1">
      <alignment horizontal="right"/>
    </xf>
    <xf numFmtId="0" fontId="3" fillId="0" borderId="0" xfId="0" applyFont="1" applyBorder="1" applyAlignment="1">
      <alignment horizontal="left"/>
    </xf>
    <xf numFmtId="0" fontId="10" fillId="3" borderId="0" xfId="0" applyFont="1" applyFill="1" applyAlignment="1">
      <alignment horizontal="left"/>
    </xf>
    <xf numFmtId="0" fontId="0" fillId="0" borderId="0" xfId="0" applyFill="1" applyAlignment="1">
      <alignment horizontal="left"/>
    </xf>
    <xf numFmtId="0" fontId="3" fillId="3" borderId="2" xfId="0" applyFont="1" applyFill="1" applyBorder="1" applyAlignment="1">
      <alignment horizontal="left" vertical="center"/>
    </xf>
    <xf numFmtId="0" fontId="50" fillId="3" borderId="0" xfId="114" applyFill="1" applyAlignment="1">
      <alignment horizontal="left" vertical="top"/>
    </xf>
    <xf numFmtId="0" fontId="5" fillId="3" borderId="0" xfId="0" applyFont="1" applyFill="1" applyBorder="1" applyAlignment="1">
      <alignment horizontal="left"/>
    </xf>
    <xf numFmtId="3" fontId="0" fillId="3" borderId="9" xfId="0" applyNumberFormat="1" applyFill="1" applyBorder="1" applyAlignment="1">
      <alignment horizontal="right"/>
    </xf>
    <xf numFmtId="3" fontId="0" fillId="3" borderId="7" xfId="0" applyNumberFormat="1" applyFont="1" applyFill="1" applyBorder="1" applyAlignment="1">
      <alignment horizontal="right"/>
    </xf>
    <xf numFmtId="3" fontId="0" fillId="3" borderId="12" xfId="0" applyNumberFormat="1" applyFont="1" applyFill="1" applyBorder="1" applyAlignment="1">
      <alignment horizontal="right"/>
    </xf>
    <xf numFmtId="3" fontId="0" fillId="3" borderId="11" xfId="0" applyNumberFormat="1" applyFont="1" applyFill="1" applyBorder="1"/>
    <xf numFmtId="3" fontId="0" fillId="3" borderId="7" xfId="0" applyNumberFormat="1" applyFont="1" applyFill="1" applyBorder="1"/>
    <xf numFmtId="3" fontId="0" fillId="3" borderId="12" xfId="0" applyNumberFormat="1" applyFont="1" applyFill="1" applyBorder="1"/>
    <xf numFmtId="168" fontId="1" fillId="3" borderId="0" xfId="1" applyNumberFormat="1" applyFont="1" applyFill="1" applyBorder="1" applyAlignment="1">
      <alignment horizontal="right" vertical="center"/>
    </xf>
    <xf numFmtId="0" fontId="0" fillId="0" borderId="0" xfId="0" applyFill="1" applyAlignment="1">
      <alignment horizontal="left" vertical="top" wrapText="1"/>
    </xf>
    <xf numFmtId="168" fontId="0" fillId="3" borderId="8" xfId="1" applyNumberFormat="1" applyFont="1" applyFill="1" applyBorder="1" applyAlignment="1">
      <alignment horizontal="right"/>
    </xf>
    <xf numFmtId="170" fontId="0" fillId="3" borderId="0" xfId="0" applyNumberFormat="1" applyFont="1" applyFill="1" applyBorder="1" applyAlignment="1">
      <alignment horizontal="left"/>
    </xf>
    <xf numFmtId="170" fontId="0" fillId="0" borderId="6" xfId="0" applyNumberFormat="1" applyFont="1" applyFill="1" applyBorder="1" applyAlignment="1">
      <alignment horizontal="center"/>
    </xf>
    <xf numFmtId="166" fontId="0" fillId="3" borderId="0" xfId="0" applyNumberFormat="1" applyFill="1"/>
    <xf numFmtId="171" fontId="0" fillId="0" borderId="6" xfId="0" applyNumberFormat="1" applyFill="1" applyBorder="1" applyAlignment="1">
      <alignment horizontal="center"/>
    </xf>
    <xf numFmtId="170" fontId="0" fillId="0" borderId="8" xfId="115" applyNumberFormat="1" applyFont="1" applyFill="1" applyBorder="1"/>
    <xf numFmtId="170" fontId="0" fillId="0" borderId="6" xfId="0" applyNumberFormat="1" applyFill="1" applyBorder="1"/>
    <xf numFmtId="170" fontId="0" fillId="0" borderId="6" xfId="115" applyNumberFormat="1" applyFont="1" applyFill="1" applyBorder="1"/>
    <xf numFmtId="9" fontId="0" fillId="3" borderId="0" xfId="2" applyFont="1" applyFill="1" applyBorder="1" applyAlignment="1">
      <alignment horizontal="center"/>
    </xf>
    <xf numFmtId="170" fontId="0" fillId="3" borderId="16" xfId="1" applyNumberFormat="1" applyFont="1" applyFill="1" applyBorder="1" applyAlignment="1">
      <alignment horizontal="left" vertical="center"/>
    </xf>
    <xf numFmtId="169" fontId="0" fillId="3" borderId="16" xfId="0" applyNumberFormat="1" applyFont="1" applyFill="1" applyBorder="1" applyAlignment="1">
      <alignment horizontal="left"/>
    </xf>
    <xf numFmtId="9" fontId="0" fillId="3" borderId="0" xfId="2" applyFont="1" applyFill="1" applyBorder="1" applyAlignment="1">
      <alignment wrapText="1"/>
    </xf>
    <xf numFmtId="49" fontId="50" fillId="0" borderId="0" xfId="114" applyNumberFormat="1" applyFill="1" applyAlignment="1">
      <alignment horizontal="left"/>
    </xf>
    <xf numFmtId="0" fontId="61" fillId="3" borderId="0" xfId="0" applyFont="1" applyFill="1" applyAlignment="1">
      <alignment vertical="center"/>
    </xf>
    <xf numFmtId="0" fontId="62" fillId="3" borderId="0" xfId="0" applyFont="1" applyFill="1" applyAlignment="1">
      <alignment horizontal="center" vertical="center" wrapText="1"/>
    </xf>
    <xf numFmtId="0" fontId="62" fillId="3" borderId="0" xfId="0" applyFont="1" applyFill="1" applyAlignment="1">
      <alignment horizontal="center" vertical="center"/>
    </xf>
    <xf numFmtId="0" fontId="51" fillId="0" borderId="0" xfId="0" applyFont="1" applyFill="1" applyBorder="1" applyAlignment="1">
      <alignment horizontal="right" vertical="center"/>
    </xf>
    <xf numFmtId="0" fontId="51" fillId="0" borderId="0" xfId="0" applyFont="1" applyFill="1" applyBorder="1" applyAlignment="1">
      <alignment vertical="center"/>
    </xf>
    <xf numFmtId="0" fontId="10" fillId="0" borderId="0" xfId="0" applyFont="1" applyFill="1" applyBorder="1" applyAlignment="1">
      <alignment horizontal="right" vertical="top"/>
    </xf>
    <xf numFmtId="0" fontId="10" fillId="0" borderId="0" xfId="0" applyFont="1" applyFill="1" applyAlignment="1">
      <alignment horizontal="right" vertical="top"/>
    </xf>
    <xf numFmtId="0" fontId="0" fillId="0" borderId="0" xfId="0" applyFont="1" applyFill="1" applyBorder="1" applyAlignment="1">
      <alignment horizontal="left" vertical="top" wrapText="1"/>
    </xf>
    <xf numFmtId="0" fontId="10" fillId="0" borderId="0" xfId="0" applyFont="1" applyFill="1" applyAlignment="1">
      <alignment horizontal="left" vertical="top" wrapText="1"/>
    </xf>
    <xf numFmtId="0" fontId="10" fillId="0" borderId="0" xfId="0" applyFont="1" applyFill="1" applyBorder="1" applyAlignment="1">
      <alignment horizontal="left" vertical="top" wrapText="1"/>
    </xf>
    <xf numFmtId="0" fontId="10" fillId="0" borderId="0" xfId="64" applyNumberFormat="1" applyFont="1" applyFill="1" applyBorder="1" applyAlignment="1">
      <alignment horizontal="left" vertical="top" wrapText="1"/>
    </xf>
    <xf numFmtId="0" fontId="57" fillId="0" borderId="0" xfId="64" applyNumberFormat="1" applyFont="1" applyFill="1" applyBorder="1" applyAlignment="1">
      <alignment horizontal="left" vertical="top" wrapText="1"/>
    </xf>
    <xf numFmtId="0" fontId="41" fillId="0" borderId="0" xfId="0" applyFont="1" applyFill="1" applyAlignment="1">
      <alignment horizontal="left" vertical="top" wrapText="1"/>
    </xf>
    <xf numFmtId="49" fontId="0" fillId="0" borderId="0" xfId="0" applyNumberFormat="1" applyFont="1" applyFill="1" applyAlignment="1">
      <alignment horizontal="left" wrapText="1"/>
    </xf>
    <xf numFmtId="0" fontId="50" fillId="0" borderId="0" xfId="114" applyFill="1" applyAlignment="1">
      <alignment horizontal="right" vertical="top"/>
    </xf>
    <xf numFmtId="0" fontId="5" fillId="0" borderId="0" xfId="0" applyFont="1" applyFill="1"/>
    <xf numFmtId="0" fontId="52" fillId="0" borderId="0" xfId="0" applyFont="1" applyFill="1" applyAlignment="1">
      <alignment horizontal="left" vertical="center"/>
    </xf>
    <xf numFmtId="0" fontId="0" fillId="0" borderId="0" xfId="0" quotePrefix="1" applyFont="1" applyFill="1" applyAlignment="1"/>
    <xf numFmtId="0" fontId="0" fillId="0" borderId="0" xfId="0" quotePrefix="1" applyFont="1" applyFill="1" applyAlignment="1">
      <alignment horizontal="left"/>
    </xf>
    <xf numFmtId="0" fontId="0" fillId="0" borderId="0" xfId="0" applyFill="1" applyAlignment="1">
      <alignment wrapText="1"/>
    </xf>
    <xf numFmtId="0" fontId="0" fillId="0" borderId="0" xfId="0" quotePrefix="1" applyFont="1" applyFill="1" applyAlignment="1">
      <alignment wrapText="1"/>
    </xf>
    <xf numFmtId="0" fontId="53" fillId="0" borderId="0" xfId="0" quotePrefix="1" applyFont="1" applyFill="1" applyAlignment="1">
      <alignment vertical="center"/>
    </xf>
    <xf numFmtId="0" fontId="0" fillId="0" borderId="0" xfId="0" applyFont="1" applyFill="1" applyAlignment="1"/>
    <xf numFmtId="0" fontId="0" fillId="0" borderId="0" xfId="0" applyFont="1" applyFill="1" applyAlignment="1">
      <alignment vertical="top"/>
    </xf>
    <xf numFmtId="0" fontId="52" fillId="0" borderId="0" xfId="0" applyFont="1" applyFill="1" applyAlignment="1">
      <alignment vertical="center"/>
    </xf>
    <xf numFmtId="0" fontId="0" fillId="0" borderId="0" xfId="0" quotePrefix="1" applyFill="1" applyAlignment="1"/>
    <xf numFmtId="0" fontId="54" fillId="0" borderId="0" xfId="0" quotePrefix="1" applyFont="1" applyFill="1" applyBorder="1" applyAlignment="1"/>
    <xf numFmtId="0" fontId="50" fillId="0" borderId="0" xfId="114" quotePrefix="1" applyFill="1" applyAlignment="1">
      <alignment vertical="top"/>
    </xf>
    <xf numFmtId="0" fontId="0" fillId="0" borderId="0" xfId="0" applyFill="1" applyAlignment="1">
      <alignment vertical="top"/>
    </xf>
    <xf numFmtId="0" fontId="54" fillId="0" borderId="0" xfId="0" quotePrefix="1" applyFont="1" applyFill="1" applyAlignment="1">
      <alignment horizontal="left"/>
    </xf>
    <xf numFmtId="0" fontId="54" fillId="0" borderId="0" xfId="0" quotePrefix="1" applyFont="1" applyFill="1" applyAlignment="1"/>
    <xf numFmtId="0" fontId="0" fillId="0" borderId="0" xfId="0" quotePrefix="1" applyFont="1" applyFill="1" applyAlignment="1">
      <alignment vertical="top"/>
    </xf>
    <xf numFmtId="0" fontId="0" fillId="0" borderId="0" xfId="0" quotePrefix="1" applyFont="1" applyFill="1" applyAlignment="1">
      <alignment horizontal="left" wrapText="1"/>
    </xf>
    <xf numFmtId="0" fontId="54" fillId="0" borderId="0" xfId="0" applyFont="1" applyFill="1" applyAlignment="1"/>
    <xf numFmtId="0" fontId="0" fillId="0" borderId="0" xfId="0" applyFill="1" applyAlignment="1">
      <alignment horizontal="left" wrapText="1"/>
    </xf>
    <xf numFmtId="49" fontId="0" fillId="0" borderId="0" xfId="0" applyNumberFormat="1" applyFont="1" applyFill="1" applyAlignment="1">
      <alignment horizontal="left"/>
    </xf>
    <xf numFmtId="0" fontId="0" fillId="0" borderId="0" xfId="0" quotePrefix="1" applyFill="1" applyAlignment="1">
      <alignment horizontal="left"/>
    </xf>
    <xf numFmtId="0" fontId="50" fillId="0" borderId="0" xfId="114" quotePrefix="1" applyFill="1" applyAlignment="1">
      <alignment horizontal="left"/>
    </xf>
    <xf numFmtId="0" fontId="0" fillId="0" borderId="0" xfId="0" applyFont="1" applyFill="1" applyAlignment="1">
      <alignment horizontal="left" vertical="top"/>
    </xf>
    <xf numFmtId="0" fontId="0" fillId="0" borderId="0" xfId="0" quotePrefix="1" applyFont="1" applyFill="1" applyAlignment="1">
      <alignment vertical="top" wrapText="1"/>
    </xf>
    <xf numFmtId="0" fontId="54" fillId="0" borderId="0" xfId="0" applyFont="1" applyFill="1"/>
    <xf numFmtId="0" fontId="10" fillId="0" borderId="0" xfId="94" applyFont="1" applyFill="1" applyAlignment="1">
      <alignment horizontal="left"/>
    </xf>
    <xf numFmtId="0" fontId="53" fillId="0" borderId="0" xfId="0" applyFont="1" applyFill="1" applyAlignment="1">
      <alignment horizontal="left" vertical="center" readingOrder="1"/>
    </xf>
    <xf numFmtId="3" fontId="8" fillId="4" borderId="4" xfId="0" applyNumberFormat="1" applyFont="1" applyFill="1" applyBorder="1" applyAlignment="1">
      <alignment horizontal="center"/>
    </xf>
    <xf numFmtId="3" fontId="8" fillId="4" borderId="10" xfId="0" applyNumberFormat="1" applyFont="1" applyFill="1" applyBorder="1" applyAlignment="1">
      <alignment horizontal="center"/>
    </xf>
    <xf numFmtId="168" fontId="0" fillId="3" borderId="16" xfId="1" applyNumberFormat="1" applyFont="1" applyFill="1" applyBorder="1"/>
    <xf numFmtId="168" fontId="3" fillId="4" borderId="3" xfId="1" applyNumberFormat="1" applyFont="1" applyFill="1" applyBorder="1"/>
    <xf numFmtId="168" fontId="3" fillId="4" borderId="10" xfId="1" applyNumberFormat="1" applyFont="1" applyFill="1" applyBorder="1"/>
    <xf numFmtId="168" fontId="0" fillId="3" borderId="16" xfId="1" applyNumberFormat="1" applyFont="1" applyFill="1" applyBorder="1" applyAlignment="1">
      <alignment horizontal="right"/>
    </xf>
    <xf numFmtId="168" fontId="0" fillId="3" borderId="2" xfId="1" applyNumberFormat="1" applyFont="1" applyFill="1" applyBorder="1" applyAlignment="1">
      <alignment horizontal="right"/>
    </xf>
    <xf numFmtId="0" fontId="3" fillId="4" borderId="4" xfId="0" applyFont="1" applyFill="1" applyBorder="1" applyAlignment="1">
      <alignment horizontal="center" vertical="center" wrapText="1"/>
    </xf>
    <xf numFmtId="0" fontId="3" fillId="4" borderId="2" xfId="0" applyNumberFormat="1" applyFont="1" applyFill="1" applyBorder="1" applyAlignment="1">
      <alignment horizontal="center"/>
    </xf>
    <xf numFmtId="170" fontId="0" fillId="0" borderId="0" xfId="0" applyNumberFormat="1" applyFill="1" applyBorder="1"/>
    <xf numFmtId="170" fontId="0" fillId="0" borderId="8" xfId="0" applyNumberFormat="1" applyFill="1" applyBorder="1"/>
    <xf numFmtId="3" fontId="0" fillId="3" borderId="0" xfId="0" applyNumberFormat="1" applyFont="1" applyFill="1" applyAlignment="1">
      <alignment horizontal="center"/>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165" fontId="0" fillId="3" borderId="9" xfId="0" applyNumberFormat="1" applyFont="1" applyFill="1" applyBorder="1" applyAlignment="1">
      <alignment horizontal="center"/>
    </xf>
    <xf numFmtId="0" fontId="56" fillId="3" borderId="0" xfId="0" applyFont="1" applyFill="1"/>
    <xf numFmtId="0" fontId="56" fillId="3" borderId="0" xfId="0" applyFont="1" applyFill="1" applyAlignment="1">
      <alignment horizontal="left"/>
    </xf>
    <xf numFmtId="0" fontId="3" fillId="0" borderId="0" xfId="0" applyFont="1" applyFill="1" applyAlignment="1">
      <alignment horizontal="right"/>
    </xf>
    <xf numFmtId="0" fontId="3" fillId="3" borderId="0" xfId="0" applyFont="1" applyFill="1" applyAlignment="1">
      <alignment horizontal="right"/>
    </xf>
    <xf numFmtId="0" fontId="3" fillId="3" borderId="0" xfId="0" applyFont="1" applyFill="1" applyBorder="1" applyAlignment="1">
      <alignment horizontal="right"/>
    </xf>
    <xf numFmtId="0" fontId="55" fillId="3" borderId="0" xfId="0" applyFont="1" applyFill="1" applyAlignment="1">
      <alignment horizontal="right" vertical="top"/>
    </xf>
    <xf numFmtId="0" fontId="0" fillId="3" borderId="0" xfId="0" applyFont="1" applyFill="1" applyBorder="1" applyAlignment="1">
      <alignment horizontal="right" vertical="top"/>
    </xf>
    <xf numFmtId="0" fontId="0" fillId="3" borderId="0" xfId="0" applyFill="1" applyAlignment="1">
      <alignment horizontal="right" wrapText="1"/>
    </xf>
    <xf numFmtId="0" fontId="10" fillId="3" borderId="0" xfId="0" applyFont="1" applyFill="1" applyAlignment="1">
      <alignment horizontal="right" wrapText="1"/>
    </xf>
    <xf numFmtId="3" fontId="3" fillId="4" borderId="4" xfId="0" applyNumberFormat="1" applyFont="1" applyFill="1" applyBorder="1" applyAlignment="1">
      <alignment horizontal="right"/>
    </xf>
    <xf numFmtId="171" fontId="0" fillId="3" borderId="0" xfId="2" applyNumberFormat="1" applyFont="1" applyFill="1"/>
    <xf numFmtId="9" fontId="0" fillId="3" borderId="0" xfId="2" applyFont="1" applyFill="1" applyAlignment="1">
      <alignment horizontal="center"/>
    </xf>
    <xf numFmtId="170" fontId="0" fillId="3" borderId="0" xfId="0" applyNumberFormat="1" applyFont="1" applyFill="1" applyBorder="1" applyAlignment="1">
      <alignment horizontal="center"/>
    </xf>
    <xf numFmtId="171" fontId="0" fillId="3" borderId="0" xfId="0" applyNumberFormat="1" applyFont="1" applyFill="1" applyBorder="1" applyAlignment="1">
      <alignment horizontal="center"/>
    </xf>
    <xf numFmtId="0" fontId="0" fillId="3" borderId="16" xfId="0" applyFont="1" applyFill="1" applyBorder="1"/>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49" fontId="50" fillId="0" borderId="0" xfId="114" quotePrefix="1" applyNumberFormat="1" applyFill="1" applyAlignment="1">
      <alignment horizontal="left"/>
    </xf>
    <xf numFmtId="3" fontId="0" fillId="3" borderId="16" xfId="0" applyNumberFormat="1" applyFill="1" applyBorder="1" applyAlignment="1"/>
    <xf numFmtId="3" fontId="0" fillId="3" borderId="11" xfId="0" applyNumberFormat="1" applyFill="1" applyBorder="1" applyAlignment="1"/>
    <xf numFmtId="168" fontId="1" fillId="3" borderId="16" xfId="1" applyNumberFormat="1" applyFont="1" applyFill="1" applyBorder="1" applyAlignment="1">
      <alignment horizontal="center" vertical="center"/>
    </xf>
    <xf numFmtId="168" fontId="1" fillId="3" borderId="0" xfId="1" applyNumberFormat="1" applyFont="1" applyFill="1" applyBorder="1" applyAlignment="1">
      <alignment horizontal="center" vertical="center"/>
    </xf>
    <xf numFmtId="168" fontId="1" fillId="3" borderId="9" xfId="1" applyNumberFormat="1" applyFont="1" applyFill="1" applyBorder="1" applyAlignment="1">
      <alignment horizontal="center" vertical="center"/>
    </xf>
    <xf numFmtId="168" fontId="1" fillId="3" borderId="9" xfId="1" applyNumberFormat="1" applyFont="1" applyFill="1" applyBorder="1" applyAlignment="1">
      <alignment horizontal="right" vertical="center"/>
    </xf>
    <xf numFmtId="168" fontId="1" fillId="3" borderId="11" xfId="1" applyNumberFormat="1" applyFont="1" applyFill="1" applyBorder="1" applyAlignment="1">
      <alignment horizontal="center" vertical="center"/>
    </xf>
    <xf numFmtId="168" fontId="1" fillId="3" borderId="7" xfId="1" applyNumberFormat="1" applyFont="1" applyFill="1" applyBorder="1" applyAlignment="1">
      <alignment horizontal="right" vertical="center"/>
    </xf>
    <xf numFmtId="168" fontId="1" fillId="3" borderId="12" xfId="1" applyNumberFormat="1" applyFont="1" applyFill="1" applyBorder="1" applyAlignment="1">
      <alignment horizontal="right" vertical="center"/>
    </xf>
    <xf numFmtId="0" fontId="3" fillId="4" borderId="7" xfId="1" applyNumberFormat="1" applyFont="1" applyFill="1" applyBorder="1" applyAlignment="1">
      <alignment horizontal="center" wrapText="1"/>
    </xf>
    <xf numFmtId="0" fontId="3" fillId="4" borderId="5" xfId="1" applyNumberFormat="1" applyFont="1" applyFill="1" applyBorder="1" applyAlignment="1">
      <alignment horizontal="center" wrapText="1"/>
    </xf>
    <xf numFmtId="166" fontId="0" fillId="3" borderId="0" xfId="2" applyNumberFormat="1" applyFont="1" applyFill="1" applyAlignment="1">
      <alignment wrapText="1"/>
    </xf>
    <xf numFmtId="0" fontId="3" fillId="4" borderId="6" xfId="0" applyNumberFormat="1" applyFont="1" applyFill="1" applyBorder="1" applyAlignment="1">
      <alignment horizontal="center" vertical="top" wrapText="1"/>
    </xf>
    <xf numFmtId="0" fontId="3" fillId="4" borderId="6" xfId="0" applyFont="1" applyFill="1" applyBorder="1" applyAlignment="1">
      <alignment horizontal="center" wrapText="1"/>
    </xf>
    <xf numFmtId="0" fontId="3" fillId="4" borderId="11" xfId="0" applyNumberFormat="1" applyFont="1" applyFill="1" applyBorder="1" applyAlignment="1">
      <alignment horizontal="center" wrapText="1"/>
    </xf>
    <xf numFmtId="0" fontId="3" fillId="4" borderId="7" xfId="0" applyNumberFormat="1" applyFont="1" applyFill="1" applyBorder="1" applyAlignment="1">
      <alignment horizontal="center" wrapText="1"/>
    </xf>
    <xf numFmtId="0" fontId="3" fillId="4" borderId="12" xfId="0" applyNumberFormat="1" applyFont="1" applyFill="1" applyBorder="1" applyAlignment="1">
      <alignment horizontal="center" wrapText="1"/>
    </xf>
    <xf numFmtId="1" fontId="0" fillId="3" borderId="0" xfId="0" applyNumberFormat="1" applyFont="1" applyFill="1"/>
    <xf numFmtId="43" fontId="0" fillId="3" borderId="0" xfId="0" applyNumberFormat="1" applyFont="1" applyFill="1"/>
    <xf numFmtId="168" fontId="0" fillId="3" borderId="0" xfId="0" applyNumberFormat="1" applyFont="1" applyFill="1"/>
    <xf numFmtId="9" fontId="1" fillId="3" borderId="0" xfId="2" applyFont="1" applyFill="1"/>
    <xf numFmtId="0" fontId="0" fillId="0" borderId="0" xfId="0" applyFont="1" applyFill="1" applyBorder="1" applyAlignment="1">
      <alignment vertical="top" wrapText="1"/>
    </xf>
    <xf numFmtId="10" fontId="0" fillId="3" borderId="0" xfId="2" applyNumberFormat="1" applyFont="1" applyFill="1"/>
  </cellXfs>
  <cellStyles count="151">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Calculation 2" xfId="28" xr:uid="{00000000-0005-0000-0000-000019000000}"/>
    <cellStyle name="Calculation 2 2" xfId="116" xr:uid="{00000000-0005-0000-0000-00001A000000}"/>
    <cellStyle name="Check Cell 2" xfId="29" xr:uid="{00000000-0005-0000-0000-00001B000000}"/>
    <cellStyle name="Comma" xfId="1" builtinId="3"/>
    <cellStyle name="Comma 2" xfId="30" xr:uid="{00000000-0005-0000-0000-00001D000000}"/>
    <cellStyle name="Comma 2 2" xfId="31" xr:uid="{00000000-0005-0000-0000-00001E000000}"/>
    <cellStyle name="Comma 2 3" xfId="32" xr:uid="{00000000-0005-0000-0000-00001F000000}"/>
    <cellStyle name="Comma 3" xfId="33" xr:uid="{00000000-0005-0000-0000-000020000000}"/>
    <cellStyle name="Comma 3 2" xfId="34" xr:uid="{00000000-0005-0000-0000-000021000000}"/>
    <cellStyle name="Comma 3 3" xfId="35" xr:uid="{00000000-0005-0000-0000-000022000000}"/>
    <cellStyle name="Comma 4" xfId="142" xr:uid="{00000000-0005-0000-0000-000023000000}"/>
    <cellStyle name="Currency" xfId="115" builtinId="4"/>
    <cellStyle name="Currency 2" xfId="36" xr:uid="{00000000-0005-0000-0000-000025000000}"/>
    <cellStyle name="Explanatory Text 2" xfId="37" xr:uid="{00000000-0005-0000-0000-000026000000}"/>
    <cellStyle name="Followed Hyperlink 2" xfId="38" xr:uid="{00000000-0005-0000-0000-000027000000}"/>
    <cellStyle name="Good 2" xfId="39" xr:uid="{00000000-0005-0000-0000-000028000000}"/>
    <cellStyle name="Heading 1" xfId="141" builtinId="16"/>
    <cellStyle name="Heading 1 2" xfId="40" xr:uid="{00000000-0005-0000-0000-00002A000000}"/>
    <cellStyle name="Heading 1 2 2" xfId="147" xr:uid="{00000000-0005-0000-0000-000000000000}"/>
    <cellStyle name="Heading 2 2" xfId="41" xr:uid="{00000000-0005-0000-0000-00002B000000}"/>
    <cellStyle name="Heading 2 2 2" xfId="149" xr:uid="{00000000-0005-0000-0000-000001000000}"/>
    <cellStyle name="Heading 3 2" xfId="42" xr:uid="{00000000-0005-0000-0000-00002C000000}"/>
    <cellStyle name="Heading 4 2" xfId="43" xr:uid="{00000000-0005-0000-0000-00002D000000}"/>
    <cellStyle name="Hyperlink" xfId="114" builtinId="8"/>
    <cellStyle name="Hyperlink 2" xfId="44" xr:uid="{00000000-0005-0000-0000-00002F000000}"/>
    <cellStyle name="Hyperlink 2 2" xfId="45" xr:uid="{00000000-0005-0000-0000-000030000000}"/>
    <cellStyle name="Hyperlink 2 2 2" xfId="46" xr:uid="{00000000-0005-0000-0000-000031000000}"/>
    <cellStyle name="Hyperlink 2 2 2 2" xfId="145" xr:uid="{00000000-0005-0000-0000-000005000000}"/>
    <cellStyle name="Hyperlink 2 2 3" xfId="47" xr:uid="{00000000-0005-0000-0000-000032000000}"/>
    <cellStyle name="Hyperlink 2 2 4" xfId="117" xr:uid="{00000000-0005-0000-0000-000033000000}"/>
    <cellStyle name="Hyperlink 2 3" xfId="118" xr:uid="{00000000-0005-0000-0000-000034000000}"/>
    <cellStyle name="Hyperlink 3" xfId="48" xr:uid="{00000000-0005-0000-0000-000035000000}"/>
    <cellStyle name="Hyperlink 3 2" xfId="49" xr:uid="{00000000-0005-0000-0000-000036000000}"/>
    <cellStyle name="Hyperlink 3 2 2" xfId="50" xr:uid="{00000000-0005-0000-0000-000037000000}"/>
    <cellStyle name="Hyperlink 3 2 2 2" xfId="119" xr:uid="{00000000-0005-0000-0000-000038000000}"/>
    <cellStyle name="Hyperlink 3 2 3" xfId="51" xr:uid="{00000000-0005-0000-0000-000039000000}"/>
    <cellStyle name="Hyperlink 3 2 4" xfId="52" xr:uid="{00000000-0005-0000-0000-00003A000000}"/>
    <cellStyle name="Hyperlink 3 2 5" xfId="120" xr:uid="{00000000-0005-0000-0000-00003B000000}"/>
    <cellStyle name="Hyperlink 3 3" xfId="53" xr:uid="{00000000-0005-0000-0000-00003C000000}"/>
    <cellStyle name="Hyperlink 3 3 2" xfId="121" xr:uid="{00000000-0005-0000-0000-00003D000000}"/>
    <cellStyle name="Hyperlink 3 4" xfId="54" xr:uid="{00000000-0005-0000-0000-00003E000000}"/>
    <cellStyle name="Hyperlink 4" xfId="55" xr:uid="{00000000-0005-0000-0000-00003F000000}"/>
    <cellStyle name="Hyperlink 4 2" xfId="56" xr:uid="{00000000-0005-0000-0000-000040000000}"/>
    <cellStyle name="Hyperlink 4 3" xfId="57" xr:uid="{00000000-0005-0000-0000-000041000000}"/>
    <cellStyle name="Hyperlink 4 4" xfId="58" xr:uid="{00000000-0005-0000-0000-000042000000}"/>
    <cellStyle name="Hyperlink 4 5" xfId="122" xr:uid="{00000000-0005-0000-0000-000043000000}"/>
    <cellStyle name="Hyperlink 5" xfId="59" xr:uid="{00000000-0005-0000-0000-000044000000}"/>
    <cellStyle name="Hyperlink 5 2" xfId="123" xr:uid="{00000000-0005-0000-0000-000045000000}"/>
    <cellStyle name="Hyperlink 5 3" xfId="146" xr:uid="{00000000-0005-0000-0000-000009000000}"/>
    <cellStyle name="Hyperlink 6" xfId="124" xr:uid="{00000000-0005-0000-0000-000046000000}"/>
    <cellStyle name="Input 2" xfId="60" xr:uid="{00000000-0005-0000-0000-000047000000}"/>
    <cellStyle name="Input 2 2" xfId="125" xr:uid="{00000000-0005-0000-0000-000048000000}"/>
    <cellStyle name="Linked Cell 2" xfId="61" xr:uid="{00000000-0005-0000-0000-000049000000}"/>
    <cellStyle name="Neutral 2" xfId="62" xr:uid="{00000000-0005-0000-0000-00004A000000}"/>
    <cellStyle name="Normal" xfId="0" builtinId="0"/>
    <cellStyle name="Normal 100" xfId="63" xr:uid="{00000000-0005-0000-0000-00004C000000}"/>
    <cellStyle name="Normal 2" xfId="64" xr:uid="{00000000-0005-0000-0000-00004D000000}"/>
    <cellStyle name="Normal 2 2" xfId="65" xr:uid="{00000000-0005-0000-0000-00004E000000}"/>
    <cellStyle name="Normal 2 2 2" xfId="66" xr:uid="{00000000-0005-0000-0000-00004F000000}"/>
    <cellStyle name="Normal 2 2 2 2" xfId="67" xr:uid="{00000000-0005-0000-0000-000050000000}"/>
    <cellStyle name="Normal 2 2 2 2 2" xfId="68" xr:uid="{00000000-0005-0000-0000-000051000000}"/>
    <cellStyle name="Normal 2 2 2 3" xfId="126" xr:uid="{00000000-0005-0000-0000-000052000000}"/>
    <cellStyle name="Normal 2 2 3" xfId="69" xr:uid="{00000000-0005-0000-0000-000053000000}"/>
    <cellStyle name="Normal 2 2 3 2" xfId="144" xr:uid="{00000000-0005-0000-0000-000054000000}"/>
    <cellStyle name="Normal 2 2 4" xfId="70" xr:uid="{00000000-0005-0000-0000-000055000000}"/>
    <cellStyle name="Normal 2 3" xfId="71" xr:uid="{00000000-0005-0000-0000-000056000000}"/>
    <cellStyle name="Normal 2 3 2" xfId="72" xr:uid="{00000000-0005-0000-0000-000057000000}"/>
    <cellStyle name="Normal 2 3 3" xfId="73" xr:uid="{00000000-0005-0000-0000-000058000000}"/>
    <cellStyle name="Normal 2 4" xfId="74" xr:uid="{00000000-0005-0000-0000-000059000000}"/>
    <cellStyle name="Normal 2 4 2" xfId="127" xr:uid="{00000000-0005-0000-0000-00005A000000}"/>
    <cellStyle name="Normal 2 5" xfId="75" xr:uid="{00000000-0005-0000-0000-00005B000000}"/>
    <cellStyle name="Normal 2 5 2" xfId="128" xr:uid="{00000000-0005-0000-0000-00005C000000}"/>
    <cellStyle name="Normal 2 6" xfId="76" xr:uid="{00000000-0005-0000-0000-00005D000000}"/>
    <cellStyle name="Normal 3" xfId="77" xr:uid="{00000000-0005-0000-0000-00005E000000}"/>
    <cellStyle name="Normal 3 2" xfId="78" xr:uid="{00000000-0005-0000-0000-00005F000000}"/>
    <cellStyle name="Normal 3 2 2" xfId="79" xr:uid="{00000000-0005-0000-0000-000060000000}"/>
    <cellStyle name="Normal 3 2 3" xfId="129" xr:uid="{00000000-0005-0000-0000-000061000000}"/>
    <cellStyle name="Normal 3 2 4" xfId="150" xr:uid="{00000000-0005-0000-0000-000010000000}"/>
    <cellStyle name="Normal 3 3" xfId="80" xr:uid="{00000000-0005-0000-0000-000062000000}"/>
    <cellStyle name="Normal 3 4" xfId="81" xr:uid="{00000000-0005-0000-0000-000063000000}"/>
    <cellStyle name="Normal 3 5" xfId="130" xr:uid="{00000000-0005-0000-0000-000064000000}"/>
    <cellStyle name="Normal 3 6" xfId="148" xr:uid="{00000000-0005-0000-0000-00000F000000}"/>
    <cellStyle name="Normal 4" xfId="82" xr:uid="{00000000-0005-0000-0000-000065000000}"/>
    <cellStyle name="Normal 4 2" xfId="83" xr:uid="{00000000-0005-0000-0000-000066000000}"/>
    <cellStyle name="Normal 4 2 2" xfId="84" xr:uid="{00000000-0005-0000-0000-000067000000}"/>
    <cellStyle name="Normal 4 2 3" xfId="85" xr:uid="{00000000-0005-0000-0000-000068000000}"/>
    <cellStyle name="Normal 4 3" xfId="86" xr:uid="{00000000-0005-0000-0000-000069000000}"/>
    <cellStyle name="Normal 4 4" xfId="87" xr:uid="{00000000-0005-0000-0000-00006A000000}"/>
    <cellStyle name="Normal 4 4 2" xfId="131" xr:uid="{00000000-0005-0000-0000-00006B000000}"/>
    <cellStyle name="Normal 4 5" xfId="132" xr:uid="{00000000-0005-0000-0000-00006C000000}"/>
    <cellStyle name="Normal 5" xfId="88" xr:uid="{00000000-0005-0000-0000-00006D000000}"/>
    <cellStyle name="Normal 5 2" xfId="89" xr:uid="{00000000-0005-0000-0000-00006E000000}"/>
    <cellStyle name="Normal 5 3" xfId="90" xr:uid="{00000000-0005-0000-0000-00006F000000}"/>
    <cellStyle name="Normal 6" xfId="91" xr:uid="{00000000-0005-0000-0000-000070000000}"/>
    <cellStyle name="Normal 6 2" xfId="92" xr:uid="{00000000-0005-0000-0000-000071000000}"/>
    <cellStyle name="Normal 6 2 2" xfId="133" xr:uid="{00000000-0005-0000-0000-000072000000}"/>
    <cellStyle name="Normal 6 3" xfId="93" xr:uid="{00000000-0005-0000-0000-000073000000}"/>
    <cellStyle name="Normal 6 3 2" xfId="134" xr:uid="{00000000-0005-0000-0000-000074000000}"/>
    <cellStyle name="Normal 6 4" xfId="135" xr:uid="{00000000-0005-0000-0000-000075000000}"/>
    <cellStyle name="Normal 7" xfId="94" xr:uid="{00000000-0005-0000-0000-000076000000}"/>
    <cellStyle name="Normal 7 2" xfId="136" xr:uid="{00000000-0005-0000-0000-000077000000}"/>
    <cellStyle name="Normal 8" xfId="95" xr:uid="{00000000-0005-0000-0000-000078000000}"/>
    <cellStyle name="Normal_Sheet1" xfId="96" xr:uid="{00000000-0005-0000-0000-000079000000}"/>
    <cellStyle name="Normal_Tables&amp;Charts 2012-13" xfId="97" xr:uid="{00000000-0005-0000-0000-00007A000000}"/>
    <cellStyle name="Note 2" xfId="98" xr:uid="{00000000-0005-0000-0000-00007B000000}"/>
    <cellStyle name="Note 2 2" xfId="99" xr:uid="{00000000-0005-0000-0000-00007C000000}"/>
    <cellStyle name="Note 2 2 2" xfId="137" xr:uid="{00000000-0005-0000-0000-00007D000000}"/>
    <cellStyle name="Note 3" xfId="100" xr:uid="{00000000-0005-0000-0000-00007E000000}"/>
    <cellStyle name="Note 3 2" xfId="138" xr:uid="{00000000-0005-0000-0000-00007F000000}"/>
    <cellStyle name="Output 2" xfId="101" xr:uid="{00000000-0005-0000-0000-000080000000}"/>
    <cellStyle name="Output 2 2" xfId="139" xr:uid="{00000000-0005-0000-0000-000081000000}"/>
    <cellStyle name="Percent" xfId="2" builtinId="5"/>
    <cellStyle name="Percent 2" xfId="102" xr:uid="{00000000-0005-0000-0000-000083000000}"/>
    <cellStyle name="Percent 2 2" xfId="103" xr:uid="{00000000-0005-0000-0000-000084000000}"/>
    <cellStyle name="Percent 3" xfId="104" xr:uid="{00000000-0005-0000-0000-000085000000}"/>
    <cellStyle name="Percent 3 2" xfId="105" xr:uid="{00000000-0005-0000-0000-000086000000}"/>
    <cellStyle name="Percent 3 2 2" xfId="106" xr:uid="{00000000-0005-0000-0000-000087000000}"/>
    <cellStyle name="Percent 4" xfId="107" xr:uid="{00000000-0005-0000-0000-000088000000}"/>
    <cellStyle name="Percent 5" xfId="108" xr:uid="{00000000-0005-0000-0000-000089000000}"/>
    <cellStyle name="Percent 6" xfId="143" xr:uid="{00000000-0005-0000-0000-00008A000000}"/>
    <cellStyle name="Title 2" xfId="109" xr:uid="{00000000-0005-0000-0000-00008B000000}"/>
    <cellStyle name="Total 2" xfId="110" xr:uid="{00000000-0005-0000-0000-00008C000000}"/>
    <cellStyle name="Total 2 2" xfId="140" xr:uid="{00000000-0005-0000-0000-00008D000000}"/>
    <cellStyle name="Warning Text 2" xfId="111" xr:uid="{00000000-0005-0000-0000-00008E000000}"/>
    <cellStyle name="whole number" xfId="112" xr:uid="{00000000-0005-0000-0000-00008F000000}"/>
    <cellStyle name="whole number 2" xfId="113" xr:uid="{00000000-0005-0000-0000-00009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342900</xdr:colOff>
      <xdr:row>1</xdr:row>
      <xdr:rowOff>4400550</xdr:rowOff>
    </xdr:from>
    <xdr:to>
      <xdr:col>0</xdr:col>
      <xdr:colOff>2163416</xdr:colOff>
      <xdr:row>1</xdr:row>
      <xdr:rowOff>5071440</xdr:rowOff>
    </xdr:to>
    <xdr:pic>
      <xdr:nvPicPr>
        <xdr:cNvPr id="2" name="Picture 1" descr="Northern Ireland Statistics &amp; Reasearch Agency" title="NISRA Logo">
          <a:extLst>
            <a:ext uri="{FF2B5EF4-FFF2-40B4-BE49-F238E27FC236}">
              <a16:creationId xmlns:a16="http://schemas.microsoft.com/office/drawing/2014/main" id="{0D184CFB-B183-49B0-BEA7-D3585D5081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4429125"/>
          <a:ext cx="1820516" cy="67089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9C2D1"/>
                </a:outerShdw>
              </a:effectLst>
            </a14:hiddenEffects>
          </a:ext>
        </a:extLst>
      </xdr:spPr>
    </xdr:pic>
    <xdr:clientData/>
  </xdr:twoCellAnchor>
  <xdr:twoCellAnchor editAs="oneCell">
    <xdr:from>
      <xdr:col>0</xdr:col>
      <xdr:colOff>428625</xdr:colOff>
      <xdr:row>1</xdr:row>
      <xdr:rowOff>5181600</xdr:rowOff>
    </xdr:from>
    <xdr:to>
      <xdr:col>0</xdr:col>
      <xdr:colOff>3761267</xdr:colOff>
      <xdr:row>2</xdr:row>
      <xdr:rowOff>199998</xdr:rowOff>
    </xdr:to>
    <xdr:pic>
      <xdr:nvPicPr>
        <xdr:cNvPr id="3" name="Picture 2" descr="Providing Support to Health and Social Care">
          <a:extLst>
            <a:ext uri="{FF2B5EF4-FFF2-40B4-BE49-F238E27FC236}">
              <a16:creationId xmlns:a16="http://schemas.microsoft.com/office/drawing/2014/main" id="{020A42A2-6B87-4632-9075-6BEF97D19DB4}"/>
            </a:ext>
          </a:extLst>
        </xdr:cNvPr>
        <xdr:cNvPicPr>
          <a:picLocks noChangeAspect="1"/>
        </xdr:cNvPicPr>
      </xdr:nvPicPr>
      <xdr:blipFill>
        <a:blip xmlns:r="http://schemas.openxmlformats.org/officeDocument/2006/relationships" r:embed="rId2"/>
        <a:stretch>
          <a:fillRect/>
        </a:stretch>
      </xdr:blipFill>
      <xdr:spPr>
        <a:xfrm>
          <a:off x="428625" y="5210175"/>
          <a:ext cx="3332642" cy="219048"/>
        </a:xfrm>
        <a:prstGeom prst="rect">
          <a:avLst/>
        </a:prstGeom>
      </xdr:spPr>
    </xdr:pic>
    <xdr:clientData/>
  </xdr:twoCellAnchor>
  <xdr:twoCellAnchor>
    <xdr:from>
      <xdr:col>0</xdr:col>
      <xdr:colOff>114300</xdr:colOff>
      <xdr:row>1</xdr:row>
      <xdr:rowOff>161925</xdr:rowOff>
    </xdr:from>
    <xdr:to>
      <xdr:col>0</xdr:col>
      <xdr:colOff>1943100</xdr:colOff>
      <xdr:row>1</xdr:row>
      <xdr:rowOff>783121</xdr:rowOff>
    </xdr:to>
    <xdr:pic>
      <xdr:nvPicPr>
        <xdr:cNvPr id="4" name="Picture 3" descr="Business Services Organisation" title="BSO Logo">
          <a:extLst>
            <a:ext uri="{FF2B5EF4-FFF2-40B4-BE49-F238E27FC236}">
              <a16:creationId xmlns:a16="http://schemas.microsoft.com/office/drawing/2014/main" id="{518742AF-947C-4820-B785-AFB30B385E3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300" y="190500"/>
          <a:ext cx="1828800" cy="62119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9C2D1"/>
                </a:outerShdw>
              </a:effectLst>
            </a14:hiddenEffects>
          </a:ext>
        </a:extLst>
      </xdr:spPr>
    </xdr:pic>
    <xdr:clientData/>
  </xdr:twoCellAnchor>
  <xdr:twoCellAnchor>
    <xdr:from>
      <xdr:col>0</xdr:col>
      <xdr:colOff>219075</xdr:colOff>
      <xdr:row>1</xdr:row>
      <xdr:rowOff>142875</xdr:rowOff>
    </xdr:from>
    <xdr:to>
      <xdr:col>0</xdr:col>
      <xdr:colOff>8315325</xdr:colOff>
      <xdr:row>2</xdr:row>
      <xdr:rowOff>387349</xdr:rowOff>
    </xdr:to>
    <xdr:sp macro="" textlink="">
      <xdr:nvSpPr>
        <xdr:cNvPr id="5" name="Rectangle 4" title="Decorative border">
          <a:extLst>
            <a:ext uri="{FF2B5EF4-FFF2-40B4-BE49-F238E27FC236}">
              <a16:creationId xmlns:a16="http://schemas.microsoft.com/office/drawing/2014/main" id="{48D8AEA4-8E9F-4FAA-85E7-BF73EC1F8854}"/>
            </a:ext>
          </a:extLst>
        </xdr:cNvPr>
        <xdr:cNvSpPr/>
      </xdr:nvSpPr>
      <xdr:spPr>
        <a:xfrm>
          <a:off x="219075" y="171450"/>
          <a:ext cx="8096250" cy="5445124"/>
        </a:xfrm>
        <a:prstGeom prst="rect">
          <a:avLst/>
        </a:prstGeom>
        <a:noFill/>
        <a:ln w="9525">
          <a:solidFill>
            <a:schemeClr val="accent5">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7413259</xdr:colOff>
      <xdr:row>1</xdr:row>
      <xdr:rowOff>4188761</xdr:rowOff>
    </xdr:from>
    <xdr:to>
      <xdr:col>0</xdr:col>
      <xdr:colOff>8253545</xdr:colOff>
      <xdr:row>2</xdr:row>
      <xdr:rowOff>230502</xdr:rowOff>
    </xdr:to>
    <xdr:pic>
      <xdr:nvPicPr>
        <xdr:cNvPr id="6" name="Picture 5" title="Decorative image">
          <a:extLst>
            <a:ext uri="{FF2B5EF4-FFF2-40B4-BE49-F238E27FC236}">
              <a16:creationId xmlns:a16="http://schemas.microsoft.com/office/drawing/2014/main" id="{66678145-4CAD-46AC-A912-86C193E95577}"/>
            </a:ext>
          </a:extLst>
        </xdr:cNvPr>
        <xdr:cNvPicPr>
          <a:picLocks noChangeAspect="1"/>
        </xdr:cNvPicPr>
      </xdr:nvPicPr>
      <xdr:blipFill>
        <a:blip xmlns:r="http://schemas.openxmlformats.org/officeDocument/2006/relationships" r:embed="rId4"/>
        <a:stretch>
          <a:fillRect/>
        </a:stretch>
      </xdr:blipFill>
      <xdr:spPr>
        <a:xfrm>
          <a:off x="7413259" y="4217336"/>
          <a:ext cx="840286" cy="1242391"/>
        </a:xfrm>
        <a:prstGeom prst="rect">
          <a:avLst/>
        </a:prstGeom>
      </xdr:spPr>
    </xdr:pic>
    <xdr:clientData/>
  </xdr:twoCellAnchor>
  <xdr:twoCellAnchor editAs="oneCell">
    <xdr:from>
      <xdr:col>0</xdr:col>
      <xdr:colOff>7199783</xdr:colOff>
      <xdr:row>1</xdr:row>
      <xdr:rowOff>224116</xdr:rowOff>
    </xdr:from>
    <xdr:to>
      <xdr:col>0</xdr:col>
      <xdr:colOff>8217903</xdr:colOff>
      <xdr:row>1</xdr:row>
      <xdr:rowOff>1303202</xdr:rowOff>
    </xdr:to>
    <xdr:pic>
      <xdr:nvPicPr>
        <xdr:cNvPr id="7" name="Picture 6" descr="National Statistics Logo">
          <a:extLst>
            <a:ext uri="{FF2B5EF4-FFF2-40B4-BE49-F238E27FC236}">
              <a16:creationId xmlns:a16="http://schemas.microsoft.com/office/drawing/2014/main" id="{78D3F53B-3035-40C3-87C3-63D60F7E4DA2}"/>
            </a:ext>
          </a:extLst>
        </xdr:cNvPr>
        <xdr:cNvPicPr>
          <a:picLocks noChangeAspect="1"/>
        </xdr:cNvPicPr>
      </xdr:nvPicPr>
      <xdr:blipFill>
        <a:blip xmlns:r="http://schemas.openxmlformats.org/officeDocument/2006/relationships" r:embed="rId5"/>
        <a:stretch>
          <a:fillRect/>
        </a:stretch>
      </xdr:blipFill>
      <xdr:spPr>
        <a:xfrm>
          <a:off x="7199783" y="252691"/>
          <a:ext cx="1018120" cy="10790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12</xdr:row>
      <xdr:rowOff>66675</xdr:rowOff>
    </xdr:from>
    <xdr:to>
      <xdr:col>0</xdr:col>
      <xdr:colOff>581025</xdr:colOff>
      <xdr:row>13</xdr:row>
      <xdr:rowOff>180975</xdr:rowOff>
    </xdr:to>
    <xdr:sp macro="" textlink="">
      <xdr:nvSpPr>
        <xdr:cNvPr id="2" name="Down Arrow 1" title="Downward Arrow">
          <a:extLst>
            <a:ext uri="{FF2B5EF4-FFF2-40B4-BE49-F238E27FC236}">
              <a16:creationId xmlns:a16="http://schemas.microsoft.com/office/drawing/2014/main" id="{00000000-0008-0000-2000-000002000000}"/>
            </a:ext>
          </a:extLst>
        </xdr:cNvPr>
        <xdr:cNvSpPr/>
      </xdr:nvSpPr>
      <xdr:spPr>
        <a:xfrm>
          <a:off x="276225" y="2600325"/>
          <a:ext cx="304800" cy="304800"/>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257175</xdr:colOff>
      <xdr:row>6</xdr:row>
      <xdr:rowOff>47625</xdr:rowOff>
    </xdr:from>
    <xdr:to>
      <xdr:col>0</xdr:col>
      <xdr:colOff>561975</xdr:colOff>
      <xdr:row>7</xdr:row>
      <xdr:rowOff>161925</xdr:rowOff>
    </xdr:to>
    <xdr:sp macro="" textlink="">
      <xdr:nvSpPr>
        <xdr:cNvPr id="3" name="Down Arrow 2" title="Upward Arrow">
          <a:extLst>
            <a:ext uri="{FF2B5EF4-FFF2-40B4-BE49-F238E27FC236}">
              <a16:creationId xmlns:a16="http://schemas.microsoft.com/office/drawing/2014/main" id="{00000000-0008-0000-2000-000003000000}"/>
            </a:ext>
          </a:extLst>
        </xdr:cNvPr>
        <xdr:cNvSpPr/>
      </xdr:nvSpPr>
      <xdr:spPr>
        <a:xfrm rot="10800000">
          <a:off x="257175" y="1438275"/>
          <a:ext cx="304800" cy="304800"/>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hscbusiness.hscni.net/pdf/Open%20Data%20CSV%20files%202022-23.zip"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hscbusiness.hscni.net/services/3175.htm"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scbusiness.hscni.net/pdf/Open%20Data%20CSV%20files%202022-23.zip" TargetMode="External"/><Relationship Id="rId1" Type="http://schemas.openxmlformats.org/officeDocument/2006/relationships/hyperlink" Target="https://hscbusiness.hscni.net/pdf/Open%20Data%20CSV%20files%202022-23.zip"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nisra.gov.uk/statistics/deprivation/northern-ireland-multiple-deprivation-measure-2017-nimdm2017"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hscbusiness.hscni.net/pdf/Open%20Data%20CSV%20files%202022-23.zip"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hscbusiness.hscni.net/pdf/Open%20Data%20CSV%20files%202022-23.zip"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hscbusiness.hscni.net/pdf/Open%20Data%20CSV%20files%202022-23.zip" TargetMode="External"/><Relationship Id="rId1" Type="http://schemas.openxmlformats.org/officeDocument/2006/relationships/hyperlink" Target="https://hscbusiness.hscni.net/pdf/Open%20Data%20CSV%20files%202022-23.zip"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hscbusiness.hscni.net/pdf/Open%20Data%20CSV%20files%202022-23.zip"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hscbusiness.hscni.net/pdf/Open%20Data%20CSV%20files%202022-23.zip"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hscbusiness.hscni.net/services/2480.htm"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hscbusiness.hscni.net/services/2480.htm"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hscbusiness.hscni.net/services/2480.htm"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www.hscbusiness.hscni.net/services/2480.htm"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www.hscbusiness.hscni.net/services/2480.htm"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3" Type="http://schemas.openxmlformats.org/officeDocument/2006/relationships/hyperlink" Target="https://statswales.gov.wales/Catalogue/Health-and-Social-Care/NHS-Primary-and-Community-Activity/Sight-Tests-and-Vouchers/nhsopthalmicstatistics-by-year" TargetMode="External"/><Relationship Id="rId2" Type="http://schemas.openxmlformats.org/officeDocument/2006/relationships/hyperlink" Target="https://beta.isdscotland.org/find-publications-and-data/health-services/primary-care/ophthalmic-workload-statistics/" TargetMode="External"/><Relationship Id="rId1" Type="http://schemas.openxmlformats.org/officeDocument/2006/relationships/hyperlink" Target="https://digital.nhs.uk/data-and-information/publications/statistical/general-ophthalmic-services-activity-statistics" TargetMode="External"/><Relationship Id="rId6" Type="http://schemas.openxmlformats.org/officeDocument/2006/relationships/printerSettings" Target="../printerSettings/printerSettings24.bin"/><Relationship Id="rId5" Type="http://schemas.openxmlformats.org/officeDocument/2006/relationships/hyperlink" Target="https://www.ons.gov.uk/peoplepopulationandcommunity/populationandmigration/populationprojections/bulletins/nationalpopulationprojections/2020basedinterim" TargetMode="External"/><Relationship Id="rId4" Type="http://schemas.openxmlformats.org/officeDocument/2006/relationships/hyperlink" Target="https://www.ons.gov.uk/peoplepopulationandcommunity/populationandmigration/populationestimates/datasets/populationestimatesforukenglandandwalesscotlandandnorthernireland"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8" Type="http://schemas.openxmlformats.org/officeDocument/2006/relationships/hyperlink" Target="https://hscbusiness.hscni.net/pdf/Background%20Quality%20Report%20Ophthalmic.pdf" TargetMode="External"/><Relationship Id="rId13" Type="http://schemas.openxmlformats.org/officeDocument/2006/relationships/hyperlink" Target="https://www.ons.gov.uk/peoplepopulationandcommunity/populationandmigration/populationprojections/bulletins/nationalpopulationprojections/2020basedinterim" TargetMode="External"/><Relationship Id="rId3" Type="http://schemas.openxmlformats.org/officeDocument/2006/relationships/hyperlink" Target="http://www.hscbusiness.hscni.net/pdf/HC11%20(V7)%20online%2011.2017.pdf" TargetMode="External"/><Relationship Id="rId7" Type="http://schemas.openxmlformats.org/officeDocument/2006/relationships/hyperlink" Target="https://beta.isdscotland.org/find-publications-and-data/health-services/primary-care/ophthalmic-workload-statistics/" TargetMode="External"/><Relationship Id="rId12" Type="http://schemas.openxmlformats.org/officeDocument/2006/relationships/hyperlink" Target="https://www.nisra.gov.uk/statistics/population/mid-year-population-estimates" TargetMode="External"/><Relationship Id="rId2" Type="http://schemas.openxmlformats.org/officeDocument/2006/relationships/hyperlink" Target="http://www.hscbusiness.hscni.net/pdf/HC11%20(V7)%20online%2011.2017.pdf" TargetMode="External"/><Relationship Id="rId1" Type="http://schemas.openxmlformats.org/officeDocument/2006/relationships/hyperlink" Target="https://www.nisra.gov.uk/support/geography/central-postcode-directory" TargetMode="External"/><Relationship Id="rId6" Type="http://schemas.openxmlformats.org/officeDocument/2006/relationships/hyperlink" Target="https://www.ons.gov.uk/peoplepopulationandcommunity/populationandmigration/populationestimates/datasets/populationestimatesforukenglandandwalesscotlandandnorthernireland" TargetMode="External"/><Relationship Id="rId11" Type="http://schemas.openxmlformats.org/officeDocument/2006/relationships/hyperlink" Target="https://www.nisra.gov.uk/statistics/population/national-population-projections" TargetMode="External"/><Relationship Id="rId5" Type="http://schemas.openxmlformats.org/officeDocument/2006/relationships/hyperlink" Target="https://digital.nhs.uk/data-and-information/publications/statistical/general-ophthalmic-services-activity-statistics" TargetMode="External"/><Relationship Id="rId10" Type="http://schemas.openxmlformats.org/officeDocument/2006/relationships/hyperlink" Target="https://statswales.gov.wales/Catalogue/Health-and-Social-Care/NHS-Primary-and-Community-Activity/Sight-Tests-and-Vouchers/nhsopthalmicstatistics-by-year" TargetMode="External"/><Relationship Id="rId4" Type="http://schemas.openxmlformats.org/officeDocument/2006/relationships/hyperlink" Target="http://www.hscbusiness.hscni.net/services/2480.htm" TargetMode="External"/><Relationship Id="rId9" Type="http://schemas.openxmlformats.org/officeDocument/2006/relationships/hyperlink" Target="http://www.hscbusiness.hscni.net/pdf/HC11%20(V7)%20online%2011.2017.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2FADF-5D90-44DA-B492-669DD373A93D}">
  <dimension ref="A1:N33"/>
  <sheetViews>
    <sheetView tabSelected="1" topLeftCell="A2" zoomScale="110" zoomScaleNormal="110" workbookViewId="0">
      <selection activeCell="C20" sqref="C20"/>
    </sheetView>
  </sheetViews>
  <sheetFormatPr defaultColWidth="0" defaultRowHeight="15" customHeight="1" zeroHeight="1" x14ac:dyDescent="0.25"/>
  <cols>
    <col min="1" max="1" width="129.7109375" style="373" customWidth="1"/>
    <col min="2" max="14" width="9.140625" style="373" hidden="1" customWidth="1"/>
    <col min="15" max="16384" width="9.140625" style="373" hidden="1"/>
  </cols>
  <sheetData>
    <row r="1" spans="1:14" ht="2.25" customHeight="1" x14ac:dyDescent="0.25">
      <c r="A1" s="23"/>
      <c r="B1" s="599"/>
      <c r="C1" s="599"/>
      <c r="D1" s="599"/>
      <c r="E1" s="599"/>
      <c r="F1" s="599"/>
      <c r="G1" s="599"/>
      <c r="H1" s="599"/>
      <c r="I1" s="599"/>
      <c r="J1" s="599"/>
      <c r="K1" s="599"/>
      <c r="L1" s="599"/>
      <c r="M1" s="599"/>
      <c r="N1" s="599"/>
    </row>
    <row r="2" spans="1:14" ht="409.5" customHeight="1" x14ac:dyDescent="0.25">
      <c r="A2" s="600" t="s">
        <v>421</v>
      </c>
      <c r="B2" s="601"/>
      <c r="C2" s="601"/>
      <c r="D2" s="601"/>
      <c r="E2" s="601"/>
      <c r="F2" s="601"/>
      <c r="G2" s="601"/>
      <c r="H2" s="601"/>
      <c r="I2" s="601"/>
      <c r="J2" s="601"/>
      <c r="K2" s="601"/>
      <c r="L2" s="601"/>
      <c r="M2" s="601"/>
      <c r="N2" s="601"/>
    </row>
    <row r="3" spans="1:14" ht="57" customHeight="1" x14ac:dyDescent="0.25">
      <c r="A3" s="23"/>
      <c r="B3" s="23"/>
      <c r="C3" s="23"/>
      <c r="D3" s="23"/>
      <c r="E3" s="23"/>
      <c r="F3" s="23"/>
      <c r="G3" s="23"/>
      <c r="H3" s="23"/>
      <c r="I3" s="23"/>
      <c r="J3" s="23"/>
      <c r="K3" s="23"/>
      <c r="L3" s="23"/>
      <c r="M3" s="23"/>
      <c r="N3" s="23"/>
    </row>
    <row r="4" spans="1:14" hidden="1" x14ac:dyDescent="0.25">
      <c r="A4" s="23"/>
      <c r="B4" s="23"/>
      <c r="C4" s="23"/>
      <c r="D4" s="23"/>
      <c r="E4" s="23"/>
      <c r="F4" s="23"/>
      <c r="G4" s="23"/>
      <c r="H4" s="23"/>
      <c r="I4" s="23"/>
      <c r="J4" s="23"/>
      <c r="K4" s="23"/>
      <c r="L4" s="23"/>
      <c r="M4" s="23"/>
      <c r="N4" s="23"/>
    </row>
    <row r="5" spans="1:14" hidden="1" x14ac:dyDescent="0.25">
      <c r="A5" s="23"/>
      <c r="B5" s="23"/>
      <c r="C5" s="23"/>
      <c r="D5" s="23"/>
      <c r="E5" s="23"/>
      <c r="F5" s="23"/>
      <c r="G5" s="23"/>
      <c r="H5" s="23"/>
      <c r="I5" s="23"/>
      <c r="J5" s="23"/>
      <c r="K5" s="23"/>
      <c r="L5" s="23"/>
      <c r="M5" s="23"/>
      <c r="N5" s="23"/>
    </row>
    <row r="6" spans="1:14" hidden="1" x14ac:dyDescent="0.25">
      <c r="A6" s="23"/>
      <c r="B6" s="23"/>
      <c r="C6" s="23"/>
      <c r="D6" s="23"/>
      <c r="E6" s="23"/>
      <c r="F6" s="23"/>
      <c r="G6" s="23"/>
      <c r="H6" s="23"/>
      <c r="I6" s="23"/>
      <c r="J6" s="23"/>
      <c r="K6" s="23"/>
      <c r="L6" s="23"/>
      <c r="M6" s="23"/>
      <c r="N6" s="23"/>
    </row>
    <row r="7" spans="1:14" hidden="1" x14ac:dyDescent="0.25">
      <c r="A7" s="23"/>
      <c r="B7" s="23"/>
      <c r="C7" s="23"/>
      <c r="D7" s="23"/>
      <c r="E7" s="23"/>
      <c r="F7" s="23"/>
      <c r="G7" s="23"/>
      <c r="H7" s="23"/>
      <c r="I7" s="23"/>
      <c r="J7" s="23"/>
      <c r="K7" s="23"/>
      <c r="L7" s="23"/>
      <c r="M7" s="23"/>
      <c r="N7" s="23"/>
    </row>
    <row r="8" spans="1:14" hidden="1" x14ac:dyDescent="0.25">
      <c r="A8" s="23"/>
      <c r="B8" s="23"/>
      <c r="C8" s="23"/>
      <c r="D8" s="23"/>
      <c r="E8" s="23"/>
      <c r="F8" s="23"/>
      <c r="G8" s="23"/>
      <c r="H8" s="23"/>
      <c r="I8" s="23"/>
      <c r="J8" s="23"/>
      <c r="K8" s="23"/>
      <c r="L8" s="23"/>
      <c r="M8" s="23"/>
      <c r="N8" s="23"/>
    </row>
    <row r="9" spans="1:14" hidden="1" x14ac:dyDescent="0.25">
      <c r="A9" s="23"/>
      <c r="B9" s="23"/>
      <c r="C9" s="23"/>
      <c r="D9" s="23"/>
      <c r="E9" s="23"/>
      <c r="F9" s="23"/>
      <c r="G9" s="23"/>
      <c r="H9" s="23"/>
      <c r="I9" s="23"/>
      <c r="J9" s="23"/>
      <c r="K9" s="23"/>
      <c r="L9" s="23"/>
      <c r="M9" s="23"/>
      <c r="N9" s="23"/>
    </row>
    <row r="10" spans="1:14" hidden="1" x14ac:dyDescent="0.25">
      <c r="A10" s="23"/>
      <c r="B10" s="23"/>
      <c r="C10" s="23"/>
      <c r="D10" s="23"/>
      <c r="E10" s="23"/>
      <c r="F10" s="23"/>
      <c r="G10" s="23"/>
      <c r="H10" s="23"/>
      <c r="I10" s="23"/>
      <c r="J10" s="23"/>
      <c r="K10" s="23"/>
      <c r="L10" s="23"/>
      <c r="M10" s="23"/>
      <c r="N10" s="23"/>
    </row>
    <row r="11" spans="1:14" hidden="1" x14ac:dyDescent="0.25">
      <c r="A11" s="23"/>
      <c r="B11" s="23"/>
      <c r="C11" s="23"/>
      <c r="D11" s="23"/>
      <c r="E11" s="23"/>
      <c r="F11" s="23"/>
      <c r="G11" s="23"/>
      <c r="H11" s="23"/>
      <c r="I11" s="23"/>
      <c r="J11" s="23"/>
      <c r="K11" s="23"/>
      <c r="L11" s="23"/>
      <c r="M11" s="23"/>
      <c r="N11" s="23"/>
    </row>
    <row r="12" spans="1:14" hidden="1" x14ac:dyDescent="0.25">
      <c r="A12" s="23"/>
      <c r="B12" s="23"/>
      <c r="C12" s="23"/>
      <c r="D12" s="23"/>
      <c r="E12" s="23"/>
      <c r="F12" s="23"/>
      <c r="G12" s="23"/>
      <c r="H12" s="23"/>
      <c r="I12" s="23"/>
      <c r="J12" s="23"/>
      <c r="K12" s="23"/>
      <c r="L12" s="23"/>
      <c r="M12" s="23"/>
      <c r="N12" s="23"/>
    </row>
    <row r="13" spans="1:14" hidden="1" x14ac:dyDescent="0.25">
      <c r="A13" s="23"/>
      <c r="B13" s="23"/>
      <c r="C13" s="23"/>
      <c r="D13" s="23"/>
      <c r="E13" s="23"/>
      <c r="F13" s="23"/>
      <c r="G13" s="23"/>
      <c r="H13" s="23"/>
      <c r="I13" s="23"/>
      <c r="J13" s="23"/>
      <c r="K13" s="23"/>
      <c r="L13" s="23"/>
      <c r="M13" s="23"/>
      <c r="N13" s="23"/>
    </row>
    <row r="14" spans="1:14" hidden="1" x14ac:dyDescent="0.25">
      <c r="A14" s="23"/>
      <c r="B14" s="23"/>
      <c r="C14" s="23"/>
      <c r="D14" s="23"/>
      <c r="E14" s="23"/>
      <c r="F14" s="23"/>
      <c r="G14" s="23"/>
      <c r="H14" s="23"/>
      <c r="I14" s="23"/>
      <c r="J14" s="23"/>
      <c r="K14" s="23"/>
      <c r="L14" s="23"/>
      <c r="M14" s="23"/>
      <c r="N14" s="23"/>
    </row>
    <row r="15" spans="1:14" hidden="1" x14ac:dyDescent="0.25"/>
    <row r="16" spans="1:14"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Y45"/>
  <sheetViews>
    <sheetView zoomScaleNormal="100" workbookViewId="0">
      <selection activeCell="M32" sqref="M32"/>
    </sheetView>
  </sheetViews>
  <sheetFormatPr defaultRowHeight="15" x14ac:dyDescent="0.25"/>
  <cols>
    <col min="1" max="1" width="19.85546875" style="23" customWidth="1"/>
    <col min="2" max="2" width="13.42578125" style="254" customWidth="1"/>
    <col min="3" max="8" width="9.140625" style="23"/>
    <col min="9" max="9" width="18" style="23" customWidth="1"/>
    <col min="10" max="10" width="9.140625" style="23"/>
    <col min="11" max="11" width="10.7109375" style="23" bestFit="1" customWidth="1"/>
    <col min="12" max="25" width="9.140625" style="23"/>
    <col min="26" max="26" width="10.7109375" style="23" bestFit="1" customWidth="1"/>
    <col min="27" max="52" width="9.140625" style="23"/>
    <col min="53" max="60" width="8.7109375" style="23" customWidth="1"/>
    <col min="61" max="76" width="9.140625" style="23"/>
    <col min="77" max="77" width="5.5703125" style="23" bestFit="1" customWidth="1"/>
    <col min="78" max="100" width="9.140625" style="23"/>
    <col min="101" max="101" width="27.7109375" style="23" bestFit="1" customWidth="1"/>
    <col min="102" max="16384" width="9.140625" style="23"/>
  </cols>
  <sheetData>
    <row r="1" spans="1:10" x14ac:dyDescent="0.25">
      <c r="A1" s="535" t="s">
        <v>318</v>
      </c>
      <c r="B1" s="418"/>
    </row>
    <row r="2" spans="1:10" x14ac:dyDescent="0.25">
      <c r="A2" s="536" t="s">
        <v>298</v>
      </c>
    </row>
    <row r="3" spans="1:10" ht="15" customHeight="1" x14ac:dyDescent="0.25">
      <c r="A3" s="175" t="s">
        <v>302</v>
      </c>
    </row>
    <row r="4" spans="1:10" x14ac:dyDescent="0.25">
      <c r="A4" s="405" t="s">
        <v>179</v>
      </c>
      <c r="B4" s="405" t="s">
        <v>39</v>
      </c>
      <c r="C4" s="357"/>
      <c r="D4" s="386"/>
      <c r="E4" s="542" t="s">
        <v>20</v>
      </c>
      <c r="F4" s="346"/>
      <c r="G4" s="346"/>
      <c r="H4" s="275"/>
      <c r="I4" s="371" t="s">
        <v>177</v>
      </c>
    </row>
    <row r="5" spans="1:10" s="24" customFormat="1" ht="15" customHeight="1" x14ac:dyDescent="0.25">
      <c r="A5" s="406" t="s">
        <v>178</v>
      </c>
      <c r="B5" s="448"/>
      <c r="C5" s="654" t="s">
        <v>36</v>
      </c>
      <c r="D5" s="654" t="s">
        <v>37</v>
      </c>
      <c r="E5" s="654" t="s">
        <v>38</v>
      </c>
      <c r="F5" s="654" t="s">
        <v>159</v>
      </c>
      <c r="G5" s="654" t="s">
        <v>373</v>
      </c>
      <c r="H5" s="655" t="s">
        <v>424</v>
      </c>
      <c r="I5" s="372" t="s">
        <v>426</v>
      </c>
      <c r="J5" s="447"/>
    </row>
    <row r="6" spans="1:10" s="24" customFormat="1" ht="15" customHeight="1" x14ac:dyDescent="0.25">
      <c r="A6" s="109" t="s">
        <v>2</v>
      </c>
      <c r="B6" s="361" t="s">
        <v>175</v>
      </c>
      <c r="C6" s="365">
        <v>19033</v>
      </c>
      <c r="D6" s="366">
        <v>19726</v>
      </c>
      <c r="E6" s="366">
        <v>19825</v>
      </c>
      <c r="F6" s="366">
        <v>12911</v>
      </c>
      <c r="G6" s="366">
        <v>17487</v>
      </c>
      <c r="H6" s="367">
        <v>19107</v>
      </c>
      <c r="I6" s="370">
        <f>(H6-C6)/C6</f>
        <v>3.8879840277412916E-3</v>
      </c>
      <c r="J6" s="447"/>
    </row>
    <row r="7" spans="1:10" s="24" customFormat="1" ht="15" customHeight="1" x14ac:dyDescent="0.25">
      <c r="A7" s="34"/>
      <c r="B7" s="345" t="s">
        <v>176</v>
      </c>
      <c r="C7" s="95">
        <v>23185</v>
      </c>
      <c r="D7" s="96">
        <v>22395</v>
      </c>
      <c r="E7" s="96">
        <v>21153</v>
      </c>
      <c r="F7" s="96">
        <v>14990</v>
      </c>
      <c r="G7" s="96">
        <v>18313</v>
      </c>
      <c r="H7" s="97">
        <v>18511</v>
      </c>
      <c r="I7" s="369">
        <f t="shared" ref="I7:I37" si="0">(H7-C7)/C7</f>
        <v>-0.20159585939184818</v>
      </c>
      <c r="J7" s="447"/>
    </row>
    <row r="8" spans="1:10" s="24" customFormat="1" ht="15" customHeight="1" x14ac:dyDescent="0.25">
      <c r="A8" s="34"/>
      <c r="B8" s="345" t="s">
        <v>242</v>
      </c>
      <c r="C8" s="95">
        <v>35967</v>
      </c>
      <c r="D8" s="96">
        <v>37478</v>
      </c>
      <c r="E8" s="96">
        <v>38054</v>
      </c>
      <c r="F8" s="96">
        <v>25852</v>
      </c>
      <c r="G8" s="96">
        <v>37335</v>
      </c>
      <c r="H8" s="97">
        <v>38708</v>
      </c>
      <c r="I8" s="369">
        <v>7.6208746906886865E-2</v>
      </c>
      <c r="J8" s="447"/>
    </row>
    <row r="9" spans="1:10" s="24" customFormat="1" ht="15" customHeight="1" x14ac:dyDescent="0.25">
      <c r="A9" s="34"/>
      <c r="B9" s="345" t="s">
        <v>48</v>
      </c>
      <c r="C9" s="95">
        <v>0</v>
      </c>
      <c r="D9" s="96">
        <v>0</v>
      </c>
      <c r="E9" s="96">
        <v>0</v>
      </c>
      <c r="F9" s="96">
        <v>0</v>
      </c>
      <c r="G9" s="96">
        <v>0</v>
      </c>
      <c r="H9" s="97">
        <v>1</v>
      </c>
      <c r="I9" s="369" t="s">
        <v>186</v>
      </c>
      <c r="J9" s="447"/>
    </row>
    <row r="10" spans="1:10" x14ac:dyDescent="0.25">
      <c r="A10" s="39"/>
      <c r="B10" s="169" t="s">
        <v>69</v>
      </c>
      <c r="C10" s="279">
        <v>78185</v>
      </c>
      <c r="D10" s="280">
        <v>79599</v>
      </c>
      <c r="E10" s="280">
        <v>79032</v>
      </c>
      <c r="F10" s="280">
        <v>53753</v>
      </c>
      <c r="G10" s="280">
        <v>73135</v>
      </c>
      <c r="H10" s="105">
        <v>76327</v>
      </c>
      <c r="I10" s="368">
        <f t="shared" si="0"/>
        <v>-2.3764149133465497E-2</v>
      </c>
      <c r="J10" s="447"/>
    </row>
    <row r="11" spans="1:10" x14ac:dyDescent="0.25">
      <c r="A11" s="109" t="s">
        <v>3</v>
      </c>
      <c r="B11" s="361" t="s">
        <v>175</v>
      </c>
      <c r="C11" s="365">
        <v>30640</v>
      </c>
      <c r="D11" s="366">
        <v>31469</v>
      </c>
      <c r="E11" s="366">
        <v>32198</v>
      </c>
      <c r="F11" s="366">
        <v>21042</v>
      </c>
      <c r="G11" s="366">
        <v>29090</v>
      </c>
      <c r="H11" s="367">
        <v>29886</v>
      </c>
      <c r="I11" s="370">
        <f t="shared" si="0"/>
        <v>-2.4608355091383812E-2</v>
      </c>
      <c r="J11" s="447"/>
    </row>
    <row r="12" spans="1:10" x14ac:dyDescent="0.25">
      <c r="A12" s="34"/>
      <c r="B12" s="345" t="s">
        <v>176</v>
      </c>
      <c r="C12" s="95">
        <v>29550</v>
      </c>
      <c r="D12" s="96">
        <v>28749</v>
      </c>
      <c r="E12" s="96">
        <v>27691</v>
      </c>
      <c r="F12" s="96">
        <v>18955</v>
      </c>
      <c r="G12" s="96">
        <v>24567</v>
      </c>
      <c r="H12" s="97">
        <v>23498</v>
      </c>
      <c r="I12" s="369">
        <f t="shared" si="0"/>
        <v>-0.20480541455160745</v>
      </c>
      <c r="J12" s="447"/>
    </row>
    <row r="13" spans="1:10" x14ac:dyDescent="0.25">
      <c r="A13" s="34"/>
      <c r="B13" s="345" t="s">
        <v>242</v>
      </c>
      <c r="C13" s="95">
        <v>58366</v>
      </c>
      <c r="D13" s="96">
        <v>62287</v>
      </c>
      <c r="E13" s="96">
        <v>63733</v>
      </c>
      <c r="F13" s="96">
        <v>41070</v>
      </c>
      <c r="G13" s="96">
        <v>63138</v>
      </c>
      <c r="H13" s="97">
        <v>64434</v>
      </c>
      <c r="I13" s="369">
        <f t="shared" si="0"/>
        <v>0.10396463694616728</v>
      </c>
      <c r="J13" s="447"/>
    </row>
    <row r="14" spans="1:10" x14ac:dyDescent="0.25">
      <c r="A14" s="39"/>
      <c r="B14" s="169" t="s">
        <v>69</v>
      </c>
      <c r="C14" s="279">
        <v>118556</v>
      </c>
      <c r="D14" s="280">
        <v>122505</v>
      </c>
      <c r="E14" s="280">
        <v>123622</v>
      </c>
      <c r="F14" s="280">
        <v>81067</v>
      </c>
      <c r="G14" s="280">
        <v>116795</v>
      </c>
      <c r="H14" s="105">
        <v>117818</v>
      </c>
      <c r="I14" s="368">
        <f t="shared" si="0"/>
        <v>-6.2249063733594255E-3</v>
      </c>
      <c r="J14" s="447"/>
    </row>
    <row r="15" spans="1:10" x14ac:dyDescent="0.25">
      <c r="A15" s="109" t="s">
        <v>4</v>
      </c>
      <c r="B15" s="361" t="s">
        <v>175</v>
      </c>
      <c r="C15" s="365">
        <v>22988</v>
      </c>
      <c r="D15" s="366">
        <v>23852</v>
      </c>
      <c r="E15" s="366">
        <v>23763</v>
      </c>
      <c r="F15" s="366">
        <v>15439</v>
      </c>
      <c r="G15" s="366">
        <v>19954</v>
      </c>
      <c r="H15" s="367">
        <v>21154</v>
      </c>
      <c r="I15" s="370">
        <f t="shared" si="0"/>
        <v>-7.9780755176613885E-2</v>
      </c>
      <c r="J15" s="447"/>
    </row>
    <row r="16" spans="1:10" x14ac:dyDescent="0.25">
      <c r="A16" s="34"/>
      <c r="B16" s="345" t="s">
        <v>176</v>
      </c>
      <c r="C16" s="95">
        <v>21550</v>
      </c>
      <c r="D16" s="96">
        <v>21212</v>
      </c>
      <c r="E16" s="96">
        <v>20164</v>
      </c>
      <c r="F16" s="96">
        <v>14157</v>
      </c>
      <c r="G16" s="96">
        <v>17310</v>
      </c>
      <c r="H16" s="97">
        <v>17292</v>
      </c>
      <c r="I16" s="369">
        <f t="shared" si="0"/>
        <v>-0.19758700696055684</v>
      </c>
      <c r="J16" s="447"/>
    </row>
    <row r="17" spans="1:77" x14ac:dyDescent="0.25">
      <c r="A17" s="34"/>
      <c r="B17" s="345" t="s">
        <v>242</v>
      </c>
      <c r="C17" s="95">
        <v>46185</v>
      </c>
      <c r="D17" s="96">
        <v>49546</v>
      </c>
      <c r="E17" s="96">
        <v>50121</v>
      </c>
      <c r="F17" s="96">
        <v>32905</v>
      </c>
      <c r="G17" s="96">
        <v>49897</v>
      </c>
      <c r="H17" s="97">
        <v>50783</v>
      </c>
      <c r="I17" s="369">
        <f t="shared" si="0"/>
        <v>9.9556132943596401E-2</v>
      </c>
      <c r="J17" s="447"/>
    </row>
    <row r="18" spans="1:77" x14ac:dyDescent="0.25">
      <c r="A18" s="34"/>
      <c r="B18" s="345" t="s">
        <v>48</v>
      </c>
      <c r="C18" s="95">
        <v>0</v>
      </c>
      <c r="D18" s="96">
        <v>0</v>
      </c>
      <c r="E18" s="96">
        <v>0</v>
      </c>
      <c r="F18" s="96">
        <v>0</v>
      </c>
      <c r="G18" s="96">
        <v>1</v>
      </c>
      <c r="H18" s="97">
        <v>0</v>
      </c>
      <c r="I18" s="369" t="s">
        <v>186</v>
      </c>
      <c r="J18" s="447"/>
    </row>
    <row r="19" spans="1:77" x14ac:dyDescent="0.25">
      <c r="A19" s="39"/>
      <c r="B19" s="169" t="s">
        <v>69</v>
      </c>
      <c r="C19" s="279">
        <v>90723</v>
      </c>
      <c r="D19" s="280">
        <v>94610</v>
      </c>
      <c r="E19" s="280">
        <v>94048</v>
      </c>
      <c r="F19" s="280">
        <v>62501</v>
      </c>
      <c r="G19" s="280">
        <v>87162</v>
      </c>
      <c r="H19" s="105">
        <v>89229</v>
      </c>
      <c r="I19" s="368">
        <f t="shared" si="0"/>
        <v>-1.6467709401144143E-2</v>
      </c>
      <c r="J19" s="447"/>
    </row>
    <row r="20" spans="1:77" s="24" customFormat="1" x14ac:dyDescent="0.25">
      <c r="A20" s="109" t="s">
        <v>5</v>
      </c>
      <c r="B20" s="361" t="s">
        <v>175</v>
      </c>
      <c r="C20" s="365">
        <v>27621</v>
      </c>
      <c r="D20" s="366">
        <v>28896</v>
      </c>
      <c r="E20" s="366">
        <v>28967</v>
      </c>
      <c r="F20" s="366">
        <v>19953</v>
      </c>
      <c r="G20" s="366">
        <v>25793</v>
      </c>
      <c r="H20" s="367">
        <v>26680</v>
      </c>
      <c r="I20" s="370">
        <f t="shared" si="0"/>
        <v>-3.4068281380109339E-2</v>
      </c>
      <c r="J20" s="447"/>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row>
    <row r="21" spans="1:77" x14ac:dyDescent="0.25">
      <c r="A21" s="34"/>
      <c r="B21" s="345" t="s">
        <v>176</v>
      </c>
      <c r="C21" s="95">
        <v>22804</v>
      </c>
      <c r="D21" s="96">
        <v>22549</v>
      </c>
      <c r="E21" s="96">
        <v>21098</v>
      </c>
      <c r="F21" s="96">
        <v>15332</v>
      </c>
      <c r="G21" s="96">
        <v>19186</v>
      </c>
      <c r="H21" s="97">
        <v>18431</v>
      </c>
      <c r="I21" s="369">
        <f t="shared" si="0"/>
        <v>-0.19176460270128048</v>
      </c>
      <c r="J21" s="447"/>
      <c r="K21" s="110"/>
      <c r="L21" s="110"/>
      <c r="M21" s="110"/>
      <c r="N21" s="110"/>
      <c r="O21" s="110"/>
      <c r="P21" s="110"/>
      <c r="Q21" s="110"/>
      <c r="R21" s="110"/>
      <c r="S21" s="110"/>
      <c r="T21" s="110"/>
      <c r="U21" s="110"/>
      <c r="V21" s="110"/>
      <c r="W21" s="110"/>
      <c r="X21" s="110"/>
      <c r="Y21" s="110"/>
      <c r="Z21" s="110"/>
      <c r="AA21" s="110"/>
      <c r="AB21" s="110"/>
      <c r="AC21" s="110"/>
    </row>
    <row r="22" spans="1:77" x14ac:dyDescent="0.25">
      <c r="A22" s="34"/>
      <c r="B22" s="345" t="s">
        <v>242</v>
      </c>
      <c r="C22" s="95">
        <v>38472</v>
      </c>
      <c r="D22" s="96">
        <v>41806</v>
      </c>
      <c r="E22" s="96">
        <v>42367</v>
      </c>
      <c r="F22" s="96">
        <v>27959</v>
      </c>
      <c r="G22" s="96">
        <v>43018</v>
      </c>
      <c r="H22" s="97">
        <v>43479</v>
      </c>
      <c r="I22" s="369">
        <f t="shared" si="0"/>
        <v>0.13014660012476606</v>
      </c>
      <c r="J22" s="447"/>
      <c r="K22" s="110"/>
      <c r="L22" s="110"/>
      <c r="M22" s="110"/>
      <c r="N22" s="110"/>
      <c r="O22" s="110"/>
      <c r="P22" s="110"/>
      <c r="Q22" s="110"/>
      <c r="R22" s="110"/>
      <c r="S22" s="110"/>
      <c r="T22" s="110"/>
      <c r="U22" s="110"/>
      <c r="V22" s="110"/>
      <c r="W22" s="110"/>
      <c r="X22" s="110"/>
      <c r="Y22" s="110"/>
      <c r="Z22" s="110"/>
      <c r="AA22" s="110"/>
      <c r="AB22" s="110"/>
      <c r="AC22" s="110"/>
    </row>
    <row r="23" spans="1:77" ht="15" customHeight="1" x14ac:dyDescent="0.25">
      <c r="A23" s="34"/>
      <c r="B23" s="345" t="s">
        <v>48</v>
      </c>
      <c r="C23" s="95">
        <v>0</v>
      </c>
      <c r="D23" s="96">
        <v>0</v>
      </c>
      <c r="E23" s="96">
        <v>0</v>
      </c>
      <c r="F23" s="96">
        <v>1</v>
      </c>
      <c r="G23" s="96">
        <v>0</v>
      </c>
      <c r="H23" s="97">
        <v>1</v>
      </c>
      <c r="I23" s="369" t="s">
        <v>186</v>
      </c>
      <c r="J23" s="447"/>
      <c r="K23" s="212"/>
      <c r="L23" s="212"/>
      <c r="M23" s="212"/>
      <c r="N23" s="212"/>
      <c r="O23" s="212"/>
      <c r="P23" s="212"/>
      <c r="Q23" s="212"/>
      <c r="R23" s="212"/>
      <c r="S23" s="212"/>
      <c r="T23" s="212"/>
      <c r="U23" s="212"/>
      <c r="V23" s="212"/>
      <c r="W23" s="212"/>
      <c r="X23" s="212"/>
      <c r="Y23" s="110"/>
      <c r="Z23" s="110"/>
      <c r="AA23" s="110"/>
      <c r="AB23" s="110"/>
      <c r="AC23" s="110"/>
    </row>
    <row r="24" spans="1:77" ht="15" customHeight="1" x14ac:dyDescent="0.25">
      <c r="A24" s="39"/>
      <c r="B24" s="169" t="s">
        <v>69</v>
      </c>
      <c r="C24" s="279">
        <v>88897</v>
      </c>
      <c r="D24" s="280">
        <v>93251</v>
      </c>
      <c r="E24" s="280">
        <v>92432</v>
      </c>
      <c r="F24" s="280">
        <v>63245</v>
      </c>
      <c r="G24" s="280">
        <v>87997</v>
      </c>
      <c r="H24" s="105">
        <v>88591</v>
      </c>
      <c r="I24" s="368">
        <f t="shared" si="0"/>
        <v>-3.4421859005365762E-3</v>
      </c>
      <c r="J24" s="447"/>
      <c r="K24" s="212"/>
      <c r="L24" s="212"/>
      <c r="M24" s="212"/>
      <c r="N24" s="212"/>
      <c r="O24" s="212"/>
      <c r="P24" s="212"/>
      <c r="Q24" s="212"/>
      <c r="R24" s="212"/>
      <c r="S24" s="212"/>
      <c r="T24" s="212"/>
      <c r="U24" s="212"/>
      <c r="V24" s="212"/>
      <c r="W24" s="212"/>
      <c r="X24" s="212"/>
      <c r="Y24" s="212"/>
      <c r="Z24" s="212"/>
      <c r="AA24" s="212"/>
      <c r="AB24" s="212"/>
      <c r="AC24" s="212"/>
    </row>
    <row r="25" spans="1:77" x14ac:dyDescent="0.25">
      <c r="A25" s="109" t="s">
        <v>6</v>
      </c>
      <c r="B25" s="361" t="s">
        <v>175</v>
      </c>
      <c r="C25" s="365">
        <v>19421</v>
      </c>
      <c r="D25" s="366">
        <v>19603</v>
      </c>
      <c r="E25" s="366">
        <v>19685</v>
      </c>
      <c r="F25" s="366">
        <v>12003</v>
      </c>
      <c r="G25" s="366">
        <v>16142</v>
      </c>
      <c r="H25" s="367">
        <v>17129</v>
      </c>
      <c r="I25" s="370">
        <f t="shared" si="0"/>
        <v>-0.11801657999073169</v>
      </c>
      <c r="J25" s="447"/>
      <c r="K25" s="110"/>
      <c r="L25" s="110"/>
      <c r="M25" s="110"/>
      <c r="N25" s="110"/>
      <c r="O25" s="110"/>
      <c r="P25" s="110"/>
      <c r="Q25" s="110"/>
      <c r="R25" s="110"/>
      <c r="S25" s="110"/>
      <c r="T25" s="110"/>
      <c r="U25" s="110"/>
      <c r="V25" s="110"/>
      <c r="W25" s="110"/>
      <c r="X25" s="110"/>
      <c r="Y25" s="110"/>
      <c r="Z25" s="110"/>
      <c r="AA25" s="110"/>
      <c r="AB25" s="110"/>
      <c r="AC25" s="110"/>
    </row>
    <row r="26" spans="1:77" x14ac:dyDescent="0.25">
      <c r="A26" s="34"/>
      <c r="B26" s="345" t="s">
        <v>176</v>
      </c>
      <c r="C26" s="95">
        <v>21993</v>
      </c>
      <c r="D26" s="96">
        <v>20826</v>
      </c>
      <c r="E26" s="96">
        <v>19257</v>
      </c>
      <c r="F26" s="96">
        <v>12736</v>
      </c>
      <c r="G26" s="96">
        <v>16329</v>
      </c>
      <c r="H26" s="97">
        <v>16209</v>
      </c>
      <c r="I26" s="369">
        <f t="shared" si="0"/>
        <v>-0.26299277042695401</v>
      </c>
      <c r="J26" s="447"/>
      <c r="K26" s="110"/>
      <c r="L26" s="110"/>
      <c r="M26" s="110"/>
      <c r="N26" s="110"/>
      <c r="O26" s="110"/>
      <c r="P26" s="110"/>
      <c r="Q26" s="110"/>
      <c r="R26" s="110"/>
      <c r="S26" s="110"/>
      <c r="T26" s="110"/>
      <c r="U26" s="110"/>
      <c r="V26" s="110"/>
      <c r="W26" s="110"/>
      <c r="X26" s="110"/>
      <c r="Y26" s="110"/>
      <c r="Z26" s="110"/>
      <c r="AA26" s="110"/>
      <c r="AB26" s="110"/>
      <c r="AC26" s="110"/>
    </row>
    <row r="27" spans="1:77" x14ac:dyDescent="0.25">
      <c r="A27" s="34"/>
      <c r="B27" s="345" t="s">
        <v>242</v>
      </c>
      <c r="C27" s="95">
        <v>32163</v>
      </c>
      <c r="D27" s="96">
        <v>34535</v>
      </c>
      <c r="E27" s="96">
        <v>35013</v>
      </c>
      <c r="F27" s="96">
        <v>21804</v>
      </c>
      <c r="G27" s="96">
        <v>32825</v>
      </c>
      <c r="H27" s="97">
        <v>35438</v>
      </c>
      <c r="I27" s="369">
        <f t="shared" si="0"/>
        <v>0.10182507850635823</v>
      </c>
      <c r="J27" s="447"/>
      <c r="K27" s="110"/>
      <c r="L27" s="110"/>
      <c r="M27" s="110"/>
      <c r="N27" s="110"/>
      <c r="O27" s="110"/>
      <c r="P27" s="110"/>
      <c r="Q27" s="110"/>
      <c r="R27" s="110"/>
      <c r="S27" s="110"/>
      <c r="T27" s="110"/>
      <c r="U27" s="110"/>
      <c r="V27" s="110"/>
      <c r="W27" s="110"/>
      <c r="X27" s="110"/>
      <c r="Y27" s="110"/>
      <c r="Z27" s="110"/>
      <c r="AA27" s="110"/>
      <c r="AB27" s="110"/>
      <c r="AC27" s="110"/>
    </row>
    <row r="28" spans="1:77" x14ac:dyDescent="0.25">
      <c r="A28" s="34"/>
      <c r="B28" s="169" t="s">
        <v>69</v>
      </c>
      <c r="C28" s="279">
        <v>73577</v>
      </c>
      <c r="D28" s="280">
        <v>74964</v>
      </c>
      <c r="E28" s="280">
        <v>73955</v>
      </c>
      <c r="F28" s="280">
        <v>46543</v>
      </c>
      <c r="G28" s="280">
        <v>65296</v>
      </c>
      <c r="H28" s="105">
        <v>68776</v>
      </c>
      <c r="I28" s="368">
        <f t="shared" si="0"/>
        <v>-6.5251369313780117E-2</v>
      </c>
      <c r="J28" s="447"/>
    </row>
    <row r="29" spans="1:77" x14ac:dyDescent="0.25">
      <c r="A29" s="109" t="s">
        <v>48</v>
      </c>
      <c r="B29" s="361" t="s">
        <v>175</v>
      </c>
      <c r="C29" s="365">
        <v>2547</v>
      </c>
      <c r="D29" s="366">
        <v>1325</v>
      </c>
      <c r="E29" s="366">
        <v>1350</v>
      </c>
      <c r="F29" s="366">
        <v>921</v>
      </c>
      <c r="G29" s="366">
        <v>1175</v>
      </c>
      <c r="H29" s="367">
        <v>976</v>
      </c>
      <c r="I29" s="370">
        <f t="shared" si="0"/>
        <v>-0.61680408323517866</v>
      </c>
      <c r="J29" s="447"/>
    </row>
    <row r="30" spans="1:77" x14ac:dyDescent="0.25">
      <c r="A30" s="34"/>
      <c r="B30" s="345" t="s">
        <v>176</v>
      </c>
      <c r="C30" s="95">
        <v>3111</v>
      </c>
      <c r="D30" s="96">
        <v>1883</v>
      </c>
      <c r="E30" s="96">
        <v>2085</v>
      </c>
      <c r="F30" s="96">
        <v>1692</v>
      </c>
      <c r="G30" s="96">
        <v>2083</v>
      </c>
      <c r="H30" s="97">
        <v>2148</v>
      </c>
      <c r="I30" s="656">
        <f t="shared" si="0"/>
        <v>-0.30954676952748311</v>
      </c>
      <c r="J30" s="447"/>
    </row>
    <row r="31" spans="1:77" x14ac:dyDescent="0.25">
      <c r="A31" s="34"/>
      <c r="B31" s="345" t="s">
        <v>242</v>
      </c>
      <c r="C31" s="95">
        <v>8870</v>
      </c>
      <c r="D31" s="96">
        <v>2292</v>
      </c>
      <c r="E31" s="96">
        <v>2289</v>
      </c>
      <c r="F31" s="96">
        <v>1622</v>
      </c>
      <c r="G31" s="96">
        <v>2441</v>
      </c>
      <c r="H31" s="97">
        <v>2439</v>
      </c>
      <c r="I31" s="656">
        <f t="shared" si="0"/>
        <v>-0.72502818489289744</v>
      </c>
      <c r="J31" s="447"/>
    </row>
    <row r="32" spans="1:77" x14ac:dyDescent="0.25">
      <c r="A32" s="39"/>
      <c r="B32" s="169" t="s">
        <v>69</v>
      </c>
      <c r="C32" s="279">
        <v>14528</v>
      </c>
      <c r="D32" s="280">
        <v>5500</v>
      </c>
      <c r="E32" s="280">
        <v>5724</v>
      </c>
      <c r="F32" s="280">
        <v>4235</v>
      </c>
      <c r="G32" s="280">
        <v>5699</v>
      </c>
      <c r="H32" s="105">
        <v>5563</v>
      </c>
      <c r="I32" s="368">
        <f t="shared" si="0"/>
        <v>-0.61708425110132159</v>
      </c>
      <c r="J32" s="447"/>
    </row>
    <row r="33" spans="1:10" x14ac:dyDescent="0.25">
      <c r="A33" s="342" t="s">
        <v>7</v>
      </c>
      <c r="B33" s="342" t="s">
        <v>175</v>
      </c>
      <c r="C33" s="362">
        <v>122250</v>
      </c>
      <c r="D33" s="363">
        <v>124871</v>
      </c>
      <c r="E33" s="363">
        <v>125788</v>
      </c>
      <c r="F33" s="363">
        <v>82269</v>
      </c>
      <c r="G33" s="363">
        <v>109641</v>
      </c>
      <c r="H33" s="364">
        <v>114932</v>
      </c>
      <c r="I33" s="400">
        <f t="shared" si="0"/>
        <v>-5.9860940695296523E-2</v>
      </c>
      <c r="J33" s="447"/>
    </row>
    <row r="34" spans="1:10" x14ac:dyDescent="0.25">
      <c r="A34" s="343"/>
      <c r="B34" s="343" t="s">
        <v>176</v>
      </c>
      <c r="C34" s="401">
        <v>122193</v>
      </c>
      <c r="D34" s="402">
        <v>117614</v>
      </c>
      <c r="E34" s="402">
        <v>111448</v>
      </c>
      <c r="F34" s="402">
        <v>77862</v>
      </c>
      <c r="G34" s="402">
        <v>97788</v>
      </c>
      <c r="H34" s="403">
        <v>96089</v>
      </c>
      <c r="I34" s="404">
        <f t="shared" si="0"/>
        <v>-0.21362925863183652</v>
      </c>
      <c r="J34" s="447"/>
    </row>
    <row r="35" spans="1:10" x14ac:dyDescent="0.25">
      <c r="A35" s="343"/>
      <c r="B35" s="343" t="s">
        <v>242</v>
      </c>
      <c r="C35" s="401">
        <v>220023</v>
      </c>
      <c r="D35" s="402">
        <v>227944</v>
      </c>
      <c r="E35" s="402">
        <v>231577</v>
      </c>
      <c r="F35" s="402">
        <v>151212</v>
      </c>
      <c r="G35" s="402">
        <v>228654</v>
      </c>
      <c r="H35" s="403">
        <v>235281</v>
      </c>
      <c r="I35" s="404">
        <f t="shared" si="0"/>
        <v>6.9347295510014867E-2</v>
      </c>
      <c r="J35" s="447"/>
    </row>
    <row r="36" spans="1:10" x14ac:dyDescent="0.25">
      <c r="A36" s="343"/>
      <c r="B36" s="343" t="s">
        <v>48</v>
      </c>
      <c r="C36" s="401">
        <v>0</v>
      </c>
      <c r="D36" s="402">
        <v>0</v>
      </c>
      <c r="E36" s="402">
        <v>0</v>
      </c>
      <c r="F36" s="402">
        <v>1</v>
      </c>
      <c r="G36" s="402">
        <v>1</v>
      </c>
      <c r="H36" s="403">
        <v>2</v>
      </c>
      <c r="I36" s="404" t="s">
        <v>186</v>
      </c>
      <c r="J36" s="447"/>
    </row>
    <row r="37" spans="1:10" x14ac:dyDescent="0.25">
      <c r="A37" s="344"/>
      <c r="B37" s="169" t="s">
        <v>69</v>
      </c>
      <c r="C37" s="279">
        <v>464466</v>
      </c>
      <c r="D37" s="280">
        <v>470429</v>
      </c>
      <c r="E37" s="280">
        <v>468813</v>
      </c>
      <c r="F37" s="280">
        <v>311344</v>
      </c>
      <c r="G37" s="280">
        <v>436084</v>
      </c>
      <c r="H37" s="105">
        <v>446304</v>
      </c>
      <c r="I37" s="368">
        <f t="shared" si="0"/>
        <v>-3.9102969862164293E-2</v>
      </c>
    </row>
    <row r="38" spans="1:10" x14ac:dyDescent="0.25">
      <c r="A38" s="576" t="s">
        <v>271</v>
      </c>
      <c r="B38" s="253"/>
      <c r="C38" s="212"/>
      <c r="D38" s="212"/>
      <c r="E38" s="212"/>
      <c r="F38" s="212"/>
      <c r="G38" s="212"/>
      <c r="H38" s="212"/>
    </row>
    <row r="39" spans="1:10" x14ac:dyDescent="0.25">
      <c r="A39" s="576" t="s">
        <v>481</v>
      </c>
      <c r="B39" s="253"/>
      <c r="C39" s="212"/>
      <c r="D39" s="212"/>
      <c r="E39" s="212"/>
      <c r="F39" s="212"/>
      <c r="G39" s="212"/>
      <c r="H39" s="212"/>
    </row>
    <row r="40" spans="1:10" x14ac:dyDescent="0.25">
      <c r="A40" s="263" t="s">
        <v>360</v>
      </c>
      <c r="B40" s="420"/>
      <c r="C40" s="110"/>
      <c r="D40" s="110"/>
      <c r="E40" s="110"/>
      <c r="F40" s="110"/>
      <c r="G40" s="110"/>
      <c r="H40" s="110"/>
    </row>
    <row r="41" spans="1:10" x14ac:dyDescent="0.25">
      <c r="A41" s="60"/>
      <c r="B41" s="170"/>
      <c r="C41" s="110"/>
      <c r="D41" s="110"/>
      <c r="E41" s="110"/>
      <c r="F41" s="110"/>
      <c r="G41" s="110"/>
      <c r="H41" s="110"/>
    </row>
    <row r="42" spans="1:10" x14ac:dyDescent="0.25">
      <c r="A42" s="60"/>
      <c r="B42" s="23"/>
    </row>
    <row r="43" spans="1:10" x14ac:dyDescent="0.25">
      <c r="A43" s="212"/>
      <c r="B43" s="23"/>
    </row>
    <row r="44" spans="1:10" x14ac:dyDescent="0.25">
      <c r="A44" s="254"/>
      <c r="B44" s="23"/>
    </row>
    <row r="45" spans="1:10" x14ac:dyDescent="0.25">
      <c r="A45" s="254"/>
      <c r="B45" s="253"/>
      <c r="C45" s="110"/>
      <c r="D45" s="110"/>
      <c r="E45" s="110"/>
      <c r="F45" s="110"/>
      <c r="G45" s="110"/>
      <c r="H45" s="110"/>
    </row>
  </sheetData>
  <hyperlinks>
    <hyperlink ref="A40" r:id="rId1" xr:uid="{00000000-0004-0000-1200-000000000000}"/>
    <hyperlink ref="A38" location="List!A1" display="Back to List" xr:uid="{2D15381F-5C8D-4BC1-9F1C-81F5766BCB84}"/>
    <hyperlink ref="A39" location="Notes!A1" display="Back to Notes" xr:uid="{FA38B1BC-3072-45E6-BA59-234E8D8EAA29}"/>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Z71"/>
  <sheetViews>
    <sheetView zoomScaleNormal="100" workbookViewId="0"/>
  </sheetViews>
  <sheetFormatPr defaultRowHeight="15" x14ac:dyDescent="0.25"/>
  <cols>
    <col min="1" max="1" width="35.42578125" style="23" bestFit="1" customWidth="1"/>
    <col min="2" max="2" width="13.42578125" style="23" customWidth="1"/>
    <col min="3" max="8" width="9.140625" style="23"/>
    <col min="9" max="9" width="18" style="23" customWidth="1"/>
    <col min="10" max="51" width="9.140625" style="23"/>
    <col min="52" max="53" width="9.140625" style="23" customWidth="1"/>
    <col min="54" max="75" width="9.140625" style="23"/>
    <col min="76" max="76" width="26.7109375" style="23" customWidth="1"/>
    <col min="77" max="16384" width="9.140625" style="23"/>
  </cols>
  <sheetData>
    <row r="1" spans="1:26" x14ac:dyDescent="0.25">
      <c r="A1" s="535" t="s">
        <v>319</v>
      </c>
    </row>
    <row r="2" spans="1:26" x14ac:dyDescent="0.25">
      <c r="A2" s="536" t="s">
        <v>298</v>
      </c>
    </row>
    <row r="3" spans="1:26" ht="15.75" customHeight="1" x14ac:dyDescent="0.25">
      <c r="A3" s="175" t="s">
        <v>302</v>
      </c>
    </row>
    <row r="4" spans="1:26" x14ac:dyDescent="0.25">
      <c r="A4" s="405" t="s">
        <v>187</v>
      </c>
      <c r="B4" s="405" t="s">
        <v>39</v>
      </c>
      <c r="C4" s="357"/>
      <c r="D4" s="386" t="s">
        <v>20</v>
      </c>
      <c r="E4" s="346"/>
      <c r="F4" s="346"/>
      <c r="G4" s="346"/>
      <c r="H4" s="275"/>
      <c r="I4" s="371" t="s">
        <v>177</v>
      </c>
    </row>
    <row r="5" spans="1:26" x14ac:dyDescent="0.25">
      <c r="A5" s="406" t="s">
        <v>181</v>
      </c>
      <c r="B5" s="274"/>
      <c r="C5" s="357" t="s">
        <v>36</v>
      </c>
      <c r="D5" s="108" t="s">
        <v>37</v>
      </c>
      <c r="E5" s="107" t="s">
        <v>38</v>
      </c>
      <c r="F5" s="107" t="s">
        <v>159</v>
      </c>
      <c r="G5" s="107" t="s">
        <v>373</v>
      </c>
      <c r="H5" s="341" t="s">
        <v>424</v>
      </c>
      <c r="I5" s="372" t="s">
        <v>426</v>
      </c>
      <c r="J5" s="3"/>
      <c r="K5" s="3"/>
      <c r="L5" s="3"/>
      <c r="M5" s="3"/>
      <c r="N5" s="3"/>
      <c r="O5" s="3"/>
      <c r="P5" s="3"/>
      <c r="Q5" s="3"/>
      <c r="R5" s="3"/>
      <c r="S5" s="3"/>
      <c r="T5" s="3"/>
      <c r="U5" s="3"/>
      <c r="V5" s="3"/>
      <c r="W5" s="3"/>
      <c r="X5" s="3"/>
      <c r="Y5" s="3"/>
      <c r="Z5" s="3"/>
    </row>
    <row r="6" spans="1:26" ht="15" customHeight="1" x14ac:dyDescent="0.25">
      <c r="A6" s="109" t="s">
        <v>9</v>
      </c>
      <c r="B6" s="361" t="s">
        <v>175</v>
      </c>
      <c r="C6" s="365">
        <v>9082</v>
      </c>
      <c r="D6" s="366">
        <v>9339</v>
      </c>
      <c r="E6" s="366">
        <v>9387</v>
      </c>
      <c r="F6" s="366">
        <v>6213</v>
      </c>
      <c r="G6" s="366">
        <v>8507</v>
      </c>
      <c r="H6" s="367">
        <v>8737</v>
      </c>
      <c r="I6" s="370">
        <v>-3.7987227482933275E-2</v>
      </c>
      <c r="J6" s="212"/>
      <c r="K6" s="212"/>
      <c r="L6" s="212"/>
      <c r="M6" s="212"/>
      <c r="N6" s="212"/>
      <c r="O6" s="212"/>
      <c r="P6" s="212"/>
      <c r="Q6" s="212"/>
      <c r="R6" s="212"/>
      <c r="S6" s="212"/>
      <c r="T6" s="212"/>
      <c r="U6" s="212"/>
      <c r="V6" s="212"/>
      <c r="W6" s="212"/>
      <c r="X6" s="252"/>
      <c r="Y6" s="252"/>
      <c r="Z6" s="252"/>
    </row>
    <row r="7" spans="1:26" ht="15" customHeight="1" x14ac:dyDescent="0.25">
      <c r="A7" s="34"/>
      <c r="B7" s="345" t="s">
        <v>176</v>
      </c>
      <c r="C7" s="95">
        <v>8582</v>
      </c>
      <c r="D7" s="96">
        <v>8545</v>
      </c>
      <c r="E7" s="96">
        <v>8074</v>
      </c>
      <c r="F7" s="96">
        <v>5796</v>
      </c>
      <c r="G7" s="96">
        <v>7313</v>
      </c>
      <c r="H7" s="97">
        <v>7315</v>
      </c>
      <c r="I7" s="369">
        <v>-0.14763458401305057</v>
      </c>
      <c r="J7" s="212"/>
      <c r="K7" s="212"/>
      <c r="L7" s="212"/>
      <c r="M7" s="212"/>
      <c r="N7" s="212"/>
      <c r="O7" s="212"/>
      <c r="P7" s="212"/>
      <c r="Q7" s="212"/>
      <c r="R7" s="212"/>
      <c r="S7" s="212"/>
      <c r="T7" s="212"/>
      <c r="U7" s="212"/>
      <c r="V7" s="212"/>
      <c r="W7" s="212"/>
      <c r="X7" s="212"/>
      <c r="Y7" s="212"/>
      <c r="Z7" s="212"/>
    </row>
    <row r="8" spans="1:26" x14ac:dyDescent="0.25">
      <c r="A8" s="34"/>
      <c r="B8" s="345" t="s">
        <v>242</v>
      </c>
      <c r="C8" s="95">
        <v>16560</v>
      </c>
      <c r="D8" s="96">
        <v>17630</v>
      </c>
      <c r="E8" s="96">
        <v>18055</v>
      </c>
      <c r="F8" s="96">
        <v>12204</v>
      </c>
      <c r="G8" s="96">
        <v>18333</v>
      </c>
      <c r="H8" s="97">
        <v>18856</v>
      </c>
      <c r="I8" s="369">
        <v>0.13864734299516909</v>
      </c>
      <c r="J8" s="253"/>
      <c r="K8" s="253"/>
      <c r="L8" s="253"/>
      <c r="M8" s="253"/>
      <c r="N8" s="253"/>
      <c r="O8" s="253"/>
      <c r="P8" s="253"/>
      <c r="Q8" s="253"/>
      <c r="R8" s="253"/>
      <c r="S8" s="253"/>
      <c r="T8" s="253"/>
      <c r="U8" s="253"/>
      <c r="V8" s="253"/>
      <c r="W8" s="253"/>
      <c r="X8" s="252"/>
      <c r="Y8" s="252"/>
      <c r="Z8" s="252"/>
    </row>
    <row r="9" spans="1:26" x14ac:dyDescent="0.25">
      <c r="A9" s="39"/>
      <c r="B9" s="169" t="s">
        <v>69</v>
      </c>
      <c r="C9" s="279">
        <v>34224</v>
      </c>
      <c r="D9" s="280">
        <v>35514</v>
      </c>
      <c r="E9" s="280">
        <v>35516</v>
      </c>
      <c r="F9" s="280">
        <v>24213</v>
      </c>
      <c r="G9" s="280">
        <v>34153</v>
      </c>
      <c r="H9" s="105">
        <v>34908</v>
      </c>
      <c r="I9" s="368">
        <v>1.9985974754558204E-2</v>
      </c>
      <c r="J9" s="253"/>
      <c r="K9" s="253"/>
      <c r="L9" s="253"/>
      <c r="M9" s="253"/>
      <c r="N9" s="253"/>
      <c r="O9" s="253"/>
      <c r="P9" s="253"/>
      <c r="Q9" s="253"/>
      <c r="R9" s="253"/>
      <c r="S9" s="253"/>
      <c r="T9" s="253"/>
      <c r="U9" s="253"/>
      <c r="V9" s="253"/>
      <c r="W9" s="253"/>
      <c r="X9" s="252"/>
      <c r="Y9" s="252"/>
      <c r="Z9" s="252"/>
    </row>
    <row r="10" spans="1:26" x14ac:dyDescent="0.25">
      <c r="A10" s="109" t="s">
        <v>10</v>
      </c>
      <c r="B10" s="361" t="s">
        <v>175</v>
      </c>
      <c r="C10" s="365">
        <v>9762</v>
      </c>
      <c r="D10" s="366">
        <v>10419</v>
      </c>
      <c r="E10" s="366">
        <v>10298</v>
      </c>
      <c r="F10" s="366">
        <v>6863</v>
      </c>
      <c r="G10" s="366">
        <v>8706</v>
      </c>
      <c r="H10" s="367">
        <v>9083</v>
      </c>
      <c r="I10" s="370">
        <v>-6.9555418971522232E-2</v>
      </c>
      <c r="J10" s="253"/>
      <c r="K10" s="253"/>
      <c r="L10" s="253"/>
      <c r="M10" s="253"/>
      <c r="N10" s="253"/>
      <c r="O10" s="253"/>
      <c r="P10" s="253"/>
      <c r="Q10" s="253"/>
      <c r="R10" s="253"/>
      <c r="S10" s="253"/>
      <c r="T10" s="253"/>
      <c r="U10" s="253"/>
      <c r="V10" s="253"/>
      <c r="W10" s="253"/>
      <c r="X10" s="252"/>
      <c r="Y10" s="252"/>
      <c r="Z10" s="252"/>
    </row>
    <row r="11" spans="1:26" x14ac:dyDescent="0.25">
      <c r="A11" s="34"/>
      <c r="B11" s="345" t="s">
        <v>176</v>
      </c>
      <c r="C11" s="95">
        <v>9399</v>
      </c>
      <c r="D11" s="96">
        <v>9353</v>
      </c>
      <c r="E11" s="96">
        <v>9087</v>
      </c>
      <c r="F11" s="96">
        <v>6520</v>
      </c>
      <c r="G11" s="96">
        <v>7909</v>
      </c>
      <c r="H11" s="97">
        <v>7834</v>
      </c>
      <c r="I11" s="369">
        <v>-0.16650707522076816</v>
      </c>
      <c r="J11" s="212"/>
      <c r="K11" s="212"/>
      <c r="L11" s="212"/>
      <c r="M11" s="212"/>
      <c r="N11" s="212"/>
      <c r="O11" s="212"/>
      <c r="P11" s="212"/>
      <c r="Q11" s="212"/>
      <c r="R11" s="212"/>
      <c r="S11" s="212"/>
      <c r="T11" s="212"/>
      <c r="U11" s="212"/>
      <c r="V11" s="212"/>
      <c r="W11" s="212"/>
      <c r="X11" s="212"/>
      <c r="Y11" s="212"/>
      <c r="Z11" s="212"/>
    </row>
    <row r="12" spans="1:26" x14ac:dyDescent="0.25">
      <c r="A12" s="34"/>
      <c r="B12" s="345" t="s">
        <v>242</v>
      </c>
      <c r="C12" s="95">
        <v>23762</v>
      </c>
      <c r="D12" s="96">
        <v>25287</v>
      </c>
      <c r="E12" s="96">
        <v>25760</v>
      </c>
      <c r="F12" s="96">
        <v>17531</v>
      </c>
      <c r="G12" s="96">
        <v>25993</v>
      </c>
      <c r="H12" s="97">
        <v>26176</v>
      </c>
      <c r="I12" s="369">
        <v>0.1015907751872738</v>
      </c>
    </row>
    <row r="13" spans="1:26" x14ac:dyDescent="0.25">
      <c r="A13" s="39"/>
      <c r="B13" s="169" t="s">
        <v>69</v>
      </c>
      <c r="C13" s="279">
        <v>42923</v>
      </c>
      <c r="D13" s="280">
        <v>45059</v>
      </c>
      <c r="E13" s="280">
        <v>45145</v>
      </c>
      <c r="F13" s="280">
        <v>30914</v>
      </c>
      <c r="G13" s="280">
        <v>42608</v>
      </c>
      <c r="H13" s="105">
        <v>43093</v>
      </c>
      <c r="I13" s="368">
        <v>3.9605805745171587E-3</v>
      </c>
    </row>
    <row r="14" spans="1:26" x14ac:dyDescent="0.25">
      <c r="A14" s="109" t="s">
        <v>11</v>
      </c>
      <c r="B14" s="361" t="s">
        <v>175</v>
      </c>
      <c r="C14" s="365">
        <v>14997</v>
      </c>
      <c r="D14" s="366">
        <v>15649</v>
      </c>
      <c r="E14" s="366">
        <v>15809</v>
      </c>
      <c r="F14" s="366">
        <v>10887</v>
      </c>
      <c r="G14" s="366">
        <v>14163</v>
      </c>
      <c r="H14" s="367">
        <v>14472</v>
      </c>
      <c r="I14" s="370">
        <v>-3.5007001400280055E-2</v>
      </c>
    </row>
    <row r="15" spans="1:26" x14ac:dyDescent="0.25">
      <c r="A15" s="34"/>
      <c r="B15" s="345" t="s">
        <v>176</v>
      </c>
      <c r="C15" s="95">
        <v>12396</v>
      </c>
      <c r="D15" s="96">
        <v>12260</v>
      </c>
      <c r="E15" s="96">
        <v>11496</v>
      </c>
      <c r="F15" s="96">
        <v>8486</v>
      </c>
      <c r="G15" s="96">
        <v>10646</v>
      </c>
      <c r="H15" s="97">
        <v>10200</v>
      </c>
      <c r="I15" s="369">
        <v>-0.17715392061955471</v>
      </c>
    </row>
    <row r="16" spans="1:26" x14ac:dyDescent="0.25">
      <c r="A16" s="34"/>
      <c r="B16" s="345" t="s">
        <v>242</v>
      </c>
      <c r="C16" s="95">
        <v>22666</v>
      </c>
      <c r="D16" s="96">
        <v>24438</v>
      </c>
      <c r="E16" s="96">
        <v>24601</v>
      </c>
      <c r="F16" s="96">
        <v>16401</v>
      </c>
      <c r="G16" s="96">
        <v>25355</v>
      </c>
      <c r="H16" s="97">
        <v>25395</v>
      </c>
      <c r="I16" s="369">
        <v>0.12040060001764757</v>
      </c>
    </row>
    <row r="17" spans="1:9" x14ac:dyDescent="0.25">
      <c r="A17" s="34"/>
      <c r="B17" s="345" t="s">
        <v>48</v>
      </c>
      <c r="C17" s="95">
        <v>0</v>
      </c>
      <c r="D17" s="96">
        <v>0</v>
      </c>
      <c r="E17" s="96">
        <v>0</v>
      </c>
      <c r="F17" s="96">
        <v>1</v>
      </c>
      <c r="G17" s="96">
        <v>0</v>
      </c>
      <c r="H17" s="97">
        <v>1</v>
      </c>
      <c r="I17" s="369" t="s">
        <v>186</v>
      </c>
    </row>
    <row r="18" spans="1:9" x14ac:dyDescent="0.25">
      <c r="A18" s="39"/>
      <c r="B18" s="169" t="s">
        <v>69</v>
      </c>
      <c r="C18" s="279">
        <v>50059</v>
      </c>
      <c r="D18" s="280">
        <v>52347</v>
      </c>
      <c r="E18" s="280">
        <v>51906</v>
      </c>
      <c r="F18" s="280">
        <v>35775</v>
      </c>
      <c r="G18" s="280">
        <v>50164</v>
      </c>
      <c r="H18" s="105">
        <v>50068</v>
      </c>
      <c r="I18" s="368">
        <v>1.797878503366028E-4</v>
      </c>
    </row>
    <row r="19" spans="1:9" x14ac:dyDescent="0.25">
      <c r="A19" s="109" t="s">
        <v>2</v>
      </c>
      <c r="B19" s="361" t="s">
        <v>175</v>
      </c>
      <c r="C19" s="365">
        <v>18262</v>
      </c>
      <c r="D19" s="366">
        <v>18944</v>
      </c>
      <c r="E19" s="366">
        <v>19188</v>
      </c>
      <c r="F19" s="366">
        <v>12340</v>
      </c>
      <c r="G19" s="366">
        <v>16755</v>
      </c>
      <c r="H19" s="367">
        <v>18285</v>
      </c>
      <c r="I19" s="370">
        <v>1.2594458438287153E-3</v>
      </c>
    </row>
    <row r="20" spans="1:9" x14ac:dyDescent="0.25">
      <c r="A20" s="34"/>
      <c r="B20" s="345" t="s">
        <v>176</v>
      </c>
      <c r="C20" s="95">
        <v>23105</v>
      </c>
      <c r="D20" s="96">
        <v>22251</v>
      </c>
      <c r="E20" s="96">
        <v>20905</v>
      </c>
      <c r="F20" s="96">
        <v>14792</v>
      </c>
      <c r="G20" s="96">
        <v>18067</v>
      </c>
      <c r="H20" s="97">
        <v>18246</v>
      </c>
      <c r="I20" s="369">
        <v>-0.2103008006924908</v>
      </c>
    </row>
    <row r="21" spans="1:9" x14ac:dyDescent="0.25">
      <c r="A21" s="34"/>
      <c r="B21" s="345" t="s">
        <v>242</v>
      </c>
      <c r="C21" s="95">
        <v>32709</v>
      </c>
      <c r="D21" s="96">
        <v>34158</v>
      </c>
      <c r="E21" s="96">
        <v>34645</v>
      </c>
      <c r="F21" s="96">
        <v>23559</v>
      </c>
      <c r="G21" s="96">
        <v>33824</v>
      </c>
      <c r="H21" s="97">
        <v>35300</v>
      </c>
      <c r="I21" s="369">
        <v>7.9213672078021338E-2</v>
      </c>
    </row>
    <row r="22" spans="1:9" x14ac:dyDescent="0.25">
      <c r="A22" s="34"/>
      <c r="B22" s="345" t="s">
        <v>48</v>
      </c>
      <c r="C22" s="95">
        <v>0</v>
      </c>
      <c r="D22" s="96">
        <v>0</v>
      </c>
      <c r="E22" s="96">
        <v>0</v>
      </c>
      <c r="F22" s="96">
        <v>0</v>
      </c>
      <c r="G22" s="96">
        <v>0</v>
      </c>
      <c r="H22" s="97">
        <v>1</v>
      </c>
      <c r="I22" s="369" t="s">
        <v>186</v>
      </c>
    </row>
    <row r="23" spans="1:9" x14ac:dyDescent="0.25">
      <c r="A23" s="39"/>
      <c r="B23" s="169" t="s">
        <v>69</v>
      </c>
      <c r="C23" s="279">
        <v>74076</v>
      </c>
      <c r="D23" s="280">
        <v>75353</v>
      </c>
      <c r="E23" s="280">
        <v>74738</v>
      </c>
      <c r="F23" s="280">
        <v>50691</v>
      </c>
      <c r="G23" s="280">
        <v>68646</v>
      </c>
      <c r="H23" s="105">
        <v>71832</v>
      </c>
      <c r="I23" s="368">
        <v>-3.0293212376478213E-2</v>
      </c>
    </row>
    <row r="24" spans="1:9" x14ac:dyDescent="0.25">
      <c r="A24" s="109" t="s">
        <v>12</v>
      </c>
      <c r="B24" s="361" t="s">
        <v>175</v>
      </c>
      <c r="C24" s="365">
        <v>8784</v>
      </c>
      <c r="D24" s="366">
        <v>8889</v>
      </c>
      <c r="E24" s="366">
        <v>8937</v>
      </c>
      <c r="F24" s="366">
        <v>5581</v>
      </c>
      <c r="G24" s="366">
        <v>7544</v>
      </c>
      <c r="H24" s="367">
        <v>7787</v>
      </c>
      <c r="I24" s="370">
        <v>-0.11350182149362477</v>
      </c>
    </row>
    <row r="25" spans="1:9" x14ac:dyDescent="0.25">
      <c r="A25" s="34"/>
      <c r="B25" s="345" t="s">
        <v>176</v>
      </c>
      <c r="C25" s="95">
        <v>9496</v>
      </c>
      <c r="D25" s="96">
        <v>8881</v>
      </c>
      <c r="E25" s="96">
        <v>8438</v>
      </c>
      <c r="F25" s="96">
        <v>5301</v>
      </c>
      <c r="G25" s="96">
        <v>6863</v>
      </c>
      <c r="H25" s="97">
        <v>6674</v>
      </c>
      <c r="I25" s="369">
        <v>-0.29717775905644483</v>
      </c>
    </row>
    <row r="26" spans="1:9" x14ac:dyDescent="0.25">
      <c r="A26" s="34"/>
      <c r="B26" s="345" t="s">
        <v>242</v>
      </c>
      <c r="C26" s="95">
        <v>18343</v>
      </c>
      <c r="D26" s="96">
        <v>19537</v>
      </c>
      <c r="E26" s="96">
        <v>19915</v>
      </c>
      <c r="F26" s="96">
        <v>11993</v>
      </c>
      <c r="G26" s="96">
        <v>18513</v>
      </c>
      <c r="H26" s="97">
        <v>19430</v>
      </c>
      <c r="I26" s="369">
        <v>5.9259663086736088E-2</v>
      </c>
    </row>
    <row r="27" spans="1:9" x14ac:dyDescent="0.25">
      <c r="A27" s="34"/>
      <c r="B27" s="169" t="s">
        <v>69</v>
      </c>
      <c r="C27" s="279">
        <v>36623</v>
      </c>
      <c r="D27" s="280">
        <v>37307</v>
      </c>
      <c r="E27" s="280">
        <v>37290</v>
      </c>
      <c r="F27" s="280">
        <v>22875</v>
      </c>
      <c r="G27" s="280">
        <v>32920</v>
      </c>
      <c r="H27" s="105">
        <v>33891</v>
      </c>
      <c r="I27" s="368">
        <v>-7.4597930262403411E-2</v>
      </c>
    </row>
    <row r="28" spans="1:9" x14ac:dyDescent="0.25">
      <c r="A28" s="109" t="s">
        <v>13</v>
      </c>
      <c r="B28" s="361" t="s">
        <v>175</v>
      </c>
      <c r="C28" s="365">
        <v>9908</v>
      </c>
      <c r="D28" s="366">
        <v>9695</v>
      </c>
      <c r="E28" s="366">
        <v>9774</v>
      </c>
      <c r="F28" s="366">
        <v>5636</v>
      </c>
      <c r="G28" s="366">
        <v>7931</v>
      </c>
      <c r="H28" s="367">
        <v>8026</v>
      </c>
      <c r="I28" s="370">
        <v>-0.18994751715785224</v>
      </c>
    </row>
    <row r="29" spans="1:9" x14ac:dyDescent="0.25">
      <c r="A29" s="34"/>
      <c r="B29" s="345" t="s">
        <v>176</v>
      </c>
      <c r="C29" s="95">
        <v>12019</v>
      </c>
      <c r="D29" s="96">
        <v>11313</v>
      </c>
      <c r="E29" s="96">
        <v>10370</v>
      </c>
      <c r="F29" s="96">
        <v>6865</v>
      </c>
      <c r="G29" s="96">
        <v>8902</v>
      </c>
      <c r="H29" s="97">
        <v>8382</v>
      </c>
      <c r="I29" s="369">
        <v>-0.30260421000083204</v>
      </c>
    </row>
    <row r="30" spans="1:9" x14ac:dyDescent="0.25">
      <c r="A30" s="34"/>
      <c r="B30" s="345" t="s">
        <v>242</v>
      </c>
      <c r="C30" s="95">
        <v>15679</v>
      </c>
      <c r="D30" s="96">
        <v>16630</v>
      </c>
      <c r="E30" s="96">
        <v>16679</v>
      </c>
      <c r="F30" s="96">
        <v>10143</v>
      </c>
      <c r="G30" s="96">
        <v>15777</v>
      </c>
      <c r="H30" s="97">
        <v>15982</v>
      </c>
      <c r="I30" s="369">
        <v>1.9325212067096115E-2</v>
      </c>
    </row>
    <row r="31" spans="1:9" x14ac:dyDescent="0.25">
      <c r="A31" s="39"/>
      <c r="B31" s="169" t="s">
        <v>69</v>
      </c>
      <c r="C31" s="279">
        <v>37606</v>
      </c>
      <c r="D31" s="280">
        <v>37638</v>
      </c>
      <c r="E31" s="280">
        <v>36823</v>
      </c>
      <c r="F31" s="280">
        <v>22644</v>
      </c>
      <c r="G31" s="280">
        <v>32610</v>
      </c>
      <c r="H31" s="105">
        <v>32390</v>
      </c>
      <c r="I31" s="368">
        <v>-0.13870127107376481</v>
      </c>
    </row>
    <row r="32" spans="1:9" x14ac:dyDescent="0.25">
      <c r="A32" s="109" t="s">
        <v>14</v>
      </c>
      <c r="B32" s="361" t="s">
        <v>175</v>
      </c>
      <c r="C32" s="365">
        <v>6991</v>
      </c>
      <c r="D32" s="366">
        <v>7420</v>
      </c>
      <c r="E32" s="366">
        <v>7429</v>
      </c>
      <c r="F32" s="366">
        <v>4964</v>
      </c>
      <c r="G32" s="366">
        <v>6387</v>
      </c>
      <c r="H32" s="367">
        <v>7177</v>
      </c>
      <c r="I32" s="370">
        <v>2.6605635817479618E-2</v>
      </c>
    </row>
    <row r="33" spans="1:9" x14ac:dyDescent="0.25">
      <c r="A33" s="34"/>
      <c r="B33" s="345" t="s">
        <v>176</v>
      </c>
      <c r="C33" s="95">
        <v>7279</v>
      </c>
      <c r="D33" s="96">
        <v>7178</v>
      </c>
      <c r="E33" s="96">
        <v>6663</v>
      </c>
      <c r="F33" s="96">
        <v>4561</v>
      </c>
      <c r="G33" s="96">
        <v>5702</v>
      </c>
      <c r="H33" s="97">
        <v>6071</v>
      </c>
      <c r="I33" s="369">
        <v>-0.16595686220634703</v>
      </c>
    </row>
    <row r="34" spans="1:9" x14ac:dyDescent="0.25">
      <c r="A34" s="34"/>
      <c r="B34" s="345" t="s">
        <v>242</v>
      </c>
      <c r="C34" s="95">
        <v>12568</v>
      </c>
      <c r="D34" s="96">
        <v>13792</v>
      </c>
      <c r="E34" s="96">
        <v>14204</v>
      </c>
      <c r="F34" s="96">
        <v>9252</v>
      </c>
      <c r="G34" s="96">
        <v>13398</v>
      </c>
      <c r="H34" s="97">
        <v>15503</v>
      </c>
      <c r="I34" s="369">
        <v>0.23352959898154041</v>
      </c>
    </row>
    <row r="35" spans="1:9" x14ac:dyDescent="0.25">
      <c r="A35" s="39"/>
      <c r="B35" s="169" t="s">
        <v>69</v>
      </c>
      <c r="C35" s="279">
        <v>26838</v>
      </c>
      <c r="D35" s="280">
        <v>28390</v>
      </c>
      <c r="E35" s="280">
        <v>28296</v>
      </c>
      <c r="F35" s="280">
        <v>18777</v>
      </c>
      <c r="G35" s="280">
        <v>25487</v>
      </c>
      <c r="H35" s="105">
        <v>28751</v>
      </c>
      <c r="I35" s="368">
        <v>7.1279529026007898E-2</v>
      </c>
    </row>
    <row r="36" spans="1:9" x14ac:dyDescent="0.25">
      <c r="A36" s="109" t="s">
        <v>15</v>
      </c>
      <c r="B36" s="361" t="s">
        <v>175</v>
      </c>
      <c r="C36" s="365">
        <v>9464</v>
      </c>
      <c r="D36" s="366">
        <v>9655</v>
      </c>
      <c r="E36" s="366">
        <v>9672</v>
      </c>
      <c r="F36" s="366">
        <v>6297</v>
      </c>
      <c r="G36" s="366">
        <v>8332</v>
      </c>
      <c r="H36" s="367">
        <v>9036</v>
      </c>
      <c r="I36" s="370">
        <v>-4.5224006762468301E-2</v>
      </c>
    </row>
    <row r="37" spans="1:9" x14ac:dyDescent="0.25">
      <c r="A37" s="34"/>
      <c r="B37" s="345" t="s">
        <v>176</v>
      </c>
      <c r="C37" s="95">
        <v>7789</v>
      </c>
      <c r="D37" s="96">
        <v>7703</v>
      </c>
      <c r="E37" s="96">
        <v>7384</v>
      </c>
      <c r="F37" s="96">
        <v>5115</v>
      </c>
      <c r="G37" s="96">
        <v>6296</v>
      </c>
      <c r="H37" s="97">
        <v>6349</v>
      </c>
      <c r="I37" s="369">
        <v>-0.18487610733085119</v>
      </c>
    </row>
    <row r="38" spans="1:9" x14ac:dyDescent="0.25">
      <c r="A38" s="34"/>
      <c r="B38" s="345" t="s">
        <v>242</v>
      </c>
      <c r="C38" s="95">
        <v>17431</v>
      </c>
      <c r="D38" s="96">
        <v>18437</v>
      </c>
      <c r="E38" s="96">
        <v>18702</v>
      </c>
      <c r="F38" s="96">
        <v>11928</v>
      </c>
      <c r="G38" s="96">
        <v>18516</v>
      </c>
      <c r="H38" s="97">
        <v>18791</v>
      </c>
      <c r="I38" s="369">
        <v>7.8021914979060289E-2</v>
      </c>
    </row>
    <row r="39" spans="1:9" x14ac:dyDescent="0.25">
      <c r="A39" s="34"/>
      <c r="B39" s="345" t="s">
        <v>48</v>
      </c>
      <c r="C39" s="95">
        <v>0</v>
      </c>
      <c r="D39" s="96">
        <v>0</v>
      </c>
      <c r="E39" s="96">
        <v>0</v>
      </c>
      <c r="F39" s="96">
        <v>0</v>
      </c>
      <c r="G39" s="96">
        <v>1</v>
      </c>
      <c r="H39" s="97">
        <v>0</v>
      </c>
      <c r="I39" s="369" t="s">
        <v>186</v>
      </c>
    </row>
    <row r="40" spans="1:9" x14ac:dyDescent="0.25">
      <c r="A40" s="39"/>
      <c r="B40" s="169" t="s">
        <v>69</v>
      </c>
      <c r="C40" s="279">
        <v>34684</v>
      </c>
      <c r="D40" s="280">
        <v>35795</v>
      </c>
      <c r="E40" s="280">
        <v>35758</v>
      </c>
      <c r="F40" s="280">
        <v>23340</v>
      </c>
      <c r="G40" s="280">
        <v>33145</v>
      </c>
      <c r="H40" s="105">
        <v>34176</v>
      </c>
      <c r="I40" s="368">
        <v>-1.4646522892399955E-2</v>
      </c>
    </row>
    <row r="41" spans="1:9" x14ac:dyDescent="0.25">
      <c r="A41" s="109" t="s">
        <v>16</v>
      </c>
      <c r="B41" s="361" t="s">
        <v>175</v>
      </c>
      <c r="C41" s="365">
        <v>8251</v>
      </c>
      <c r="D41" s="366">
        <v>8515</v>
      </c>
      <c r="E41" s="366">
        <v>8756</v>
      </c>
      <c r="F41" s="366">
        <v>5787</v>
      </c>
      <c r="G41" s="366">
        <v>7972</v>
      </c>
      <c r="H41" s="367">
        <v>8357</v>
      </c>
      <c r="I41" s="370">
        <v>1.2846927645133923E-2</v>
      </c>
    </row>
    <row r="42" spans="1:9" x14ac:dyDescent="0.25">
      <c r="A42" s="34"/>
      <c r="B42" s="345" t="s">
        <v>176</v>
      </c>
      <c r="C42" s="95">
        <v>8482</v>
      </c>
      <c r="D42" s="96">
        <v>8385</v>
      </c>
      <c r="E42" s="96">
        <v>8065</v>
      </c>
      <c r="F42" s="96">
        <v>5518</v>
      </c>
      <c r="G42" s="96">
        <v>7235</v>
      </c>
      <c r="H42" s="97">
        <v>6931</v>
      </c>
      <c r="I42" s="369">
        <v>-0.18285781655269984</v>
      </c>
    </row>
    <row r="43" spans="1:9" x14ac:dyDescent="0.25">
      <c r="A43" s="34"/>
      <c r="B43" s="345" t="s">
        <v>242</v>
      </c>
      <c r="C43" s="95">
        <v>18180</v>
      </c>
      <c r="D43" s="96">
        <v>19374</v>
      </c>
      <c r="E43" s="96">
        <v>19778</v>
      </c>
      <c r="F43" s="96">
        <v>12817</v>
      </c>
      <c r="G43" s="96">
        <v>19926</v>
      </c>
      <c r="H43" s="97">
        <v>20069</v>
      </c>
      <c r="I43" s="369">
        <v>0.1039053905390539</v>
      </c>
    </row>
    <row r="44" spans="1:9" x14ac:dyDescent="0.25">
      <c r="A44" s="39"/>
      <c r="B44" s="169" t="s">
        <v>69</v>
      </c>
      <c r="C44" s="279">
        <v>34913</v>
      </c>
      <c r="D44" s="280">
        <v>36274</v>
      </c>
      <c r="E44" s="280">
        <v>36599</v>
      </c>
      <c r="F44" s="280">
        <v>24122</v>
      </c>
      <c r="G44" s="280">
        <v>35133</v>
      </c>
      <c r="H44" s="105">
        <v>35357</v>
      </c>
      <c r="I44" s="368">
        <v>1.2717325924440753E-2</v>
      </c>
    </row>
    <row r="45" spans="1:9" x14ac:dyDescent="0.25">
      <c r="A45" s="109" t="s">
        <v>17</v>
      </c>
      <c r="B45" s="361" t="s">
        <v>175</v>
      </c>
      <c r="C45" s="365">
        <v>11795</v>
      </c>
      <c r="D45" s="366">
        <v>12222</v>
      </c>
      <c r="E45" s="366">
        <v>12482</v>
      </c>
      <c r="F45" s="366">
        <v>8046</v>
      </c>
      <c r="G45" s="366">
        <v>11154</v>
      </c>
      <c r="H45" s="367">
        <v>11469</v>
      </c>
      <c r="I45" s="370">
        <v>-2.7638830012717254E-2</v>
      </c>
    </row>
    <row r="46" spans="1:9" x14ac:dyDescent="0.25">
      <c r="A46" s="34"/>
      <c r="B46" s="345" t="s">
        <v>176</v>
      </c>
      <c r="C46" s="95">
        <v>9457</v>
      </c>
      <c r="D46" s="96">
        <v>8958</v>
      </c>
      <c r="E46" s="96">
        <v>8790</v>
      </c>
      <c r="F46" s="96">
        <v>6025</v>
      </c>
      <c r="G46" s="96">
        <v>7897</v>
      </c>
      <c r="H46" s="97">
        <v>7314</v>
      </c>
      <c r="I46" s="369">
        <v>-0.22660463148990165</v>
      </c>
    </row>
    <row r="47" spans="1:9" x14ac:dyDescent="0.25">
      <c r="A47" s="34"/>
      <c r="B47" s="345" t="s">
        <v>242</v>
      </c>
      <c r="C47" s="95">
        <v>15155</v>
      </c>
      <c r="D47" s="96">
        <v>16269</v>
      </c>
      <c r="E47" s="96">
        <v>16724</v>
      </c>
      <c r="F47" s="96">
        <v>10402</v>
      </c>
      <c r="G47" s="96">
        <v>16204</v>
      </c>
      <c r="H47" s="97">
        <v>16473</v>
      </c>
      <c r="I47" s="369">
        <v>8.6967997360607063E-2</v>
      </c>
    </row>
    <row r="48" spans="1:9" x14ac:dyDescent="0.25">
      <c r="A48" s="39"/>
      <c r="B48" s="169" t="s">
        <v>69</v>
      </c>
      <c r="C48" s="279">
        <v>36407</v>
      </c>
      <c r="D48" s="280">
        <v>37449</v>
      </c>
      <c r="E48" s="280">
        <v>37996</v>
      </c>
      <c r="F48" s="280">
        <v>24473</v>
      </c>
      <c r="G48" s="280">
        <v>35255</v>
      </c>
      <c r="H48" s="105">
        <v>35256</v>
      </c>
      <c r="I48" s="368">
        <v>-3.1614799351773012E-2</v>
      </c>
    </row>
    <row r="49" spans="1:9" x14ac:dyDescent="0.25">
      <c r="A49" s="109" t="s">
        <v>18</v>
      </c>
      <c r="B49" s="361" t="s">
        <v>175</v>
      </c>
      <c r="C49" s="365">
        <v>12407</v>
      </c>
      <c r="D49" s="366">
        <v>12799</v>
      </c>
      <c r="E49" s="366">
        <v>12706</v>
      </c>
      <c r="F49" s="366">
        <v>8734</v>
      </c>
      <c r="G49" s="366">
        <v>11015</v>
      </c>
      <c r="H49" s="367">
        <v>11527</v>
      </c>
      <c r="I49" s="370">
        <v>-7.0927702103651166E-2</v>
      </c>
    </row>
    <row r="50" spans="1:9" x14ac:dyDescent="0.25">
      <c r="A50" s="34"/>
      <c r="B50" s="345" t="s">
        <v>176</v>
      </c>
      <c r="C50" s="95">
        <v>11078</v>
      </c>
      <c r="D50" s="96">
        <v>10904</v>
      </c>
      <c r="E50" s="96">
        <v>10091</v>
      </c>
      <c r="F50" s="96">
        <v>7191</v>
      </c>
      <c r="G50" s="96">
        <v>8875</v>
      </c>
      <c r="H50" s="97">
        <v>8625</v>
      </c>
      <c r="I50" s="369">
        <v>-0.2214298609857375</v>
      </c>
    </row>
    <row r="51" spans="1:9" x14ac:dyDescent="0.25">
      <c r="A51" s="34"/>
      <c r="B51" s="345" t="s">
        <v>242</v>
      </c>
      <c r="C51" s="95">
        <v>18100</v>
      </c>
      <c r="D51" s="96">
        <v>20100</v>
      </c>
      <c r="E51" s="96">
        <v>20225</v>
      </c>
      <c r="F51" s="96">
        <v>13360</v>
      </c>
      <c r="G51" s="96">
        <v>20374</v>
      </c>
      <c r="H51" s="97">
        <v>20867</v>
      </c>
      <c r="I51" s="369">
        <v>0.15287292817679557</v>
      </c>
    </row>
    <row r="52" spans="1:9" x14ac:dyDescent="0.25">
      <c r="A52" s="34"/>
      <c r="B52" s="169" t="s">
        <v>69</v>
      </c>
      <c r="C52" s="279">
        <v>41585</v>
      </c>
      <c r="D52" s="280">
        <v>43803</v>
      </c>
      <c r="E52" s="280">
        <v>43022</v>
      </c>
      <c r="F52" s="280">
        <v>29285</v>
      </c>
      <c r="G52" s="280">
        <v>40264</v>
      </c>
      <c r="H52" s="105">
        <v>41019</v>
      </c>
      <c r="I52" s="368">
        <v>-1.3610676926776482E-2</v>
      </c>
    </row>
    <row r="53" spans="1:9" x14ac:dyDescent="0.25">
      <c r="A53" s="109" t="s">
        <v>48</v>
      </c>
      <c r="B53" s="361" t="s">
        <v>175</v>
      </c>
      <c r="C53" s="365">
        <v>2547</v>
      </c>
      <c r="D53" s="366">
        <v>1325</v>
      </c>
      <c r="E53" s="366">
        <v>1350</v>
      </c>
      <c r="F53" s="366">
        <v>921</v>
      </c>
      <c r="G53" s="366">
        <v>1175</v>
      </c>
      <c r="H53" s="367">
        <v>976</v>
      </c>
      <c r="I53" s="370">
        <v>-0.61680408323517866</v>
      </c>
    </row>
    <row r="54" spans="1:9" x14ac:dyDescent="0.25">
      <c r="A54" s="34"/>
      <c r="B54" s="345" t="s">
        <v>176</v>
      </c>
      <c r="C54" s="95">
        <v>3111</v>
      </c>
      <c r="D54" s="96">
        <v>1883</v>
      </c>
      <c r="E54" s="96">
        <v>2085</v>
      </c>
      <c r="F54" s="96">
        <v>1692</v>
      </c>
      <c r="G54" s="96">
        <v>2083</v>
      </c>
      <c r="H54" s="97">
        <v>2148</v>
      </c>
      <c r="I54" s="369">
        <v>-0.30954676952748311</v>
      </c>
    </row>
    <row r="55" spans="1:9" x14ac:dyDescent="0.25">
      <c r="A55" s="34"/>
      <c r="B55" s="345" t="s">
        <v>242</v>
      </c>
      <c r="C55" s="95">
        <v>8870</v>
      </c>
      <c r="D55" s="96">
        <v>2292</v>
      </c>
      <c r="E55" s="96">
        <v>2289</v>
      </c>
      <c r="F55" s="96">
        <v>1622</v>
      </c>
      <c r="G55" s="96">
        <v>2441</v>
      </c>
      <c r="H55" s="97">
        <v>2439</v>
      </c>
      <c r="I55" s="369">
        <v>-0.72502818489289744</v>
      </c>
    </row>
    <row r="56" spans="1:9" x14ac:dyDescent="0.25">
      <c r="A56" s="39"/>
      <c r="B56" s="169" t="s">
        <v>69</v>
      </c>
      <c r="C56" s="279">
        <v>14528</v>
      </c>
      <c r="D56" s="280">
        <v>5500</v>
      </c>
      <c r="E56" s="280">
        <v>5724</v>
      </c>
      <c r="F56" s="280">
        <v>4235</v>
      </c>
      <c r="G56" s="280">
        <v>5699</v>
      </c>
      <c r="H56" s="105">
        <v>5563</v>
      </c>
      <c r="I56" s="368">
        <v>-0.61708425110132159</v>
      </c>
    </row>
    <row r="57" spans="1:9" x14ac:dyDescent="0.25">
      <c r="A57" s="342" t="s">
        <v>7</v>
      </c>
      <c r="B57" s="342" t="s">
        <v>175</v>
      </c>
      <c r="C57" s="362">
        <v>122250</v>
      </c>
      <c r="D57" s="363">
        <v>124871</v>
      </c>
      <c r="E57" s="363">
        <v>125788</v>
      </c>
      <c r="F57" s="363">
        <v>82269</v>
      </c>
      <c r="G57" s="363">
        <v>109641</v>
      </c>
      <c r="H57" s="364">
        <v>114932</v>
      </c>
      <c r="I57" s="400">
        <v>-5.9860940695296523E-2</v>
      </c>
    </row>
    <row r="58" spans="1:9" x14ac:dyDescent="0.25">
      <c r="A58" s="343"/>
      <c r="B58" s="343" t="s">
        <v>176</v>
      </c>
      <c r="C58" s="401">
        <v>122193</v>
      </c>
      <c r="D58" s="402">
        <v>117614</v>
      </c>
      <c r="E58" s="402">
        <v>111448</v>
      </c>
      <c r="F58" s="402">
        <v>77862</v>
      </c>
      <c r="G58" s="402">
        <v>97788</v>
      </c>
      <c r="H58" s="403">
        <v>96089</v>
      </c>
      <c r="I58" s="404">
        <v>-0.21362925863183652</v>
      </c>
    </row>
    <row r="59" spans="1:9" x14ac:dyDescent="0.25">
      <c r="A59" s="343"/>
      <c r="B59" s="343" t="s">
        <v>242</v>
      </c>
      <c r="C59" s="401">
        <v>220023</v>
      </c>
      <c r="D59" s="402">
        <v>227944</v>
      </c>
      <c r="E59" s="402">
        <v>231577</v>
      </c>
      <c r="F59" s="402">
        <v>151212</v>
      </c>
      <c r="G59" s="402">
        <v>228654</v>
      </c>
      <c r="H59" s="403">
        <v>235281</v>
      </c>
      <c r="I59" s="404">
        <v>6.9347295510014867E-2</v>
      </c>
    </row>
    <row r="60" spans="1:9" x14ac:dyDescent="0.25">
      <c r="A60" s="343"/>
      <c r="B60" s="343" t="s">
        <v>48</v>
      </c>
      <c r="C60" s="401">
        <v>0</v>
      </c>
      <c r="D60" s="402">
        <v>0</v>
      </c>
      <c r="E60" s="402">
        <v>0</v>
      </c>
      <c r="F60" s="402">
        <v>1</v>
      </c>
      <c r="G60" s="402">
        <v>1</v>
      </c>
      <c r="H60" s="403">
        <v>2</v>
      </c>
      <c r="I60" s="404" t="s">
        <v>186</v>
      </c>
    </row>
    <row r="61" spans="1:9" x14ac:dyDescent="0.25">
      <c r="A61" s="344"/>
      <c r="B61" s="169" t="s">
        <v>69</v>
      </c>
      <c r="C61" s="279">
        <v>464466</v>
      </c>
      <c r="D61" s="280">
        <v>470429</v>
      </c>
      <c r="E61" s="280">
        <v>468813</v>
      </c>
      <c r="F61" s="280">
        <v>311344</v>
      </c>
      <c r="G61" s="280">
        <v>436084</v>
      </c>
      <c r="H61" s="105">
        <v>446304</v>
      </c>
      <c r="I61" s="368">
        <v>-3.9102969862164293E-2</v>
      </c>
    </row>
    <row r="62" spans="1:9" x14ac:dyDescent="0.25">
      <c r="A62" s="576" t="s">
        <v>271</v>
      </c>
      <c r="B62" s="212"/>
      <c r="C62" s="212"/>
      <c r="D62" s="212"/>
      <c r="E62" s="212"/>
      <c r="F62" s="212"/>
      <c r="G62" s="212"/>
      <c r="H62" s="212"/>
    </row>
    <row r="63" spans="1:9" x14ac:dyDescent="0.25">
      <c r="A63" s="576" t="s">
        <v>481</v>
      </c>
      <c r="B63" s="253"/>
      <c r="C63" s="253"/>
      <c r="D63" s="253"/>
      <c r="E63" s="253"/>
      <c r="F63" s="253"/>
      <c r="G63" s="253"/>
      <c r="H63" s="253"/>
    </row>
    <row r="64" spans="1:9" ht="15" customHeight="1" x14ac:dyDescent="0.25">
      <c r="A64" s="531" t="s">
        <v>361</v>
      </c>
      <c r="B64" s="2"/>
      <c r="C64" s="3"/>
      <c r="D64" s="3"/>
      <c r="E64" s="3"/>
      <c r="F64" s="3"/>
      <c r="G64" s="3"/>
      <c r="H64" s="3"/>
    </row>
    <row r="65" spans="1:8" x14ac:dyDescent="0.25">
      <c r="A65" s="252"/>
      <c r="B65" s="253"/>
      <c r="C65" s="253"/>
      <c r="D65" s="253"/>
      <c r="E65" s="253"/>
      <c r="F65" s="253"/>
      <c r="G65" s="253"/>
      <c r="H65" s="253"/>
    </row>
    <row r="66" spans="1:8" x14ac:dyDescent="0.25">
      <c r="A66" s="252"/>
      <c r="B66" s="212"/>
      <c r="C66" s="212"/>
      <c r="D66" s="212"/>
      <c r="E66" s="212"/>
      <c r="F66" s="212"/>
      <c r="G66" s="212"/>
      <c r="H66" s="212"/>
    </row>
    <row r="67" spans="1:8" x14ac:dyDescent="0.25">
      <c r="A67" s="293"/>
    </row>
    <row r="68" spans="1:8" x14ac:dyDescent="0.25">
      <c r="A68" s="293"/>
    </row>
    <row r="69" spans="1:8" x14ac:dyDescent="0.25">
      <c r="A69" s="212"/>
    </row>
    <row r="70" spans="1:8" x14ac:dyDescent="0.25">
      <c r="A70" s="254"/>
    </row>
    <row r="71" spans="1:8" x14ac:dyDescent="0.25">
      <c r="A71" s="254"/>
      <c r="B71" s="253"/>
      <c r="C71" s="110"/>
      <c r="D71" s="110"/>
      <c r="E71" s="110"/>
      <c r="F71" s="110"/>
      <c r="G71" s="110"/>
      <c r="H71" s="110"/>
    </row>
  </sheetData>
  <hyperlinks>
    <hyperlink ref="A64" r:id="rId1" xr:uid="{00000000-0004-0000-1500-000000000000}"/>
    <hyperlink ref="A62" location="List!A1" display="Back to List" xr:uid="{C0E22A35-A419-49B4-8805-B53F0B139E43}"/>
    <hyperlink ref="A63" location="Notes!A1" display="Back to Notes" xr:uid="{0C6749DB-0A7D-4654-933B-07D7BDC29644}"/>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U28"/>
  <sheetViews>
    <sheetView workbookViewId="0"/>
  </sheetViews>
  <sheetFormatPr defaultRowHeight="15" x14ac:dyDescent="0.25"/>
  <cols>
    <col min="1" max="21" width="13.7109375" style="23" customWidth="1"/>
    <col min="22" max="16384" width="9.140625" style="23"/>
  </cols>
  <sheetData>
    <row r="1" spans="1:21" x14ac:dyDescent="0.25">
      <c r="A1" s="535" t="s">
        <v>375</v>
      </c>
    </row>
    <row r="2" spans="1:21" x14ac:dyDescent="0.25">
      <c r="A2" s="536" t="s">
        <v>298</v>
      </c>
    </row>
    <row r="3" spans="1:21" x14ac:dyDescent="0.25">
      <c r="A3" s="175" t="s">
        <v>304</v>
      </c>
    </row>
    <row r="4" spans="1:21" x14ac:dyDescent="0.25">
      <c r="A4" s="277"/>
      <c r="B4" s="277"/>
      <c r="C4" s="388" t="s">
        <v>38</v>
      </c>
      <c r="D4" s="389"/>
      <c r="E4" s="389"/>
      <c r="F4" s="390"/>
      <c r="G4" s="391"/>
      <c r="H4" s="407" t="s">
        <v>159</v>
      </c>
      <c r="I4" s="387"/>
      <c r="J4" s="389"/>
      <c r="K4" s="390"/>
      <c r="L4" s="391"/>
      <c r="M4" s="407" t="s">
        <v>373</v>
      </c>
      <c r="N4" s="387"/>
      <c r="O4" s="389"/>
      <c r="P4" s="390"/>
      <c r="Q4" s="391"/>
      <c r="R4" s="407" t="s">
        <v>424</v>
      </c>
      <c r="S4" s="387"/>
      <c r="T4" s="389"/>
      <c r="U4" s="390"/>
    </row>
    <row r="5" spans="1:21" x14ac:dyDescent="0.25">
      <c r="A5" s="278"/>
      <c r="B5" s="391" t="s">
        <v>52</v>
      </c>
      <c r="C5" s="390"/>
      <c r="D5" s="391" t="s">
        <v>51</v>
      </c>
      <c r="E5" s="390"/>
      <c r="F5" s="642" t="s">
        <v>48</v>
      </c>
      <c r="G5" s="391" t="s">
        <v>52</v>
      </c>
      <c r="H5" s="390"/>
      <c r="I5" s="391" t="s">
        <v>51</v>
      </c>
      <c r="J5" s="390"/>
      <c r="K5" s="642" t="s">
        <v>48</v>
      </c>
      <c r="L5" s="391" t="s">
        <v>52</v>
      </c>
      <c r="M5" s="390"/>
      <c r="N5" s="391" t="s">
        <v>51</v>
      </c>
      <c r="O5" s="390"/>
      <c r="P5" s="643" t="s">
        <v>48</v>
      </c>
      <c r="Q5" s="391" t="s">
        <v>52</v>
      </c>
      <c r="R5" s="390"/>
      <c r="S5" s="391" t="s">
        <v>51</v>
      </c>
      <c r="T5" s="390"/>
      <c r="U5" s="643" t="s">
        <v>48</v>
      </c>
    </row>
    <row r="6" spans="1:21" ht="45" x14ac:dyDescent="0.25">
      <c r="A6" s="278" t="s">
        <v>54</v>
      </c>
      <c r="B6" s="111" t="s">
        <v>55</v>
      </c>
      <c r="C6" s="112" t="s">
        <v>320</v>
      </c>
      <c r="D6" s="111" t="s">
        <v>55</v>
      </c>
      <c r="E6" s="112" t="s">
        <v>320</v>
      </c>
      <c r="F6" s="112" t="s">
        <v>55</v>
      </c>
      <c r="G6" s="111" t="s">
        <v>55</v>
      </c>
      <c r="H6" s="112" t="s">
        <v>486</v>
      </c>
      <c r="I6" s="111" t="s">
        <v>55</v>
      </c>
      <c r="J6" s="112" t="s">
        <v>486</v>
      </c>
      <c r="K6" s="112" t="s">
        <v>55</v>
      </c>
      <c r="L6" s="111" t="s">
        <v>55</v>
      </c>
      <c r="M6" s="112" t="s">
        <v>486</v>
      </c>
      <c r="N6" s="111" t="s">
        <v>55</v>
      </c>
      <c r="O6" s="112" t="s">
        <v>486</v>
      </c>
      <c r="P6" s="112" t="s">
        <v>55</v>
      </c>
      <c r="Q6" s="111" t="s">
        <v>55</v>
      </c>
      <c r="R6" s="112" t="s">
        <v>486</v>
      </c>
      <c r="S6" s="111" t="s">
        <v>55</v>
      </c>
      <c r="T6" s="112" t="s">
        <v>486</v>
      </c>
      <c r="U6" s="112" t="s">
        <v>55</v>
      </c>
    </row>
    <row r="7" spans="1:21" x14ac:dyDescent="0.25">
      <c r="A7" s="113" t="s">
        <v>41</v>
      </c>
      <c r="B7" s="644">
        <v>6517</v>
      </c>
      <c r="C7" s="115">
        <v>8.8716154589635041E-2</v>
      </c>
      <c r="D7" s="644">
        <v>6665</v>
      </c>
      <c r="E7" s="117">
        <v>9.6267729728168244E-2</v>
      </c>
      <c r="F7" s="644">
        <v>0</v>
      </c>
      <c r="G7" s="644">
        <v>3977</v>
      </c>
      <c r="H7" s="115">
        <v>5.4722329242115689E-2</v>
      </c>
      <c r="I7" s="644">
        <v>3924</v>
      </c>
      <c r="J7" s="117">
        <v>5.7068062827225131E-2</v>
      </c>
      <c r="K7" s="647" t="s">
        <v>262</v>
      </c>
      <c r="L7" s="644">
        <v>5033</v>
      </c>
      <c r="M7" s="115">
        <v>7.0698131760078664E-2</v>
      </c>
      <c r="N7" s="644">
        <v>5159</v>
      </c>
      <c r="O7" s="117">
        <v>7.6245510840488889E-2</v>
      </c>
      <c r="P7" s="648" t="s">
        <v>262</v>
      </c>
      <c r="Q7" s="644">
        <v>5371</v>
      </c>
      <c r="R7" s="115">
        <v>7.6659577808543738E-2</v>
      </c>
      <c r="S7" s="644">
        <v>5570</v>
      </c>
      <c r="T7" s="117">
        <v>8.3498231096720027E-2</v>
      </c>
      <c r="U7" s="648">
        <v>0</v>
      </c>
    </row>
    <row r="8" spans="1:21" x14ac:dyDescent="0.25">
      <c r="A8" s="118" t="s">
        <v>42</v>
      </c>
      <c r="B8" s="644">
        <v>46806</v>
      </c>
      <c r="C8" s="115">
        <v>0.36108218195283392</v>
      </c>
      <c r="D8" s="644">
        <v>54110</v>
      </c>
      <c r="E8" s="117">
        <v>0.43815184297467125</v>
      </c>
      <c r="F8" s="644">
        <v>0</v>
      </c>
      <c r="G8" s="644">
        <v>32069</v>
      </c>
      <c r="H8" s="115">
        <v>0.24480339544576676</v>
      </c>
      <c r="I8" s="644">
        <v>39205</v>
      </c>
      <c r="J8" s="117">
        <v>0.31358731733068845</v>
      </c>
      <c r="K8" s="647">
        <v>0</v>
      </c>
      <c r="L8" s="644">
        <v>41512</v>
      </c>
      <c r="M8" s="115">
        <v>0.3138856123158818</v>
      </c>
      <c r="N8" s="644">
        <v>48444</v>
      </c>
      <c r="O8" s="117">
        <v>0.38457996602257755</v>
      </c>
      <c r="P8" s="586">
        <v>4</v>
      </c>
      <c r="Q8" s="644">
        <v>43315</v>
      </c>
      <c r="R8" s="115">
        <v>0.32734541497256692</v>
      </c>
      <c r="S8" s="644">
        <v>50169</v>
      </c>
      <c r="T8" s="117">
        <v>0.39803398867044321</v>
      </c>
      <c r="U8" s="586" t="s">
        <v>262</v>
      </c>
    </row>
    <row r="9" spans="1:21" x14ac:dyDescent="0.25">
      <c r="A9" s="119" t="s">
        <v>43</v>
      </c>
      <c r="B9" s="644">
        <v>8990</v>
      </c>
      <c r="C9" s="115">
        <v>0.25940674053554941</v>
      </c>
      <c r="D9" s="644">
        <v>13438</v>
      </c>
      <c r="E9" s="117">
        <v>0.4075579279388572</v>
      </c>
      <c r="F9" s="644">
        <v>9</v>
      </c>
      <c r="G9" s="644">
        <v>6533</v>
      </c>
      <c r="H9" s="115">
        <v>0.1847515624558129</v>
      </c>
      <c r="I9" s="644">
        <v>10626</v>
      </c>
      <c r="J9" s="117">
        <v>0.31786771964461996</v>
      </c>
      <c r="K9" s="647">
        <v>5</v>
      </c>
      <c r="L9" s="644">
        <v>8272</v>
      </c>
      <c r="M9" s="115">
        <v>0.22833167715579111</v>
      </c>
      <c r="N9" s="644">
        <v>12113</v>
      </c>
      <c r="O9" s="117">
        <v>0.35521994134897361</v>
      </c>
      <c r="P9" s="586" t="s">
        <v>263</v>
      </c>
      <c r="Q9" s="644">
        <v>8571</v>
      </c>
      <c r="R9" s="115">
        <v>0.22942262908536096</v>
      </c>
      <c r="S9" s="644">
        <v>12559</v>
      </c>
      <c r="T9" s="117">
        <v>0.35653655074520935</v>
      </c>
      <c r="U9" s="586">
        <v>7</v>
      </c>
    </row>
    <row r="10" spans="1:21" x14ac:dyDescent="0.25">
      <c r="A10" s="119" t="s">
        <v>44</v>
      </c>
      <c r="B10" s="644">
        <v>9584</v>
      </c>
      <c r="C10" s="115">
        <v>3.0854817523888016E-2</v>
      </c>
      <c r="D10" s="644">
        <v>23468</v>
      </c>
      <c r="E10" s="117">
        <v>7.5349327031747668E-2</v>
      </c>
      <c r="F10" s="644">
        <v>16</v>
      </c>
      <c r="G10" s="644">
        <v>5877</v>
      </c>
      <c r="H10" s="115">
        <v>1.8792748947164779E-2</v>
      </c>
      <c r="I10" s="644">
        <v>15600</v>
      </c>
      <c r="J10" s="117">
        <v>4.9990386464141515E-2</v>
      </c>
      <c r="K10" s="647">
        <v>14</v>
      </c>
      <c r="L10" s="644">
        <v>8216</v>
      </c>
      <c r="M10" s="115">
        <v>2.6265144976183624E-2</v>
      </c>
      <c r="N10" s="644">
        <v>18402</v>
      </c>
      <c r="O10" s="117">
        <v>5.9176316610337364E-2</v>
      </c>
      <c r="P10" s="457">
        <v>19</v>
      </c>
      <c r="Q10" s="644">
        <v>7708</v>
      </c>
      <c r="R10" s="115">
        <v>2.461935500356131E-2</v>
      </c>
      <c r="S10" s="644">
        <v>16589</v>
      </c>
      <c r="T10" s="117">
        <v>5.3567680499091004E-2</v>
      </c>
      <c r="U10" s="457">
        <v>18</v>
      </c>
    </row>
    <row r="11" spans="1:21" x14ac:dyDescent="0.25">
      <c r="A11" s="119" t="s">
        <v>45</v>
      </c>
      <c r="B11" s="644">
        <v>22737</v>
      </c>
      <c r="C11" s="115">
        <v>0.12209424083769634</v>
      </c>
      <c r="D11" s="644">
        <v>29510</v>
      </c>
      <c r="E11" s="117">
        <v>0.15148870636550307</v>
      </c>
      <c r="F11" s="647" t="s">
        <v>263</v>
      </c>
      <c r="G11" s="644">
        <v>15618</v>
      </c>
      <c r="H11" s="115">
        <v>8.4217678270997798E-2</v>
      </c>
      <c r="I11" s="644">
        <v>21652</v>
      </c>
      <c r="J11" s="117">
        <v>0.11153293394666489</v>
      </c>
      <c r="K11" s="647">
        <v>4</v>
      </c>
      <c r="L11" s="644">
        <v>20183</v>
      </c>
      <c r="M11" s="115">
        <v>0.10963361308020315</v>
      </c>
      <c r="N11" s="644">
        <v>27192</v>
      </c>
      <c r="O11" s="117">
        <v>0.14093135349451916</v>
      </c>
      <c r="P11" s="457">
        <v>6</v>
      </c>
      <c r="Q11" s="644">
        <v>19986</v>
      </c>
      <c r="R11" s="115">
        <v>0.10965954294806726</v>
      </c>
      <c r="S11" s="644">
        <v>26774</v>
      </c>
      <c r="T11" s="117">
        <v>0.13954312577852598</v>
      </c>
      <c r="U11" s="457">
        <v>9</v>
      </c>
    </row>
    <row r="12" spans="1:21" x14ac:dyDescent="0.25">
      <c r="A12" s="119" t="s">
        <v>46</v>
      </c>
      <c r="B12" s="644">
        <v>60888</v>
      </c>
      <c r="C12" s="115">
        <v>0.44339258536443277</v>
      </c>
      <c r="D12" s="644">
        <v>72046</v>
      </c>
      <c r="E12" s="117">
        <v>0.4987539113338687</v>
      </c>
      <c r="F12" s="647" t="s">
        <v>262</v>
      </c>
      <c r="G12" s="644">
        <v>41733</v>
      </c>
      <c r="H12" s="115">
        <v>0.29716104500886503</v>
      </c>
      <c r="I12" s="644">
        <v>50485</v>
      </c>
      <c r="J12" s="117">
        <v>0.34160881274274968</v>
      </c>
      <c r="K12" s="647" t="s">
        <v>262</v>
      </c>
      <c r="L12" s="644">
        <v>61360</v>
      </c>
      <c r="M12" s="115">
        <v>0.42896791828916186</v>
      </c>
      <c r="N12" s="644">
        <v>73313</v>
      </c>
      <c r="O12" s="117">
        <v>0.48690956909834759</v>
      </c>
      <c r="P12" s="457">
        <v>3</v>
      </c>
      <c r="Q12" s="644">
        <v>60979</v>
      </c>
      <c r="R12" s="115">
        <v>0.41718433583274039</v>
      </c>
      <c r="S12" s="644">
        <v>72226</v>
      </c>
      <c r="T12" s="117">
        <v>0.47063499820806048</v>
      </c>
      <c r="U12" s="586" t="s">
        <v>263</v>
      </c>
    </row>
    <row r="13" spans="1:21" x14ac:dyDescent="0.25">
      <c r="A13" s="119" t="s">
        <v>47</v>
      </c>
      <c r="B13" s="644">
        <v>36355</v>
      </c>
      <c r="C13" s="115">
        <v>0.58402544619190666</v>
      </c>
      <c r="D13" s="644">
        <v>51911</v>
      </c>
      <c r="E13" s="117">
        <v>0.61111307316498908</v>
      </c>
      <c r="F13" s="644">
        <v>0</v>
      </c>
      <c r="G13" s="644">
        <v>23334</v>
      </c>
      <c r="H13" s="115">
        <v>0.36119624779418597</v>
      </c>
      <c r="I13" s="644">
        <v>31764</v>
      </c>
      <c r="J13" s="117">
        <v>0.36433290512020555</v>
      </c>
      <c r="K13" s="644">
        <v>0</v>
      </c>
      <c r="L13" s="644">
        <v>34730</v>
      </c>
      <c r="M13" s="115">
        <v>0.51788670016850336</v>
      </c>
      <c r="N13" s="644">
        <v>48662</v>
      </c>
      <c r="O13" s="117">
        <v>0.54314511178328662</v>
      </c>
      <c r="P13" s="457">
        <v>0</v>
      </c>
      <c r="Q13" s="644">
        <v>37432</v>
      </c>
      <c r="R13" s="115">
        <v>0.53964592584049365</v>
      </c>
      <c r="S13" s="644">
        <v>52513</v>
      </c>
      <c r="T13" s="117">
        <v>0.57195604108350673</v>
      </c>
      <c r="U13" s="457">
        <v>0</v>
      </c>
    </row>
    <row r="14" spans="1:21" x14ac:dyDescent="0.25">
      <c r="A14" s="119" t="s">
        <v>48</v>
      </c>
      <c r="B14" s="644">
        <v>0</v>
      </c>
      <c r="C14" s="570" t="s">
        <v>186</v>
      </c>
      <c r="D14" s="644">
        <v>0</v>
      </c>
      <c r="E14" s="571" t="s">
        <v>186</v>
      </c>
      <c r="F14" s="644">
        <v>0</v>
      </c>
      <c r="G14" s="644">
        <v>1</v>
      </c>
      <c r="H14" s="570" t="s">
        <v>186</v>
      </c>
      <c r="I14" s="644">
        <v>0</v>
      </c>
      <c r="J14" s="571" t="s">
        <v>186</v>
      </c>
      <c r="K14" s="644">
        <v>0</v>
      </c>
      <c r="L14" s="644">
        <v>0</v>
      </c>
      <c r="M14" s="570" t="s">
        <v>186</v>
      </c>
      <c r="N14" s="644">
        <v>1</v>
      </c>
      <c r="O14" s="571" t="s">
        <v>186</v>
      </c>
      <c r="P14" s="457">
        <v>0</v>
      </c>
      <c r="Q14" s="644">
        <v>2</v>
      </c>
      <c r="R14" s="570" t="s">
        <v>186</v>
      </c>
      <c r="S14" s="644">
        <v>0</v>
      </c>
      <c r="T14" s="571" t="s">
        <v>186</v>
      </c>
      <c r="U14" s="457">
        <v>0</v>
      </c>
    </row>
    <row r="15" spans="1:21" x14ac:dyDescent="0.25">
      <c r="A15" s="379" t="s">
        <v>50</v>
      </c>
      <c r="B15" s="645">
        <v>191877</v>
      </c>
      <c r="C15" s="120">
        <v>0.2054016731698701</v>
      </c>
      <c r="D15" s="645">
        <v>251148</v>
      </c>
      <c r="E15" s="121">
        <v>0.26038975311765167</v>
      </c>
      <c r="F15" s="645">
        <v>32</v>
      </c>
      <c r="G15" s="645">
        <v>129142</v>
      </c>
      <c r="H15" s="120">
        <v>0.1370567533950578</v>
      </c>
      <c r="I15" s="645">
        <v>173256</v>
      </c>
      <c r="J15" s="121">
        <v>0.17891489935159149</v>
      </c>
      <c r="K15" s="645">
        <v>26</v>
      </c>
      <c r="L15" s="645">
        <v>179306</v>
      </c>
      <c r="M15" s="120">
        <v>0.1894056790225177</v>
      </c>
      <c r="N15" s="645">
        <v>233286</v>
      </c>
      <c r="O15" s="121">
        <v>0.24005457890685777</v>
      </c>
      <c r="P15" s="646">
        <v>36</v>
      </c>
      <c r="Q15" s="645">
        <v>183364</v>
      </c>
      <c r="R15" s="120">
        <v>0.19288925730419579</v>
      </c>
      <c r="S15" s="645">
        <v>236400</v>
      </c>
      <c r="T15" s="121">
        <v>0.2425100404696324</v>
      </c>
      <c r="U15" s="646">
        <v>39</v>
      </c>
    </row>
    <row r="16" spans="1:21" x14ac:dyDescent="0.25">
      <c r="A16" s="576" t="s">
        <v>271</v>
      </c>
    </row>
    <row r="17" spans="1:13" ht="15.75" customHeight="1" x14ac:dyDescent="0.25">
      <c r="A17" s="576" t="s">
        <v>481</v>
      </c>
    </row>
    <row r="18" spans="1:13" x14ac:dyDescent="0.25">
      <c r="A18" s="22"/>
    </row>
    <row r="19" spans="1:13" x14ac:dyDescent="0.25">
      <c r="A19" s="106"/>
      <c r="B19" s="292"/>
      <c r="C19" s="292"/>
      <c r="D19" s="292"/>
      <c r="E19" s="292"/>
      <c r="F19" s="292"/>
      <c r="G19" s="292"/>
      <c r="H19" s="292"/>
      <c r="I19" s="292"/>
      <c r="J19" s="475"/>
      <c r="K19" s="475"/>
      <c r="L19" s="475"/>
      <c r="M19" s="475"/>
    </row>
    <row r="20" spans="1:13" x14ac:dyDescent="0.25">
      <c r="A20" s="252"/>
      <c r="B20" s="292"/>
      <c r="C20" s="292"/>
      <c r="D20" s="292"/>
      <c r="E20" s="292"/>
      <c r="F20" s="292"/>
      <c r="G20" s="292"/>
      <c r="H20" s="292"/>
      <c r="I20" s="292"/>
      <c r="J20" s="475"/>
      <c r="K20" s="475"/>
      <c r="L20" s="475"/>
      <c r="M20" s="475"/>
    </row>
    <row r="21" spans="1:13" x14ac:dyDescent="0.25">
      <c r="A21" s="252"/>
    </row>
    <row r="22" spans="1:13" x14ac:dyDescent="0.25">
      <c r="A22" s="60"/>
    </row>
    <row r="23" spans="1:13" x14ac:dyDescent="0.25">
      <c r="A23" s="60"/>
    </row>
    <row r="24" spans="1:13" x14ac:dyDescent="0.25">
      <c r="A24" s="60"/>
    </row>
    <row r="26" spans="1:13" x14ac:dyDescent="0.25">
      <c r="A26" s="212"/>
    </row>
    <row r="27" spans="1:13" x14ac:dyDescent="0.25">
      <c r="A27" s="254"/>
    </row>
    <row r="28" spans="1:13" x14ac:dyDescent="0.25">
      <c r="A28" s="254"/>
    </row>
  </sheetData>
  <hyperlinks>
    <hyperlink ref="A16" location="List!A1" display="Back to List" xr:uid="{D64BDAAC-75FC-4E19-BA45-050C28D1071E}"/>
    <hyperlink ref="A17" location="Notes!A1" display="Back to Notes" xr:uid="{A99CC38E-74A4-4630-92C3-836CFE174F1B}"/>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X39"/>
  <sheetViews>
    <sheetView workbookViewId="0"/>
  </sheetViews>
  <sheetFormatPr defaultRowHeight="15" x14ac:dyDescent="0.25"/>
  <cols>
    <col min="1" max="1" width="32.85546875" style="3" customWidth="1"/>
    <col min="2" max="2" width="10" style="3" bestFit="1" customWidth="1"/>
    <col min="3" max="3" width="11" style="3" bestFit="1" customWidth="1"/>
    <col min="4" max="4" width="10" style="3" bestFit="1" customWidth="1"/>
    <col min="5" max="6" width="10" style="3" customWidth="1"/>
    <col min="7" max="8" width="10" style="3" bestFit="1" customWidth="1"/>
    <col min="9" max="9" width="11.42578125" style="3" customWidth="1"/>
    <col min="10" max="10" width="11" style="3" bestFit="1" customWidth="1"/>
    <col min="11" max="17" width="10.42578125" style="3" customWidth="1"/>
    <col min="18" max="22" width="9.140625" style="3"/>
    <col min="23" max="23" width="9.85546875" style="3" customWidth="1"/>
    <col min="24" max="16384" width="9.140625" style="3"/>
  </cols>
  <sheetData>
    <row r="1" spans="1:10" x14ac:dyDescent="0.25">
      <c r="A1" s="535" t="s">
        <v>321</v>
      </c>
      <c r="B1" s="60"/>
      <c r="C1" s="60"/>
      <c r="D1" s="60"/>
      <c r="E1" s="60"/>
      <c r="F1" s="60"/>
      <c r="G1" s="60"/>
      <c r="H1" s="60"/>
      <c r="I1" s="60"/>
      <c r="J1" s="60"/>
    </row>
    <row r="2" spans="1:10" x14ac:dyDescent="0.25">
      <c r="A2" s="536" t="s">
        <v>298</v>
      </c>
      <c r="H2" s="60"/>
      <c r="I2" s="60"/>
      <c r="J2" s="60"/>
    </row>
    <row r="3" spans="1:10" x14ac:dyDescent="0.25">
      <c r="A3" s="175" t="s">
        <v>304</v>
      </c>
    </row>
    <row r="4" spans="1:10" x14ac:dyDescent="0.25">
      <c r="A4" s="273" t="s">
        <v>322</v>
      </c>
      <c r="B4" s="381" t="s">
        <v>36</v>
      </c>
      <c r="C4" s="381" t="s">
        <v>37</v>
      </c>
      <c r="D4" s="381" t="s">
        <v>38</v>
      </c>
      <c r="E4" s="381" t="s">
        <v>159</v>
      </c>
      <c r="F4" s="381" t="s">
        <v>373</v>
      </c>
      <c r="G4" s="382" t="s">
        <v>424</v>
      </c>
    </row>
    <row r="5" spans="1:10" x14ac:dyDescent="0.25">
      <c r="A5" s="122" t="s">
        <v>56</v>
      </c>
      <c r="B5" s="347">
        <v>1409</v>
      </c>
      <c r="C5" s="348">
        <v>1351</v>
      </c>
      <c r="D5" s="348">
        <v>1253</v>
      </c>
      <c r="E5" s="351">
        <v>968</v>
      </c>
      <c r="F5" s="351">
        <v>1251</v>
      </c>
      <c r="G5" s="349">
        <v>1569</v>
      </c>
      <c r="H5" s="183"/>
      <c r="I5" s="183"/>
    </row>
    <row r="6" spans="1:10" x14ac:dyDescent="0.25">
      <c r="A6" s="122" t="s">
        <v>243</v>
      </c>
      <c r="B6" s="350">
        <v>301529</v>
      </c>
      <c r="C6" s="351">
        <v>312564</v>
      </c>
      <c r="D6" s="351">
        <v>315987</v>
      </c>
      <c r="E6" s="351">
        <v>206067</v>
      </c>
      <c r="F6" s="351">
        <v>301621</v>
      </c>
      <c r="G6" s="349">
        <v>313425</v>
      </c>
      <c r="H6" s="183"/>
      <c r="I6" s="183"/>
    </row>
    <row r="7" spans="1:10" x14ac:dyDescent="0.25">
      <c r="A7" s="122" t="s">
        <v>57</v>
      </c>
      <c r="B7" s="350">
        <v>1252</v>
      </c>
      <c r="C7" s="351">
        <v>1330</v>
      </c>
      <c r="D7" s="351">
        <v>1381</v>
      </c>
      <c r="E7" s="351">
        <v>1047</v>
      </c>
      <c r="F7" s="351">
        <v>1429</v>
      </c>
      <c r="G7" s="349">
        <v>1510</v>
      </c>
      <c r="I7" s="183"/>
    </row>
    <row r="8" spans="1:10" x14ac:dyDescent="0.25">
      <c r="A8" s="122" t="s">
        <v>58</v>
      </c>
      <c r="B8" s="350">
        <v>20731</v>
      </c>
      <c r="C8" s="351">
        <v>22541</v>
      </c>
      <c r="D8" s="351">
        <v>23397</v>
      </c>
      <c r="E8" s="351">
        <v>16082</v>
      </c>
      <c r="F8" s="351">
        <v>21213</v>
      </c>
      <c r="G8" s="349">
        <v>22695</v>
      </c>
      <c r="I8" s="183"/>
    </row>
    <row r="9" spans="1:10" x14ac:dyDescent="0.25">
      <c r="A9" s="122" t="s">
        <v>59</v>
      </c>
      <c r="B9" s="350">
        <v>21190</v>
      </c>
      <c r="C9" s="351">
        <v>23036</v>
      </c>
      <c r="D9" s="351">
        <v>22014</v>
      </c>
      <c r="E9" s="351">
        <v>14934</v>
      </c>
      <c r="F9" s="351">
        <v>20402</v>
      </c>
      <c r="G9" s="349">
        <v>18615</v>
      </c>
      <c r="I9" s="183"/>
    </row>
    <row r="10" spans="1:10" x14ac:dyDescent="0.25">
      <c r="A10" s="122" t="s">
        <v>60</v>
      </c>
      <c r="B10" s="350">
        <v>3070</v>
      </c>
      <c r="C10" s="351">
        <v>3339</v>
      </c>
      <c r="D10" s="351">
        <v>3404</v>
      </c>
      <c r="E10" s="351">
        <v>2358</v>
      </c>
      <c r="F10" s="351">
        <v>3014</v>
      </c>
      <c r="G10" s="349">
        <v>3179</v>
      </c>
      <c r="I10" s="183"/>
    </row>
    <row r="11" spans="1:10" x14ac:dyDescent="0.25">
      <c r="A11" s="122" t="s">
        <v>61</v>
      </c>
      <c r="B11" s="350">
        <v>1566</v>
      </c>
      <c r="C11" s="351">
        <v>1915</v>
      </c>
      <c r="D11" s="351">
        <v>3751</v>
      </c>
      <c r="E11" s="351">
        <v>3452</v>
      </c>
      <c r="F11" s="351">
        <v>6008</v>
      </c>
      <c r="G11" s="349">
        <v>7801</v>
      </c>
      <c r="I11" s="183"/>
    </row>
    <row r="12" spans="1:10" x14ac:dyDescent="0.25">
      <c r="A12" s="122" t="s">
        <v>62</v>
      </c>
      <c r="B12" s="350">
        <v>18294</v>
      </c>
      <c r="C12" s="351">
        <v>15221</v>
      </c>
      <c r="D12" s="351">
        <v>13236</v>
      </c>
      <c r="E12" s="351">
        <v>8682</v>
      </c>
      <c r="F12" s="351">
        <v>10365</v>
      </c>
      <c r="G12" s="349">
        <v>8863</v>
      </c>
      <c r="I12" s="183"/>
    </row>
    <row r="13" spans="1:10" x14ac:dyDescent="0.25">
      <c r="A13" s="122" t="s">
        <v>63</v>
      </c>
      <c r="B13" s="350">
        <v>7464</v>
      </c>
      <c r="C13" s="351">
        <v>5464</v>
      </c>
      <c r="D13" s="351">
        <v>3547</v>
      </c>
      <c r="E13" s="351">
        <v>2356</v>
      </c>
      <c r="F13" s="351">
        <v>2438</v>
      </c>
      <c r="G13" s="349">
        <v>1876</v>
      </c>
      <c r="I13" s="183"/>
    </row>
    <row r="14" spans="1:10" x14ac:dyDescent="0.25">
      <c r="A14" s="122" t="s">
        <v>64</v>
      </c>
      <c r="B14" s="350">
        <v>16249</v>
      </c>
      <c r="C14" s="351">
        <v>12939</v>
      </c>
      <c r="D14" s="351">
        <v>12464</v>
      </c>
      <c r="E14" s="351">
        <v>7708</v>
      </c>
      <c r="F14" s="351">
        <v>10217</v>
      </c>
      <c r="G14" s="349">
        <v>9280</v>
      </c>
      <c r="I14" s="183"/>
    </row>
    <row r="15" spans="1:10" x14ac:dyDescent="0.25">
      <c r="A15" s="122" t="s">
        <v>65</v>
      </c>
      <c r="B15" s="350">
        <v>225</v>
      </c>
      <c r="C15" s="351">
        <v>225</v>
      </c>
      <c r="D15" s="351">
        <v>255</v>
      </c>
      <c r="E15" s="351">
        <v>138</v>
      </c>
      <c r="F15" s="351">
        <v>200</v>
      </c>
      <c r="G15" s="349">
        <v>243</v>
      </c>
      <c r="I15" s="183"/>
    </row>
    <row r="16" spans="1:10" x14ac:dyDescent="0.25">
      <c r="A16" s="122" t="s">
        <v>66</v>
      </c>
      <c r="B16" s="350">
        <v>20537</v>
      </c>
      <c r="C16" s="351">
        <v>22052</v>
      </c>
      <c r="D16" s="351">
        <v>23276</v>
      </c>
      <c r="E16" s="351">
        <v>16142</v>
      </c>
      <c r="F16" s="351">
        <v>21199</v>
      </c>
      <c r="G16" s="349">
        <v>22939</v>
      </c>
      <c r="I16" s="183"/>
    </row>
    <row r="17" spans="1:23" x14ac:dyDescent="0.25">
      <c r="A17" s="122" t="s">
        <v>67</v>
      </c>
      <c r="B17" s="350">
        <v>23553</v>
      </c>
      <c r="C17" s="351">
        <v>23504</v>
      </c>
      <c r="D17" s="351">
        <v>23341</v>
      </c>
      <c r="E17" s="351">
        <v>17409</v>
      </c>
      <c r="F17" s="351">
        <v>21167</v>
      </c>
      <c r="G17" s="349">
        <v>21984</v>
      </c>
      <c r="I17" s="183"/>
    </row>
    <row r="18" spans="1:23" x14ac:dyDescent="0.25">
      <c r="A18" s="123" t="s">
        <v>68</v>
      </c>
      <c r="B18" s="350">
        <v>27395</v>
      </c>
      <c r="C18" s="351">
        <v>24947</v>
      </c>
      <c r="D18" s="351">
        <v>21507</v>
      </c>
      <c r="E18" s="351">
        <v>13999</v>
      </c>
      <c r="F18" s="351">
        <v>15559</v>
      </c>
      <c r="G18" s="349">
        <v>12322</v>
      </c>
      <c r="I18" s="183"/>
    </row>
    <row r="19" spans="1:23" x14ac:dyDescent="0.25">
      <c r="A19" s="122" t="s">
        <v>48</v>
      </c>
      <c r="B19" s="352">
        <v>2</v>
      </c>
      <c r="C19" s="353">
        <v>1</v>
      </c>
      <c r="D19" s="353">
        <v>0</v>
      </c>
      <c r="E19" s="351">
        <v>2</v>
      </c>
      <c r="F19" s="351">
        <v>1</v>
      </c>
      <c r="G19" s="349">
        <v>3</v>
      </c>
      <c r="I19" s="183"/>
    </row>
    <row r="20" spans="1:23" x14ac:dyDescent="0.25">
      <c r="A20" s="124" t="s">
        <v>69</v>
      </c>
      <c r="B20" s="125">
        <f t="shared" ref="B20" si="0">SUM(B5:B19)</f>
        <v>464466</v>
      </c>
      <c r="C20" s="125">
        <f t="shared" ref="C20:D20" si="1">SUM(C5:C19)</f>
        <v>470429</v>
      </c>
      <c r="D20" s="125">
        <f t="shared" si="1"/>
        <v>468813</v>
      </c>
      <c r="E20" s="125">
        <v>311344</v>
      </c>
      <c r="F20" s="125">
        <v>436084</v>
      </c>
      <c r="G20" s="126">
        <v>446304</v>
      </c>
    </row>
    <row r="21" spans="1:23" ht="30" x14ac:dyDescent="0.25">
      <c r="A21" s="127" t="s">
        <v>323</v>
      </c>
      <c r="B21" s="128">
        <v>58</v>
      </c>
      <c r="C21" s="354">
        <v>65</v>
      </c>
      <c r="D21" s="354">
        <v>83</v>
      </c>
      <c r="E21" s="128">
        <v>35</v>
      </c>
      <c r="F21" s="128">
        <v>48</v>
      </c>
      <c r="G21" s="355">
        <v>58</v>
      </c>
    </row>
    <row r="22" spans="1:23" x14ac:dyDescent="0.25">
      <c r="A22" s="124" t="s">
        <v>70</v>
      </c>
      <c r="B22" s="125">
        <f>B20+B21</f>
        <v>464524</v>
      </c>
      <c r="C22" s="125">
        <f t="shared" ref="C22" si="2">C20+C21</f>
        <v>470494</v>
      </c>
      <c r="D22" s="125">
        <f t="shared" ref="D22" si="3">D20+D21</f>
        <v>468896</v>
      </c>
      <c r="E22" s="125">
        <v>311379</v>
      </c>
      <c r="F22" s="125">
        <v>436132</v>
      </c>
      <c r="G22" s="126">
        <v>446362</v>
      </c>
    </row>
    <row r="23" spans="1:23" ht="15" customHeight="1" x14ac:dyDescent="0.25">
      <c r="A23" s="576" t="s">
        <v>271</v>
      </c>
      <c r="G23" s="492"/>
      <c r="H23" s="492"/>
      <c r="I23" s="492"/>
      <c r="J23" s="492"/>
      <c r="K23" s="492"/>
      <c r="L23" s="492"/>
      <c r="M23" s="492"/>
      <c r="N23" s="492"/>
      <c r="O23" s="492"/>
      <c r="P23" s="492"/>
      <c r="Q23" s="492"/>
      <c r="R23" s="492"/>
      <c r="S23" s="492"/>
      <c r="T23" s="492"/>
      <c r="U23" s="492"/>
      <c r="V23" s="492"/>
      <c r="W23" s="492"/>
    </row>
    <row r="24" spans="1:23" x14ac:dyDescent="0.25">
      <c r="A24" s="576" t="s">
        <v>481</v>
      </c>
      <c r="G24" s="492"/>
    </row>
    <row r="25" spans="1:23" x14ac:dyDescent="0.25">
      <c r="A25" s="263" t="s">
        <v>362</v>
      </c>
    </row>
    <row r="26" spans="1:23" ht="15" customHeight="1" x14ac:dyDescent="0.25">
      <c r="A26" s="263" t="s">
        <v>363</v>
      </c>
      <c r="B26" s="337"/>
      <c r="C26" s="337"/>
      <c r="D26" s="492"/>
      <c r="E26" s="501"/>
      <c r="F26" s="501"/>
      <c r="H26" s="492"/>
      <c r="I26" s="492"/>
      <c r="J26" s="492"/>
      <c r="K26" s="492"/>
      <c r="L26" s="492"/>
      <c r="M26" s="492"/>
      <c r="N26" s="492"/>
      <c r="O26" s="492"/>
      <c r="P26" s="492"/>
      <c r="Q26" s="492"/>
      <c r="R26" s="492"/>
      <c r="S26" s="492"/>
      <c r="T26" s="492"/>
      <c r="U26" s="492"/>
      <c r="V26" s="492"/>
      <c r="W26" s="492"/>
    </row>
    <row r="27" spans="1:23" x14ac:dyDescent="0.25">
      <c r="B27" s="339"/>
      <c r="C27" s="339"/>
      <c r="D27" s="339"/>
      <c r="E27" s="472"/>
      <c r="F27" s="472"/>
    </row>
    <row r="28" spans="1:23" x14ac:dyDescent="0.25">
      <c r="A28" s="495"/>
      <c r="B28" s="472"/>
      <c r="C28" s="472"/>
      <c r="D28" s="472"/>
      <c r="E28" s="472"/>
      <c r="F28" s="472"/>
      <c r="H28" s="339"/>
      <c r="I28" s="339"/>
      <c r="J28" s="339"/>
      <c r="K28" s="339"/>
      <c r="L28" s="339"/>
      <c r="M28" s="339"/>
      <c r="N28" s="339"/>
      <c r="O28" s="339"/>
      <c r="P28" s="339"/>
      <c r="Q28" s="339"/>
    </row>
    <row r="29" spans="1:23" x14ac:dyDescent="0.25">
      <c r="A29" s="253"/>
      <c r="B29" s="110"/>
      <c r="C29" s="110"/>
      <c r="D29" s="110"/>
      <c r="E29" s="110"/>
      <c r="F29" s="110"/>
      <c r="G29" s="339"/>
      <c r="H29" s="472"/>
      <c r="I29" s="472"/>
      <c r="J29" s="472"/>
      <c r="K29" s="472"/>
      <c r="L29" s="472"/>
      <c r="M29" s="472"/>
      <c r="N29" s="472"/>
      <c r="O29" s="472"/>
      <c r="P29" s="472"/>
      <c r="Q29" s="472"/>
    </row>
    <row r="30" spans="1:23" x14ac:dyDescent="0.25">
      <c r="A30" s="60"/>
      <c r="B30" s="110"/>
      <c r="C30" s="110"/>
      <c r="D30" s="110"/>
      <c r="E30" s="110"/>
      <c r="F30" s="110"/>
      <c r="G30" s="472"/>
      <c r="H30" s="110"/>
      <c r="I30" s="110"/>
      <c r="J30" s="110"/>
      <c r="K30" s="110"/>
      <c r="L30" s="110"/>
      <c r="M30" s="110"/>
      <c r="N30" s="110"/>
      <c r="O30" s="110"/>
      <c r="P30" s="110"/>
      <c r="Q30" s="110"/>
      <c r="R30" s="110"/>
      <c r="S30" s="110"/>
      <c r="T30" s="110"/>
      <c r="U30" s="110"/>
      <c r="V30" s="110"/>
      <c r="W30" s="110"/>
    </row>
    <row r="31" spans="1:23" x14ac:dyDescent="0.25">
      <c r="A31" s="60"/>
      <c r="B31" s="338"/>
      <c r="C31" s="338"/>
      <c r="D31" s="338"/>
      <c r="E31" s="338"/>
      <c r="F31" s="338"/>
      <c r="G31" s="110"/>
      <c r="H31" s="110"/>
      <c r="I31" s="110"/>
      <c r="J31" s="110"/>
      <c r="K31" s="110"/>
      <c r="L31" s="110"/>
      <c r="M31" s="110"/>
      <c r="N31" s="110"/>
      <c r="O31" s="110"/>
      <c r="P31" s="110"/>
      <c r="Q31" s="110"/>
      <c r="R31" s="110"/>
      <c r="S31" s="110"/>
      <c r="T31" s="110"/>
      <c r="U31" s="110"/>
      <c r="V31" s="110"/>
      <c r="W31" s="110"/>
    </row>
    <row r="32" spans="1:23" x14ac:dyDescent="0.25">
      <c r="A32" s="170"/>
      <c r="B32" s="338"/>
      <c r="C32" s="338"/>
      <c r="D32" s="338"/>
      <c r="E32" s="338"/>
      <c r="F32" s="338"/>
      <c r="G32" s="110"/>
      <c r="H32" s="110"/>
      <c r="I32" s="110"/>
      <c r="J32" s="110"/>
      <c r="K32" s="110"/>
      <c r="L32" s="110"/>
      <c r="M32" s="110"/>
      <c r="N32" s="110"/>
      <c r="O32" s="110"/>
      <c r="P32" s="110"/>
      <c r="Q32" s="110"/>
      <c r="R32" s="110"/>
      <c r="S32" s="110"/>
      <c r="T32" s="110"/>
      <c r="U32" s="110"/>
      <c r="V32" s="110"/>
      <c r="W32" s="110"/>
    </row>
    <row r="33" spans="1:24" x14ac:dyDescent="0.25">
      <c r="A33" s="170"/>
      <c r="B33" s="338"/>
      <c r="C33" s="338"/>
      <c r="D33" s="338"/>
      <c r="E33" s="338"/>
      <c r="F33" s="338"/>
      <c r="G33" s="110"/>
      <c r="H33" s="338"/>
      <c r="I33" s="338"/>
      <c r="J33" s="338"/>
      <c r="K33" s="338"/>
      <c r="L33" s="338"/>
      <c r="M33" s="338"/>
      <c r="N33" s="338"/>
      <c r="O33" s="338"/>
      <c r="P33" s="338"/>
      <c r="Q33" s="338"/>
      <c r="R33" s="338"/>
      <c r="S33" s="338"/>
      <c r="T33" s="338"/>
      <c r="U33" s="338"/>
      <c r="V33" s="338"/>
      <c r="W33" s="338"/>
      <c r="X33" s="338"/>
    </row>
    <row r="34" spans="1:24" s="23" customFormat="1" x14ac:dyDescent="0.25">
      <c r="A34" s="170"/>
      <c r="B34" s="110"/>
      <c r="C34" s="110"/>
      <c r="D34" s="110"/>
      <c r="E34" s="110"/>
      <c r="F34" s="110"/>
      <c r="G34" s="338"/>
    </row>
    <row r="35" spans="1:24" s="23" customFormat="1" x14ac:dyDescent="0.25">
      <c r="A35" s="60"/>
    </row>
    <row r="36" spans="1:24" s="23" customFormat="1" x14ac:dyDescent="0.25">
      <c r="A36" s="212"/>
    </row>
    <row r="37" spans="1:24" x14ac:dyDescent="0.25">
      <c r="A37" s="254"/>
      <c r="B37" s="23"/>
      <c r="C37" s="23"/>
      <c r="D37" s="23"/>
      <c r="E37" s="23"/>
      <c r="F37" s="23"/>
      <c r="G37" s="23"/>
      <c r="H37" s="110"/>
      <c r="I37" s="110"/>
      <c r="J37" s="110"/>
      <c r="K37" s="110"/>
      <c r="L37" s="110"/>
      <c r="M37" s="110"/>
      <c r="N37" s="110"/>
      <c r="O37" s="110"/>
      <c r="P37" s="110"/>
      <c r="Q37" s="110"/>
      <c r="R37" s="110"/>
      <c r="S37" s="110"/>
      <c r="T37" s="110"/>
      <c r="U37" s="110"/>
      <c r="V37" s="110"/>
      <c r="W37" s="110"/>
    </row>
    <row r="38" spans="1:24" x14ac:dyDescent="0.25">
      <c r="A38" s="254"/>
      <c r="B38" s="110"/>
      <c r="C38" s="110"/>
      <c r="D38" s="110"/>
      <c r="E38" s="110"/>
      <c r="F38" s="110"/>
      <c r="G38" s="110"/>
      <c r="H38" s="110"/>
      <c r="I38" s="110"/>
      <c r="J38" s="110"/>
      <c r="K38" s="110"/>
      <c r="L38" s="110"/>
      <c r="M38" s="110"/>
      <c r="N38" s="110"/>
      <c r="O38" s="110"/>
      <c r="P38" s="110"/>
      <c r="Q38" s="110"/>
      <c r="R38" s="110"/>
      <c r="S38" s="110"/>
      <c r="T38" s="110"/>
      <c r="U38" s="110"/>
      <c r="V38" s="110"/>
      <c r="W38" s="110"/>
    </row>
    <row r="39" spans="1:24" x14ac:dyDescent="0.25">
      <c r="G39" s="110"/>
    </row>
  </sheetData>
  <hyperlinks>
    <hyperlink ref="A25" r:id="rId1" xr:uid="{00000000-0004-0000-1B00-000000000000}"/>
    <hyperlink ref="A26" r:id="rId2" xr:uid="{00000000-0004-0000-1B00-000001000000}"/>
    <hyperlink ref="A23" location="List!A1" display="Back to List" xr:uid="{56AB31A3-B0B5-44EE-81AA-DF34EC058B0F}"/>
    <hyperlink ref="A24" location="Notes!A1" display="Back to Notes" xr:uid="{8A0817E8-D5C4-49A9-83AB-239DDBD747D5}"/>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Z57"/>
  <sheetViews>
    <sheetView showGridLines="0" zoomScaleNormal="100" workbookViewId="0"/>
  </sheetViews>
  <sheetFormatPr defaultRowHeight="15" x14ac:dyDescent="0.25"/>
  <cols>
    <col min="1" max="1" width="40.5703125" style="23" customWidth="1"/>
    <col min="2" max="6" width="9.140625" style="23"/>
    <col min="7" max="7" width="10" style="23" customWidth="1"/>
    <col min="8" max="16384" width="9.140625" style="23"/>
  </cols>
  <sheetData>
    <row r="1" spans="1:7" ht="19.5" x14ac:dyDescent="0.3">
      <c r="A1" s="537" t="s">
        <v>465</v>
      </c>
    </row>
    <row r="2" spans="1:7" x14ac:dyDescent="0.25">
      <c r="A2" s="538" t="s">
        <v>427</v>
      </c>
    </row>
    <row r="3" spans="1:7" x14ac:dyDescent="0.25">
      <c r="A3" s="536" t="s">
        <v>314</v>
      </c>
    </row>
    <row r="4" spans="1:7" x14ac:dyDescent="0.25">
      <c r="A4" s="175" t="s">
        <v>302</v>
      </c>
    </row>
    <row r="5" spans="1:7" ht="17.25" x14ac:dyDescent="0.25">
      <c r="A5" s="1" t="s">
        <v>467</v>
      </c>
      <c r="G5" s="130"/>
    </row>
    <row r="6" spans="1:7" x14ac:dyDescent="0.25">
      <c r="A6" s="379"/>
      <c r="B6" s="281"/>
      <c r="C6" s="282"/>
      <c r="D6" s="555" t="s">
        <v>71</v>
      </c>
      <c r="E6" s="282"/>
      <c r="F6" s="282"/>
      <c r="G6" s="295" t="s">
        <v>3</v>
      </c>
    </row>
    <row r="7" spans="1:7" ht="30" x14ac:dyDescent="0.25">
      <c r="A7" s="415"/>
      <c r="B7" s="554" t="s">
        <v>2</v>
      </c>
      <c r="C7" s="554" t="s">
        <v>3</v>
      </c>
      <c r="D7" s="554" t="s">
        <v>4</v>
      </c>
      <c r="E7" s="554" t="s">
        <v>5</v>
      </c>
      <c r="F7" s="554" t="s">
        <v>6</v>
      </c>
      <c r="G7" s="283" t="s">
        <v>162</v>
      </c>
    </row>
    <row r="8" spans="1:7" x14ac:dyDescent="0.25">
      <c r="A8" s="134" t="s">
        <v>324</v>
      </c>
      <c r="B8" s="135"/>
      <c r="C8" s="135"/>
      <c r="D8" s="135"/>
      <c r="E8" s="135"/>
      <c r="F8" s="135"/>
      <c r="G8" s="136"/>
    </row>
    <row r="9" spans="1:7" x14ac:dyDescent="0.25">
      <c r="A9" s="137" t="s">
        <v>72</v>
      </c>
      <c r="B9" s="138">
        <v>401.24506949957782</v>
      </c>
      <c r="C9" s="138">
        <v>445.39788563581254</v>
      </c>
      <c r="D9" s="138">
        <v>443.24367756061304</v>
      </c>
      <c r="E9" s="138">
        <v>423.29259691759836</v>
      </c>
      <c r="F9" s="138">
        <v>405.71215284017859</v>
      </c>
      <c r="G9" s="139">
        <v>431.3122545083657</v>
      </c>
    </row>
    <row r="10" spans="1:7" x14ac:dyDescent="0.25">
      <c r="A10" s="137" t="s">
        <v>73</v>
      </c>
      <c r="B10" s="138">
        <v>270.51516569532481</v>
      </c>
      <c r="C10" s="138">
        <v>310.11703511053315</v>
      </c>
      <c r="D10" s="138">
        <v>290.38559421127206</v>
      </c>
      <c r="E10" s="138">
        <v>293.91388763251666</v>
      </c>
      <c r="F10" s="138">
        <v>261.85396104195132</v>
      </c>
      <c r="G10" s="139">
        <v>290.20967517430751</v>
      </c>
    </row>
    <row r="11" spans="1:7" ht="26.25" x14ac:dyDescent="0.25">
      <c r="A11" s="539" t="s">
        <v>327</v>
      </c>
      <c r="B11" s="138">
        <v>61.273347760164114</v>
      </c>
      <c r="C11" s="138">
        <v>47.901372215923431</v>
      </c>
      <c r="D11" s="138">
        <v>43.90865874533781</v>
      </c>
      <c r="E11" s="138">
        <v>48.6091862554877</v>
      </c>
      <c r="F11" s="138">
        <v>71.009965789082258</v>
      </c>
      <c r="G11" s="142">
        <v>54.939886561481394</v>
      </c>
    </row>
    <row r="12" spans="1:7" x14ac:dyDescent="0.25">
      <c r="A12" s="143" t="s">
        <v>74</v>
      </c>
      <c r="B12" s="144">
        <v>210.32341975679452</v>
      </c>
      <c r="C12" s="145">
        <v>243.08861062452675</v>
      </c>
      <c r="D12" s="145">
        <v>240.20642424111901</v>
      </c>
      <c r="E12" s="145">
        <v>221.02329712440934</v>
      </c>
      <c r="F12" s="145">
        <v>225.08255361485016</v>
      </c>
      <c r="G12" s="146">
        <v>231.7952990070234</v>
      </c>
    </row>
    <row r="13" spans="1:7" x14ac:dyDescent="0.25">
      <c r="A13" s="147" t="s">
        <v>325</v>
      </c>
      <c r="B13" s="148"/>
      <c r="C13" s="149"/>
      <c r="D13" s="149"/>
      <c r="E13" s="149"/>
      <c r="F13" s="149"/>
      <c r="G13" s="150"/>
    </row>
    <row r="14" spans="1:7" x14ac:dyDescent="0.25">
      <c r="A14" s="137" t="s">
        <v>73</v>
      </c>
      <c r="B14" s="566">
        <v>191.94282554132809</v>
      </c>
      <c r="C14" s="567">
        <v>222.12743823146943</v>
      </c>
      <c r="D14" s="567">
        <v>208.96097285845954</v>
      </c>
      <c r="E14" s="567">
        <v>205.48489227680395</v>
      </c>
      <c r="F14" s="567">
        <v>206.27196954579642</v>
      </c>
      <c r="G14" s="562">
        <v>209.77640553228645</v>
      </c>
    </row>
    <row r="15" spans="1:7" x14ac:dyDescent="0.25">
      <c r="A15" s="154" t="s">
        <v>75</v>
      </c>
      <c r="B15" s="563">
        <v>91.498279154484806</v>
      </c>
      <c r="C15" s="564">
        <v>88.641573355946605</v>
      </c>
      <c r="D15" s="564">
        <v>81.309830187257049</v>
      </c>
      <c r="E15" s="564">
        <v>93.46043879826955</v>
      </c>
      <c r="F15" s="564">
        <v>103.76719389708698</v>
      </c>
      <c r="G15" s="565">
        <v>92.474225144292973</v>
      </c>
    </row>
    <row r="16" spans="1:7" s="394" customFormat="1" x14ac:dyDescent="0.25">
      <c r="A16" s="134" t="s">
        <v>326</v>
      </c>
      <c r="B16" s="557"/>
      <c r="C16" s="558"/>
      <c r="D16" s="558"/>
      <c r="E16" s="558"/>
      <c r="F16" s="558"/>
      <c r="G16" s="559"/>
    </row>
    <row r="17" spans="1:7" s="394" customFormat="1" x14ac:dyDescent="0.25">
      <c r="A17" s="155" t="s">
        <v>73</v>
      </c>
      <c r="B17" s="566">
        <v>72.786829455055937</v>
      </c>
      <c r="C17" s="567">
        <v>96.46814044213265</v>
      </c>
      <c r="D17" s="567">
        <v>86.170607898972392</v>
      </c>
      <c r="E17" s="567">
        <v>85.957925625213733</v>
      </c>
      <c r="F17" s="567">
        <v>112.89852180453435</v>
      </c>
      <c r="G17" s="562">
        <v>91.457350019613557</v>
      </c>
    </row>
    <row r="18" spans="1:7" s="175" customFormat="1" x14ac:dyDescent="0.25">
      <c r="A18" s="156" t="s">
        <v>76</v>
      </c>
      <c r="B18" s="563">
        <v>14.483209011774496</v>
      </c>
      <c r="C18" s="564">
        <v>19.37809359338603</v>
      </c>
      <c r="D18" s="564">
        <v>17.035114733974392</v>
      </c>
      <c r="E18" s="564">
        <v>19.574773839759292</v>
      </c>
      <c r="F18" s="564">
        <v>24.381543335329678</v>
      </c>
      <c r="G18" s="565">
        <v>19.012445576894009</v>
      </c>
    </row>
    <row r="19" spans="1:7" s="175" customFormat="1" x14ac:dyDescent="0.25">
      <c r="A19" s="392"/>
      <c r="B19" s="393"/>
      <c r="C19" s="393"/>
      <c r="D19" s="393"/>
      <c r="E19" s="393"/>
      <c r="F19" s="393"/>
      <c r="G19" s="393"/>
    </row>
    <row r="20" spans="1:7" x14ac:dyDescent="0.25">
      <c r="A20" s="1" t="s">
        <v>468</v>
      </c>
      <c r="G20" s="130"/>
    </row>
    <row r="21" spans="1:7" x14ac:dyDescent="0.25">
      <c r="A21" s="379"/>
      <c r="B21" s="281"/>
      <c r="C21" s="282"/>
      <c r="D21" s="270" t="s">
        <v>71</v>
      </c>
      <c r="E21" s="282"/>
      <c r="F21" s="282"/>
      <c r="G21" s="269" t="s">
        <v>3</v>
      </c>
    </row>
    <row r="22" spans="1:7" ht="30" x14ac:dyDescent="0.25">
      <c r="A22" s="375"/>
      <c r="B22" s="132" t="s">
        <v>2</v>
      </c>
      <c r="C22" s="132" t="s">
        <v>3</v>
      </c>
      <c r="D22" s="132" t="s">
        <v>4</v>
      </c>
      <c r="E22" s="271" t="s">
        <v>5</v>
      </c>
      <c r="F22" s="132" t="s">
        <v>6</v>
      </c>
      <c r="G22" s="283" t="s">
        <v>162</v>
      </c>
    </row>
    <row r="23" spans="1:7" x14ac:dyDescent="0.25">
      <c r="A23" s="134" t="s">
        <v>324</v>
      </c>
      <c r="B23" s="135"/>
      <c r="C23" s="135"/>
      <c r="D23" s="135"/>
      <c r="E23" s="135"/>
      <c r="F23" s="135"/>
      <c r="G23" s="136"/>
    </row>
    <row r="24" spans="1:7" x14ac:dyDescent="0.25">
      <c r="A24" s="137" t="s">
        <v>72</v>
      </c>
      <c r="B24" s="138">
        <v>395.35957520489438</v>
      </c>
      <c r="C24" s="138">
        <v>443.59614105123086</v>
      </c>
      <c r="D24" s="138">
        <v>446.28923317329935</v>
      </c>
      <c r="E24" s="138">
        <v>427.40738101177112</v>
      </c>
      <c r="F24" s="138">
        <v>377.47181143407562</v>
      </c>
      <c r="G24" s="139">
        <v>426.87495974574858</v>
      </c>
    </row>
    <row r="25" spans="1:7" x14ac:dyDescent="0.25">
      <c r="A25" s="137" t="s">
        <v>73</v>
      </c>
      <c r="B25" s="138">
        <v>247.14758925285241</v>
      </c>
      <c r="C25" s="138">
        <v>299.71297596431816</v>
      </c>
      <c r="D25" s="138">
        <v>272.15492399928985</v>
      </c>
      <c r="E25" s="138">
        <v>283.58126782430605</v>
      </c>
      <c r="F25" s="138">
        <v>245.37256038942212</v>
      </c>
      <c r="G25" s="139">
        <v>275.55525334260119</v>
      </c>
    </row>
    <row r="26" spans="1:7" ht="26.25" x14ac:dyDescent="0.25">
      <c r="A26" s="539" t="s">
        <v>327</v>
      </c>
      <c r="B26" s="138">
        <v>63.953188758180957</v>
      </c>
      <c r="C26" s="138">
        <v>55.729215528078505</v>
      </c>
      <c r="D26" s="138">
        <v>47.564317476887865</v>
      </c>
      <c r="E26" s="138">
        <v>56.73179619274989</v>
      </c>
      <c r="F26" s="138">
        <v>76.458240946045819</v>
      </c>
      <c r="G26" s="142">
        <v>60.672344692185106</v>
      </c>
    </row>
    <row r="27" spans="1:7" x14ac:dyDescent="0.25">
      <c r="A27" s="143" t="s">
        <v>74</v>
      </c>
      <c r="B27" s="144">
        <v>201.99579077616542</v>
      </c>
      <c r="C27" s="145">
        <v>241.52106885919835</v>
      </c>
      <c r="D27" s="145">
        <v>235.73862714339808</v>
      </c>
      <c r="E27" s="145">
        <v>221.1846854546003</v>
      </c>
      <c r="F27" s="145">
        <v>213.90710686837846</v>
      </c>
      <c r="G27" s="146">
        <v>227.30691625301475</v>
      </c>
    </row>
    <row r="28" spans="1:7" x14ac:dyDescent="0.25">
      <c r="A28" s="147" t="s">
        <v>325</v>
      </c>
      <c r="B28" s="148"/>
      <c r="C28" s="149"/>
      <c r="D28" s="149"/>
      <c r="E28" s="149"/>
      <c r="F28" s="149"/>
      <c r="G28" s="150"/>
    </row>
    <row r="29" spans="1:7" x14ac:dyDescent="0.25">
      <c r="A29" s="137" t="s">
        <v>73</v>
      </c>
      <c r="B29" s="152">
        <v>181.76155827977692</v>
      </c>
      <c r="C29" s="153">
        <v>213.58511604856696</v>
      </c>
      <c r="D29" s="153">
        <v>199.65038307635581</v>
      </c>
      <c r="E29" s="153">
        <v>200.96457711661913</v>
      </c>
      <c r="F29" s="153">
        <v>201.01322997573743</v>
      </c>
      <c r="G29" s="142">
        <v>202.67156251652727</v>
      </c>
    </row>
    <row r="30" spans="1:7" x14ac:dyDescent="0.25">
      <c r="A30" s="154" t="s">
        <v>75</v>
      </c>
      <c r="B30" s="144">
        <v>90.829747391330756</v>
      </c>
      <c r="C30" s="145">
        <v>89.850511082941637</v>
      </c>
      <c r="D30" s="145">
        <v>81.432898793746958</v>
      </c>
      <c r="E30" s="145">
        <v>95.728476488271795</v>
      </c>
      <c r="F30" s="145">
        <v>105.04039259108808</v>
      </c>
      <c r="G30" s="146">
        <v>93.515129938737999</v>
      </c>
    </row>
    <row r="31" spans="1:7" s="394" customFormat="1" x14ac:dyDescent="0.25">
      <c r="A31" s="134" t="s">
        <v>326</v>
      </c>
      <c r="B31" s="148"/>
      <c r="C31" s="149"/>
      <c r="D31" s="149"/>
      <c r="E31" s="149"/>
      <c r="F31" s="149"/>
      <c r="G31" s="150"/>
    </row>
    <row r="32" spans="1:7" s="394" customFormat="1" x14ac:dyDescent="0.25">
      <c r="A32" s="155" t="s">
        <v>73</v>
      </c>
      <c r="B32" s="152">
        <v>66.872398856204526</v>
      </c>
      <c r="C32" s="153">
        <v>91.424382588585104</v>
      </c>
      <c r="D32" s="153">
        <v>80.698687570845223</v>
      </c>
      <c r="E32" s="153">
        <v>80.436482156424461</v>
      </c>
      <c r="F32" s="153">
        <v>104.5122304793005</v>
      </c>
      <c r="G32" s="142">
        <v>85.762999564309666</v>
      </c>
    </row>
    <row r="33" spans="1:26" s="175" customFormat="1" x14ac:dyDescent="0.25">
      <c r="A33" s="156" t="s">
        <v>76</v>
      </c>
      <c r="B33" s="144">
        <v>13.384447967475184</v>
      </c>
      <c r="C33" s="145">
        <v>18.493282407704189</v>
      </c>
      <c r="D33" s="145">
        <v>16.151890517661059</v>
      </c>
      <c r="E33" s="145">
        <v>18.542443771930706</v>
      </c>
      <c r="F33" s="145">
        <v>22.649989844522924</v>
      </c>
      <c r="G33" s="146">
        <v>17.967861031722496</v>
      </c>
    </row>
    <row r="34" spans="1:26" s="175" customFormat="1" x14ac:dyDescent="0.25">
      <c r="A34" s="392"/>
      <c r="B34" s="393"/>
      <c r="C34" s="393"/>
      <c r="D34" s="393"/>
      <c r="E34" s="393"/>
      <c r="F34" s="393"/>
      <c r="G34" s="393"/>
    </row>
    <row r="35" spans="1:26" ht="15" customHeight="1" x14ac:dyDescent="0.25">
      <c r="A35" s="523" t="s">
        <v>469</v>
      </c>
      <c r="B35" s="395"/>
      <c r="C35" s="395"/>
      <c r="D35" s="395"/>
      <c r="E35" s="395"/>
      <c r="F35" s="395"/>
      <c r="G35" s="395"/>
      <c r="N35" s="131"/>
    </row>
    <row r="36" spans="1:26" x14ac:dyDescent="0.25">
      <c r="A36" s="379"/>
      <c r="B36" s="281"/>
      <c r="C36" s="282"/>
      <c r="D36" s="499" t="s">
        <v>71</v>
      </c>
      <c r="E36" s="282"/>
      <c r="F36" s="438"/>
      <c r="G36" s="500" t="s">
        <v>3</v>
      </c>
      <c r="N36" s="133"/>
      <c r="O36" s="133"/>
    </row>
    <row r="37" spans="1:26" ht="30" x14ac:dyDescent="0.25">
      <c r="A37" s="375"/>
      <c r="B37" s="376" t="s">
        <v>2</v>
      </c>
      <c r="C37" s="376" t="s">
        <v>3</v>
      </c>
      <c r="D37" s="376" t="s">
        <v>4</v>
      </c>
      <c r="E37" s="376" t="s">
        <v>5</v>
      </c>
      <c r="F37" s="376" t="s">
        <v>6</v>
      </c>
      <c r="G37" s="502" t="s">
        <v>199</v>
      </c>
      <c r="N37" s="133"/>
      <c r="O37" s="133"/>
    </row>
    <row r="38" spans="1:26" x14ac:dyDescent="0.25">
      <c r="A38" s="134" t="s">
        <v>324</v>
      </c>
      <c r="B38" s="135"/>
      <c r="C38" s="135"/>
      <c r="D38" s="135"/>
      <c r="E38" s="135"/>
      <c r="F38" s="135"/>
      <c r="G38" s="136"/>
      <c r="N38" s="140"/>
      <c r="O38" s="140"/>
      <c r="U38" s="141"/>
      <c r="V38" s="141"/>
      <c r="W38" s="141"/>
      <c r="X38" s="141"/>
      <c r="Y38" s="141"/>
      <c r="Z38" s="141"/>
    </row>
    <row r="39" spans="1:26" x14ac:dyDescent="0.25">
      <c r="A39" s="137" t="s">
        <v>72</v>
      </c>
      <c r="B39" s="560">
        <v>268.59126621596931</v>
      </c>
      <c r="C39" s="560">
        <v>287.98795477938359</v>
      </c>
      <c r="D39" s="560">
        <v>294.85910450275895</v>
      </c>
      <c r="E39" s="560">
        <v>281.05404416249849</v>
      </c>
      <c r="F39" s="560">
        <v>249.70245870707421</v>
      </c>
      <c r="G39" s="561">
        <v>281.73841108517746</v>
      </c>
      <c r="N39" s="133"/>
      <c r="O39" s="133"/>
      <c r="U39" s="141"/>
      <c r="V39" s="141"/>
      <c r="W39" s="141"/>
      <c r="X39" s="141"/>
      <c r="Y39" s="141"/>
      <c r="Z39" s="141"/>
    </row>
    <row r="40" spans="1:26" x14ac:dyDescent="0.25">
      <c r="A40" s="137" t="s">
        <v>73</v>
      </c>
      <c r="B40" s="560">
        <v>182.78273450687243</v>
      </c>
      <c r="C40" s="560">
        <v>215.95582791807189</v>
      </c>
      <c r="D40" s="560">
        <v>209.96237526582692</v>
      </c>
      <c r="E40" s="560">
        <v>219.84281172730482</v>
      </c>
      <c r="F40" s="560">
        <v>182.09055100147523</v>
      </c>
      <c r="G40" s="561">
        <v>206.55368141379171</v>
      </c>
      <c r="N40" s="133"/>
      <c r="O40" s="133"/>
      <c r="U40" s="141"/>
      <c r="V40" s="141"/>
      <c r="W40" s="141"/>
      <c r="X40" s="141"/>
      <c r="Y40" s="141"/>
      <c r="Z40" s="141"/>
    </row>
    <row r="41" spans="1:26" ht="26.25" x14ac:dyDescent="0.25">
      <c r="A41" s="539" t="s">
        <v>327</v>
      </c>
      <c r="B41" s="560">
        <v>52.756818415565718</v>
      </c>
      <c r="C41" s="560">
        <v>42.714845502677157</v>
      </c>
      <c r="D41" s="560">
        <v>37.994157057883214</v>
      </c>
      <c r="E41" s="560">
        <v>44.537001598487066</v>
      </c>
      <c r="F41" s="560">
        <v>57.240244475787499</v>
      </c>
      <c r="G41" s="562">
        <v>47.645449496624906</v>
      </c>
      <c r="N41" s="133"/>
      <c r="O41" s="133"/>
      <c r="U41" s="141"/>
      <c r="V41" s="141"/>
      <c r="W41" s="141"/>
      <c r="X41" s="141"/>
      <c r="Y41" s="141"/>
      <c r="Z41" s="141"/>
    </row>
    <row r="42" spans="1:26" x14ac:dyDescent="0.25">
      <c r="A42" s="143" t="s">
        <v>74</v>
      </c>
      <c r="B42" s="563">
        <v>148.88914125536317</v>
      </c>
      <c r="C42" s="564">
        <v>168.09777278278773</v>
      </c>
      <c r="D42" s="564">
        <v>169.8964599580838</v>
      </c>
      <c r="E42" s="564">
        <v>160.25714119200197</v>
      </c>
      <c r="F42" s="564">
        <v>152.69462060096257</v>
      </c>
      <c r="G42" s="565">
        <v>162.95417777342783</v>
      </c>
      <c r="N42" s="151"/>
      <c r="O42" s="151"/>
    </row>
    <row r="43" spans="1:26" x14ac:dyDescent="0.25">
      <c r="A43" s="147" t="s">
        <v>325</v>
      </c>
      <c r="B43" s="557"/>
      <c r="C43" s="558"/>
      <c r="D43" s="558"/>
      <c r="E43" s="558"/>
      <c r="F43" s="558"/>
      <c r="G43" s="559"/>
      <c r="N43" s="140"/>
      <c r="O43" s="140"/>
      <c r="U43" s="141"/>
      <c r="V43" s="141"/>
      <c r="W43" s="141"/>
      <c r="X43" s="141"/>
      <c r="Y43" s="141"/>
      <c r="Z43" s="141"/>
    </row>
    <row r="44" spans="1:26" x14ac:dyDescent="0.25">
      <c r="A44" s="137" t="s">
        <v>73</v>
      </c>
      <c r="B44" s="566">
        <v>143.77508900835474</v>
      </c>
      <c r="C44" s="567">
        <v>165.70700008225714</v>
      </c>
      <c r="D44" s="567">
        <v>162.87692894923387</v>
      </c>
      <c r="E44" s="567">
        <v>161.16213352172377</v>
      </c>
      <c r="F44" s="567">
        <v>154.35037184615149</v>
      </c>
      <c r="G44" s="562">
        <v>160.28440884022382</v>
      </c>
      <c r="N44" s="133"/>
      <c r="O44" s="133"/>
      <c r="U44" s="141"/>
      <c r="V44" s="141"/>
      <c r="W44" s="141"/>
      <c r="X44" s="141"/>
      <c r="Y44" s="141"/>
      <c r="Z44" s="141"/>
    </row>
    <row r="45" spans="1:26" x14ac:dyDescent="0.25">
      <c r="A45" s="154" t="s">
        <v>75</v>
      </c>
      <c r="B45" s="563">
        <v>73.025009209837492</v>
      </c>
      <c r="C45" s="564">
        <v>70.256562317914998</v>
      </c>
      <c r="D45" s="564">
        <v>65.709462673665385</v>
      </c>
      <c r="E45" s="564">
        <v>76.017301537830008</v>
      </c>
      <c r="F45" s="564">
        <v>79.787146789321909</v>
      </c>
      <c r="G45" s="565">
        <v>73.836649092992189</v>
      </c>
      <c r="N45" s="151"/>
      <c r="O45" s="151"/>
    </row>
    <row r="46" spans="1:26" x14ac:dyDescent="0.25">
      <c r="A46" s="134" t="s">
        <v>326</v>
      </c>
      <c r="B46" s="557"/>
      <c r="C46" s="558"/>
      <c r="D46" s="558"/>
      <c r="E46" s="558"/>
      <c r="F46" s="558"/>
      <c r="G46" s="559"/>
      <c r="N46" s="140"/>
      <c r="O46" s="140"/>
      <c r="U46" s="141"/>
      <c r="V46" s="141"/>
      <c r="W46" s="141"/>
      <c r="X46" s="141"/>
      <c r="Y46" s="141"/>
      <c r="Z46" s="141"/>
    </row>
    <row r="47" spans="1:26" x14ac:dyDescent="0.25">
      <c r="A47" s="155" t="s">
        <v>73</v>
      </c>
      <c r="B47" s="566">
        <v>49.56098668066214</v>
      </c>
      <c r="C47" s="567">
        <v>71.471168873899813</v>
      </c>
      <c r="D47" s="567">
        <v>62.871476089208791</v>
      </c>
      <c r="E47" s="567">
        <v>64.939509007417882</v>
      </c>
      <c r="F47" s="567">
        <v>81.289066658555512</v>
      </c>
      <c r="G47" s="562">
        <v>66.943259128054422</v>
      </c>
      <c r="N47" s="133"/>
      <c r="O47" s="133"/>
      <c r="U47" s="141"/>
      <c r="V47" s="141"/>
      <c r="W47" s="141"/>
      <c r="X47" s="141"/>
      <c r="Y47" s="141"/>
      <c r="Z47" s="141"/>
    </row>
    <row r="48" spans="1:26" s="175" customFormat="1" x14ac:dyDescent="0.25">
      <c r="A48" s="156" t="s">
        <v>76</v>
      </c>
      <c r="B48" s="563">
        <v>10.348256501591292</v>
      </c>
      <c r="C48" s="564">
        <v>14.75134833627434</v>
      </c>
      <c r="D48" s="564">
        <v>12.898332866691856</v>
      </c>
      <c r="E48" s="564">
        <v>15.233867228181134</v>
      </c>
      <c r="F48" s="564">
        <v>17.896335762160813</v>
      </c>
      <c r="G48" s="565">
        <v>14.337731724154898</v>
      </c>
      <c r="N48" s="397"/>
      <c r="O48" s="397"/>
      <c r="U48" s="398"/>
      <c r="V48" s="398"/>
      <c r="W48" s="398"/>
      <c r="X48" s="398"/>
      <c r="Y48" s="398"/>
      <c r="Z48" s="398"/>
    </row>
    <row r="49" spans="1:7" x14ac:dyDescent="0.25">
      <c r="A49" s="576" t="s">
        <v>271</v>
      </c>
      <c r="B49" s="396"/>
      <c r="C49" s="396"/>
      <c r="D49" s="396"/>
      <c r="E49" s="396"/>
      <c r="F49" s="396"/>
      <c r="G49" s="396"/>
    </row>
    <row r="50" spans="1:7" x14ac:dyDescent="0.25">
      <c r="A50" s="576" t="s">
        <v>481</v>
      </c>
    </row>
    <row r="51" spans="1:7" x14ac:dyDescent="0.25">
      <c r="A51" s="22"/>
    </row>
    <row r="52" spans="1:7" x14ac:dyDescent="0.25">
      <c r="A52" s="106"/>
    </row>
    <row r="53" spans="1:7" x14ac:dyDescent="0.25">
      <c r="A53" s="60"/>
    </row>
    <row r="54" spans="1:7" x14ac:dyDescent="0.25">
      <c r="A54" s="60"/>
    </row>
    <row r="55" spans="1:7" x14ac:dyDescent="0.25">
      <c r="A55" s="60"/>
    </row>
    <row r="56" spans="1:7" x14ac:dyDescent="0.25">
      <c r="A56" s="60"/>
    </row>
    <row r="57" spans="1:7" x14ac:dyDescent="0.25">
      <c r="A57" s="60"/>
    </row>
  </sheetData>
  <hyperlinks>
    <hyperlink ref="A49" location="List!A1" display="Back to List" xr:uid="{AA508A94-1534-4AA4-B8CD-0A67F93FCA0F}"/>
    <hyperlink ref="A50" location="Notes!A1" display="Back to Notes" xr:uid="{6133E07F-3EF8-457D-983F-C73420E4906E}"/>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Z31"/>
  <sheetViews>
    <sheetView workbookViewId="0"/>
  </sheetViews>
  <sheetFormatPr defaultRowHeight="15" x14ac:dyDescent="0.25"/>
  <cols>
    <col min="1" max="1" width="16" style="23" customWidth="1"/>
    <col min="2" max="2" width="10.42578125" style="23" customWidth="1"/>
    <col min="3" max="11" width="16.28515625" style="23" customWidth="1"/>
    <col min="12" max="12" width="13" style="23" customWidth="1"/>
    <col min="13" max="13" width="14.7109375" style="23" customWidth="1"/>
    <col min="14" max="16384" width="9.140625" style="23"/>
  </cols>
  <sheetData>
    <row r="1" spans="1:26" x14ac:dyDescent="0.25">
      <c r="A1" s="535" t="s">
        <v>428</v>
      </c>
      <c r="L1" s="157"/>
      <c r="M1" s="157"/>
    </row>
    <row r="2" spans="1:26" x14ac:dyDescent="0.25">
      <c r="A2" s="536" t="s">
        <v>298</v>
      </c>
      <c r="M2" s="157"/>
    </row>
    <row r="3" spans="1:26" ht="15" customHeight="1" x14ac:dyDescent="0.25">
      <c r="A3" s="175" t="s">
        <v>302</v>
      </c>
      <c r="M3" s="157"/>
      <c r="N3" s="157"/>
    </row>
    <row r="4" spans="1:26" ht="15" customHeight="1" x14ac:dyDescent="0.25">
      <c r="A4" s="322" t="s">
        <v>164</v>
      </c>
      <c r="B4" s="320"/>
      <c r="C4" s="305"/>
      <c r="D4" s="289" t="s">
        <v>77</v>
      </c>
      <c r="E4" s="307"/>
      <c r="F4" s="305"/>
      <c r="G4" s="289" t="s">
        <v>78</v>
      </c>
      <c r="H4" s="307"/>
      <c r="I4" s="305"/>
      <c r="J4" s="289" t="s">
        <v>79</v>
      </c>
      <c r="K4" s="307"/>
      <c r="M4" s="157"/>
      <c r="N4" s="157"/>
    </row>
    <row r="5" spans="1:26" ht="45" x14ac:dyDescent="0.25">
      <c r="A5" s="323" t="s">
        <v>165</v>
      </c>
      <c r="B5" s="321"/>
      <c r="C5" s="158" t="s">
        <v>265</v>
      </c>
      <c r="D5" s="158" t="s">
        <v>80</v>
      </c>
      <c r="E5" s="159" t="s">
        <v>81</v>
      </c>
      <c r="F5" s="158" t="s">
        <v>267</v>
      </c>
      <c r="G5" s="158" t="s">
        <v>80</v>
      </c>
      <c r="H5" s="159" t="s">
        <v>266</v>
      </c>
      <c r="I5" s="158" t="s">
        <v>265</v>
      </c>
      <c r="J5" s="158" t="s">
        <v>80</v>
      </c>
      <c r="K5" s="158" t="s">
        <v>81</v>
      </c>
    </row>
    <row r="6" spans="1:26" x14ac:dyDescent="0.25">
      <c r="A6" s="286" t="s">
        <v>82</v>
      </c>
      <c r="B6" s="160">
        <v>1</v>
      </c>
      <c r="C6" s="161">
        <v>12822</v>
      </c>
      <c r="D6" s="114">
        <v>41083</v>
      </c>
      <c r="E6" s="115">
        <v>0.31209989533383636</v>
      </c>
      <c r="F6" s="161">
        <v>25592</v>
      </c>
      <c r="G6" s="114">
        <v>122116</v>
      </c>
      <c r="H6" s="115">
        <v>0.20957122735759443</v>
      </c>
      <c r="I6" s="161">
        <v>23702</v>
      </c>
      <c r="J6" s="114">
        <v>35358</v>
      </c>
      <c r="K6" s="117">
        <v>0.67034334521183325</v>
      </c>
    </row>
    <row r="7" spans="1:26" x14ac:dyDescent="0.25">
      <c r="A7" s="286"/>
      <c r="B7" s="160">
        <v>2</v>
      </c>
      <c r="C7" s="116">
        <v>13365</v>
      </c>
      <c r="D7" s="114">
        <v>40853</v>
      </c>
      <c r="E7" s="115">
        <v>0.32714855702151618</v>
      </c>
      <c r="F7" s="116">
        <v>22956</v>
      </c>
      <c r="G7" s="114">
        <v>122684</v>
      </c>
      <c r="H7" s="115">
        <v>0.18711486420397117</v>
      </c>
      <c r="I7" s="116">
        <v>28604</v>
      </c>
      <c r="J7" s="114">
        <v>40941</v>
      </c>
      <c r="K7" s="117">
        <v>0.6986639310226912</v>
      </c>
      <c r="L7" s="157"/>
    </row>
    <row r="8" spans="1:26" x14ac:dyDescent="0.25">
      <c r="A8" s="162"/>
      <c r="B8" s="160">
        <v>3</v>
      </c>
      <c r="C8" s="116">
        <v>13715</v>
      </c>
      <c r="D8" s="114">
        <v>39754</v>
      </c>
      <c r="E8" s="115">
        <v>0.34499672988881624</v>
      </c>
      <c r="F8" s="116">
        <v>21122</v>
      </c>
      <c r="G8" s="114">
        <v>118599</v>
      </c>
      <c r="H8" s="115">
        <v>0.17809593672796567</v>
      </c>
      <c r="I8" s="116">
        <v>31561</v>
      </c>
      <c r="J8" s="114">
        <v>44062</v>
      </c>
      <c r="K8" s="117">
        <v>0.71628614225409648</v>
      </c>
    </row>
    <row r="9" spans="1:26" x14ac:dyDescent="0.25">
      <c r="A9" s="162"/>
      <c r="B9" s="160">
        <v>4</v>
      </c>
      <c r="C9" s="116">
        <v>15833</v>
      </c>
      <c r="D9" s="114">
        <v>43617</v>
      </c>
      <c r="E9" s="115">
        <v>0.36300066487837312</v>
      </c>
      <c r="F9" s="116">
        <v>22059</v>
      </c>
      <c r="G9" s="114">
        <v>124839</v>
      </c>
      <c r="H9" s="115">
        <v>0.17669958907072308</v>
      </c>
      <c r="I9" s="116">
        <v>35167</v>
      </c>
      <c r="J9" s="114">
        <v>48538</v>
      </c>
      <c r="K9" s="117">
        <v>0.72452511434340106</v>
      </c>
    </row>
    <row r="10" spans="1:26" x14ac:dyDescent="0.25">
      <c r="A10" s="162"/>
      <c r="B10" s="160">
        <v>5</v>
      </c>
      <c r="C10" s="116">
        <v>15735</v>
      </c>
      <c r="D10" s="114">
        <v>43218</v>
      </c>
      <c r="E10" s="115">
        <v>0.36408440927391367</v>
      </c>
      <c r="F10" s="116">
        <v>21160</v>
      </c>
      <c r="G10" s="114">
        <v>125146</v>
      </c>
      <c r="H10" s="115">
        <v>0.16908251162642035</v>
      </c>
      <c r="I10" s="116">
        <v>36861</v>
      </c>
      <c r="J10" s="114">
        <v>50302</v>
      </c>
      <c r="K10" s="117">
        <v>0.73279392469484317</v>
      </c>
    </row>
    <row r="11" spans="1:26" x14ac:dyDescent="0.25">
      <c r="A11" s="162"/>
      <c r="B11" s="160">
        <v>6</v>
      </c>
      <c r="C11" s="116">
        <v>14730</v>
      </c>
      <c r="D11" s="114">
        <v>38847</v>
      </c>
      <c r="E11" s="115">
        <v>0.37917985944860605</v>
      </c>
      <c r="F11" s="116">
        <v>18266</v>
      </c>
      <c r="G11" s="114">
        <v>113183</v>
      </c>
      <c r="H11" s="115">
        <v>0.16138466024049547</v>
      </c>
      <c r="I11" s="116">
        <v>34620</v>
      </c>
      <c r="J11" s="114">
        <v>46595</v>
      </c>
      <c r="K11" s="117">
        <v>0.74299817576993243</v>
      </c>
    </row>
    <row r="12" spans="1:26" x14ac:dyDescent="0.25">
      <c r="A12" s="162"/>
      <c r="B12" s="160">
        <v>7</v>
      </c>
      <c r="C12" s="116">
        <v>15697</v>
      </c>
      <c r="D12" s="114">
        <v>40923</v>
      </c>
      <c r="E12" s="115">
        <v>0.38357402927449114</v>
      </c>
      <c r="F12" s="116">
        <v>19161</v>
      </c>
      <c r="G12" s="114">
        <v>122361</v>
      </c>
      <c r="H12" s="115">
        <v>0.15659401279819551</v>
      </c>
      <c r="I12" s="116">
        <v>36247</v>
      </c>
      <c r="J12" s="114">
        <v>48607</v>
      </c>
      <c r="K12" s="117">
        <v>0.74571563766535687</v>
      </c>
    </row>
    <row r="13" spans="1:26" x14ac:dyDescent="0.25">
      <c r="A13" s="162"/>
      <c r="B13" s="160">
        <v>8</v>
      </c>
      <c r="C13" s="116">
        <v>14752</v>
      </c>
      <c r="D13" s="114">
        <v>38788</v>
      </c>
      <c r="E13" s="115">
        <v>0.38032381148808908</v>
      </c>
      <c r="F13" s="116">
        <v>17096</v>
      </c>
      <c r="G13" s="114">
        <v>116951</v>
      </c>
      <c r="H13" s="115">
        <v>0.14618087917161887</v>
      </c>
      <c r="I13" s="116">
        <v>37422</v>
      </c>
      <c r="J13" s="114">
        <v>50202</v>
      </c>
      <c r="K13" s="117">
        <v>0.74542846898529935</v>
      </c>
    </row>
    <row r="14" spans="1:26" x14ac:dyDescent="0.25">
      <c r="A14" s="162"/>
      <c r="B14" s="160">
        <v>9</v>
      </c>
      <c r="C14" s="116">
        <v>12923</v>
      </c>
      <c r="D14" s="114">
        <v>35115</v>
      </c>
      <c r="E14" s="115">
        <v>0.36801936494375626</v>
      </c>
      <c r="F14" s="116">
        <v>14683</v>
      </c>
      <c r="G14" s="114">
        <v>106515</v>
      </c>
      <c r="H14" s="115">
        <v>0.13784912923062478</v>
      </c>
      <c r="I14" s="116">
        <v>37140</v>
      </c>
      <c r="J14" s="114">
        <v>48681</v>
      </c>
      <c r="K14" s="117">
        <v>0.76292598755161156</v>
      </c>
    </row>
    <row r="15" spans="1:26" x14ac:dyDescent="0.25">
      <c r="A15" s="287" t="s">
        <v>83</v>
      </c>
      <c r="B15" s="163">
        <v>10</v>
      </c>
      <c r="C15" s="164">
        <v>11939</v>
      </c>
      <c r="D15" s="165">
        <v>32488</v>
      </c>
      <c r="E15" s="166">
        <v>0.36748953459738981</v>
      </c>
      <c r="F15" s="164">
        <v>12602</v>
      </c>
      <c r="G15" s="165">
        <v>102512</v>
      </c>
      <c r="H15" s="166">
        <v>0.12293194943031059</v>
      </c>
      <c r="I15" s="164">
        <v>39549</v>
      </c>
      <c r="J15" s="165">
        <v>51593</v>
      </c>
      <c r="K15" s="167">
        <v>0.76655747872773439</v>
      </c>
    </row>
    <row r="16" spans="1:26" ht="15" customHeight="1" x14ac:dyDescent="0.25">
      <c r="A16" s="576" t="s">
        <v>271</v>
      </c>
      <c r="B16" s="110"/>
      <c r="C16" s="110"/>
      <c r="D16" s="110"/>
      <c r="E16" s="110"/>
      <c r="F16" s="110"/>
      <c r="G16" s="110"/>
      <c r="H16" s="110"/>
      <c r="I16" s="110"/>
      <c r="J16" s="110"/>
      <c r="K16" s="110"/>
      <c r="M16" s="110"/>
      <c r="N16" s="110"/>
      <c r="O16" s="110"/>
      <c r="P16" s="110"/>
      <c r="Q16" s="110"/>
      <c r="R16" s="110"/>
      <c r="S16" s="110"/>
      <c r="T16" s="110"/>
      <c r="U16" s="110"/>
      <c r="V16" s="110"/>
      <c r="W16" s="110"/>
      <c r="X16" s="110"/>
      <c r="Y16" s="110"/>
      <c r="Z16" s="110"/>
    </row>
    <row r="17" spans="1:26" ht="15" customHeight="1" x14ac:dyDescent="0.25">
      <c r="A17" s="576" t="s">
        <v>481</v>
      </c>
      <c r="B17" s="252"/>
      <c r="C17" s="252"/>
      <c r="D17" s="252"/>
      <c r="E17" s="252"/>
      <c r="F17" s="252"/>
      <c r="G17" s="252"/>
      <c r="H17" s="252"/>
      <c r="I17" s="252"/>
      <c r="J17" s="252"/>
      <c r="K17" s="252"/>
      <c r="M17" s="252"/>
      <c r="N17" s="252"/>
      <c r="O17" s="252"/>
      <c r="P17" s="252"/>
      <c r="Q17" s="252"/>
      <c r="R17" s="252"/>
      <c r="S17" s="252"/>
      <c r="T17" s="252"/>
      <c r="U17" s="252"/>
      <c r="V17" s="110"/>
      <c r="W17" s="110"/>
      <c r="X17" s="110"/>
      <c r="Y17" s="110"/>
      <c r="Z17" s="110"/>
    </row>
    <row r="18" spans="1:26" x14ac:dyDescent="0.25">
      <c r="A18" s="265" t="s">
        <v>166</v>
      </c>
    </row>
    <row r="19" spans="1:26" x14ac:dyDescent="0.25">
      <c r="A19" s="170"/>
      <c r="B19" s="297"/>
      <c r="C19" s="297"/>
      <c r="D19" s="297"/>
      <c r="E19" s="297"/>
      <c r="F19" s="297"/>
      <c r="G19" s="297"/>
      <c r="H19" s="297"/>
      <c r="I19" s="297"/>
      <c r="J19" s="297"/>
      <c r="K19" s="297"/>
      <c r="M19" s="3"/>
      <c r="N19" s="3"/>
      <c r="O19" s="3"/>
      <c r="P19" s="3"/>
      <c r="Q19" s="3"/>
      <c r="R19" s="3"/>
      <c r="S19" s="3"/>
      <c r="T19" s="3"/>
      <c r="U19" s="3"/>
    </row>
    <row r="20" spans="1:26" x14ac:dyDescent="0.25">
      <c r="A20" s="170"/>
      <c r="B20" s="297"/>
      <c r="C20" s="297"/>
      <c r="D20" s="297"/>
      <c r="E20" s="297"/>
      <c r="F20" s="297"/>
      <c r="G20" s="297"/>
      <c r="H20" s="297"/>
      <c r="I20" s="297"/>
      <c r="J20" s="297"/>
      <c r="K20" s="297"/>
      <c r="M20" s="3"/>
      <c r="N20" s="3"/>
      <c r="O20" s="3"/>
      <c r="P20" s="3"/>
      <c r="Q20" s="3"/>
      <c r="R20" s="3"/>
      <c r="S20" s="3"/>
      <c r="T20" s="3"/>
      <c r="U20" s="3"/>
    </row>
    <row r="21" spans="1:26" ht="17.25" x14ac:dyDescent="0.25">
      <c r="A21" s="168"/>
      <c r="B21" s="110"/>
      <c r="C21" s="110"/>
      <c r="D21" s="110"/>
      <c r="E21" s="110"/>
      <c r="F21" s="110"/>
      <c r="G21" s="110"/>
      <c r="H21" s="110"/>
      <c r="I21" s="110"/>
      <c r="J21" s="110"/>
      <c r="K21" s="110"/>
      <c r="L21" s="110"/>
    </row>
    <row r="22" spans="1:26" x14ac:dyDescent="0.25">
      <c r="A22" s="212"/>
      <c r="L22" s="252"/>
    </row>
    <row r="23" spans="1:26" x14ac:dyDescent="0.25">
      <c r="A23" s="254"/>
      <c r="L23" s="292"/>
    </row>
    <row r="24" spans="1:26" x14ac:dyDescent="0.25">
      <c r="A24" s="254"/>
      <c r="L24" s="292"/>
      <c r="M24" s="110"/>
      <c r="N24" s="110"/>
      <c r="O24" s="110"/>
      <c r="P24" s="110"/>
      <c r="Q24" s="110"/>
      <c r="R24" s="110"/>
      <c r="S24" s="110"/>
      <c r="T24" s="110"/>
      <c r="U24" s="110"/>
      <c r="V24" s="110"/>
      <c r="W24" s="110"/>
      <c r="X24" s="110"/>
      <c r="Y24" s="110"/>
      <c r="Z24" s="110"/>
    </row>
    <row r="25" spans="1:26" ht="15" customHeight="1" x14ac:dyDescent="0.25">
      <c r="A25" s="252"/>
      <c r="B25" s="252"/>
      <c r="C25" s="252"/>
      <c r="D25" s="252"/>
      <c r="E25" s="252"/>
      <c r="F25" s="252"/>
      <c r="G25" s="252"/>
      <c r="H25" s="252"/>
      <c r="I25" s="252"/>
      <c r="J25" s="252"/>
      <c r="K25" s="252"/>
      <c r="L25" s="292"/>
      <c r="M25" s="252"/>
      <c r="N25" s="3"/>
      <c r="O25" s="3"/>
      <c r="P25" s="3"/>
      <c r="Q25" s="3"/>
      <c r="R25" s="3"/>
      <c r="S25" s="3"/>
      <c r="T25" s="3"/>
      <c r="U25" s="3"/>
    </row>
    <row r="26" spans="1:26" x14ac:dyDescent="0.25">
      <c r="A26" s="324"/>
      <c r="B26" s="324"/>
      <c r="C26" s="324"/>
      <c r="D26" s="324"/>
      <c r="E26" s="324"/>
      <c r="F26" s="324"/>
      <c r="G26" s="324"/>
      <c r="H26" s="324"/>
      <c r="I26" s="324"/>
      <c r="J26" s="324"/>
      <c r="K26" s="324"/>
      <c r="M26" s="3"/>
      <c r="N26" s="3"/>
      <c r="O26" s="3"/>
      <c r="P26" s="3"/>
      <c r="Q26" s="3"/>
      <c r="R26" s="3"/>
      <c r="S26" s="3"/>
      <c r="T26" s="3"/>
      <c r="U26" s="3"/>
    </row>
    <row r="29" spans="1:26" x14ac:dyDescent="0.25">
      <c r="L29" s="110"/>
    </row>
    <row r="30" spans="1:26" x14ac:dyDescent="0.25">
      <c r="L30" s="252"/>
    </row>
    <row r="31" spans="1:26" x14ac:dyDescent="0.25">
      <c r="L31" s="3"/>
    </row>
  </sheetData>
  <hyperlinks>
    <hyperlink ref="A18" r:id="rId1" xr:uid="{00000000-0004-0000-2200-000000000000}"/>
    <hyperlink ref="A16" location="List!A1" display="Back to List" xr:uid="{D818471F-84A7-472B-B1FD-45E3547DF5F0}"/>
    <hyperlink ref="A17" location="Notes!A1" display="Back to Notes" xr:uid="{5F5659C8-E9E6-4703-BACC-0E2575DD0AE1}"/>
  </hyperlinks>
  <pageMargins left="0.7" right="0.7" top="0.75" bottom="0.75" header="0.3" footer="0.3"/>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W47"/>
  <sheetViews>
    <sheetView showGridLines="0" workbookViewId="0"/>
  </sheetViews>
  <sheetFormatPr defaultRowHeight="15" x14ac:dyDescent="0.25"/>
  <cols>
    <col min="1" max="1" width="20.7109375" style="23" customWidth="1"/>
    <col min="2" max="2" width="13.42578125" style="254" customWidth="1"/>
    <col min="3" max="8" width="9.140625" style="23"/>
    <col min="9" max="9" width="18.5703125" style="23" customWidth="1"/>
    <col min="10" max="10" width="9.140625" style="23"/>
    <col min="11" max="11" width="12.28515625" style="23" bestFit="1" customWidth="1"/>
    <col min="12" max="75" width="9.140625" style="23"/>
    <col min="76" max="76" width="18.5703125" style="23" customWidth="1"/>
    <col min="77" max="16384" width="9.140625" style="23"/>
  </cols>
  <sheetData>
    <row r="1" spans="1:23" x14ac:dyDescent="0.25">
      <c r="A1" s="535" t="s">
        <v>328</v>
      </c>
    </row>
    <row r="2" spans="1:23" x14ac:dyDescent="0.25">
      <c r="A2" s="536" t="s">
        <v>298</v>
      </c>
    </row>
    <row r="3" spans="1:23" x14ac:dyDescent="0.25">
      <c r="A3" s="175" t="s">
        <v>302</v>
      </c>
    </row>
    <row r="4" spans="1:23" x14ac:dyDescent="0.25">
      <c r="A4" s="405" t="s">
        <v>179</v>
      </c>
      <c r="B4" s="405" t="s">
        <v>39</v>
      </c>
      <c r="C4" s="357"/>
      <c r="D4" s="408" t="s">
        <v>20</v>
      </c>
      <c r="E4" s="346"/>
      <c r="F4" s="346"/>
      <c r="G4" s="346"/>
      <c r="H4" s="275"/>
      <c r="I4" s="371" t="s">
        <v>177</v>
      </c>
      <c r="K4" s="449"/>
      <c r="L4" s="3"/>
      <c r="M4" s="3"/>
      <c r="N4" s="3"/>
      <c r="O4" s="3"/>
      <c r="P4" s="3"/>
      <c r="Q4" s="3"/>
      <c r="R4" s="3"/>
      <c r="S4" s="3"/>
      <c r="T4" s="3"/>
      <c r="U4" s="3"/>
      <c r="V4" s="3"/>
      <c r="W4" s="3"/>
    </row>
    <row r="5" spans="1:23" ht="15" customHeight="1" x14ac:dyDescent="0.25">
      <c r="A5" s="406" t="s">
        <v>178</v>
      </c>
      <c r="B5" s="448"/>
      <c r="C5" s="357" t="s">
        <v>36</v>
      </c>
      <c r="D5" s="108" t="s">
        <v>37</v>
      </c>
      <c r="E5" s="107" t="s">
        <v>38</v>
      </c>
      <c r="F5" s="107" t="s">
        <v>159</v>
      </c>
      <c r="G5" s="107" t="s">
        <v>373</v>
      </c>
      <c r="H5" s="341" t="s">
        <v>424</v>
      </c>
      <c r="I5" s="372" t="s">
        <v>426</v>
      </c>
      <c r="J5" s="3"/>
      <c r="K5" s="449"/>
      <c r="L5" s="360"/>
      <c r="M5" s="360"/>
      <c r="N5" s="360"/>
      <c r="O5" s="360"/>
      <c r="P5" s="360"/>
      <c r="Q5" s="360"/>
      <c r="R5" s="360"/>
      <c r="S5" s="360"/>
      <c r="T5" s="360"/>
      <c r="U5" s="360"/>
      <c r="V5" s="360"/>
      <c r="W5" s="360"/>
    </row>
    <row r="6" spans="1:23" ht="15" customHeight="1" x14ac:dyDescent="0.25">
      <c r="A6" s="109" t="s">
        <v>2</v>
      </c>
      <c r="B6" s="361" t="s">
        <v>175</v>
      </c>
      <c r="C6" s="365">
        <v>12995</v>
      </c>
      <c r="D6" s="366">
        <v>13318</v>
      </c>
      <c r="E6" s="366">
        <v>13730</v>
      </c>
      <c r="F6" s="366">
        <v>10148</v>
      </c>
      <c r="G6" s="366">
        <v>12860</v>
      </c>
      <c r="H6" s="367">
        <v>13554</v>
      </c>
      <c r="I6" s="370">
        <v>4.3016544824932668E-2</v>
      </c>
      <c r="J6" s="360"/>
      <c r="K6" s="449"/>
      <c r="L6" s="358"/>
      <c r="M6" s="358"/>
      <c r="N6" s="358"/>
      <c r="O6" s="358"/>
      <c r="P6" s="358"/>
      <c r="Q6" s="358"/>
      <c r="R6" s="358"/>
      <c r="S6" s="358"/>
      <c r="T6" s="358"/>
      <c r="U6" s="358"/>
      <c r="V6" s="358"/>
      <c r="W6" s="358"/>
    </row>
    <row r="7" spans="1:23" x14ac:dyDescent="0.25">
      <c r="A7" s="34"/>
      <c r="B7" s="345" t="s">
        <v>176</v>
      </c>
      <c r="C7" s="95">
        <v>16052</v>
      </c>
      <c r="D7" s="96">
        <v>15200</v>
      </c>
      <c r="E7" s="96">
        <v>14030</v>
      </c>
      <c r="F7" s="96">
        <v>10365</v>
      </c>
      <c r="G7" s="96">
        <v>12153</v>
      </c>
      <c r="H7" s="97">
        <v>11739</v>
      </c>
      <c r="I7" s="369">
        <v>-0.26868925990530773</v>
      </c>
      <c r="J7" s="358"/>
      <c r="K7" s="449"/>
      <c r="L7" s="110"/>
      <c r="M7" s="110"/>
      <c r="N7" s="110"/>
      <c r="O7" s="110"/>
      <c r="P7" s="110"/>
      <c r="Q7" s="110"/>
      <c r="R7" s="110"/>
      <c r="S7" s="110"/>
      <c r="T7" s="110"/>
      <c r="U7" s="110"/>
      <c r="V7" s="110"/>
      <c r="W7" s="110"/>
    </row>
    <row r="8" spans="1:23" x14ac:dyDescent="0.25">
      <c r="A8" s="34"/>
      <c r="B8" s="345" t="s">
        <v>242</v>
      </c>
      <c r="C8" s="95">
        <v>8666</v>
      </c>
      <c r="D8" s="96">
        <v>8557</v>
      </c>
      <c r="E8" s="96">
        <v>8503</v>
      </c>
      <c r="F8" s="96">
        <v>5851</v>
      </c>
      <c r="G8" s="96">
        <v>7873</v>
      </c>
      <c r="H8" s="97">
        <v>7912</v>
      </c>
      <c r="I8" s="369">
        <v>-8.7006692822524809E-2</v>
      </c>
      <c r="J8" s="110"/>
      <c r="K8" s="449"/>
      <c r="L8" s="110"/>
      <c r="M8" s="110"/>
      <c r="N8" s="110"/>
      <c r="O8" s="110"/>
      <c r="P8" s="110"/>
      <c r="Q8" s="110"/>
      <c r="R8" s="110"/>
      <c r="S8" s="110"/>
      <c r="T8" s="110"/>
      <c r="U8" s="110"/>
      <c r="V8" s="110"/>
      <c r="W8" s="110"/>
    </row>
    <row r="9" spans="1:23" x14ac:dyDescent="0.25">
      <c r="A9" s="39"/>
      <c r="B9" s="169" t="s">
        <v>69</v>
      </c>
      <c r="C9" s="279">
        <v>37713</v>
      </c>
      <c r="D9" s="280">
        <v>37075</v>
      </c>
      <c r="E9" s="280">
        <v>36263</v>
      </c>
      <c r="F9" s="280">
        <v>26364</v>
      </c>
      <c r="G9" s="280">
        <v>32886</v>
      </c>
      <c r="H9" s="105">
        <v>33205</v>
      </c>
      <c r="I9" s="368">
        <v>-0.11953437806591892</v>
      </c>
      <c r="J9" s="110"/>
      <c r="K9" s="449"/>
      <c r="L9" s="110"/>
      <c r="M9" s="110"/>
      <c r="N9" s="110"/>
      <c r="O9" s="110"/>
      <c r="P9" s="110"/>
      <c r="Q9" s="110"/>
      <c r="R9" s="110"/>
      <c r="S9" s="110"/>
      <c r="T9" s="110"/>
      <c r="U9" s="110"/>
      <c r="V9" s="110"/>
      <c r="W9" s="110"/>
    </row>
    <row r="10" spans="1:23" x14ac:dyDescent="0.25">
      <c r="A10" s="109" t="s">
        <v>3</v>
      </c>
      <c r="B10" s="361" t="s">
        <v>175</v>
      </c>
      <c r="C10" s="365">
        <v>20362</v>
      </c>
      <c r="D10" s="366">
        <v>20836</v>
      </c>
      <c r="E10" s="366">
        <v>21630</v>
      </c>
      <c r="F10" s="366">
        <v>16134</v>
      </c>
      <c r="G10" s="366">
        <v>20720</v>
      </c>
      <c r="H10" s="367">
        <v>21373</v>
      </c>
      <c r="I10" s="370">
        <v>4.9651311266083881E-2</v>
      </c>
      <c r="J10" s="110"/>
      <c r="K10" s="449"/>
    </row>
    <row r="11" spans="1:23" x14ac:dyDescent="0.25">
      <c r="A11" s="34"/>
      <c r="B11" s="345" t="s">
        <v>176</v>
      </c>
      <c r="C11" s="95">
        <v>17944</v>
      </c>
      <c r="D11" s="96">
        <v>16809</v>
      </c>
      <c r="E11" s="96">
        <v>15989</v>
      </c>
      <c r="F11" s="96">
        <v>11546</v>
      </c>
      <c r="G11" s="96">
        <v>13930</v>
      </c>
      <c r="H11" s="97">
        <v>12676</v>
      </c>
      <c r="I11" s="369">
        <v>-0.29358002674988853</v>
      </c>
      <c r="K11" s="449"/>
    </row>
    <row r="12" spans="1:23" x14ac:dyDescent="0.25">
      <c r="A12" s="34"/>
      <c r="B12" s="345" t="s">
        <v>242</v>
      </c>
      <c r="C12" s="95">
        <v>10017</v>
      </c>
      <c r="D12" s="96">
        <v>10130</v>
      </c>
      <c r="E12" s="96">
        <v>9900</v>
      </c>
      <c r="F12" s="96">
        <v>6201</v>
      </c>
      <c r="G12" s="96">
        <v>8800</v>
      </c>
      <c r="H12" s="97">
        <v>8913</v>
      </c>
      <c r="I12" s="369">
        <v>-0.11021263851452531</v>
      </c>
      <c r="K12" s="449"/>
    </row>
    <row r="13" spans="1:23" x14ac:dyDescent="0.25">
      <c r="A13" s="34"/>
      <c r="B13" s="345" t="s">
        <v>48</v>
      </c>
      <c r="C13" s="95">
        <v>0</v>
      </c>
      <c r="D13" s="96">
        <v>0</v>
      </c>
      <c r="E13" s="96">
        <v>0</v>
      </c>
      <c r="F13" s="96">
        <v>1</v>
      </c>
      <c r="G13" s="96">
        <v>0</v>
      </c>
      <c r="H13" s="97">
        <v>0</v>
      </c>
      <c r="I13" s="369" t="s">
        <v>186</v>
      </c>
      <c r="K13" s="449"/>
    </row>
    <row r="14" spans="1:23" x14ac:dyDescent="0.25">
      <c r="A14" s="39"/>
      <c r="B14" s="169" t="s">
        <v>69</v>
      </c>
      <c r="C14" s="279">
        <v>48323</v>
      </c>
      <c r="D14" s="280">
        <v>47775</v>
      </c>
      <c r="E14" s="280">
        <v>47519</v>
      </c>
      <c r="F14" s="280">
        <v>33882</v>
      </c>
      <c r="G14" s="280">
        <v>43450</v>
      </c>
      <c r="H14" s="105">
        <v>42962</v>
      </c>
      <c r="I14" s="368">
        <v>-0.11094095979140368</v>
      </c>
      <c r="K14" s="449"/>
    </row>
    <row r="15" spans="1:23" x14ac:dyDescent="0.25">
      <c r="A15" s="109" t="s">
        <v>4</v>
      </c>
      <c r="B15" s="361" t="s">
        <v>175</v>
      </c>
      <c r="C15" s="365">
        <v>15257</v>
      </c>
      <c r="D15" s="366">
        <v>15251</v>
      </c>
      <c r="E15" s="366">
        <v>15815</v>
      </c>
      <c r="F15" s="366">
        <v>11973</v>
      </c>
      <c r="G15" s="366">
        <v>14641</v>
      </c>
      <c r="H15" s="367">
        <v>15217</v>
      </c>
      <c r="I15" s="370">
        <v>-2.6217473946385265E-3</v>
      </c>
      <c r="K15" s="449"/>
    </row>
    <row r="16" spans="1:23" x14ac:dyDescent="0.25">
      <c r="A16" s="34"/>
      <c r="B16" s="345" t="s">
        <v>176</v>
      </c>
      <c r="C16" s="95">
        <v>12846</v>
      </c>
      <c r="D16" s="96">
        <v>12284</v>
      </c>
      <c r="E16" s="96">
        <v>11447</v>
      </c>
      <c r="F16" s="96">
        <v>8255</v>
      </c>
      <c r="G16" s="96">
        <v>9706</v>
      </c>
      <c r="H16" s="97">
        <v>9362</v>
      </c>
      <c r="I16" s="369">
        <v>-0.27121282889615445</v>
      </c>
      <c r="K16" s="449"/>
    </row>
    <row r="17" spans="1:11" x14ac:dyDescent="0.25">
      <c r="A17" s="34"/>
      <c r="B17" s="345" t="s">
        <v>242</v>
      </c>
      <c r="C17" s="95">
        <v>6190</v>
      </c>
      <c r="D17" s="96">
        <v>6225</v>
      </c>
      <c r="E17" s="96">
        <v>6213</v>
      </c>
      <c r="F17" s="96">
        <v>3945</v>
      </c>
      <c r="G17" s="96">
        <v>5762</v>
      </c>
      <c r="H17" s="97">
        <v>5625</v>
      </c>
      <c r="I17" s="369">
        <v>-9.1276252019386106E-2</v>
      </c>
      <c r="K17" s="449"/>
    </row>
    <row r="18" spans="1:11" x14ac:dyDescent="0.25">
      <c r="A18" s="39"/>
      <c r="B18" s="169" t="s">
        <v>69</v>
      </c>
      <c r="C18" s="279">
        <v>34293</v>
      </c>
      <c r="D18" s="280">
        <v>33760</v>
      </c>
      <c r="E18" s="280">
        <v>33475</v>
      </c>
      <c r="F18" s="280">
        <v>24173</v>
      </c>
      <c r="G18" s="280">
        <v>30109</v>
      </c>
      <c r="H18" s="105">
        <v>30204</v>
      </c>
      <c r="I18" s="368">
        <v>-0.1192371621030531</v>
      </c>
      <c r="K18" s="449"/>
    </row>
    <row r="19" spans="1:11" x14ac:dyDescent="0.25">
      <c r="A19" s="109" t="s">
        <v>5</v>
      </c>
      <c r="B19" s="361" t="s">
        <v>175</v>
      </c>
      <c r="C19" s="365">
        <v>18163</v>
      </c>
      <c r="D19" s="366">
        <v>18446</v>
      </c>
      <c r="E19" s="366">
        <v>19538</v>
      </c>
      <c r="F19" s="366">
        <v>14626</v>
      </c>
      <c r="G19" s="366">
        <v>18275</v>
      </c>
      <c r="H19" s="367">
        <v>18649</v>
      </c>
      <c r="I19" s="370">
        <v>2.6757694213510985E-2</v>
      </c>
      <c r="K19" s="449"/>
    </row>
    <row r="20" spans="1:11" x14ac:dyDescent="0.25">
      <c r="A20" s="34"/>
      <c r="B20" s="345" t="s">
        <v>176</v>
      </c>
      <c r="C20" s="95">
        <v>14559</v>
      </c>
      <c r="D20" s="96">
        <v>13918</v>
      </c>
      <c r="E20" s="96">
        <v>12930</v>
      </c>
      <c r="F20" s="96">
        <v>9559</v>
      </c>
      <c r="G20" s="96">
        <v>11464</v>
      </c>
      <c r="H20" s="97">
        <v>10441</v>
      </c>
      <c r="I20" s="369">
        <v>-0.28284909677862491</v>
      </c>
      <c r="K20" s="449"/>
    </row>
    <row r="21" spans="1:11" x14ac:dyDescent="0.25">
      <c r="A21" s="34"/>
      <c r="B21" s="345" t="s">
        <v>242</v>
      </c>
      <c r="C21" s="95">
        <v>9139</v>
      </c>
      <c r="D21" s="96">
        <v>9480</v>
      </c>
      <c r="E21" s="96">
        <v>9228</v>
      </c>
      <c r="F21" s="96">
        <v>5815</v>
      </c>
      <c r="G21" s="96">
        <v>8346</v>
      </c>
      <c r="H21" s="97">
        <v>8371</v>
      </c>
      <c r="I21" s="369">
        <v>-8.4035452456505094E-2</v>
      </c>
      <c r="K21" s="449"/>
    </row>
    <row r="22" spans="1:11" x14ac:dyDescent="0.25">
      <c r="A22" s="39"/>
      <c r="B22" s="169" t="s">
        <v>69</v>
      </c>
      <c r="C22" s="279">
        <v>41861</v>
      </c>
      <c r="D22" s="280">
        <v>41844</v>
      </c>
      <c r="E22" s="280">
        <v>41696</v>
      </c>
      <c r="F22" s="280">
        <v>30000</v>
      </c>
      <c r="G22" s="280">
        <v>38085</v>
      </c>
      <c r="H22" s="105">
        <v>37461</v>
      </c>
      <c r="I22" s="368">
        <v>-0.10510976804185281</v>
      </c>
      <c r="K22" s="449"/>
    </row>
    <row r="23" spans="1:11" x14ac:dyDescent="0.25">
      <c r="A23" s="109" t="s">
        <v>6</v>
      </c>
      <c r="B23" s="361" t="s">
        <v>175</v>
      </c>
      <c r="C23" s="365">
        <v>13796</v>
      </c>
      <c r="D23" s="366">
        <v>14270</v>
      </c>
      <c r="E23" s="366">
        <v>14483</v>
      </c>
      <c r="F23" s="366">
        <v>10163</v>
      </c>
      <c r="G23" s="366">
        <v>13219</v>
      </c>
      <c r="H23" s="367">
        <v>13478</v>
      </c>
      <c r="I23" s="370">
        <v>-2.3050159466512031E-2</v>
      </c>
      <c r="K23" s="449"/>
    </row>
    <row r="24" spans="1:11" x14ac:dyDescent="0.25">
      <c r="A24" s="34"/>
      <c r="B24" s="345" t="s">
        <v>176</v>
      </c>
      <c r="C24" s="95">
        <v>14578</v>
      </c>
      <c r="D24" s="96">
        <v>13847</v>
      </c>
      <c r="E24" s="96">
        <v>12721</v>
      </c>
      <c r="F24" s="96">
        <v>8641</v>
      </c>
      <c r="G24" s="96">
        <v>10841</v>
      </c>
      <c r="H24" s="97">
        <v>10057</v>
      </c>
      <c r="I24" s="369">
        <v>-0.3101248456578406</v>
      </c>
      <c r="K24" s="449"/>
    </row>
    <row r="25" spans="1:11" x14ac:dyDescent="0.25">
      <c r="A25" s="34"/>
      <c r="B25" s="345" t="s">
        <v>242</v>
      </c>
      <c r="C25" s="95">
        <v>8780</v>
      </c>
      <c r="D25" s="96">
        <v>9241</v>
      </c>
      <c r="E25" s="96">
        <v>9028</v>
      </c>
      <c r="F25" s="96">
        <v>5516</v>
      </c>
      <c r="G25" s="96">
        <v>8004</v>
      </c>
      <c r="H25" s="97">
        <v>8172</v>
      </c>
      <c r="I25" s="369">
        <v>-6.9248291571753981E-2</v>
      </c>
      <c r="K25" s="449"/>
    </row>
    <row r="26" spans="1:11" x14ac:dyDescent="0.25">
      <c r="A26" s="34"/>
      <c r="B26" s="169" t="s">
        <v>69</v>
      </c>
      <c r="C26" s="279">
        <v>37154</v>
      </c>
      <c r="D26" s="280">
        <v>37358</v>
      </c>
      <c r="E26" s="280">
        <v>36232</v>
      </c>
      <c r="F26" s="280">
        <v>24320</v>
      </c>
      <c r="G26" s="280">
        <v>32064</v>
      </c>
      <c r="H26" s="105">
        <v>31707</v>
      </c>
      <c r="I26" s="368">
        <v>-0.14660601819454164</v>
      </c>
      <c r="K26" s="449"/>
    </row>
    <row r="27" spans="1:11" x14ac:dyDescent="0.25">
      <c r="A27" s="109" t="s">
        <v>48</v>
      </c>
      <c r="B27" s="361" t="s">
        <v>175</v>
      </c>
      <c r="C27" s="365">
        <v>2030</v>
      </c>
      <c r="D27" s="366">
        <v>938</v>
      </c>
      <c r="E27" s="366">
        <v>1010</v>
      </c>
      <c r="F27" s="366">
        <v>757</v>
      </c>
      <c r="G27" s="366">
        <v>905</v>
      </c>
      <c r="H27" s="367">
        <v>748</v>
      </c>
      <c r="I27" s="370">
        <v>-0.63152709359605907</v>
      </c>
      <c r="K27" s="449"/>
    </row>
    <row r="28" spans="1:11" x14ac:dyDescent="0.25">
      <c r="A28" s="34"/>
      <c r="B28" s="345" t="s">
        <v>176</v>
      </c>
      <c r="C28" s="95">
        <v>2187</v>
      </c>
      <c r="D28" s="96">
        <v>1329</v>
      </c>
      <c r="E28" s="96">
        <v>1388</v>
      </c>
      <c r="F28" s="96">
        <v>1185</v>
      </c>
      <c r="G28" s="96">
        <v>1402</v>
      </c>
      <c r="H28" s="97">
        <v>1274</v>
      </c>
      <c r="I28" s="369">
        <v>-0.41746684956561497</v>
      </c>
      <c r="K28" s="449"/>
    </row>
    <row r="29" spans="1:11" x14ac:dyDescent="0.25">
      <c r="A29" s="34"/>
      <c r="B29" s="345" t="s">
        <v>242</v>
      </c>
      <c r="C29" s="95">
        <v>2302</v>
      </c>
      <c r="D29" s="96">
        <v>624</v>
      </c>
      <c r="E29" s="96">
        <v>551</v>
      </c>
      <c r="F29" s="96">
        <v>393</v>
      </c>
      <c r="G29" s="96">
        <v>506</v>
      </c>
      <c r="H29" s="97">
        <v>491</v>
      </c>
      <c r="I29" s="369">
        <v>-0.78670721112076458</v>
      </c>
      <c r="K29" s="449"/>
    </row>
    <row r="30" spans="1:11" x14ac:dyDescent="0.25">
      <c r="A30" s="34"/>
      <c r="B30" s="345" t="s">
        <v>48</v>
      </c>
      <c r="C30" s="95">
        <v>1</v>
      </c>
      <c r="D30" s="96">
        <v>0</v>
      </c>
      <c r="E30" s="96">
        <v>0</v>
      </c>
      <c r="F30" s="96">
        <v>0</v>
      </c>
      <c r="G30" s="96">
        <v>0</v>
      </c>
      <c r="H30" s="97">
        <v>0</v>
      </c>
      <c r="I30" s="369" t="s">
        <v>186</v>
      </c>
      <c r="K30" s="449"/>
    </row>
    <row r="31" spans="1:11" x14ac:dyDescent="0.25">
      <c r="A31" s="39"/>
      <c r="B31" s="169" t="s">
        <v>69</v>
      </c>
      <c r="C31" s="279">
        <v>6520</v>
      </c>
      <c r="D31" s="280">
        <v>2891</v>
      </c>
      <c r="E31" s="280">
        <v>2949</v>
      </c>
      <c r="F31" s="280">
        <v>2335</v>
      </c>
      <c r="G31" s="280">
        <v>2813</v>
      </c>
      <c r="H31" s="105">
        <v>2513</v>
      </c>
      <c r="I31" s="368">
        <v>-0.61457055214723921</v>
      </c>
      <c r="K31" s="449"/>
    </row>
    <row r="32" spans="1:11" x14ac:dyDescent="0.25">
      <c r="A32" s="342" t="s">
        <v>7</v>
      </c>
      <c r="B32" s="342" t="s">
        <v>175</v>
      </c>
      <c r="C32" s="362">
        <v>82603</v>
      </c>
      <c r="D32" s="363">
        <v>83059</v>
      </c>
      <c r="E32" s="363">
        <v>86206</v>
      </c>
      <c r="F32" s="363">
        <v>63801</v>
      </c>
      <c r="G32" s="363">
        <v>80620</v>
      </c>
      <c r="H32" s="364">
        <v>83019</v>
      </c>
      <c r="I32" s="400">
        <v>5.036136702056826E-3</v>
      </c>
      <c r="K32" s="449"/>
    </row>
    <row r="33" spans="1:11" x14ac:dyDescent="0.25">
      <c r="A33" s="343"/>
      <c r="B33" s="343" t="s">
        <v>176</v>
      </c>
      <c r="C33" s="401">
        <v>78166</v>
      </c>
      <c r="D33" s="402">
        <v>73387</v>
      </c>
      <c r="E33" s="402">
        <v>68505</v>
      </c>
      <c r="F33" s="402">
        <v>49551</v>
      </c>
      <c r="G33" s="402">
        <v>59496</v>
      </c>
      <c r="H33" s="403">
        <v>55549</v>
      </c>
      <c r="I33" s="404">
        <v>-0.2893457513496917</v>
      </c>
      <c r="K33" s="449"/>
    </row>
    <row r="34" spans="1:11" x14ac:dyDescent="0.25">
      <c r="A34" s="343"/>
      <c r="B34" s="343" t="s">
        <v>242</v>
      </c>
      <c r="C34" s="401">
        <v>45094</v>
      </c>
      <c r="D34" s="402">
        <v>44257</v>
      </c>
      <c r="E34" s="402">
        <v>43423</v>
      </c>
      <c r="F34" s="402">
        <v>27721</v>
      </c>
      <c r="G34" s="402">
        <v>39291</v>
      </c>
      <c r="H34" s="403">
        <v>39484</v>
      </c>
      <c r="I34" s="404">
        <v>-0.1244067946955249</v>
      </c>
      <c r="K34" s="449"/>
    </row>
    <row r="35" spans="1:11" x14ac:dyDescent="0.25">
      <c r="A35" s="343"/>
      <c r="B35" s="343" t="s">
        <v>48</v>
      </c>
      <c r="C35" s="401">
        <v>1</v>
      </c>
      <c r="D35" s="402">
        <v>0</v>
      </c>
      <c r="E35" s="402">
        <v>0</v>
      </c>
      <c r="F35" s="402">
        <v>1</v>
      </c>
      <c r="G35" s="402">
        <v>0</v>
      </c>
      <c r="H35" s="403">
        <v>0</v>
      </c>
      <c r="I35" s="404" t="s">
        <v>186</v>
      </c>
      <c r="K35" s="449"/>
    </row>
    <row r="36" spans="1:11" x14ac:dyDescent="0.25">
      <c r="A36" s="344"/>
      <c r="B36" s="169" t="s">
        <v>69</v>
      </c>
      <c r="C36" s="279">
        <v>205864</v>
      </c>
      <c r="D36" s="280">
        <v>200703</v>
      </c>
      <c r="E36" s="280">
        <v>198134</v>
      </c>
      <c r="F36" s="280">
        <v>141074</v>
      </c>
      <c r="G36" s="280">
        <v>179407</v>
      </c>
      <c r="H36" s="105">
        <v>178052</v>
      </c>
      <c r="I36" s="368">
        <v>-0.13509890024482182</v>
      </c>
      <c r="K36" s="449"/>
    </row>
    <row r="37" spans="1:11" ht="15" customHeight="1" x14ac:dyDescent="0.25">
      <c r="A37" s="576" t="s">
        <v>271</v>
      </c>
      <c r="B37" s="496"/>
      <c r="C37" s="497"/>
      <c r="D37" s="497"/>
      <c r="E37" s="497"/>
      <c r="F37" s="497"/>
      <c r="G37" s="497"/>
      <c r="H37" s="497"/>
    </row>
    <row r="38" spans="1:11" x14ac:dyDescent="0.25">
      <c r="A38" s="576" t="s">
        <v>481</v>
      </c>
      <c r="B38" s="465"/>
      <c r="C38" s="442"/>
      <c r="D38" s="442"/>
      <c r="E38" s="442"/>
      <c r="F38" s="442"/>
      <c r="G38" s="442"/>
      <c r="H38" s="442"/>
    </row>
    <row r="39" spans="1:11" x14ac:dyDescent="0.25">
      <c r="A39" s="519" t="s">
        <v>364</v>
      </c>
      <c r="B39" s="253"/>
      <c r="C39" s="3"/>
      <c r="D39" s="3"/>
      <c r="E39" s="3"/>
      <c r="F39" s="3"/>
      <c r="G39" s="3"/>
      <c r="H39" s="3"/>
    </row>
    <row r="40" spans="1:11" x14ac:dyDescent="0.25">
      <c r="A40" s="253"/>
      <c r="B40" s="472"/>
      <c r="C40" s="472"/>
      <c r="D40" s="472"/>
      <c r="E40" s="472"/>
      <c r="F40" s="472"/>
      <c r="G40" s="472"/>
      <c r="H40" s="472"/>
    </row>
    <row r="41" spans="1:11" x14ac:dyDescent="0.25">
      <c r="A41" s="253"/>
      <c r="B41" s="110"/>
      <c r="C41" s="110"/>
      <c r="D41" s="110"/>
      <c r="E41" s="110"/>
      <c r="F41" s="110"/>
      <c r="G41" s="110"/>
      <c r="H41" s="110"/>
      <c r="K41" s="175"/>
    </row>
    <row r="42" spans="1:11" x14ac:dyDescent="0.25">
      <c r="A42" s="60"/>
      <c r="B42" s="110"/>
      <c r="C42" s="110"/>
      <c r="D42" s="110"/>
      <c r="E42" s="110"/>
      <c r="F42" s="110"/>
      <c r="G42" s="110"/>
      <c r="H42" s="110"/>
    </row>
    <row r="43" spans="1:11" x14ac:dyDescent="0.25">
      <c r="A43" s="60"/>
      <c r="B43" s="23"/>
    </row>
    <row r="44" spans="1:11" x14ac:dyDescent="0.25">
      <c r="A44" s="212"/>
      <c r="B44" s="23"/>
    </row>
    <row r="45" spans="1:11" s="175" customFormat="1" x14ac:dyDescent="0.25">
      <c r="A45" s="254"/>
      <c r="B45" s="23"/>
      <c r="C45" s="23"/>
      <c r="D45" s="23"/>
      <c r="E45" s="23"/>
      <c r="F45" s="23"/>
      <c r="G45" s="23"/>
      <c r="H45" s="23"/>
      <c r="I45" s="23"/>
      <c r="J45" s="23"/>
      <c r="K45" s="23"/>
    </row>
    <row r="46" spans="1:11" x14ac:dyDescent="0.25">
      <c r="A46" s="254"/>
      <c r="B46" s="495"/>
      <c r="C46" s="524"/>
      <c r="D46" s="524"/>
      <c r="E46" s="524"/>
      <c r="F46" s="524"/>
      <c r="G46" s="524"/>
      <c r="H46" s="524"/>
      <c r="I46" s="175"/>
      <c r="J46" s="175"/>
    </row>
    <row r="47" spans="1:11" x14ac:dyDescent="0.25">
      <c r="B47" s="110"/>
      <c r="C47" s="110"/>
      <c r="D47" s="110"/>
      <c r="E47" s="110"/>
      <c r="F47" s="110"/>
      <c r="G47" s="110"/>
      <c r="H47" s="110"/>
    </row>
  </sheetData>
  <hyperlinks>
    <hyperlink ref="A39" r:id="rId1" xr:uid="{00000000-0004-0000-2500-000000000000}"/>
    <hyperlink ref="A37" location="List!A1" display="Back to List" xr:uid="{270CA334-7036-4E3D-A6AF-5BC3E6FA6EB8}"/>
    <hyperlink ref="A38" location="Notes!A1" display="Back to Notes" xr:uid="{30220CEA-0EA3-4082-B2C1-AA7C16573349}"/>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A71"/>
  <sheetViews>
    <sheetView showGridLines="0" workbookViewId="0"/>
  </sheetViews>
  <sheetFormatPr defaultRowHeight="15" x14ac:dyDescent="0.25"/>
  <cols>
    <col min="1" max="1" width="35.42578125" style="23" bestFit="1" customWidth="1"/>
    <col min="2" max="2" width="13.28515625" style="254" customWidth="1"/>
    <col min="3" max="8" width="9.140625" style="23"/>
    <col min="9" max="9" width="17.85546875" style="23" customWidth="1"/>
    <col min="10" max="51" width="9.140625" style="23"/>
    <col min="52" max="52" width="9.42578125" style="23" customWidth="1"/>
    <col min="53" max="75" width="9.140625" style="23"/>
    <col min="76" max="76" width="18.85546875" style="23" customWidth="1"/>
    <col min="77" max="16384" width="9.140625" style="23"/>
  </cols>
  <sheetData>
    <row r="1" spans="1:27" x14ac:dyDescent="0.25">
      <c r="A1" s="535" t="s">
        <v>329</v>
      </c>
    </row>
    <row r="2" spans="1:27" x14ac:dyDescent="0.25">
      <c r="A2" s="536" t="s">
        <v>298</v>
      </c>
    </row>
    <row r="3" spans="1:27" x14ac:dyDescent="0.25">
      <c r="A3" s="175" t="s">
        <v>302</v>
      </c>
    </row>
    <row r="4" spans="1:27" x14ac:dyDescent="0.25">
      <c r="A4" s="405" t="s">
        <v>187</v>
      </c>
      <c r="B4" s="405" t="s">
        <v>39</v>
      </c>
      <c r="C4" s="357"/>
      <c r="D4" s="409" t="s">
        <v>20</v>
      </c>
      <c r="E4" s="346"/>
      <c r="F4" s="346"/>
      <c r="G4" s="346"/>
      <c r="H4" s="275"/>
      <c r="I4" s="371" t="s">
        <v>177</v>
      </c>
      <c r="K4" s="3"/>
      <c r="L4" s="3"/>
      <c r="M4" s="3"/>
      <c r="N4" s="3"/>
      <c r="O4" s="3"/>
      <c r="P4" s="3"/>
      <c r="Q4" s="3"/>
      <c r="R4" s="3"/>
      <c r="S4" s="3"/>
      <c r="T4" s="3"/>
      <c r="U4" s="3"/>
      <c r="V4" s="3"/>
      <c r="W4" s="3"/>
      <c r="X4" s="3"/>
      <c r="Y4" s="3"/>
      <c r="Z4" s="3"/>
      <c r="AA4" s="3"/>
    </row>
    <row r="5" spans="1:27" ht="15" customHeight="1" x14ac:dyDescent="0.25">
      <c r="A5" s="406" t="s">
        <v>181</v>
      </c>
      <c r="B5" s="448"/>
      <c r="C5" s="357" t="s">
        <v>36</v>
      </c>
      <c r="D5" s="108" t="s">
        <v>37</v>
      </c>
      <c r="E5" s="107" t="s">
        <v>38</v>
      </c>
      <c r="F5" s="107" t="s">
        <v>159</v>
      </c>
      <c r="G5" s="107" t="s">
        <v>373</v>
      </c>
      <c r="H5" s="341" t="s">
        <v>424</v>
      </c>
      <c r="I5" s="372" t="s">
        <v>426</v>
      </c>
      <c r="J5" s="3"/>
      <c r="K5" s="466"/>
      <c r="L5" s="293"/>
      <c r="M5" s="293"/>
      <c r="N5" s="293"/>
      <c r="O5" s="293"/>
      <c r="P5" s="293"/>
      <c r="Q5" s="293"/>
      <c r="R5" s="293"/>
      <c r="S5" s="293"/>
      <c r="T5" s="293"/>
      <c r="U5" s="293"/>
      <c r="V5" s="293"/>
      <c r="W5" s="293"/>
      <c r="X5" s="3"/>
      <c r="Y5" s="3"/>
      <c r="Z5" s="3"/>
      <c r="AA5" s="3"/>
    </row>
    <row r="6" spans="1:27" ht="15" customHeight="1" x14ac:dyDescent="0.25">
      <c r="A6" s="109" t="s">
        <v>9</v>
      </c>
      <c r="B6" s="361" t="s">
        <v>175</v>
      </c>
      <c r="C6" s="365">
        <v>5873</v>
      </c>
      <c r="D6" s="366">
        <v>6044</v>
      </c>
      <c r="E6" s="366">
        <v>6178</v>
      </c>
      <c r="F6" s="366">
        <v>4602</v>
      </c>
      <c r="G6" s="366">
        <v>6000</v>
      </c>
      <c r="H6" s="367">
        <v>6179</v>
      </c>
      <c r="I6" s="370">
        <v>5.2102843521198705E-2</v>
      </c>
      <c r="J6" s="293"/>
      <c r="K6" s="466"/>
      <c r="L6" s="252"/>
      <c r="M6" s="252"/>
      <c r="N6" s="252"/>
      <c r="O6" s="252"/>
      <c r="P6" s="252"/>
      <c r="Q6" s="252"/>
      <c r="R6" s="252"/>
      <c r="S6" s="252"/>
      <c r="T6" s="252"/>
      <c r="U6" s="252"/>
      <c r="V6" s="252"/>
      <c r="W6" s="252"/>
      <c r="X6" s="252"/>
      <c r="Y6" s="252"/>
      <c r="Z6" s="252"/>
      <c r="AA6" s="252"/>
    </row>
    <row r="7" spans="1:27" x14ac:dyDescent="0.25">
      <c r="A7" s="34"/>
      <c r="B7" s="345" t="s">
        <v>176</v>
      </c>
      <c r="C7" s="95">
        <v>5129</v>
      </c>
      <c r="D7" s="96">
        <v>4909</v>
      </c>
      <c r="E7" s="96">
        <v>4509</v>
      </c>
      <c r="F7" s="96">
        <v>3430</v>
      </c>
      <c r="G7" s="96">
        <v>4017</v>
      </c>
      <c r="H7" s="97">
        <v>3882</v>
      </c>
      <c r="I7" s="369">
        <v>-0.24312731526613374</v>
      </c>
      <c r="J7" s="252"/>
      <c r="K7" s="466"/>
      <c r="L7" s="110"/>
      <c r="M7" s="110"/>
      <c r="N7" s="110"/>
      <c r="O7" s="110"/>
      <c r="P7" s="110"/>
      <c r="Q7" s="110"/>
      <c r="R7" s="110"/>
      <c r="S7" s="110"/>
      <c r="T7" s="110"/>
      <c r="U7" s="110"/>
      <c r="V7" s="110"/>
      <c r="W7" s="110"/>
      <c r="X7" s="3"/>
      <c r="Y7" s="3"/>
      <c r="Z7" s="3"/>
      <c r="AA7" s="3"/>
    </row>
    <row r="8" spans="1:27" x14ac:dyDescent="0.25">
      <c r="A8" s="34"/>
      <c r="B8" s="345" t="s">
        <v>242</v>
      </c>
      <c r="C8" s="95">
        <v>2506</v>
      </c>
      <c r="D8" s="96">
        <v>2469</v>
      </c>
      <c r="E8" s="96">
        <v>2465</v>
      </c>
      <c r="F8" s="96">
        <v>1562</v>
      </c>
      <c r="G8" s="96">
        <v>2158</v>
      </c>
      <c r="H8" s="97">
        <v>2275</v>
      </c>
      <c r="I8" s="369">
        <v>-9.217877094972067E-2</v>
      </c>
      <c r="J8" s="110"/>
      <c r="K8" s="466"/>
      <c r="L8" s="110"/>
      <c r="M8" s="110"/>
      <c r="N8" s="110"/>
      <c r="O8" s="110"/>
      <c r="P8" s="110"/>
      <c r="Q8" s="110"/>
      <c r="R8" s="110"/>
      <c r="S8" s="110"/>
      <c r="T8" s="110"/>
      <c r="U8" s="110"/>
      <c r="V8" s="110"/>
      <c r="W8" s="110"/>
      <c r="X8" s="3"/>
      <c r="Y8" s="3"/>
      <c r="Z8" s="3"/>
      <c r="AA8" s="3"/>
    </row>
    <row r="9" spans="1:27" x14ac:dyDescent="0.25">
      <c r="A9" s="39"/>
      <c r="B9" s="169" t="s">
        <v>69</v>
      </c>
      <c r="C9" s="279">
        <v>13508</v>
      </c>
      <c r="D9" s="280">
        <v>13422</v>
      </c>
      <c r="E9" s="280">
        <v>13152</v>
      </c>
      <c r="F9" s="280">
        <v>9594</v>
      </c>
      <c r="G9" s="280">
        <v>12175</v>
      </c>
      <c r="H9" s="105">
        <v>12336</v>
      </c>
      <c r="I9" s="368">
        <v>-8.6763399466982527E-2</v>
      </c>
      <c r="J9" s="110"/>
      <c r="K9" s="466"/>
      <c r="L9" s="110"/>
      <c r="M9" s="110"/>
      <c r="N9" s="110"/>
      <c r="O9" s="110"/>
      <c r="P9" s="110"/>
      <c r="Q9" s="110"/>
      <c r="R9" s="110"/>
      <c r="S9" s="110"/>
      <c r="T9" s="110"/>
      <c r="U9" s="110"/>
      <c r="V9" s="110"/>
      <c r="W9" s="110"/>
      <c r="X9" s="3"/>
      <c r="Y9" s="3"/>
      <c r="Z9" s="3"/>
      <c r="AA9" s="3"/>
    </row>
    <row r="10" spans="1:27" x14ac:dyDescent="0.25">
      <c r="A10" s="109" t="s">
        <v>10</v>
      </c>
      <c r="B10" s="361" t="s">
        <v>175</v>
      </c>
      <c r="C10" s="365">
        <v>6552</v>
      </c>
      <c r="D10" s="366">
        <v>6642</v>
      </c>
      <c r="E10" s="366">
        <v>6952</v>
      </c>
      <c r="F10" s="366">
        <v>5205</v>
      </c>
      <c r="G10" s="366">
        <v>6398</v>
      </c>
      <c r="H10" s="367">
        <v>6506</v>
      </c>
      <c r="I10" s="370">
        <v>-7.020757020757021E-3</v>
      </c>
      <c r="J10" s="110"/>
      <c r="K10" s="466"/>
      <c r="L10" s="3"/>
      <c r="M10" s="3"/>
      <c r="N10" s="3"/>
      <c r="O10" s="3"/>
      <c r="P10" s="3"/>
      <c r="Q10" s="3"/>
      <c r="R10" s="3"/>
      <c r="S10" s="3"/>
      <c r="T10" s="3"/>
      <c r="U10" s="3"/>
      <c r="V10" s="3"/>
      <c r="W10" s="3"/>
      <c r="X10" s="3"/>
      <c r="Y10" s="3"/>
      <c r="Z10" s="3"/>
      <c r="AA10" s="3"/>
    </row>
    <row r="11" spans="1:27" x14ac:dyDescent="0.25">
      <c r="A11" s="34"/>
      <c r="B11" s="345" t="s">
        <v>176</v>
      </c>
      <c r="C11" s="95">
        <v>5288</v>
      </c>
      <c r="D11" s="96">
        <v>5165</v>
      </c>
      <c r="E11" s="96">
        <v>4944</v>
      </c>
      <c r="F11" s="96">
        <v>3550</v>
      </c>
      <c r="G11" s="96">
        <v>4238</v>
      </c>
      <c r="H11" s="97">
        <v>4023</v>
      </c>
      <c r="I11" s="369">
        <v>-0.23922087745839637</v>
      </c>
      <c r="J11" s="3"/>
      <c r="K11" s="466"/>
      <c r="L11" s="3"/>
      <c r="M11" s="3"/>
      <c r="N11" s="3"/>
      <c r="O11" s="3"/>
      <c r="P11" s="3"/>
      <c r="Q11" s="3"/>
      <c r="R11" s="3"/>
      <c r="S11" s="3"/>
      <c r="T11" s="3"/>
      <c r="U11" s="3"/>
      <c r="V11" s="3"/>
      <c r="W11" s="3"/>
      <c r="X11" s="3"/>
      <c r="Y11" s="3"/>
      <c r="Z11" s="3"/>
      <c r="AA11" s="3"/>
    </row>
    <row r="12" spans="1:27" x14ac:dyDescent="0.25">
      <c r="A12" s="34"/>
      <c r="B12" s="345" t="s">
        <v>242</v>
      </c>
      <c r="C12" s="95">
        <v>2616</v>
      </c>
      <c r="D12" s="96">
        <v>2659</v>
      </c>
      <c r="E12" s="96">
        <v>2755</v>
      </c>
      <c r="F12" s="96">
        <v>1685</v>
      </c>
      <c r="G12" s="96">
        <v>2541</v>
      </c>
      <c r="H12" s="97">
        <v>2338</v>
      </c>
      <c r="I12" s="369">
        <v>-0.10626911314984709</v>
      </c>
      <c r="J12" s="3"/>
      <c r="K12" s="466"/>
      <c r="L12" s="3"/>
      <c r="M12" s="3"/>
      <c r="N12" s="3"/>
      <c r="O12" s="3"/>
      <c r="P12" s="3"/>
      <c r="Q12" s="3"/>
      <c r="R12" s="3"/>
      <c r="S12" s="3"/>
      <c r="T12" s="3"/>
      <c r="U12" s="3"/>
      <c r="V12" s="3"/>
      <c r="W12" s="3"/>
      <c r="X12" s="3"/>
      <c r="Y12" s="3"/>
      <c r="Z12" s="3"/>
      <c r="AA12" s="3"/>
    </row>
    <row r="13" spans="1:27" x14ac:dyDescent="0.25">
      <c r="A13" s="39"/>
      <c r="B13" s="169" t="s">
        <v>69</v>
      </c>
      <c r="C13" s="279">
        <v>14456</v>
      </c>
      <c r="D13" s="280">
        <v>14466</v>
      </c>
      <c r="E13" s="280">
        <v>14651</v>
      </c>
      <c r="F13" s="280">
        <v>10440</v>
      </c>
      <c r="G13" s="280">
        <v>13177</v>
      </c>
      <c r="H13" s="105">
        <v>12867</v>
      </c>
      <c r="I13" s="368">
        <v>-0.10991975650249032</v>
      </c>
      <c r="J13" s="3"/>
      <c r="K13" s="466"/>
      <c r="L13" s="3"/>
      <c r="M13" s="3"/>
      <c r="N13" s="3"/>
      <c r="O13" s="3"/>
      <c r="P13" s="3"/>
      <c r="Q13" s="3"/>
      <c r="R13" s="3"/>
      <c r="S13" s="3"/>
      <c r="T13" s="3"/>
      <c r="U13" s="3"/>
      <c r="V13" s="3"/>
      <c r="W13" s="3"/>
      <c r="X13" s="3"/>
      <c r="Y13" s="3"/>
      <c r="Z13" s="3"/>
      <c r="AA13" s="3"/>
    </row>
    <row r="14" spans="1:27" x14ac:dyDescent="0.25">
      <c r="A14" s="109" t="s">
        <v>11</v>
      </c>
      <c r="B14" s="361" t="s">
        <v>175</v>
      </c>
      <c r="C14" s="365">
        <v>9784</v>
      </c>
      <c r="D14" s="366">
        <v>10142</v>
      </c>
      <c r="E14" s="366">
        <v>10717</v>
      </c>
      <c r="F14" s="366">
        <v>8105</v>
      </c>
      <c r="G14" s="366">
        <v>10207</v>
      </c>
      <c r="H14" s="367">
        <v>10398</v>
      </c>
      <c r="I14" s="370">
        <v>6.2755519215044978E-2</v>
      </c>
      <c r="J14" s="3"/>
      <c r="K14" s="466"/>
      <c r="L14" s="3"/>
      <c r="M14" s="3"/>
      <c r="N14" s="3"/>
      <c r="O14" s="3"/>
      <c r="P14" s="3"/>
      <c r="Q14" s="3"/>
      <c r="R14" s="3"/>
      <c r="S14" s="3"/>
      <c r="T14" s="3"/>
      <c r="U14" s="3"/>
      <c r="V14" s="3"/>
      <c r="W14" s="3"/>
      <c r="X14" s="3"/>
      <c r="Y14" s="3"/>
      <c r="Z14" s="3"/>
      <c r="AA14" s="3"/>
    </row>
    <row r="15" spans="1:27" x14ac:dyDescent="0.25">
      <c r="A15" s="34"/>
      <c r="B15" s="345" t="s">
        <v>176</v>
      </c>
      <c r="C15" s="95">
        <v>7594</v>
      </c>
      <c r="D15" s="96">
        <v>7303</v>
      </c>
      <c r="E15" s="96">
        <v>6826</v>
      </c>
      <c r="F15" s="96">
        <v>5113</v>
      </c>
      <c r="G15" s="96">
        <v>6177</v>
      </c>
      <c r="H15" s="97">
        <v>5661</v>
      </c>
      <c r="I15" s="369">
        <v>-0.25454306031077167</v>
      </c>
      <c r="J15" s="3"/>
      <c r="K15" s="466"/>
    </row>
    <row r="16" spans="1:27" x14ac:dyDescent="0.25">
      <c r="A16" s="34"/>
      <c r="B16" s="345" t="s">
        <v>242</v>
      </c>
      <c r="C16" s="95">
        <v>4541</v>
      </c>
      <c r="D16" s="96">
        <v>4676</v>
      </c>
      <c r="E16" s="96">
        <v>4578</v>
      </c>
      <c r="F16" s="96">
        <v>2940</v>
      </c>
      <c r="G16" s="96">
        <v>4358</v>
      </c>
      <c r="H16" s="97">
        <v>4262</v>
      </c>
      <c r="I16" s="369">
        <v>-6.1440211407179035E-2</v>
      </c>
    </row>
    <row r="17" spans="1:9" x14ac:dyDescent="0.25">
      <c r="A17" s="39"/>
      <c r="B17" s="169" t="s">
        <v>69</v>
      </c>
      <c r="C17" s="279">
        <v>21919</v>
      </c>
      <c r="D17" s="280">
        <v>22121</v>
      </c>
      <c r="E17" s="280">
        <v>22121</v>
      </c>
      <c r="F17" s="280">
        <v>16158</v>
      </c>
      <c r="G17" s="280">
        <v>20742</v>
      </c>
      <c r="H17" s="105">
        <v>20321</v>
      </c>
      <c r="I17" s="368">
        <v>-7.2904785802271999E-2</v>
      </c>
    </row>
    <row r="18" spans="1:9" x14ac:dyDescent="0.25">
      <c r="A18" s="109" t="s">
        <v>2</v>
      </c>
      <c r="B18" s="361" t="s">
        <v>175</v>
      </c>
      <c r="C18" s="365">
        <v>12910</v>
      </c>
      <c r="D18" s="366">
        <v>13194</v>
      </c>
      <c r="E18" s="366">
        <v>13780</v>
      </c>
      <c r="F18" s="366">
        <v>10026</v>
      </c>
      <c r="G18" s="366">
        <v>12682</v>
      </c>
      <c r="H18" s="367">
        <v>13391</v>
      </c>
      <c r="I18" s="370">
        <v>3.72579395817196E-2</v>
      </c>
    </row>
    <row r="19" spans="1:9" x14ac:dyDescent="0.25">
      <c r="A19" s="34"/>
      <c r="B19" s="345" t="s">
        <v>176</v>
      </c>
      <c r="C19" s="95">
        <v>16494</v>
      </c>
      <c r="D19" s="96">
        <v>15581</v>
      </c>
      <c r="E19" s="96">
        <v>14366</v>
      </c>
      <c r="F19" s="96">
        <v>10585</v>
      </c>
      <c r="G19" s="96">
        <v>12402</v>
      </c>
      <c r="H19" s="97">
        <v>11969</v>
      </c>
      <c r="I19" s="369">
        <v>-0.27434218503698315</v>
      </c>
    </row>
    <row r="20" spans="1:9" x14ac:dyDescent="0.25">
      <c r="A20" s="34"/>
      <c r="B20" s="345" t="s">
        <v>242</v>
      </c>
      <c r="C20" s="95">
        <v>8822</v>
      </c>
      <c r="D20" s="96">
        <v>8775</v>
      </c>
      <c r="E20" s="96">
        <v>8709</v>
      </c>
      <c r="F20" s="96">
        <v>6000</v>
      </c>
      <c r="G20" s="96">
        <v>8124</v>
      </c>
      <c r="H20" s="97">
        <v>8160</v>
      </c>
      <c r="I20" s="369">
        <v>-7.503967354341419E-2</v>
      </c>
    </row>
    <row r="21" spans="1:9" x14ac:dyDescent="0.25">
      <c r="A21" s="39"/>
      <c r="B21" s="169" t="s">
        <v>69</v>
      </c>
      <c r="C21" s="279">
        <v>38226</v>
      </c>
      <c r="D21" s="280">
        <v>37550</v>
      </c>
      <c r="E21" s="280">
        <v>36855</v>
      </c>
      <c r="F21" s="280">
        <v>26611</v>
      </c>
      <c r="G21" s="280">
        <v>33208</v>
      </c>
      <c r="H21" s="105">
        <v>33520</v>
      </c>
      <c r="I21" s="368">
        <v>-0.12310992518181342</v>
      </c>
    </row>
    <row r="22" spans="1:9" x14ac:dyDescent="0.25">
      <c r="A22" s="109" t="s">
        <v>12</v>
      </c>
      <c r="B22" s="361" t="s">
        <v>175</v>
      </c>
      <c r="C22" s="365">
        <v>6190</v>
      </c>
      <c r="D22" s="366">
        <v>6312</v>
      </c>
      <c r="E22" s="366">
        <v>6511</v>
      </c>
      <c r="F22" s="366">
        <v>4690</v>
      </c>
      <c r="G22" s="366">
        <v>6074</v>
      </c>
      <c r="H22" s="367">
        <v>6254</v>
      </c>
      <c r="I22" s="370">
        <v>1.0339256865912763E-2</v>
      </c>
    </row>
    <row r="23" spans="1:9" x14ac:dyDescent="0.25">
      <c r="A23" s="34"/>
      <c r="B23" s="345" t="s">
        <v>176</v>
      </c>
      <c r="C23" s="95">
        <v>6102</v>
      </c>
      <c r="D23" s="96">
        <v>5541</v>
      </c>
      <c r="E23" s="96">
        <v>5322</v>
      </c>
      <c r="F23" s="96">
        <v>3456</v>
      </c>
      <c r="G23" s="96">
        <v>4310</v>
      </c>
      <c r="H23" s="97">
        <v>3966</v>
      </c>
      <c r="I23" s="369">
        <v>-0.35004916420845622</v>
      </c>
    </row>
    <row r="24" spans="1:9" x14ac:dyDescent="0.25">
      <c r="A24" s="34"/>
      <c r="B24" s="345" t="s">
        <v>242</v>
      </c>
      <c r="C24" s="95">
        <v>3896</v>
      </c>
      <c r="D24" s="96">
        <v>3929</v>
      </c>
      <c r="E24" s="96">
        <v>3828</v>
      </c>
      <c r="F24" s="96">
        <v>2298</v>
      </c>
      <c r="G24" s="96">
        <v>3294</v>
      </c>
      <c r="H24" s="97">
        <v>3369</v>
      </c>
      <c r="I24" s="369">
        <v>-0.13526694045174539</v>
      </c>
    </row>
    <row r="25" spans="1:9" x14ac:dyDescent="0.25">
      <c r="A25" s="34"/>
      <c r="B25" s="169" t="s">
        <v>69</v>
      </c>
      <c r="C25" s="279">
        <v>16188</v>
      </c>
      <c r="D25" s="280">
        <v>15782</v>
      </c>
      <c r="E25" s="280">
        <v>15661</v>
      </c>
      <c r="F25" s="280">
        <v>10444</v>
      </c>
      <c r="G25" s="280">
        <v>13678</v>
      </c>
      <c r="H25" s="105">
        <v>13589</v>
      </c>
      <c r="I25" s="368">
        <v>-0.16055102545095132</v>
      </c>
    </row>
    <row r="26" spans="1:9" x14ac:dyDescent="0.25">
      <c r="A26" s="109" t="s">
        <v>13</v>
      </c>
      <c r="B26" s="361" t="s">
        <v>175</v>
      </c>
      <c r="C26" s="365">
        <v>6729</v>
      </c>
      <c r="D26" s="366">
        <v>6828</v>
      </c>
      <c r="E26" s="366">
        <v>7010</v>
      </c>
      <c r="F26" s="366">
        <v>4591</v>
      </c>
      <c r="G26" s="366">
        <v>6422</v>
      </c>
      <c r="H26" s="367">
        <v>6380</v>
      </c>
      <c r="I26" s="370">
        <v>-5.186506167335414E-2</v>
      </c>
    </row>
    <row r="27" spans="1:9" x14ac:dyDescent="0.25">
      <c r="A27" s="34"/>
      <c r="B27" s="345" t="s">
        <v>176</v>
      </c>
      <c r="C27" s="95">
        <v>8088</v>
      </c>
      <c r="D27" s="96">
        <v>7756</v>
      </c>
      <c r="E27" s="96">
        <v>6997</v>
      </c>
      <c r="F27" s="96">
        <v>4770</v>
      </c>
      <c r="G27" s="96">
        <v>6041</v>
      </c>
      <c r="H27" s="97">
        <v>5459</v>
      </c>
      <c r="I27" s="369">
        <v>-0.32504945598417406</v>
      </c>
    </row>
    <row r="28" spans="1:9" x14ac:dyDescent="0.25">
      <c r="A28" s="34"/>
      <c r="B28" s="345" t="s">
        <v>242</v>
      </c>
      <c r="C28" s="95">
        <v>4617</v>
      </c>
      <c r="D28" s="96">
        <v>4860</v>
      </c>
      <c r="E28" s="96">
        <v>4646</v>
      </c>
      <c r="F28" s="96">
        <v>2886</v>
      </c>
      <c r="G28" s="96">
        <v>4277</v>
      </c>
      <c r="H28" s="97">
        <v>4214</v>
      </c>
      <c r="I28" s="369">
        <v>-8.7286116525882612E-2</v>
      </c>
    </row>
    <row r="29" spans="1:9" x14ac:dyDescent="0.25">
      <c r="A29" s="39"/>
      <c r="B29" s="169" t="s">
        <v>69</v>
      </c>
      <c r="C29" s="279">
        <v>19434</v>
      </c>
      <c r="D29" s="280">
        <v>19444</v>
      </c>
      <c r="E29" s="280">
        <v>18653</v>
      </c>
      <c r="F29" s="280">
        <v>12247</v>
      </c>
      <c r="G29" s="280">
        <v>16740</v>
      </c>
      <c r="H29" s="105">
        <v>16053</v>
      </c>
      <c r="I29" s="368">
        <v>-0.17397344859524544</v>
      </c>
    </row>
    <row r="30" spans="1:9" x14ac:dyDescent="0.25">
      <c r="A30" s="109" t="s">
        <v>14</v>
      </c>
      <c r="B30" s="361" t="s">
        <v>175</v>
      </c>
      <c r="C30" s="365">
        <v>5276</v>
      </c>
      <c r="D30" s="366">
        <v>5671</v>
      </c>
      <c r="E30" s="366">
        <v>5694</v>
      </c>
      <c r="F30" s="366">
        <v>4346</v>
      </c>
      <c r="G30" s="366">
        <v>5256</v>
      </c>
      <c r="H30" s="367">
        <v>5571</v>
      </c>
      <c r="I30" s="370">
        <v>5.5913570887035635E-2</v>
      </c>
    </row>
    <row r="31" spans="1:9" x14ac:dyDescent="0.25">
      <c r="A31" s="34"/>
      <c r="B31" s="345" t="s">
        <v>176</v>
      </c>
      <c r="C31" s="95">
        <v>4656</v>
      </c>
      <c r="D31" s="96">
        <v>4572</v>
      </c>
      <c r="E31" s="96">
        <v>4216</v>
      </c>
      <c r="F31" s="96">
        <v>2989</v>
      </c>
      <c r="G31" s="96">
        <v>3658</v>
      </c>
      <c r="H31" s="97">
        <v>3507</v>
      </c>
      <c r="I31" s="369">
        <v>-0.24677835051546393</v>
      </c>
    </row>
    <row r="32" spans="1:9" x14ac:dyDescent="0.25">
      <c r="A32" s="34"/>
      <c r="B32" s="345" t="s">
        <v>242</v>
      </c>
      <c r="C32" s="95">
        <v>3007</v>
      </c>
      <c r="D32" s="96">
        <v>3260</v>
      </c>
      <c r="E32" s="96">
        <v>3246</v>
      </c>
      <c r="F32" s="96">
        <v>1992</v>
      </c>
      <c r="G32" s="96">
        <v>2805</v>
      </c>
      <c r="H32" s="97">
        <v>3016</v>
      </c>
      <c r="I32" s="369">
        <v>2.9930162953109413E-3</v>
      </c>
    </row>
    <row r="33" spans="1:9" x14ac:dyDescent="0.25">
      <c r="A33" s="39"/>
      <c r="B33" s="169" t="s">
        <v>69</v>
      </c>
      <c r="C33" s="279">
        <v>12939</v>
      </c>
      <c r="D33" s="280">
        <v>13503</v>
      </c>
      <c r="E33" s="280">
        <v>13156</v>
      </c>
      <c r="F33" s="280">
        <v>9327</v>
      </c>
      <c r="G33" s="280">
        <v>11719</v>
      </c>
      <c r="H33" s="105">
        <v>12094</v>
      </c>
      <c r="I33" s="368">
        <v>-6.5306437900919695E-2</v>
      </c>
    </row>
    <row r="34" spans="1:9" x14ac:dyDescent="0.25">
      <c r="A34" s="109" t="s">
        <v>15</v>
      </c>
      <c r="B34" s="361" t="s">
        <v>175</v>
      </c>
      <c r="C34" s="365">
        <v>5815</v>
      </c>
      <c r="D34" s="366">
        <v>5768</v>
      </c>
      <c r="E34" s="366">
        <v>5995</v>
      </c>
      <c r="F34" s="366">
        <v>4730</v>
      </c>
      <c r="G34" s="366">
        <v>5885</v>
      </c>
      <c r="H34" s="367">
        <v>6273</v>
      </c>
      <c r="I34" s="370">
        <v>7.8761822871883061E-2</v>
      </c>
    </row>
    <row r="35" spans="1:9" x14ac:dyDescent="0.25">
      <c r="A35" s="34"/>
      <c r="B35" s="345" t="s">
        <v>176</v>
      </c>
      <c r="C35" s="95">
        <v>4268</v>
      </c>
      <c r="D35" s="96">
        <v>4081</v>
      </c>
      <c r="E35" s="96">
        <v>3749</v>
      </c>
      <c r="F35" s="96">
        <v>2755</v>
      </c>
      <c r="G35" s="96">
        <v>3185</v>
      </c>
      <c r="H35" s="97">
        <v>3182</v>
      </c>
      <c r="I35" s="369">
        <v>-0.25445173383317715</v>
      </c>
    </row>
    <row r="36" spans="1:9" x14ac:dyDescent="0.25">
      <c r="A36" s="34"/>
      <c r="B36" s="345" t="s">
        <v>242</v>
      </c>
      <c r="C36" s="95">
        <v>1954</v>
      </c>
      <c r="D36" s="96">
        <v>1852</v>
      </c>
      <c r="E36" s="96">
        <v>1852</v>
      </c>
      <c r="F36" s="96">
        <v>1220</v>
      </c>
      <c r="G36" s="96">
        <v>1675</v>
      </c>
      <c r="H36" s="97">
        <v>1712</v>
      </c>
      <c r="I36" s="369">
        <v>-0.12384851586489252</v>
      </c>
    </row>
    <row r="37" spans="1:9" x14ac:dyDescent="0.25">
      <c r="A37" s="39"/>
      <c r="B37" s="169" t="s">
        <v>69</v>
      </c>
      <c r="C37" s="279">
        <v>12037</v>
      </c>
      <c r="D37" s="280">
        <v>11701</v>
      </c>
      <c r="E37" s="280">
        <v>11596</v>
      </c>
      <c r="F37" s="280">
        <v>8705</v>
      </c>
      <c r="G37" s="280">
        <v>10745</v>
      </c>
      <c r="H37" s="105">
        <v>11167</v>
      </c>
      <c r="I37" s="368">
        <v>-7.2277145468139903E-2</v>
      </c>
    </row>
    <row r="38" spans="1:9" x14ac:dyDescent="0.25">
      <c r="A38" s="109" t="s">
        <v>16</v>
      </c>
      <c r="B38" s="361" t="s">
        <v>175</v>
      </c>
      <c r="C38" s="365">
        <v>5793</v>
      </c>
      <c r="D38" s="366">
        <v>5979</v>
      </c>
      <c r="E38" s="366">
        <v>6120</v>
      </c>
      <c r="F38" s="366">
        <v>4577</v>
      </c>
      <c r="G38" s="366">
        <v>5726</v>
      </c>
      <c r="H38" s="367">
        <v>5951</v>
      </c>
      <c r="I38" s="370">
        <v>2.7274296564819611E-2</v>
      </c>
    </row>
    <row r="39" spans="1:9" x14ac:dyDescent="0.25">
      <c r="A39" s="34"/>
      <c r="B39" s="345" t="s">
        <v>176</v>
      </c>
      <c r="C39" s="95">
        <v>5027</v>
      </c>
      <c r="D39" s="96">
        <v>4846</v>
      </c>
      <c r="E39" s="96">
        <v>4612</v>
      </c>
      <c r="F39" s="96">
        <v>3274</v>
      </c>
      <c r="G39" s="96">
        <v>3992</v>
      </c>
      <c r="H39" s="97">
        <v>3615</v>
      </c>
      <c r="I39" s="369">
        <v>-0.28088323055500297</v>
      </c>
    </row>
    <row r="40" spans="1:9" x14ac:dyDescent="0.25">
      <c r="A40" s="34"/>
      <c r="B40" s="345" t="s">
        <v>242</v>
      </c>
      <c r="C40" s="95">
        <v>2553</v>
      </c>
      <c r="D40" s="96">
        <v>2551</v>
      </c>
      <c r="E40" s="96">
        <v>2430</v>
      </c>
      <c r="F40" s="96">
        <v>1534</v>
      </c>
      <c r="G40" s="96">
        <v>2201</v>
      </c>
      <c r="H40" s="97">
        <v>2215</v>
      </c>
      <c r="I40" s="369">
        <v>-0.13239326282804545</v>
      </c>
    </row>
    <row r="41" spans="1:9" x14ac:dyDescent="0.25">
      <c r="A41" s="34"/>
      <c r="B41" s="345" t="s">
        <v>48</v>
      </c>
      <c r="C41" s="95">
        <v>0</v>
      </c>
      <c r="D41" s="96">
        <v>0</v>
      </c>
      <c r="E41" s="96">
        <v>0</v>
      </c>
      <c r="F41" s="96">
        <v>1</v>
      </c>
      <c r="G41" s="96">
        <v>0</v>
      </c>
      <c r="H41" s="97">
        <v>0</v>
      </c>
      <c r="I41" s="369" t="s">
        <v>186</v>
      </c>
    </row>
    <row r="42" spans="1:9" x14ac:dyDescent="0.25">
      <c r="A42" s="39"/>
      <c r="B42" s="169" t="s">
        <v>69</v>
      </c>
      <c r="C42" s="279">
        <v>13373</v>
      </c>
      <c r="D42" s="280">
        <v>13376</v>
      </c>
      <c r="E42" s="280">
        <v>13162</v>
      </c>
      <c r="F42" s="280">
        <v>9386</v>
      </c>
      <c r="G42" s="280">
        <v>11919</v>
      </c>
      <c r="H42" s="105">
        <v>11781</v>
      </c>
      <c r="I42" s="368">
        <v>-0.11904583863007552</v>
      </c>
    </row>
    <row r="43" spans="1:9" x14ac:dyDescent="0.25">
      <c r="A43" s="109" t="s">
        <v>17</v>
      </c>
      <c r="B43" s="361" t="s">
        <v>175</v>
      </c>
      <c r="C43" s="365">
        <v>7091</v>
      </c>
      <c r="D43" s="366">
        <v>6982</v>
      </c>
      <c r="E43" s="366">
        <v>7504</v>
      </c>
      <c r="F43" s="366">
        <v>5671</v>
      </c>
      <c r="G43" s="366">
        <v>7189</v>
      </c>
      <c r="H43" s="367">
        <v>7328</v>
      </c>
      <c r="I43" s="370">
        <v>3.3422648427584259E-2</v>
      </c>
    </row>
    <row r="44" spans="1:9" x14ac:dyDescent="0.25">
      <c r="A44" s="34"/>
      <c r="B44" s="345" t="s">
        <v>176</v>
      </c>
      <c r="C44" s="95">
        <v>5906</v>
      </c>
      <c r="D44" s="96">
        <v>5292</v>
      </c>
      <c r="E44" s="96">
        <v>5143</v>
      </c>
      <c r="F44" s="96">
        <v>3727</v>
      </c>
      <c r="G44" s="96">
        <v>4483</v>
      </c>
      <c r="H44" s="97">
        <v>3951</v>
      </c>
      <c r="I44" s="369">
        <v>-0.33101930240433458</v>
      </c>
    </row>
    <row r="45" spans="1:9" x14ac:dyDescent="0.25">
      <c r="A45" s="34"/>
      <c r="B45" s="345" t="s">
        <v>242</v>
      </c>
      <c r="C45" s="95">
        <v>3971</v>
      </c>
      <c r="D45" s="96">
        <v>4098</v>
      </c>
      <c r="E45" s="96">
        <v>4093</v>
      </c>
      <c r="F45" s="96">
        <v>2372</v>
      </c>
      <c r="G45" s="96">
        <v>3419</v>
      </c>
      <c r="H45" s="97">
        <v>3457</v>
      </c>
      <c r="I45" s="369">
        <v>-0.12943842860740368</v>
      </c>
    </row>
    <row r="46" spans="1:9" x14ac:dyDescent="0.25">
      <c r="A46" s="39"/>
      <c r="B46" s="169" t="s">
        <v>69</v>
      </c>
      <c r="C46" s="279">
        <v>16968</v>
      </c>
      <c r="D46" s="280">
        <v>16372</v>
      </c>
      <c r="E46" s="280">
        <v>16740</v>
      </c>
      <c r="F46" s="280">
        <v>11770</v>
      </c>
      <c r="G46" s="280">
        <v>15091</v>
      </c>
      <c r="H46" s="105">
        <v>14736</v>
      </c>
      <c r="I46" s="368">
        <v>-0.13154172560113153</v>
      </c>
    </row>
    <row r="47" spans="1:9" x14ac:dyDescent="0.25">
      <c r="A47" s="109" t="s">
        <v>18</v>
      </c>
      <c r="B47" s="361" t="s">
        <v>175</v>
      </c>
      <c r="C47" s="365">
        <v>8560</v>
      </c>
      <c r="D47" s="366">
        <v>8559</v>
      </c>
      <c r="E47" s="366">
        <v>8735</v>
      </c>
      <c r="F47" s="366">
        <v>6501</v>
      </c>
      <c r="G47" s="366">
        <v>7876</v>
      </c>
      <c r="H47" s="367">
        <v>8040</v>
      </c>
      <c r="I47" s="370">
        <v>-6.0747663551401869E-2</v>
      </c>
    </row>
    <row r="48" spans="1:9" x14ac:dyDescent="0.25">
      <c r="A48" s="34"/>
      <c r="B48" s="345" t="s">
        <v>176</v>
      </c>
      <c r="C48" s="95">
        <v>7427</v>
      </c>
      <c r="D48" s="96">
        <v>7012</v>
      </c>
      <c r="E48" s="96">
        <v>6433</v>
      </c>
      <c r="F48" s="96">
        <v>4717</v>
      </c>
      <c r="G48" s="96">
        <v>5591</v>
      </c>
      <c r="H48" s="97">
        <v>5060</v>
      </c>
      <c r="I48" s="369">
        <v>-0.31870203312239126</v>
      </c>
    </row>
    <row r="49" spans="1:9" x14ac:dyDescent="0.25">
      <c r="A49" s="34"/>
      <c r="B49" s="345" t="s">
        <v>242</v>
      </c>
      <c r="C49" s="95">
        <v>4309</v>
      </c>
      <c r="D49" s="96">
        <v>4504</v>
      </c>
      <c r="E49" s="96">
        <v>4270</v>
      </c>
      <c r="F49" s="96">
        <v>2839</v>
      </c>
      <c r="G49" s="96">
        <v>3933</v>
      </c>
      <c r="H49" s="97">
        <v>3975</v>
      </c>
      <c r="I49" s="369">
        <v>-7.7512183801346016E-2</v>
      </c>
    </row>
    <row r="50" spans="1:9" x14ac:dyDescent="0.25">
      <c r="A50" s="34"/>
      <c r="B50" s="169" t="s">
        <v>69</v>
      </c>
      <c r="C50" s="279">
        <v>20296</v>
      </c>
      <c r="D50" s="280">
        <v>20075</v>
      </c>
      <c r="E50" s="280">
        <v>19438</v>
      </c>
      <c r="F50" s="280">
        <v>14057</v>
      </c>
      <c r="G50" s="280">
        <v>17400</v>
      </c>
      <c r="H50" s="105">
        <v>17075</v>
      </c>
      <c r="I50" s="368">
        <v>-0.15870122191564839</v>
      </c>
    </row>
    <row r="51" spans="1:9" x14ac:dyDescent="0.25">
      <c r="A51" s="109" t="s">
        <v>48</v>
      </c>
      <c r="B51" s="361" t="s">
        <v>175</v>
      </c>
      <c r="C51" s="365">
        <v>2030</v>
      </c>
      <c r="D51" s="366">
        <v>938</v>
      </c>
      <c r="E51" s="366">
        <v>1010</v>
      </c>
      <c r="F51" s="366">
        <v>757</v>
      </c>
      <c r="G51" s="366">
        <v>905</v>
      </c>
      <c r="H51" s="367">
        <v>748</v>
      </c>
      <c r="I51" s="370">
        <v>-0.63152709359605907</v>
      </c>
    </row>
    <row r="52" spans="1:9" x14ac:dyDescent="0.25">
      <c r="A52" s="34"/>
      <c r="B52" s="345" t="s">
        <v>176</v>
      </c>
      <c r="C52" s="95">
        <v>2187</v>
      </c>
      <c r="D52" s="96">
        <v>1329</v>
      </c>
      <c r="E52" s="96">
        <v>1388</v>
      </c>
      <c r="F52" s="96">
        <v>1185</v>
      </c>
      <c r="G52" s="96">
        <v>1402</v>
      </c>
      <c r="H52" s="97">
        <v>1274</v>
      </c>
      <c r="I52" s="369">
        <v>-0.41746684956561497</v>
      </c>
    </row>
    <row r="53" spans="1:9" x14ac:dyDescent="0.25">
      <c r="A53" s="34"/>
      <c r="B53" s="345" t="s">
        <v>242</v>
      </c>
      <c r="C53" s="95">
        <v>2302</v>
      </c>
      <c r="D53" s="96">
        <v>624</v>
      </c>
      <c r="E53" s="96">
        <v>551</v>
      </c>
      <c r="F53" s="96">
        <v>393</v>
      </c>
      <c r="G53" s="96">
        <v>506</v>
      </c>
      <c r="H53" s="97">
        <v>491</v>
      </c>
      <c r="I53" s="369">
        <v>-0.78670721112076458</v>
      </c>
    </row>
    <row r="54" spans="1:9" x14ac:dyDescent="0.25">
      <c r="A54" s="34"/>
      <c r="B54" s="345" t="s">
        <v>48</v>
      </c>
      <c r="C54" s="95">
        <v>1</v>
      </c>
      <c r="D54" s="96">
        <v>0</v>
      </c>
      <c r="E54" s="96">
        <v>0</v>
      </c>
      <c r="F54" s="96">
        <v>0</v>
      </c>
      <c r="G54" s="96">
        <v>0</v>
      </c>
      <c r="H54" s="97">
        <v>0</v>
      </c>
      <c r="I54" s="369" t="s">
        <v>186</v>
      </c>
    </row>
    <row r="55" spans="1:9" x14ac:dyDescent="0.25">
      <c r="A55" s="39"/>
      <c r="B55" s="169" t="s">
        <v>69</v>
      </c>
      <c r="C55" s="279">
        <v>6520</v>
      </c>
      <c r="D55" s="280">
        <v>2891</v>
      </c>
      <c r="E55" s="280">
        <v>2949</v>
      </c>
      <c r="F55" s="280">
        <v>2335</v>
      </c>
      <c r="G55" s="280">
        <v>2813</v>
      </c>
      <c r="H55" s="105">
        <v>2513</v>
      </c>
      <c r="I55" s="368">
        <v>-0.61457055214723921</v>
      </c>
    </row>
    <row r="56" spans="1:9" x14ac:dyDescent="0.25">
      <c r="A56" s="342" t="s">
        <v>7</v>
      </c>
      <c r="B56" s="342" t="s">
        <v>175</v>
      </c>
      <c r="C56" s="362">
        <v>82603</v>
      </c>
      <c r="D56" s="363">
        <v>83059</v>
      </c>
      <c r="E56" s="363">
        <v>86206</v>
      </c>
      <c r="F56" s="363">
        <v>63801</v>
      </c>
      <c r="G56" s="363">
        <v>80620</v>
      </c>
      <c r="H56" s="364">
        <v>83019</v>
      </c>
      <c r="I56" s="400">
        <v>5.036136702056826E-3</v>
      </c>
    </row>
    <row r="57" spans="1:9" x14ac:dyDescent="0.25">
      <c r="A57" s="343"/>
      <c r="B57" s="343" t="s">
        <v>176</v>
      </c>
      <c r="C57" s="401">
        <v>78166</v>
      </c>
      <c r="D57" s="402">
        <v>73387</v>
      </c>
      <c r="E57" s="402">
        <v>68505</v>
      </c>
      <c r="F57" s="402">
        <v>49551</v>
      </c>
      <c r="G57" s="402">
        <v>59496</v>
      </c>
      <c r="H57" s="403">
        <v>55549</v>
      </c>
      <c r="I57" s="404">
        <v>-0.2893457513496917</v>
      </c>
    </row>
    <row r="58" spans="1:9" x14ac:dyDescent="0.25">
      <c r="A58" s="343"/>
      <c r="B58" s="343" t="s">
        <v>242</v>
      </c>
      <c r="C58" s="401">
        <v>45094</v>
      </c>
      <c r="D58" s="402">
        <v>44257</v>
      </c>
      <c r="E58" s="402">
        <v>43423</v>
      </c>
      <c r="F58" s="402">
        <v>27721</v>
      </c>
      <c r="G58" s="402">
        <v>39291</v>
      </c>
      <c r="H58" s="403">
        <v>39484</v>
      </c>
      <c r="I58" s="404">
        <v>-0.1244067946955249</v>
      </c>
    </row>
    <row r="59" spans="1:9" x14ac:dyDescent="0.25">
      <c r="A59" s="343"/>
      <c r="B59" s="343" t="s">
        <v>48</v>
      </c>
      <c r="C59" s="401">
        <v>1</v>
      </c>
      <c r="D59" s="402">
        <v>0</v>
      </c>
      <c r="E59" s="402">
        <v>0</v>
      </c>
      <c r="F59" s="402">
        <v>1</v>
      </c>
      <c r="G59" s="402">
        <v>0</v>
      </c>
      <c r="H59" s="403">
        <v>0</v>
      </c>
      <c r="I59" s="404" t="s">
        <v>186</v>
      </c>
    </row>
    <row r="60" spans="1:9" x14ac:dyDescent="0.25">
      <c r="A60" s="344"/>
      <c r="B60" s="169" t="s">
        <v>69</v>
      </c>
      <c r="C60" s="279">
        <v>205864</v>
      </c>
      <c r="D60" s="280">
        <v>200703</v>
      </c>
      <c r="E60" s="280">
        <v>198134</v>
      </c>
      <c r="F60" s="280">
        <v>141074</v>
      </c>
      <c r="G60" s="280">
        <v>179407</v>
      </c>
      <c r="H60" s="105">
        <v>178052</v>
      </c>
      <c r="I60" s="368">
        <v>-0.13509890024482182</v>
      </c>
    </row>
    <row r="61" spans="1:9" x14ac:dyDescent="0.25">
      <c r="A61" s="576" t="s">
        <v>271</v>
      </c>
      <c r="B61" s="253"/>
      <c r="C61" s="3"/>
      <c r="D61" s="3"/>
      <c r="E61" s="3"/>
      <c r="F61" s="3"/>
      <c r="G61" s="3"/>
      <c r="H61" s="3"/>
    </row>
    <row r="62" spans="1:9" x14ac:dyDescent="0.25">
      <c r="A62" s="576" t="s">
        <v>481</v>
      </c>
      <c r="B62" s="253"/>
      <c r="C62" s="3"/>
      <c r="D62" s="3"/>
      <c r="E62" s="3"/>
      <c r="F62" s="3"/>
      <c r="G62" s="3"/>
      <c r="H62" s="3"/>
    </row>
    <row r="63" spans="1:9" x14ac:dyDescent="0.25">
      <c r="A63" s="519" t="s">
        <v>365</v>
      </c>
      <c r="B63" s="253"/>
      <c r="C63" s="3"/>
      <c r="D63" s="3"/>
      <c r="E63" s="3"/>
      <c r="F63" s="3"/>
      <c r="G63" s="3"/>
      <c r="H63" s="3"/>
    </row>
    <row r="64" spans="1:9" x14ac:dyDescent="0.25">
      <c r="A64" s="253"/>
      <c r="B64" s="253"/>
      <c r="C64" s="3"/>
      <c r="D64" s="3"/>
      <c r="E64" s="3"/>
      <c r="F64" s="3"/>
      <c r="G64" s="3"/>
      <c r="H64" s="3"/>
    </row>
    <row r="65" spans="1:10" x14ac:dyDescent="0.25">
      <c r="A65" s="253"/>
      <c r="B65" s="110"/>
      <c r="C65" s="110"/>
      <c r="D65" s="110"/>
      <c r="E65" s="110"/>
      <c r="F65" s="110"/>
      <c r="G65" s="110"/>
      <c r="H65" s="110"/>
    </row>
    <row r="66" spans="1:10" x14ac:dyDescent="0.25">
      <c r="A66" s="60"/>
      <c r="B66" s="110"/>
      <c r="C66" s="110"/>
      <c r="D66" s="110"/>
      <c r="E66" s="110"/>
      <c r="F66" s="110"/>
      <c r="G66" s="110"/>
      <c r="H66" s="110"/>
    </row>
    <row r="67" spans="1:10" x14ac:dyDescent="0.25">
      <c r="A67" s="60"/>
      <c r="B67" s="23"/>
    </row>
    <row r="68" spans="1:10" x14ac:dyDescent="0.25">
      <c r="A68" s="212"/>
      <c r="B68" s="23"/>
    </row>
    <row r="69" spans="1:10" s="175" customFormat="1" x14ac:dyDescent="0.25">
      <c r="A69" s="254"/>
      <c r="B69" s="23"/>
      <c r="C69" s="23"/>
      <c r="D69" s="23"/>
      <c r="E69" s="23"/>
      <c r="F69" s="23"/>
      <c r="G69" s="23"/>
      <c r="H69" s="23"/>
      <c r="I69" s="23"/>
      <c r="J69" s="23"/>
    </row>
    <row r="70" spans="1:10" x14ac:dyDescent="0.25">
      <c r="A70" s="254"/>
      <c r="B70" s="495"/>
      <c r="C70" s="524"/>
      <c r="D70" s="524"/>
      <c r="E70" s="524"/>
      <c r="F70" s="524"/>
      <c r="G70" s="524"/>
      <c r="H70" s="524"/>
      <c r="I70" s="175"/>
      <c r="J70" s="175"/>
    </row>
    <row r="71" spans="1:10" x14ac:dyDescent="0.25">
      <c r="B71" s="253"/>
      <c r="C71" s="3"/>
      <c r="D71" s="3"/>
      <c r="E71" s="3"/>
      <c r="F71" s="3"/>
      <c r="G71" s="3"/>
      <c r="H71" s="3"/>
    </row>
  </sheetData>
  <hyperlinks>
    <hyperlink ref="A63" r:id="rId1" xr:uid="{00000000-0004-0000-2800-000000000000}"/>
    <hyperlink ref="A61" location="List!A1" display="Back to List" xr:uid="{C67228BE-4696-42AE-9C47-8847A6841C58}"/>
    <hyperlink ref="A62" location="Notes!A1" display="Back to Notes" xr:uid="{79850025-6A90-410B-9EF6-9E04C50DB89D}"/>
  </hyperlinks>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X30"/>
  <sheetViews>
    <sheetView workbookViewId="0"/>
  </sheetViews>
  <sheetFormatPr defaultRowHeight="15" x14ac:dyDescent="0.25"/>
  <cols>
    <col min="1" max="1" width="34.28515625" style="3" customWidth="1"/>
    <col min="2" max="5" width="11" style="3" customWidth="1"/>
    <col min="6" max="6" width="10" style="3" bestFit="1" customWidth="1"/>
    <col min="7" max="7" width="11.42578125" style="3" customWidth="1"/>
    <col min="8" max="8" width="11" style="3" bestFit="1" customWidth="1"/>
    <col min="9" max="15" width="10.42578125" style="3" customWidth="1"/>
    <col min="16" max="20" width="9.140625" style="3"/>
    <col min="21" max="21" width="9.85546875" style="3" customWidth="1"/>
    <col min="22" max="16384" width="9.140625" style="3"/>
  </cols>
  <sheetData>
    <row r="1" spans="1:9" x14ac:dyDescent="0.25">
      <c r="A1" s="535" t="s">
        <v>330</v>
      </c>
      <c r="B1" s="60"/>
      <c r="C1" s="60"/>
      <c r="D1" s="60"/>
      <c r="E1" s="60"/>
      <c r="F1" s="60"/>
      <c r="G1" s="60"/>
    </row>
    <row r="2" spans="1:9" x14ac:dyDescent="0.25">
      <c r="A2" s="536" t="s">
        <v>298</v>
      </c>
      <c r="H2" s="60"/>
      <c r="I2" s="170"/>
    </row>
    <row r="3" spans="1:9" x14ac:dyDescent="0.25">
      <c r="A3" s="175" t="s">
        <v>304</v>
      </c>
    </row>
    <row r="4" spans="1:9" ht="30" x14ac:dyDescent="0.25">
      <c r="A4" s="273" t="s">
        <v>331</v>
      </c>
      <c r="B4" s="359" t="s">
        <v>36</v>
      </c>
      <c r="C4" s="380" t="s">
        <v>37</v>
      </c>
      <c r="D4" s="410" t="s">
        <v>38</v>
      </c>
      <c r="E4" s="410" t="s">
        <v>159</v>
      </c>
      <c r="F4" s="410" t="s">
        <v>373</v>
      </c>
      <c r="G4" s="410" t="s">
        <v>424</v>
      </c>
    </row>
    <row r="5" spans="1:9" x14ac:dyDescent="0.25">
      <c r="A5" s="122" t="s">
        <v>84</v>
      </c>
      <c r="B5" s="349">
        <v>82435</v>
      </c>
      <c r="C5" s="349">
        <v>82934</v>
      </c>
      <c r="D5" s="349">
        <v>86088</v>
      </c>
      <c r="E5" s="349">
        <v>63706</v>
      </c>
      <c r="F5" s="349">
        <v>80475</v>
      </c>
      <c r="G5" s="349">
        <v>82890</v>
      </c>
    </row>
    <row r="6" spans="1:9" x14ac:dyDescent="0.25">
      <c r="A6" s="122" t="s">
        <v>57</v>
      </c>
      <c r="B6" s="349">
        <v>566</v>
      </c>
      <c r="C6" s="349">
        <v>674</v>
      </c>
      <c r="D6" s="349">
        <v>685</v>
      </c>
      <c r="E6" s="349">
        <v>623</v>
      </c>
      <c r="F6" s="349">
        <v>758</v>
      </c>
      <c r="G6" s="349">
        <v>748</v>
      </c>
    </row>
    <row r="7" spans="1:9" x14ac:dyDescent="0.25">
      <c r="A7" s="122" t="s">
        <v>59</v>
      </c>
      <c r="B7" s="349">
        <v>20441</v>
      </c>
      <c r="C7" s="349">
        <v>23231</v>
      </c>
      <c r="D7" s="349">
        <v>23184</v>
      </c>
      <c r="E7" s="349">
        <v>16260</v>
      </c>
      <c r="F7" s="349">
        <v>22000</v>
      </c>
      <c r="G7" s="349">
        <v>20818</v>
      </c>
    </row>
    <row r="8" spans="1:9" x14ac:dyDescent="0.25">
      <c r="A8" s="122" t="s">
        <v>61</v>
      </c>
      <c r="B8" s="349">
        <v>1422</v>
      </c>
      <c r="C8" s="349">
        <v>1850</v>
      </c>
      <c r="D8" s="349">
        <v>3814</v>
      </c>
      <c r="E8" s="349">
        <v>3699</v>
      </c>
      <c r="F8" s="349">
        <v>6387</v>
      </c>
      <c r="G8" s="349">
        <v>8144</v>
      </c>
    </row>
    <row r="9" spans="1:9" x14ac:dyDescent="0.25">
      <c r="A9" s="122" t="s">
        <v>85</v>
      </c>
      <c r="B9" s="349">
        <v>398</v>
      </c>
      <c r="C9" s="349">
        <v>465</v>
      </c>
      <c r="D9" s="349">
        <v>397</v>
      </c>
      <c r="E9" s="349">
        <v>244</v>
      </c>
      <c r="F9" s="349">
        <v>307</v>
      </c>
      <c r="G9" s="349">
        <v>302</v>
      </c>
    </row>
    <row r="10" spans="1:9" x14ac:dyDescent="0.25">
      <c r="A10" s="122" t="s">
        <v>62</v>
      </c>
      <c r="B10" s="349">
        <v>17905</v>
      </c>
      <c r="C10" s="349">
        <v>15585</v>
      </c>
      <c r="D10" s="349">
        <v>13807</v>
      </c>
      <c r="E10" s="349">
        <v>9118</v>
      </c>
      <c r="F10" s="349">
        <v>11068</v>
      </c>
      <c r="G10" s="349">
        <v>9507</v>
      </c>
    </row>
    <row r="11" spans="1:9" x14ac:dyDescent="0.25">
      <c r="A11" s="122" t="s">
        <v>63</v>
      </c>
      <c r="B11" s="349">
        <v>6606</v>
      </c>
      <c r="C11" s="349">
        <v>4996</v>
      </c>
      <c r="D11" s="349">
        <v>3333</v>
      </c>
      <c r="E11" s="349">
        <v>2261</v>
      </c>
      <c r="F11" s="349">
        <v>2391</v>
      </c>
      <c r="G11" s="349">
        <v>1835</v>
      </c>
    </row>
    <row r="12" spans="1:9" x14ac:dyDescent="0.25">
      <c r="A12" s="122" t="s">
        <v>64</v>
      </c>
      <c r="B12" s="349">
        <v>34306</v>
      </c>
      <c r="C12" s="349">
        <v>33371</v>
      </c>
      <c r="D12" s="349">
        <v>31612</v>
      </c>
      <c r="E12" s="349">
        <v>18997</v>
      </c>
      <c r="F12" s="349">
        <v>26811</v>
      </c>
      <c r="G12" s="349">
        <v>26840</v>
      </c>
    </row>
    <row r="13" spans="1:9" x14ac:dyDescent="0.25">
      <c r="A13" s="122" t="s">
        <v>67</v>
      </c>
      <c r="B13" s="349">
        <v>16794</v>
      </c>
      <c r="C13" s="349">
        <v>16409</v>
      </c>
      <c r="D13" s="349">
        <v>16705</v>
      </c>
      <c r="E13" s="349">
        <v>13245</v>
      </c>
      <c r="F13" s="349">
        <v>15296</v>
      </c>
      <c r="G13" s="349">
        <v>15652</v>
      </c>
    </row>
    <row r="14" spans="1:9" x14ac:dyDescent="0.25">
      <c r="A14" s="122" t="s">
        <v>68</v>
      </c>
      <c r="B14" s="349">
        <v>22849</v>
      </c>
      <c r="C14" s="349">
        <v>20962</v>
      </c>
      <c r="D14" s="349">
        <v>18275</v>
      </c>
      <c r="E14" s="349">
        <v>12718</v>
      </c>
      <c r="F14" s="349">
        <v>13705</v>
      </c>
      <c r="G14" s="349">
        <v>11051</v>
      </c>
    </row>
    <row r="15" spans="1:9" x14ac:dyDescent="0.25">
      <c r="A15" s="122" t="s">
        <v>48</v>
      </c>
      <c r="B15" s="349">
        <v>2142</v>
      </c>
      <c r="C15" s="349">
        <v>226</v>
      </c>
      <c r="D15" s="349">
        <v>234</v>
      </c>
      <c r="E15" s="349">
        <v>203</v>
      </c>
      <c r="F15" s="349">
        <v>209</v>
      </c>
      <c r="G15" s="349">
        <v>265</v>
      </c>
    </row>
    <row r="16" spans="1:9" x14ac:dyDescent="0.25">
      <c r="A16" s="124" t="s">
        <v>53</v>
      </c>
      <c r="B16" s="126">
        <v>205864</v>
      </c>
      <c r="C16" s="126">
        <v>200703</v>
      </c>
      <c r="D16" s="126">
        <v>198134</v>
      </c>
      <c r="E16" s="126">
        <v>141074</v>
      </c>
      <c r="F16" s="126">
        <v>179407</v>
      </c>
      <c r="G16" s="126">
        <v>178052</v>
      </c>
    </row>
    <row r="17" spans="1:24" ht="15" customHeight="1" x14ac:dyDescent="0.25">
      <c r="A17" s="576" t="s">
        <v>271</v>
      </c>
      <c r="E17" s="493"/>
      <c r="F17" s="493"/>
      <c r="H17" s="493"/>
      <c r="I17" s="493"/>
      <c r="J17" s="493"/>
      <c r="K17" s="493"/>
      <c r="L17" s="493"/>
      <c r="M17" s="493"/>
      <c r="N17" s="493"/>
      <c r="O17" s="493"/>
      <c r="P17" s="493"/>
      <c r="Q17" s="493"/>
      <c r="R17" s="493"/>
      <c r="S17" s="493"/>
      <c r="T17" s="493"/>
      <c r="U17" s="493"/>
    </row>
    <row r="18" spans="1:24" x14ac:dyDescent="0.25">
      <c r="A18" s="576" t="s">
        <v>481</v>
      </c>
      <c r="E18" s="493"/>
      <c r="F18" s="493"/>
      <c r="H18" s="493"/>
      <c r="I18" s="493"/>
      <c r="J18" s="493"/>
      <c r="K18" s="493"/>
      <c r="L18" s="493"/>
      <c r="M18" s="493"/>
      <c r="N18" s="493"/>
      <c r="O18" s="493"/>
      <c r="P18" s="493"/>
      <c r="Q18" s="493"/>
      <c r="R18" s="493"/>
      <c r="S18" s="493"/>
      <c r="T18" s="493"/>
      <c r="U18" s="493"/>
      <c r="V18" s="493"/>
      <c r="W18" s="493"/>
      <c r="X18" s="493"/>
    </row>
    <row r="19" spans="1:24" x14ac:dyDescent="0.25">
      <c r="A19" s="263" t="s">
        <v>366</v>
      </c>
    </row>
    <row r="20" spans="1:24" ht="15" customHeight="1" x14ac:dyDescent="0.25">
      <c r="A20" s="263" t="s">
        <v>367</v>
      </c>
      <c r="B20" s="356"/>
      <c r="C20" s="356"/>
      <c r="D20" s="356"/>
      <c r="H20" s="493"/>
      <c r="I20" s="493"/>
      <c r="J20" s="493"/>
      <c r="K20" s="493"/>
      <c r="L20" s="493"/>
      <c r="M20" s="493"/>
      <c r="N20" s="493"/>
      <c r="O20" s="493"/>
      <c r="P20" s="493"/>
      <c r="Q20" s="493"/>
      <c r="R20" s="493"/>
      <c r="S20" s="493"/>
      <c r="T20" s="493"/>
      <c r="U20" s="493"/>
    </row>
    <row r="21" spans="1:24" s="23" customFormat="1" x14ac:dyDescent="0.25">
      <c r="A21" s="60"/>
      <c r="B21" s="110"/>
      <c r="C21" s="110"/>
      <c r="D21" s="110"/>
      <c r="E21" s="110"/>
      <c r="F21" s="110"/>
      <c r="G21" s="493"/>
    </row>
    <row r="22" spans="1:24" s="23" customFormat="1" x14ac:dyDescent="0.25">
      <c r="A22" s="60"/>
      <c r="G22" s="493"/>
    </row>
    <row r="23" spans="1:24" s="23" customFormat="1" x14ac:dyDescent="0.25">
      <c r="A23" s="212"/>
      <c r="G23" s="493"/>
    </row>
    <row r="24" spans="1:24" x14ac:dyDescent="0.25">
      <c r="A24" s="254"/>
      <c r="B24" s="23"/>
      <c r="C24" s="23"/>
      <c r="D24" s="23"/>
      <c r="E24" s="23"/>
      <c r="F24" s="23"/>
      <c r="G24" s="493"/>
      <c r="H24" s="110"/>
      <c r="I24" s="110"/>
      <c r="J24" s="110"/>
      <c r="K24" s="110"/>
      <c r="L24" s="110"/>
      <c r="M24" s="110"/>
      <c r="N24" s="110"/>
      <c r="O24" s="110"/>
      <c r="P24" s="110"/>
      <c r="Q24" s="110"/>
      <c r="R24" s="110"/>
      <c r="S24" s="110"/>
      <c r="T24" s="110"/>
      <c r="U24" s="110"/>
    </row>
    <row r="25" spans="1:24" x14ac:dyDescent="0.25">
      <c r="A25" s="254"/>
      <c r="B25" s="110"/>
      <c r="C25" s="110"/>
      <c r="D25" s="110"/>
      <c r="E25" s="110"/>
      <c r="F25" s="110"/>
      <c r="G25" s="110"/>
      <c r="H25" s="110"/>
      <c r="I25" s="110"/>
      <c r="J25" s="110"/>
      <c r="K25" s="110"/>
      <c r="L25" s="110"/>
      <c r="M25" s="110"/>
      <c r="N25" s="110"/>
      <c r="O25" s="110"/>
      <c r="P25" s="110"/>
      <c r="Q25" s="110"/>
      <c r="R25" s="110"/>
      <c r="S25" s="110"/>
      <c r="T25" s="110"/>
      <c r="U25" s="110"/>
    </row>
    <row r="26" spans="1:24" x14ac:dyDescent="0.25">
      <c r="E26" s="110"/>
      <c r="F26" s="110"/>
      <c r="G26" s="23"/>
    </row>
    <row r="27" spans="1:24" x14ac:dyDescent="0.25">
      <c r="G27" s="23"/>
    </row>
    <row r="28" spans="1:24" x14ac:dyDescent="0.25">
      <c r="G28" s="23"/>
    </row>
    <row r="29" spans="1:24" x14ac:dyDescent="0.25">
      <c r="G29" s="110"/>
    </row>
    <row r="30" spans="1:24" x14ac:dyDescent="0.25">
      <c r="G30" s="110"/>
    </row>
  </sheetData>
  <hyperlinks>
    <hyperlink ref="A19" r:id="rId1" xr:uid="{00000000-0004-0000-2B00-000000000000}"/>
    <hyperlink ref="A20" r:id="rId2" xr:uid="{00000000-0004-0000-2B00-000001000000}"/>
    <hyperlink ref="A17" location="List!A1" display="Back to List" xr:uid="{36E70870-A53F-40AC-94F4-1EDA8F23A080}"/>
    <hyperlink ref="A18" location="Notes!A1" display="Back to Notes" xr:uid="{B661DCF4-280E-4BCA-8535-6EFD273DD3EC}"/>
  </hyperlinks>
  <pageMargins left="0.7" right="0.7" top="0.75" bottom="0.75" header="0.3" footer="0.3"/>
  <pageSetup paperSize="9" orientation="portrait"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A44"/>
  <sheetViews>
    <sheetView workbookViewId="0"/>
  </sheetViews>
  <sheetFormatPr defaultRowHeight="15" x14ac:dyDescent="0.25"/>
  <cols>
    <col min="1" max="1" width="25.5703125" style="23" customWidth="1"/>
    <col min="2" max="2" width="14.42578125" style="254" customWidth="1"/>
    <col min="3" max="8" width="9.140625" style="23"/>
    <col min="9" max="9" width="16.85546875" style="23" customWidth="1"/>
    <col min="10" max="10" width="12.28515625" style="23" bestFit="1" customWidth="1"/>
    <col min="11" max="75" width="9.140625" style="23"/>
    <col min="76" max="76" width="18.28515625" style="23" customWidth="1"/>
    <col min="77" max="16384" width="9.140625" style="23"/>
  </cols>
  <sheetData>
    <row r="1" spans="1:27" x14ac:dyDescent="0.25">
      <c r="A1" s="535" t="s">
        <v>332</v>
      </c>
    </row>
    <row r="2" spans="1:27" x14ac:dyDescent="0.25">
      <c r="A2" s="536" t="s">
        <v>298</v>
      </c>
    </row>
    <row r="3" spans="1:27" ht="15.75" customHeight="1" x14ac:dyDescent="0.25">
      <c r="A3" s="175" t="s">
        <v>302</v>
      </c>
    </row>
    <row r="4" spans="1:27" ht="30" x14ac:dyDescent="0.25">
      <c r="A4" s="405" t="s">
        <v>160</v>
      </c>
      <c r="B4" s="405" t="s">
        <v>39</v>
      </c>
      <c r="C4" s="357"/>
      <c r="D4" s="386" t="s">
        <v>20</v>
      </c>
      <c r="E4" s="346"/>
      <c r="F4" s="346"/>
      <c r="G4" s="346"/>
      <c r="H4" s="275"/>
      <c r="I4" s="371" t="s">
        <v>177</v>
      </c>
      <c r="K4" s="3"/>
      <c r="L4" s="3"/>
      <c r="M4" s="3"/>
      <c r="N4" s="3"/>
      <c r="O4" s="3"/>
      <c r="P4" s="3"/>
      <c r="Q4" s="3"/>
      <c r="R4" s="3"/>
      <c r="S4" s="3"/>
      <c r="T4" s="3"/>
      <c r="U4" s="3"/>
      <c r="V4" s="3"/>
      <c r="W4" s="3"/>
      <c r="X4" s="3"/>
      <c r="Y4" s="3"/>
      <c r="Z4" s="3"/>
      <c r="AA4" s="3"/>
    </row>
    <row r="5" spans="1:27" ht="15" customHeight="1" x14ac:dyDescent="0.25">
      <c r="A5" s="406" t="s">
        <v>161</v>
      </c>
      <c r="B5" s="448"/>
      <c r="C5" s="499" t="s">
        <v>36</v>
      </c>
      <c r="D5" s="499" t="s">
        <v>37</v>
      </c>
      <c r="E5" s="499" t="s">
        <v>38</v>
      </c>
      <c r="F5" s="556" t="s">
        <v>159</v>
      </c>
      <c r="G5" s="649" t="s">
        <v>373</v>
      </c>
      <c r="H5" s="511" t="s">
        <v>424</v>
      </c>
      <c r="I5" s="372" t="s">
        <v>426</v>
      </c>
      <c r="J5" s="3"/>
      <c r="K5" s="360"/>
      <c r="L5" s="360"/>
      <c r="M5" s="360"/>
      <c r="N5" s="360"/>
      <c r="O5" s="360"/>
      <c r="P5" s="360"/>
      <c r="Q5" s="360"/>
      <c r="R5" s="360"/>
      <c r="S5" s="360"/>
      <c r="T5" s="360"/>
      <c r="U5" s="360"/>
      <c r="V5" s="360"/>
      <c r="W5" s="360"/>
      <c r="X5" s="3"/>
      <c r="Y5" s="3"/>
      <c r="Z5" s="3"/>
      <c r="AA5" s="3"/>
    </row>
    <row r="6" spans="1:27" ht="15" customHeight="1" x14ac:dyDescent="0.25">
      <c r="A6" s="109" t="s">
        <v>2</v>
      </c>
      <c r="B6" s="361" t="s">
        <v>175</v>
      </c>
      <c r="C6" s="365">
        <v>4952</v>
      </c>
      <c r="D6" s="366">
        <v>4877</v>
      </c>
      <c r="E6" s="366">
        <v>4645</v>
      </c>
      <c r="F6" s="366">
        <v>3494</v>
      </c>
      <c r="G6" s="366">
        <v>4726</v>
      </c>
      <c r="H6" s="367">
        <v>5135</v>
      </c>
      <c r="I6" s="370">
        <v>3.6954765751211635E-2</v>
      </c>
      <c r="J6" s="449"/>
      <c r="K6" s="360"/>
      <c r="L6" s="360"/>
      <c r="M6" s="360"/>
      <c r="N6" s="360"/>
      <c r="O6" s="360"/>
      <c r="P6" s="360"/>
      <c r="Q6" s="360"/>
      <c r="R6" s="360"/>
      <c r="S6" s="360"/>
      <c r="T6" s="360"/>
      <c r="U6" s="360"/>
      <c r="V6" s="360"/>
      <c r="W6" s="360"/>
      <c r="X6" s="360"/>
      <c r="Y6" s="360"/>
      <c r="Z6" s="360"/>
      <c r="AA6" s="360"/>
    </row>
    <row r="7" spans="1:27" x14ac:dyDescent="0.25">
      <c r="A7" s="34"/>
      <c r="B7" s="345" t="s">
        <v>176</v>
      </c>
      <c r="C7" s="95">
        <v>76</v>
      </c>
      <c r="D7" s="96">
        <v>69</v>
      </c>
      <c r="E7" s="96">
        <v>77</v>
      </c>
      <c r="F7" s="96">
        <v>153</v>
      </c>
      <c r="G7" s="96">
        <v>66</v>
      </c>
      <c r="H7" s="97">
        <v>75</v>
      </c>
      <c r="I7" s="369">
        <v>-1.3157894736842105E-2</v>
      </c>
      <c r="J7" s="449"/>
      <c r="K7" s="110"/>
      <c r="L7" s="110"/>
      <c r="M7" s="110"/>
      <c r="N7" s="110"/>
      <c r="O7" s="110"/>
      <c r="P7" s="110"/>
      <c r="Q7" s="110"/>
      <c r="R7" s="110"/>
      <c r="S7" s="110"/>
      <c r="T7" s="110"/>
      <c r="U7" s="110"/>
      <c r="V7" s="110"/>
      <c r="W7" s="110"/>
      <c r="X7" s="3"/>
      <c r="Y7" s="3"/>
      <c r="Z7" s="3"/>
      <c r="AA7" s="3"/>
    </row>
    <row r="8" spans="1:27" x14ac:dyDescent="0.25">
      <c r="A8" s="34"/>
      <c r="B8" s="345" t="s">
        <v>242</v>
      </c>
      <c r="C8" s="95">
        <v>50</v>
      </c>
      <c r="D8" s="96">
        <v>61</v>
      </c>
      <c r="E8" s="96">
        <v>72</v>
      </c>
      <c r="F8" s="96">
        <v>89</v>
      </c>
      <c r="G8" s="96">
        <v>54</v>
      </c>
      <c r="H8" s="97">
        <v>46</v>
      </c>
      <c r="I8" s="369">
        <v>-0.08</v>
      </c>
      <c r="J8" s="449"/>
      <c r="K8" s="110"/>
      <c r="L8" s="110"/>
      <c r="M8" s="110"/>
      <c r="N8" s="110"/>
      <c r="O8" s="110"/>
      <c r="P8" s="110"/>
      <c r="Q8" s="110"/>
      <c r="R8" s="110"/>
      <c r="S8" s="110"/>
      <c r="T8" s="110"/>
      <c r="U8" s="110"/>
      <c r="V8" s="110"/>
      <c r="W8" s="110"/>
      <c r="X8" s="3"/>
      <c r="Y8" s="3"/>
      <c r="Z8" s="3"/>
      <c r="AA8" s="3"/>
    </row>
    <row r="9" spans="1:27" x14ac:dyDescent="0.25">
      <c r="A9" s="39"/>
      <c r="B9" s="169" t="s">
        <v>69</v>
      </c>
      <c r="C9" s="279">
        <v>5078</v>
      </c>
      <c r="D9" s="280">
        <v>5007</v>
      </c>
      <c r="E9" s="280">
        <v>4794</v>
      </c>
      <c r="F9" s="280">
        <v>3736</v>
      </c>
      <c r="G9" s="280">
        <v>4846</v>
      </c>
      <c r="H9" s="105">
        <v>5256</v>
      </c>
      <c r="I9" s="368">
        <v>3.5053170539582512E-2</v>
      </c>
      <c r="J9" s="449"/>
      <c r="K9" s="110"/>
      <c r="L9" s="110"/>
      <c r="M9" s="110"/>
      <c r="N9" s="110"/>
      <c r="O9" s="110"/>
      <c r="P9" s="110"/>
      <c r="Q9" s="110"/>
      <c r="R9" s="110"/>
      <c r="S9" s="110"/>
      <c r="T9" s="110"/>
      <c r="U9" s="110"/>
      <c r="V9" s="110"/>
      <c r="W9" s="110"/>
      <c r="X9" s="3"/>
      <c r="Y9" s="3"/>
      <c r="Z9" s="3"/>
      <c r="AA9" s="3"/>
    </row>
    <row r="10" spans="1:27" x14ac:dyDescent="0.25">
      <c r="A10" s="109" t="s">
        <v>3</v>
      </c>
      <c r="B10" s="361" t="s">
        <v>175</v>
      </c>
      <c r="C10" s="365">
        <v>9280</v>
      </c>
      <c r="D10" s="366">
        <v>9354</v>
      </c>
      <c r="E10" s="366">
        <v>9380</v>
      </c>
      <c r="F10" s="366">
        <v>6953</v>
      </c>
      <c r="G10" s="366">
        <v>8857</v>
      </c>
      <c r="H10" s="367">
        <v>9279</v>
      </c>
      <c r="I10" s="370">
        <v>-1.0775862068965517E-4</v>
      </c>
      <c r="J10" s="449"/>
    </row>
    <row r="11" spans="1:27" x14ac:dyDescent="0.25">
      <c r="A11" s="34"/>
      <c r="B11" s="345" t="s">
        <v>176</v>
      </c>
      <c r="C11" s="95">
        <v>71</v>
      </c>
      <c r="D11" s="96">
        <v>56</v>
      </c>
      <c r="E11" s="96">
        <v>62</v>
      </c>
      <c r="F11" s="96">
        <v>90</v>
      </c>
      <c r="G11" s="96">
        <v>47</v>
      </c>
      <c r="H11" s="97">
        <v>73</v>
      </c>
      <c r="I11" s="369">
        <v>2.8169014084507043E-2</v>
      </c>
      <c r="J11" s="449"/>
    </row>
    <row r="12" spans="1:27" x14ac:dyDescent="0.25">
      <c r="A12" s="34"/>
      <c r="B12" s="345" t="s">
        <v>242</v>
      </c>
      <c r="C12" s="95">
        <v>51</v>
      </c>
      <c r="D12" s="96">
        <v>48</v>
      </c>
      <c r="E12" s="96">
        <v>66</v>
      </c>
      <c r="F12" s="96">
        <v>71</v>
      </c>
      <c r="G12" s="96">
        <v>39</v>
      </c>
      <c r="H12" s="97">
        <v>40</v>
      </c>
      <c r="I12" s="369">
        <v>-0.21568627450980393</v>
      </c>
      <c r="J12" s="449"/>
    </row>
    <row r="13" spans="1:27" x14ac:dyDescent="0.25">
      <c r="A13" s="39"/>
      <c r="B13" s="169" t="s">
        <v>69</v>
      </c>
      <c r="C13" s="279">
        <v>9402</v>
      </c>
      <c r="D13" s="280">
        <v>9458</v>
      </c>
      <c r="E13" s="280">
        <v>9508</v>
      </c>
      <c r="F13" s="280">
        <v>7114</v>
      </c>
      <c r="G13" s="280">
        <v>8943</v>
      </c>
      <c r="H13" s="105">
        <v>9392</v>
      </c>
      <c r="I13" s="368">
        <v>-1.0636034886194426E-3</v>
      </c>
      <c r="J13" s="449"/>
    </row>
    <row r="14" spans="1:27" x14ac:dyDescent="0.25">
      <c r="A14" s="109" t="s">
        <v>4</v>
      </c>
      <c r="B14" s="361" t="s">
        <v>175</v>
      </c>
      <c r="C14" s="365">
        <v>6238</v>
      </c>
      <c r="D14" s="366">
        <v>6376</v>
      </c>
      <c r="E14" s="366">
        <v>5997</v>
      </c>
      <c r="F14" s="366">
        <v>4613</v>
      </c>
      <c r="G14" s="366">
        <v>5910</v>
      </c>
      <c r="H14" s="367">
        <v>6265</v>
      </c>
      <c r="I14" s="370">
        <v>4.3283103558832961E-3</v>
      </c>
      <c r="J14" s="449"/>
    </row>
    <row r="15" spans="1:27" x14ac:dyDescent="0.25">
      <c r="A15" s="34"/>
      <c r="B15" s="345" t="s">
        <v>176</v>
      </c>
      <c r="C15" s="95">
        <v>41</v>
      </c>
      <c r="D15" s="96">
        <v>59</v>
      </c>
      <c r="E15" s="96">
        <v>50</v>
      </c>
      <c r="F15" s="96">
        <v>80</v>
      </c>
      <c r="G15" s="96">
        <v>44</v>
      </c>
      <c r="H15" s="97">
        <v>38</v>
      </c>
      <c r="I15" s="369">
        <v>-7.3170731707317069E-2</v>
      </c>
      <c r="J15" s="449"/>
    </row>
    <row r="16" spans="1:27" x14ac:dyDescent="0.25">
      <c r="A16" s="34"/>
      <c r="B16" s="345" t="s">
        <v>242</v>
      </c>
      <c r="C16" s="95">
        <v>68</v>
      </c>
      <c r="D16" s="96">
        <v>70</v>
      </c>
      <c r="E16" s="96">
        <v>59</v>
      </c>
      <c r="F16" s="96">
        <v>52</v>
      </c>
      <c r="G16" s="96">
        <v>18</v>
      </c>
      <c r="H16" s="97">
        <v>25</v>
      </c>
      <c r="I16" s="369">
        <v>-0.63235294117647056</v>
      </c>
      <c r="J16" s="449"/>
    </row>
    <row r="17" spans="1:10" x14ac:dyDescent="0.25">
      <c r="A17" s="39"/>
      <c r="B17" s="169" t="s">
        <v>69</v>
      </c>
      <c r="C17" s="279">
        <v>6347</v>
      </c>
      <c r="D17" s="280">
        <v>6505</v>
      </c>
      <c r="E17" s="280">
        <v>6106</v>
      </c>
      <c r="F17" s="280">
        <v>4745</v>
      </c>
      <c r="G17" s="280">
        <v>5972</v>
      </c>
      <c r="H17" s="105">
        <v>6328</v>
      </c>
      <c r="I17" s="368">
        <v>-2.9935402552386955E-3</v>
      </c>
      <c r="J17" s="449"/>
    </row>
    <row r="18" spans="1:10" x14ac:dyDescent="0.25">
      <c r="A18" s="109" t="s">
        <v>5</v>
      </c>
      <c r="B18" s="361" t="s">
        <v>175</v>
      </c>
      <c r="C18" s="365">
        <v>7704</v>
      </c>
      <c r="D18" s="366">
        <v>7831</v>
      </c>
      <c r="E18" s="366">
        <v>7775</v>
      </c>
      <c r="F18" s="366">
        <v>5885</v>
      </c>
      <c r="G18" s="366">
        <v>7308</v>
      </c>
      <c r="H18" s="367">
        <v>7792</v>
      </c>
      <c r="I18" s="370">
        <v>1.142263759086189E-2</v>
      </c>
      <c r="J18" s="449"/>
    </row>
    <row r="19" spans="1:10" x14ac:dyDescent="0.25">
      <c r="A19" s="34"/>
      <c r="B19" s="345" t="s">
        <v>176</v>
      </c>
      <c r="C19" s="95">
        <v>28</v>
      </c>
      <c r="D19" s="96">
        <v>34</v>
      </c>
      <c r="E19" s="96">
        <v>52</v>
      </c>
      <c r="F19" s="96">
        <v>78</v>
      </c>
      <c r="G19" s="96">
        <v>41</v>
      </c>
      <c r="H19" s="97">
        <v>30</v>
      </c>
      <c r="I19" s="369">
        <v>7.1428571428571425E-2</v>
      </c>
      <c r="J19" s="449"/>
    </row>
    <row r="20" spans="1:10" x14ac:dyDescent="0.25">
      <c r="A20" s="34"/>
      <c r="B20" s="345" t="s">
        <v>242</v>
      </c>
      <c r="C20" s="95">
        <v>43</v>
      </c>
      <c r="D20" s="96">
        <v>43</v>
      </c>
      <c r="E20" s="96">
        <v>56</v>
      </c>
      <c r="F20" s="96">
        <v>49</v>
      </c>
      <c r="G20" s="96">
        <v>28</v>
      </c>
      <c r="H20" s="97">
        <v>24</v>
      </c>
      <c r="I20" s="369">
        <v>-0.44186046511627908</v>
      </c>
    </row>
    <row r="21" spans="1:10" x14ac:dyDescent="0.25">
      <c r="A21" s="34"/>
      <c r="B21" s="345" t="s">
        <v>48</v>
      </c>
      <c r="C21" s="95">
        <v>1</v>
      </c>
      <c r="D21" s="96">
        <v>0</v>
      </c>
      <c r="E21" s="96">
        <v>0</v>
      </c>
      <c r="F21" s="96">
        <v>0</v>
      </c>
      <c r="G21" s="96">
        <v>0</v>
      </c>
      <c r="H21" s="97">
        <v>0</v>
      </c>
      <c r="I21" s="369" t="s">
        <v>186</v>
      </c>
    </row>
    <row r="22" spans="1:10" x14ac:dyDescent="0.25">
      <c r="A22" s="39"/>
      <c r="B22" s="169" t="s">
        <v>69</v>
      </c>
      <c r="C22" s="279">
        <v>7776</v>
      </c>
      <c r="D22" s="280">
        <v>7908</v>
      </c>
      <c r="E22" s="280">
        <v>7883</v>
      </c>
      <c r="F22" s="280">
        <v>6012</v>
      </c>
      <c r="G22" s="280">
        <v>7377</v>
      </c>
      <c r="H22" s="105">
        <v>7846</v>
      </c>
      <c r="I22" s="368">
        <v>9.0020576131687249E-3</v>
      </c>
    </row>
    <row r="23" spans="1:10" x14ac:dyDescent="0.25">
      <c r="A23" s="109" t="s">
        <v>6</v>
      </c>
      <c r="B23" s="361" t="s">
        <v>175</v>
      </c>
      <c r="C23" s="365">
        <v>6279</v>
      </c>
      <c r="D23" s="366">
        <v>6660</v>
      </c>
      <c r="E23" s="366">
        <v>7153</v>
      </c>
      <c r="F23" s="366">
        <v>5345</v>
      </c>
      <c r="G23" s="366">
        <v>6856</v>
      </c>
      <c r="H23" s="367">
        <v>7362</v>
      </c>
      <c r="I23" s="370">
        <v>0.17247969421882464</v>
      </c>
    </row>
    <row r="24" spans="1:10" x14ac:dyDescent="0.25">
      <c r="A24" s="34"/>
      <c r="B24" s="345" t="s">
        <v>176</v>
      </c>
      <c r="C24" s="95">
        <v>33</v>
      </c>
      <c r="D24" s="96">
        <v>29</v>
      </c>
      <c r="E24" s="96">
        <v>32</v>
      </c>
      <c r="F24" s="96">
        <v>65</v>
      </c>
      <c r="G24" s="96">
        <v>34</v>
      </c>
      <c r="H24" s="97">
        <v>60</v>
      </c>
      <c r="I24" s="369">
        <v>0.81818181818181823</v>
      </c>
    </row>
    <row r="25" spans="1:10" x14ac:dyDescent="0.25">
      <c r="A25" s="34"/>
      <c r="B25" s="345" t="s">
        <v>242</v>
      </c>
      <c r="C25" s="95">
        <v>34</v>
      </c>
      <c r="D25" s="96">
        <v>26</v>
      </c>
      <c r="E25" s="96">
        <v>31</v>
      </c>
      <c r="F25" s="96">
        <v>45</v>
      </c>
      <c r="G25" s="96">
        <v>24</v>
      </c>
      <c r="H25" s="97">
        <v>28</v>
      </c>
      <c r="I25" s="369">
        <v>-0.17647058823529413</v>
      </c>
    </row>
    <row r="26" spans="1:10" x14ac:dyDescent="0.25">
      <c r="A26" s="34"/>
      <c r="B26" s="169" t="s">
        <v>69</v>
      </c>
      <c r="C26" s="279">
        <v>6346</v>
      </c>
      <c r="D26" s="280">
        <v>6715</v>
      </c>
      <c r="E26" s="280">
        <v>7216</v>
      </c>
      <c r="F26" s="280">
        <v>5455</v>
      </c>
      <c r="G26" s="280">
        <v>6914</v>
      </c>
      <c r="H26" s="105">
        <v>7450</v>
      </c>
      <c r="I26" s="368">
        <v>0.1739678537661519</v>
      </c>
    </row>
    <row r="27" spans="1:10" x14ac:dyDescent="0.25">
      <c r="A27" s="109" t="s">
        <v>48</v>
      </c>
      <c r="B27" s="361" t="s">
        <v>175</v>
      </c>
      <c r="C27" s="365">
        <v>888</v>
      </c>
      <c r="D27" s="366">
        <v>448</v>
      </c>
      <c r="E27" s="366">
        <v>456</v>
      </c>
      <c r="F27" s="366">
        <v>322</v>
      </c>
      <c r="G27" s="366">
        <v>412</v>
      </c>
      <c r="H27" s="367">
        <v>321</v>
      </c>
      <c r="I27" s="370">
        <v>-0.63851351351351349</v>
      </c>
    </row>
    <row r="28" spans="1:10" x14ac:dyDescent="0.25">
      <c r="A28" s="34"/>
      <c r="B28" s="345" t="s">
        <v>176</v>
      </c>
      <c r="C28" s="95">
        <v>5</v>
      </c>
      <c r="D28" s="96">
        <v>2</v>
      </c>
      <c r="E28" s="96">
        <v>4</v>
      </c>
      <c r="F28" s="96">
        <v>5</v>
      </c>
      <c r="G28" s="96">
        <v>2</v>
      </c>
      <c r="H28" s="97">
        <v>11</v>
      </c>
      <c r="I28" s="369">
        <v>1.2</v>
      </c>
    </row>
    <row r="29" spans="1:10" x14ac:dyDescent="0.25">
      <c r="A29" s="34"/>
      <c r="B29" s="345" t="s">
        <v>242</v>
      </c>
      <c r="C29" s="95">
        <v>10</v>
      </c>
      <c r="D29" s="96">
        <v>3</v>
      </c>
      <c r="E29" s="96">
        <v>0</v>
      </c>
      <c r="F29" s="96">
        <v>5</v>
      </c>
      <c r="G29" s="96">
        <v>5</v>
      </c>
      <c r="H29" s="97">
        <v>3</v>
      </c>
      <c r="I29" s="369">
        <v>-0.7</v>
      </c>
    </row>
    <row r="30" spans="1:10" x14ac:dyDescent="0.25">
      <c r="A30" s="39"/>
      <c r="B30" s="169" t="s">
        <v>69</v>
      </c>
      <c r="C30" s="279">
        <v>903</v>
      </c>
      <c r="D30" s="280">
        <v>453</v>
      </c>
      <c r="E30" s="280">
        <v>460</v>
      </c>
      <c r="F30" s="280">
        <v>332</v>
      </c>
      <c r="G30" s="280">
        <v>419</v>
      </c>
      <c r="H30" s="105">
        <v>335</v>
      </c>
      <c r="I30" s="368">
        <v>-0.6290143964562569</v>
      </c>
    </row>
    <row r="31" spans="1:10" x14ac:dyDescent="0.25">
      <c r="A31" s="342" t="s">
        <v>7</v>
      </c>
      <c r="B31" s="342" t="s">
        <v>175</v>
      </c>
      <c r="C31" s="362">
        <v>35341</v>
      </c>
      <c r="D31" s="363">
        <v>35546</v>
      </c>
      <c r="E31" s="363">
        <v>35406</v>
      </c>
      <c r="F31" s="363">
        <v>26612</v>
      </c>
      <c r="G31" s="363">
        <v>34069</v>
      </c>
      <c r="H31" s="364">
        <v>36154</v>
      </c>
      <c r="I31" s="400">
        <v>2.3004442432302426E-2</v>
      </c>
    </row>
    <row r="32" spans="1:10" x14ac:dyDescent="0.25">
      <c r="A32" s="343"/>
      <c r="B32" s="343" t="s">
        <v>176</v>
      </c>
      <c r="C32" s="401">
        <v>254</v>
      </c>
      <c r="D32" s="402">
        <v>249</v>
      </c>
      <c r="E32" s="402">
        <v>277</v>
      </c>
      <c r="F32" s="402">
        <v>471</v>
      </c>
      <c r="G32" s="402">
        <v>234</v>
      </c>
      <c r="H32" s="403">
        <v>287</v>
      </c>
      <c r="I32" s="404">
        <v>0.12992125984251968</v>
      </c>
    </row>
    <row r="33" spans="1:23" x14ac:dyDescent="0.25">
      <c r="A33" s="343"/>
      <c r="B33" s="343" t="s">
        <v>242</v>
      </c>
      <c r="C33" s="401">
        <v>256</v>
      </c>
      <c r="D33" s="402">
        <v>251</v>
      </c>
      <c r="E33" s="402">
        <v>284</v>
      </c>
      <c r="F33" s="402">
        <v>311</v>
      </c>
      <c r="G33" s="402">
        <v>168</v>
      </c>
      <c r="H33" s="403">
        <v>166</v>
      </c>
      <c r="I33" s="404">
        <v>-0.3515625</v>
      </c>
    </row>
    <row r="34" spans="1:23" x14ac:dyDescent="0.25">
      <c r="A34" s="343"/>
      <c r="B34" s="343" t="s">
        <v>48</v>
      </c>
      <c r="C34" s="401">
        <v>1</v>
      </c>
      <c r="D34" s="402">
        <v>0</v>
      </c>
      <c r="E34" s="402">
        <v>0</v>
      </c>
      <c r="F34" s="402">
        <v>0</v>
      </c>
      <c r="G34" s="402">
        <v>0</v>
      </c>
      <c r="H34" s="403">
        <v>0</v>
      </c>
      <c r="I34" s="404" t="s">
        <v>186</v>
      </c>
    </row>
    <row r="35" spans="1:23" x14ac:dyDescent="0.25">
      <c r="A35" s="344"/>
      <c r="B35" s="169" t="s">
        <v>69</v>
      </c>
      <c r="C35" s="279">
        <v>35852</v>
      </c>
      <c r="D35" s="280">
        <v>36046</v>
      </c>
      <c r="E35" s="280">
        <v>35967</v>
      </c>
      <c r="F35" s="280">
        <v>27394</v>
      </c>
      <c r="G35" s="280">
        <v>34471</v>
      </c>
      <c r="H35" s="105">
        <v>36607</v>
      </c>
      <c r="I35" s="368">
        <v>2.1058797277697199E-2</v>
      </c>
    </row>
    <row r="36" spans="1:23" x14ac:dyDescent="0.25">
      <c r="A36" s="576" t="s">
        <v>271</v>
      </c>
      <c r="B36" s="220"/>
      <c r="C36" s="360"/>
      <c r="D36" s="360"/>
      <c r="E36" s="360"/>
      <c r="F36" s="501"/>
      <c r="G36" s="501"/>
      <c r="H36" s="360"/>
      <c r="I36" s="360"/>
    </row>
    <row r="37" spans="1:23" x14ac:dyDescent="0.25">
      <c r="A37" s="576" t="s">
        <v>481</v>
      </c>
      <c r="B37" s="220"/>
      <c r="C37" s="360"/>
      <c r="D37" s="360"/>
      <c r="E37" s="360"/>
      <c r="F37" s="501"/>
      <c r="G37" s="501"/>
      <c r="H37" s="360"/>
      <c r="I37" s="360"/>
    </row>
    <row r="38" spans="1:23" x14ac:dyDescent="0.25">
      <c r="A38" s="263" t="s">
        <v>368</v>
      </c>
      <c r="B38" s="253"/>
      <c r="C38" s="3"/>
      <c r="D38" s="3"/>
      <c r="E38" s="3"/>
      <c r="F38" s="3"/>
      <c r="G38" s="3"/>
      <c r="H38" s="3"/>
      <c r="I38" s="3"/>
    </row>
    <row r="39" spans="1:23" x14ac:dyDescent="0.25">
      <c r="A39" s="252"/>
      <c r="B39" s="110"/>
      <c r="C39" s="110"/>
      <c r="D39" s="110"/>
      <c r="E39" s="110"/>
      <c r="F39" s="110"/>
      <c r="G39" s="110"/>
      <c r="H39" s="110"/>
      <c r="I39" s="110"/>
    </row>
    <row r="40" spans="1:23" x14ac:dyDescent="0.25">
      <c r="A40" s="60"/>
      <c r="B40" s="110"/>
      <c r="C40" s="110"/>
      <c r="D40" s="110"/>
      <c r="E40" s="110"/>
      <c r="F40" s="110"/>
      <c r="G40" s="110"/>
      <c r="H40" s="110"/>
      <c r="I40" s="110"/>
    </row>
    <row r="41" spans="1:23" x14ac:dyDescent="0.25">
      <c r="A41" s="60"/>
      <c r="B41" s="23"/>
    </row>
    <row r="42" spans="1:23" x14ac:dyDescent="0.25">
      <c r="A42" s="212"/>
      <c r="B42" s="23"/>
    </row>
    <row r="43" spans="1:23" s="3" customFormat="1" x14ac:dyDescent="0.25">
      <c r="A43" s="254"/>
      <c r="B43" s="23"/>
      <c r="C43" s="23"/>
      <c r="D43" s="23"/>
      <c r="E43" s="23"/>
      <c r="F43" s="23"/>
      <c r="G43" s="23"/>
      <c r="H43" s="23"/>
      <c r="I43" s="23"/>
      <c r="J43" s="23"/>
      <c r="K43" s="110"/>
      <c r="L43" s="110"/>
      <c r="M43" s="110"/>
      <c r="N43" s="110"/>
      <c r="O43" s="110"/>
      <c r="P43" s="110"/>
      <c r="Q43" s="110"/>
      <c r="R43" s="110"/>
      <c r="S43" s="110"/>
      <c r="T43" s="110"/>
      <c r="U43" s="110"/>
      <c r="V43" s="110"/>
      <c r="W43" s="110"/>
    </row>
    <row r="44" spans="1:23" x14ac:dyDescent="0.25">
      <c r="A44" s="254"/>
      <c r="B44" s="110"/>
      <c r="C44" s="110"/>
      <c r="D44" s="110"/>
      <c r="E44" s="110"/>
      <c r="F44" s="110"/>
      <c r="G44" s="110"/>
      <c r="H44" s="110"/>
      <c r="I44" s="110"/>
      <c r="J44" s="110"/>
    </row>
  </sheetData>
  <hyperlinks>
    <hyperlink ref="A38" r:id="rId1" xr:uid="{00000000-0004-0000-2E00-000000000000}"/>
    <hyperlink ref="A36" location="List!A1" display="Back to List" xr:uid="{E3964CC9-8FFA-4535-B6A9-49EB0EE9370F}"/>
    <hyperlink ref="A37" location="Notes!A1" display="Back to Notes" xr:uid="{D9D16974-FC09-4FD3-BD32-9D835F69C73B}"/>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3"/>
  <sheetViews>
    <sheetView showGridLines="0" workbookViewId="0"/>
  </sheetViews>
  <sheetFormatPr defaultRowHeight="15" x14ac:dyDescent="0.25"/>
  <sheetData>
    <row r="1" spans="1:16" ht="18.75" x14ac:dyDescent="0.3">
      <c r="A1" s="260" t="s">
        <v>155</v>
      </c>
      <c r="B1" s="259"/>
      <c r="C1" s="261"/>
      <c r="D1" s="261"/>
      <c r="E1" s="261"/>
      <c r="F1" s="261"/>
      <c r="G1" s="261"/>
      <c r="H1" s="261"/>
      <c r="I1" s="261"/>
      <c r="J1" s="261"/>
      <c r="K1" s="261"/>
      <c r="L1" s="261"/>
      <c r="M1" s="261"/>
      <c r="N1" s="261"/>
      <c r="O1" s="261"/>
      <c r="P1" s="261"/>
    </row>
    <row r="3" spans="1:16" x14ac:dyDescent="0.25">
      <c r="A3" s="262"/>
      <c r="B3" s="263" t="s">
        <v>244</v>
      </c>
    </row>
    <row r="4" spans="1:16" x14ac:dyDescent="0.25">
      <c r="A4" s="262"/>
      <c r="B4" s="263" t="s">
        <v>245</v>
      </c>
    </row>
    <row r="5" spans="1:16" x14ac:dyDescent="0.25">
      <c r="A5" s="262"/>
      <c r="B5" s="264" t="s">
        <v>246</v>
      </c>
    </row>
    <row r="6" spans="1:16" x14ac:dyDescent="0.25">
      <c r="A6" s="262"/>
      <c r="B6" s="263" t="s">
        <v>247</v>
      </c>
    </row>
    <row r="7" spans="1:16" x14ac:dyDescent="0.25">
      <c r="A7" s="262"/>
      <c r="B7" s="262" t="s">
        <v>248</v>
      </c>
    </row>
    <row r="8" spans="1:16" x14ac:dyDescent="0.25">
      <c r="A8" s="262"/>
      <c r="B8" s="263" t="s">
        <v>249</v>
      </c>
    </row>
    <row r="9" spans="1:16" x14ac:dyDescent="0.25">
      <c r="A9" s="262"/>
      <c r="B9" s="263" t="s">
        <v>250</v>
      </c>
    </row>
    <row r="10" spans="1:16" x14ac:dyDescent="0.25">
      <c r="A10" s="262"/>
      <c r="B10" s="262" t="s">
        <v>251</v>
      </c>
    </row>
    <row r="11" spans="1:16" x14ac:dyDescent="0.25">
      <c r="A11" s="262"/>
      <c r="B11" s="265" t="s">
        <v>252</v>
      </c>
    </row>
    <row r="12" spans="1:16" x14ac:dyDescent="0.25">
      <c r="A12" s="266"/>
      <c r="B12" s="265" t="s">
        <v>466</v>
      </c>
    </row>
    <row r="13" spans="1:16" x14ac:dyDescent="0.25">
      <c r="A13" s="262"/>
      <c r="B13" s="263" t="s">
        <v>422</v>
      </c>
    </row>
    <row r="14" spans="1:16" x14ac:dyDescent="0.25">
      <c r="A14" s="262"/>
      <c r="B14" s="263" t="s">
        <v>253</v>
      </c>
    </row>
    <row r="15" spans="1:16" x14ac:dyDescent="0.25">
      <c r="A15" s="262"/>
      <c r="B15" s="263" t="s">
        <v>254</v>
      </c>
    </row>
    <row r="16" spans="1:16" x14ac:dyDescent="0.25">
      <c r="A16" s="262"/>
      <c r="B16" s="265" t="s">
        <v>255</v>
      </c>
    </row>
    <row r="17" spans="1:2" x14ac:dyDescent="0.25">
      <c r="A17" s="262"/>
      <c r="B17" s="263" t="s">
        <v>256</v>
      </c>
    </row>
    <row r="18" spans="1:2" x14ac:dyDescent="0.25">
      <c r="A18" s="262"/>
      <c r="B18" s="263" t="s">
        <v>257</v>
      </c>
    </row>
    <row r="19" spans="1:2" x14ac:dyDescent="0.25">
      <c r="A19" s="262"/>
      <c r="B19" s="263" t="s">
        <v>258</v>
      </c>
    </row>
    <row r="20" spans="1:2" x14ac:dyDescent="0.25">
      <c r="A20" s="266"/>
      <c r="B20" s="263" t="s">
        <v>259</v>
      </c>
    </row>
    <row r="21" spans="1:2" s="373" customFormat="1" x14ac:dyDescent="0.25">
      <c r="A21" s="266"/>
      <c r="B21" s="263" t="s">
        <v>395</v>
      </c>
    </row>
    <row r="22" spans="1:2" x14ac:dyDescent="0.25">
      <c r="A22" s="262"/>
      <c r="B22" s="263" t="s">
        <v>394</v>
      </c>
    </row>
    <row r="23" spans="1:2" x14ac:dyDescent="0.25">
      <c r="A23" s="266"/>
      <c r="B23" s="263" t="s">
        <v>393</v>
      </c>
    </row>
    <row r="24" spans="1:2" s="373" customFormat="1" x14ac:dyDescent="0.25">
      <c r="A24" s="266"/>
      <c r="B24" s="263" t="s">
        <v>448</v>
      </c>
    </row>
    <row r="25" spans="1:2" x14ac:dyDescent="0.25">
      <c r="A25" s="262"/>
      <c r="B25" s="267" t="s">
        <v>392</v>
      </c>
    </row>
    <row r="26" spans="1:2" x14ac:dyDescent="0.25">
      <c r="A26" s="262"/>
      <c r="B26" s="265" t="s">
        <v>391</v>
      </c>
    </row>
    <row r="27" spans="1:2" x14ac:dyDescent="0.25">
      <c r="A27" s="262"/>
      <c r="B27" s="265" t="s">
        <v>390</v>
      </c>
    </row>
    <row r="28" spans="1:2" x14ac:dyDescent="0.25">
      <c r="A28" s="262"/>
      <c r="B28" s="265" t="s">
        <v>389</v>
      </c>
    </row>
    <row r="29" spans="1:2" s="373" customFormat="1" x14ac:dyDescent="0.25">
      <c r="A29" s="262"/>
      <c r="B29" s="265" t="s">
        <v>388</v>
      </c>
    </row>
    <row r="30" spans="1:2" x14ac:dyDescent="0.25">
      <c r="A30" s="262"/>
      <c r="B30" s="263" t="s">
        <v>387</v>
      </c>
    </row>
    <row r="31" spans="1:2" x14ac:dyDescent="0.25">
      <c r="A31" s="262"/>
      <c r="B31" s="263" t="s">
        <v>386</v>
      </c>
    </row>
    <row r="32" spans="1:2" x14ac:dyDescent="0.25">
      <c r="A32" s="258"/>
      <c r="B32" s="262" t="s">
        <v>490</v>
      </c>
    </row>
    <row r="33" spans="2:2" x14ac:dyDescent="0.25">
      <c r="B33" s="262" t="s">
        <v>156</v>
      </c>
    </row>
  </sheetData>
  <hyperlinks>
    <hyperlink ref="B3" location="'1.1'!A1" display="'1.1'!A1" xr:uid="{00000000-0004-0000-0000-000000000000}"/>
    <hyperlink ref="B4" location="'1.2'!A1" display="'1.2'!A1" xr:uid="{00000000-0004-0000-0000-000001000000}"/>
    <hyperlink ref="B5" location="'1.3'!A1" display="'1.3'!A1" xr:uid="{00000000-0004-0000-0000-000002000000}"/>
    <hyperlink ref="B6" location="'1.4'!A1" display="'1.4'!A1" xr:uid="{00000000-0004-0000-0000-000003000000}"/>
    <hyperlink ref="B7" location="'1.5'!A1" display="'1.5'!A1" xr:uid="{00000000-0004-0000-0000-000004000000}"/>
    <hyperlink ref="B8" location="'1.6'!A1" display="'1.6'!A1" xr:uid="{00000000-0004-0000-0000-000005000000}"/>
    <hyperlink ref="B9" location="'1.7'!A1" display="'1.7'!A1" xr:uid="{00000000-0004-0000-0000-000006000000}"/>
    <hyperlink ref="B10" location="'1.8'!A1" display="'1.8'!A1" xr:uid="{00000000-0004-0000-0000-000007000000}"/>
    <hyperlink ref="B11" location="'1.9'!A1" display="'1.9'!A1" xr:uid="{00000000-0004-0000-0000-000008000000}"/>
    <hyperlink ref="B12" location="'1.10'!A1" display="'1.10'!A1" xr:uid="{00000000-0004-0000-0000-000009000000}"/>
    <hyperlink ref="B13" location="'1.11'!A1" display="'1.11'!A1" xr:uid="{00000000-0004-0000-0000-00000A000000}"/>
    <hyperlink ref="B27" location="'1.25'!A1" display="1.25 Payments Made for Ophthalmic Services by Local Commissioning Group (Health Trust) by Financial Year" xr:uid="{00000000-0004-0000-0000-00000B000000}"/>
    <hyperlink ref="B28" location="'1.26'!A1" display="1.26 Payments Made for Ophthalmic Services by Local Government District by Financial Year" xr:uid="{00000000-0004-0000-0000-00000C000000}"/>
    <hyperlink ref="B30" location="'1.28'!A1" display="1.28 Population weighted average distance and population proportion proximity to nearest Optician by Local Commissioning Group (Health Trust) by Financial Year" xr:uid="{00000000-0004-0000-0000-00000D000000}"/>
    <hyperlink ref="B31" location="'1.29'!A1" display="1.29 Population weighted average distance and population proportion proximity to nearest Optician by Local Government District by Financial Year" xr:uid="{00000000-0004-0000-0000-00000E000000}"/>
    <hyperlink ref="B32" location="Notes!A1" display="Notes" xr:uid="{00000000-0004-0000-0000-00000F000000}"/>
    <hyperlink ref="B8" location="'1.6'!A1" display="Sight Tests paid by Local Commissioning Group (Health Trust) and Age Group by Financial Year" xr:uid="{00000000-0004-0000-0000-000010000000}"/>
    <hyperlink ref="B9" location="'1.7'!A1" display="Sight Tests paid by Local Government District and Age Group by Financial Year" xr:uid="{00000000-0004-0000-0000-000011000000}"/>
    <hyperlink ref="B10" location="'1.8'!A1" display="Number and Percentage of the population attending a sight test, by age group and gender by Financial Year" xr:uid="{00000000-0004-0000-0000-000012000000}"/>
    <hyperlink ref="B11" location="'1.9'!A1" display="Sight Test by Exemption Reason and Financial Year" xr:uid="{00000000-0004-0000-0000-000013000000}"/>
    <hyperlink ref="B12" location="'1.10'!A1" display="Sight tests paid for and vouchers reimbursed by HSC per 1,000 population by Local Commissioning Group (Health Trust) by Financial Year" xr:uid="{00000000-0004-0000-0000-000014000000}"/>
    <hyperlink ref="B13" location="'1.11'!A1" display="Number and Percentage of people who had a sight test in the last 3 years (2019/19 - 2020/21) by deprivation decile" xr:uid="{00000000-0004-0000-0000-000015000000}"/>
    <hyperlink ref="B14" location="'1.12'!A1" display="Vouchers paid by Local Commissioning Group (Health Trust and Age Group by Financial Year" xr:uid="{00000000-0004-0000-0000-000016000000}"/>
    <hyperlink ref="B15" location="'1.13'!A1" display="Vouchers paid by Local Government District and Age Group by Financial Year" xr:uid="{00000000-0004-0000-0000-000017000000}"/>
    <hyperlink ref="B16" location="'1.14'!A1" display="Vouchers by Exemption Reason and Financial Year" xr:uid="{00000000-0004-0000-0000-000018000000}"/>
    <hyperlink ref="B17" location="'1.15'!A1" display="Repairs and Replacements paid by Local Commissioning Group (Health Trust and Age Group by Financial Year" xr:uid="{00000000-0004-0000-0000-000019000000}"/>
    <hyperlink ref="B18" location="'1.16'!A1" display="Repairs and Replacements paid by Local Government District and Age Group by Financial Year" xr:uid="{00000000-0004-0000-0000-00001A000000}"/>
    <hyperlink ref="B19" location="'1.17'!A1" display="Number of Assessments at Northern Ireland Primary Care Optometry Enhanced Services by Local Commissioning Group (Health Trust) and Financial Year" xr:uid="{00000000-0004-0000-0000-00001B000000}"/>
    <hyperlink ref="B20" location="'1.18'!A1" display="Outcome following assessment at Northern Ireland Primary Care Optometry Enhanced Services (LES I and LES II) by Financial Year" xr:uid="{00000000-0004-0000-0000-00001C000000}"/>
    <hyperlink ref="B22" location="'1.20'!A1" display="1.20 Presenting Symptom at Northern Ireland Primary Eyecare Assessment and Referral Service (NI PEARS) by Referral Source and Financial Year" xr:uid="{00000000-0004-0000-0000-00001D000000}"/>
    <hyperlink ref="B23" location="'1.21'!A1" display="1.21 Outcome following assessment at Northern Ireland Primary Eyecare Assessment and Referral Service (NI PEARS) by Type of Assessment and Financial Year" xr:uid="{00000000-0004-0000-0000-00001E000000}"/>
    <hyperlink ref="B25" location="'1.23'!A1" display="1.23 Sight Tests, Vouchers and Repairs &amp; Replacements per 100,000 population by UK regions and Financial Year" xr:uid="{00000000-0004-0000-0000-00001F000000}"/>
    <hyperlink ref="B26" location="'1.24'!A1" display="1.24 Payments Made for Ophthalmic Services by Financial Year" xr:uid="{00000000-0004-0000-0000-000020000000}"/>
    <hyperlink ref="B24" location="'1.22'!A1" display="1.22 Number of Assessments for the Enhanced Service for Ocular Hypertension (OHT) Review and Monitoring by Local Commissioning Group (Health Trust) and Financial Year" xr:uid="{00000000-0004-0000-0000-000021000000}"/>
    <hyperlink ref="B29" location="'1.27'!A1" display="1.27 Number of Sight Tests, Domiciliary Sight Tests, Vouchers, Repairs &amp; Replacements and associated cost including Covid-19 payments by Payment Month" xr:uid="{00000000-0004-0000-0000-000022000000}"/>
    <hyperlink ref="B21" location="'1.19'!A1" display="1.19: Number of Assessments at Northern Ireland Primary Eyecare Assessment and Referral Service (NI PEARS) by Referral Source, Local Commissioning Group (Health Trust) and Financial Year" xr:uid="{00000000-0004-0000-0000-000023000000}"/>
    <hyperlink ref="B33" location="'User Guidance'!A1" display="User Guidance" xr:uid="{43556B3B-4D87-4CCE-907A-B0BF72AC4EDE}"/>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A69"/>
  <sheetViews>
    <sheetView showGridLines="0" workbookViewId="0"/>
  </sheetViews>
  <sheetFormatPr defaultRowHeight="15" x14ac:dyDescent="0.25"/>
  <cols>
    <col min="1" max="1" width="35.42578125" style="23" bestFit="1" customWidth="1"/>
    <col min="2" max="2" width="12.7109375" style="254" customWidth="1"/>
    <col min="3" max="8" width="9.140625" style="23"/>
    <col min="9" max="9" width="16.5703125" style="23" customWidth="1"/>
    <col min="10" max="51" width="9.140625" style="23"/>
    <col min="52" max="52" width="9.42578125" style="23" customWidth="1"/>
    <col min="53" max="75" width="9.140625" style="23"/>
    <col min="76" max="76" width="17.85546875" style="23" customWidth="1"/>
    <col min="77" max="16384" width="9.140625" style="23"/>
  </cols>
  <sheetData>
    <row r="1" spans="1:27" x14ac:dyDescent="0.25">
      <c r="A1" s="535" t="s">
        <v>333</v>
      </c>
    </row>
    <row r="2" spans="1:27" x14ac:dyDescent="0.25">
      <c r="A2" s="536" t="s">
        <v>298</v>
      </c>
    </row>
    <row r="3" spans="1:27" x14ac:dyDescent="0.25">
      <c r="A3" s="175" t="s">
        <v>302</v>
      </c>
    </row>
    <row r="4" spans="1:27" x14ac:dyDescent="0.25">
      <c r="A4" s="405" t="s">
        <v>187</v>
      </c>
      <c r="B4" s="405" t="s">
        <v>39</v>
      </c>
      <c r="C4" s="357"/>
      <c r="D4" s="386" t="s">
        <v>20</v>
      </c>
      <c r="E4" s="346"/>
      <c r="F4" s="346"/>
      <c r="G4" s="346"/>
      <c r="H4" s="275"/>
      <c r="I4" s="371" t="s">
        <v>177</v>
      </c>
      <c r="L4" s="3"/>
      <c r="M4" s="3"/>
      <c r="N4" s="3"/>
      <c r="O4" s="3"/>
      <c r="P4" s="3"/>
      <c r="Q4" s="3"/>
      <c r="R4" s="3"/>
      <c r="S4" s="3"/>
      <c r="T4" s="3"/>
      <c r="U4" s="3"/>
      <c r="V4" s="3"/>
      <c r="W4" s="3"/>
      <c r="X4" s="3"/>
      <c r="Y4" s="3"/>
      <c r="Z4" s="3"/>
      <c r="AA4" s="3"/>
    </row>
    <row r="5" spans="1:27" ht="15" customHeight="1" x14ac:dyDescent="0.25">
      <c r="A5" s="406" t="s">
        <v>181</v>
      </c>
      <c r="B5" s="448"/>
      <c r="C5" s="357" t="s">
        <v>36</v>
      </c>
      <c r="D5" s="108" t="s">
        <v>37</v>
      </c>
      <c r="E5" s="107" t="s">
        <v>38</v>
      </c>
      <c r="F5" s="107" t="s">
        <v>159</v>
      </c>
      <c r="G5" s="107" t="s">
        <v>373</v>
      </c>
      <c r="H5" s="341" t="s">
        <v>424</v>
      </c>
      <c r="I5" s="372" t="s">
        <v>426</v>
      </c>
      <c r="J5" s="3"/>
      <c r="K5" s="3"/>
      <c r="L5" s="360"/>
      <c r="M5" s="360"/>
      <c r="N5" s="360"/>
      <c r="O5" s="360"/>
      <c r="P5" s="360"/>
      <c r="Q5" s="360"/>
      <c r="R5" s="360"/>
      <c r="S5" s="360"/>
      <c r="T5" s="360"/>
      <c r="U5" s="360"/>
      <c r="V5" s="360"/>
      <c r="W5" s="360"/>
      <c r="X5" s="3"/>
      <c r="Y5" s="3"/>
      <c r="Z5" s="3"/>
      <c r="AA5" s="3"/>
    </row>
    <row r="6" spans="1:27" ht="15" customHeight="1" x14ac:dyDescent="0.25">
      <c r="A6" s="109" t="s">
        <v>9</v>
      </c>
      <c r="B6" s="361" t="s">
        <v>175</v>
      </c>
      <c r="C6" s="365">
        <v>2564</v>
      </c>
      <c r="D6" s="366">
        <v>2584</v>
      </c>
      <c r="E6" s="366">
        <v>2626</v>
      </c>
      <c r="F6" s="366">
        <v>1825</v>
      </c>
      <c r="G6" s="366">
        <v>2308</v>
      </c>
      <c r="H6" s="367">
        <v>2432</v>
      </c>
      <c r="I6" s="370">
        <v>-5.1482059282371297E-2</v>
      </c>
      <c r="J6" s="360"/>
      <c r="K6" s="360"/>
      <c r="L6" s="360"/>
      <c r="M6" s="360"/>
      <c r="N6" s="360"/>
      <c r="O6" s="360"/>
      <c r="P6" s="360"/>
      <c r="Q6" s="360"/>
      <c r="R6" s="360"/>
      <c r="S6" s="360"/>
      <c r="T6" s="360"/>
      <c r="U6" s="360"/>
      <c r="V6" s="360"/>
      <c r="W6" s="360"/>
      <c r="X6" s="360"/>
      <c r="Y6" s="360"/>
      <c r="Z6" s="360"/>
      <c r="AA6" s="360"/>
    </row>
    <row r="7" spans="1:27" x14ac:dyDescent="0.25">
      <c r="A7" s="34"/>
      <c r="B7" s="345" t="s">
        <v>176</v>
      </c>
      <c r="C7" s="95">
        <v>28</v>
      </c>
      <c r="D7" s="96">
        <v>28</v>
      </c>
      <c r="E7" s="96">
        <v>30</v>
      </c>
      <c r="F7" s="96">
        <v>40</v>
      </c>
      <c r="G7" s="96">
        <v>22</v>
      </c>
      <c r="H7" s="97">
        <v>31</v>
      </c>
      <c r="I7" s="369">
        <v>0.10714285714285714</v>
      </c>
      <c r="J7" s="360"/>
      <c r="K7" s="360"/>
      <c r="L7" s="110"/>
      <c r="M7" s="110"/>
      <c r="N7" s="110"/>
      <c r="O7" s="110"/>
      <c r="P7" s="110"/>
      <c r="Q7" s="110"/>
      <c r="R7" s="110"/>
      <c r="S7" s="110"/>
      <c r="T7" s="110"/>
      <c r="U7" s="110"/>
      <c r="V7" s="110"/>
      <c r="W7" s="110"/>
      <c r="X7" s="3"/>
      <c r="Y7" s="3"/>
      <c r="Z7" s="3"/>
      <c r="AA7" s="3"/>
    </row>
    <row r="8" spans="1:27" x14ac:dyDescent="0.25">
      <c r="A8" s="34"/>
      <c r="B8" s="345" t="s">
        <v>242</v>
      </c>
      <c r="C8" s="95">
        <v>16</v>
      </c>
      <c r="D8" s="96">
        <v>13</v>
      </c>
      <c r="E8" s="96">
        <v>17</v>
      </c>
      <c r="F8" s="96">
        <v>24</v>
      </c>
      <c r="G8" s="96">
        <v>14</v>
      </c>
      <c r="H8" s="97">
        <v>15</v>
      </c>
      <c r="I8" s="369">
        <v>-6.25E-2</v>
      </c>
      <c r="J8" s="110"/>
      <c r="K8" s="110"/>
      <c r="L8" s="110"/>
      <c r="M8" s="110"/>
      <c r="N8" s="110"/>
      <c r="O8" s="110"/>
      <c r="P8" s="110"/>
      <c r="Q8" s="110"/>
      <c r="R8" s="110"/>
      <c r="S8" s="110"/>
      <c r="T8" s="110"/>
      <c r="U8" s="110"/>
      <c r="V8" s="110"/>
      <c r="W8" s="110"/>
      <c r="X8" s="3"/>
      <c r="Y8" s="3"/>
      <c r="Z8" s="3"/>
      <c r="AA8" s="3"/>
    </row>
    <row r="9" spans="1:27" x14ac:dyDescent="0.25">
      <c r="A9" s="39"/>
      <c r="B9" s="169" t="s">
        <v>69</v>
      </c>
      <c r="C9" s="279">
        <v>2608</v>
      </c>
      <c r="D9" s="280">
        <v>2625</v>
      </c>
      <c r="E9" s="280">
        <v>2673</v>
      </c>
      <c r="F9" s="280">
        <v>1889</v>
      </c>
      <c r="G9" s="280">
        <v>2344</v>
      </c>
      <c r="H9" s="105">
        <v>2478</v>
      </c>
      <c r="I9" s="368">
        <v>-4.9846625766871162E-2</v>
      </c>
      <c r="J9" s="110"/>
      <c r="K9" s="110"/>
      <c r="L9" s="110"/>
      <c r="M9" s="110"/>
      <c r="N9" s="110"/>
      <c r="O9" s="110"/>
      <c r="P9" s="110"/>
      <c r="Q9" s="110"/>
      <c r="R9" s="110"/>
      <c r="S9" s="110"/>
      <c r="T9" s="110"/>
      <c r="U9" s="110"/>
      <c r="V9" s="110"/>
      <c r="W9" s="110"/>
      <c r="X9" s="3"/>
      <c r="Y9" s="3"/>
      <c r="Z9" s="3"/>
      <c r="AA9" s="3"/>
    </row>
    <row r="10" spans="1:27" x14ac:dyDescent="0.25">
      <c r="A10" s="109" t="s">
        <v>10</v>
      </c>
      <c r="B10" s="361" t="s">
        <v>175</v>
      </c>
      <c r="C10" s="365">
        <v>1973</v>
      </c>
      <c r="D10" s="366">
        <v>1990</v>
      </c>
      <c r="E10" s="366">
        <v>2030</v>
      </c>
      <c r="F10" s="366">
        <v>1580</v>
      </c>
      <c r="G10" s="366">
        <v>2019</v>
      </c>
      <c r="H10" s="367">
        <v>2068</v>
      </c>
      <c r="I10" s="370">
        <v>4.8150025342118603E-2</v>
      </c>
      <c r="J10" s="110"/>
      <c r="K10" s="110"/>
      <c r="L10" s="3"/>
      <c r="M10" s="3"/>
      <c r="N10" s="3"/>
      <c r="O10" s="3"/>
      <c r="P10" s="3"/>
      <c r="Q10" s="3"/>
      <c r="R10" s="3"/>
      <c r="S10" s="3"/>
      <c r="T10" s="3"/>
      <c r="U10" s="3"/>
      <c r="V10" s="3"/>
      <c r="W10" s="3"/>
      <c r="X10" s="3"/>
      <c r="Y10" s="3"/>
      <c r="Z10" s="3"/>
      <c r="AA10" s="3"/>
    </row>
    <row r="11" spans="1:27" x14ac:dyDescent="0.25">
      <c r="A11" s="34"/>
      <c r="B11" s="345" t="s">
        <v>176</v>
      </c>
      <c r="C11" s="95">
        <v>20</v>
      </c>
      <c r="D11" s="96">
        <v>28</v>
      </c>
      <c r="E11" s="96">
        <v>31</v>
      </c>
      <c r="F11" s="96">
        <v>23</v>
      </c>
      <c r="G11" s="96">
        <v>15</v>
      </c>
      <c r="H11" s="97">
        <v>16</v>
      </c>
      <c r="I11" s="369">
        <v>-0.2</v>
      </c>
      <c r="J11" s="3"/>
      <c r="K11" s="3"/>
      <c r="L11" s="3"/>
      <c r="M11" s="3"/>
      <c r="N11" s="3"/>
      <c r="O11" s="3"/>
      <c r="P11" s="3"/>
      <c r="Q11" s="3"/>
      <c r="R11" s="3"/>
      <c r="S11" s="3"/>
      <c r="T11" s="3"/>
      <c r="U11" s="3"/>
      <c r="V11" s="3"/>
      <c r="W11" s="3"/>
      <c r="X11" s="3"/>
      <c r="Y11" s="3"/>
      <c r="Z11" s="3"/>
      <c r="AA11" s="3"/>
    </row>
    <row r="12" spans="1:27" x14ac:dyDescent="0.25">
      <c r="A12" s="34"/>
      <c r="B12" s="345" t="s">
        <v>242</v>
      </c>
      <c r="C12" s="95">
        <v>39</v>
      </c>
      <c r="D12" s="96">
        <v>35</v>
      </c>
      <c r="E12" s="96">
        <v>33</v>
      </c>
      <c r="F12" s="96">
        <v>21</v>
      </c>
      <c r="G12" s="96">
        <v>5</v>
      </c>
      <c r="H12" s="97">
        <v>13</v>
      </c>
      <c r="I12" s="369">
        <v>-0.66666666666666663</v>
      </c>
      <c r="J12" s="3"/>
      <c r="K12" s="3"/>
      <c r="L12" s="3"/>
      <c r="M12" s="3"/>
      <c r="N12" s="3"/>
      <c r="O12" s="3"/>
      <c r="P12" s="3"/>
      <c r="Q12" s="3"/>
      <c r="R12" s="3"/>
      <c r="S12" s="3"/>
      <c r="T12" s="3"/>
      <c r="U12" s="3"/>
      <c r="V12" s="3"/>
      <c r="W12" s="3"/>
      <c r="X12" s="3"/>
      <c r="Y12" s="3"/>
      <c r="Z12" s="3"/>
      <c r="AA12" s="3"/>
    </row>
    <row r="13" spans="1:27" x14ac:dyDescent="0.25">
      <c r="A13" s="39"/>
      <c r="B13" s="169" t="s">
        <v>69</v>
      </c>
      <c r="C13" s="279">
        <v>2032</v>
      </c>
      <c r="D13" s="280">
        <v>2053</v>
      </c>
      <c r="E13" s="280">
        <v>2094</v>
      </c>
      <c r="F13" s="280">
        <v>1624</v>
      </c>
      <c r="G13" s="280">
        <v>2039</v>
      </c>
      <c r="H13" s="105">
        <v>2097</v>
      </c>
      <c r="I13" s="368">
        <v>3.1988188976377951E-2</v>
      </c>
      <c r="J13" s="3"/>
      <c r="K13" s="3"/>
      <c r="L13" s="3"/>
      <c r="M13" s="3"/>
      <c r="N13" s="3"/>
      <c r="O13" s="3"/>
      <c r="P13" s="3"/>
      <c r="Q13" s="3"/>
      <c r="R13" s="3"/>
      <c r="S13" s="3"/>
      <c r="T13" s="3"/>
      <c r="U13" s="3"/>
      <c r="V13" s="3"/>
      <c r="W13" s="3"/>
      <c r="X13" s="3"/>
      <c r="Y13" s="3"/>
      <c r="Z13" s="3"/>
      <c r="AA13" s="3"/>
    </row>
    <row r="14" spans="1:27" x14ac:dyDescent="0.25">
      <c r="A14" s="109" t="s">
        <v>11</v>
      </c>
      <c r="B14" s="361" t="s">
        <v>175</v>
      </c>
      <c r="C14" s="365">
        <v>3651</v>
      </c>
      <c r="D14" s="366">
        <v>3710</v>
      </c>
      <c r="E14" s="366">
        <v>3519</v>
      </c>
      <c r="F14" s="366">
        <v>2730</v>
      </c>
      <c r="G14" s="366">
        <v>3522</v>
      </c>
      <c r="H14" s="367">
        <v>3838</v>
      </c>
      <c r="I14" s="370">
        <v>5.1218844152287044E-2</v>
      </c>
      <c r="J14" s="3"/>
      <c r="K14" s="3"/>
      <c r="L14" s="3"/>
      <c r="M14" s="3"/>
      <c r="N14" s="3"/>
      <c r="O14" s="3"/>
      <c r="P14" s="3"/>
      <c r="Q14" s="3"/>
      <c r="R14" s="3"/>
      <c r="S14" s="3"/>
      <c r="T14" s="3"/>
      <c r="U14" s="3"/>
      <c r="V14" s="3"/>
      <c r="W14" s="3"/>
      <c r="X14" s="3"/>
      <c r="Y14" s="3"/>
      <c r="Z14" s="3"/>
      <c r="AA14" s="3"/>
    </row>
    <row r="15" spans="1:27" x14ac:dyDescent="0.25">
      <c r="A15" s="34"/>
      <c r="B15" s="345" t="s">
        <v>176</v>
      </c>
      <c r="C15" s="95">
        <v>12</v>
      </c>
      <c r="D15" s="96">
        <v>16</v>
      </c>
      <c r="E15" s="96">
        <v>28</v>
      </c>
      <c r="F15" s="96">
        <v>32</v>
      </c>
      <c r="G15" s="96">
        <v>21</v>
      </c>
      <c r="H15" s="97">
        <v>17</v>
      </c>
      <c r="I15" s="369">
        <v>0.41666666666666669</v>
      </c>
      <c r="J15" s="3"/>
      <c r="K15" s="3"/>
    </row>
    <row r="16" spans="1:27" x14ac:dyDescent="0.25">
      <c r="A16" s="34"/>
      <c r="B16" s="345" t="s">
        <v>242</v>
      </c>
      <c r="C16" s="95">
        <v>21</v>
      </c>
      <c r="D16" s="96">
        <v>20</v>
      </c>
      <c r="E16" s="96">
        <v>33</v>
      </c>
      <c r="F16" s="96">
        <v>22</v>
      </c>
      <c r="G16" s="96">
        <v>9</v>
      </c>
      <c r="H16" s="97">
        <v>5</v>
      </c>
      <c r="I16" s="369">
        <v>-0.76190476190476186</v>
      </c>
    </row>
    <row r="17" spans="1:9" x14ac:dyDescent="0.25">
      <c r="A17" s="39"/>
      <c r="B17" s="169" t="s">
        <v>69</v>
      </c>
      <c r="C17" s="279">
        <v>3684</v>
      </c>
      <c r="D17" s="280">
        <v>3746</v>
      </c>
      <c r="E17" s="280">
        <v>3580</v>
      </c>
      <c r="F17" s="280">
        <v>2784</v>
      </c>
      <c r="G17" s="280">
        <v>3552</v>
      </c>
      <c r="H17" s="105">
        <v>3860</v>
      </c>
      <c r="I17" s="368">
        <v>4.7774158523344191E-2</v>
      </c>
    </row>
    <row r="18" spans="1:9" x14ac:dyDescent="0.25">
      <c r="A18" s="109" t="s">
        <v>2</v>
      </c>
      <c r="B18" s="361" t="s">
        <v>175</v>
      </c>
      <c r="C18" s="365">
        <v>5140</v>
      </c>
      <c r="D18" s="366">
        <v>5033</v>
      </c>
      <c r="E18" s="366">
        <v>4712</v>
      </c>
      <c r="F18" s="366">
        <v>3561</v>
      </c>
      <c r="G18" s="366">
        <v>4839</v>
      </c>
      <c r="H18" s="367">
        <v>5317</v>
      </c>
      <c r="I18" s="370">
        <v>3.4435797665369652E-2</v>
      </c>
    </row>
    <row r="19" spans="1:9" x14ac:dyDescent="0.25">
      <c r="A19" s="34"/>
      <c r="B19" s="345" t="s">
        <v>176</v>
      </c>
      <c r="C19" s="95">
        <v>60</v>
      </c>
      <c r="D19" s="96">
        <v>60</v>
      </c>
      <c r="E19" s="96">
        <v>60</v>
      </c>
      <c r="F19" s="96">
        <v>153</v>
      </c>
      <c r="G19" s="96">
        <v>59</v>
      </c>
      <c r="H19" s="97">
        <v>71</v>
      </c>
      <c r="I19" s="369">
        <v>0.18333333333333332</v>
      </c>
    </row>
    <row r="20" spans="1:9" x14ac:dyDescent="0.25">
      <c r="A20" s="34"/>
      <c r="B20" s="345" t="s">
        <v>242</v>
      </c>
      <c r="C20" s="95">
        <v>50</v>
      </c>
      <c r="D20" s="96">
        <v>57</v>
      </c>
      <c r="E20" s="96">
        <v>60</v>
      </c>
      <c r="F20" s="96">
        <v>86</v>
      </c>
      <c r="G20" s="96">
        <v>49</v>
      </c>
      <c r="H20" s="97">
        <v>43</v>
      </c>
      <c r="I20" s="369">
        <v>-0.14000000000000001</v>
      </c>
    </row>
    <row r="21" spans="1:9" x14ac:dyDescent="0.25">
      <c r="A21" s="39"/>
      <c r="B21" s="169" t="s">
        <v>69</v>
      </c>
      <c r="C21" s="279">
        <v>5250</v>
      </c>
      <c r="D21" s="280">
        <v>5150</v>
      </c>
      <c r="E21" s="280">
        <v>4832</v>
      </c>
      <c r="F21" s="280">
        <v>3800</v>
      </c>
      <c r="G21" s="280">
        <v>4947</v>
      </c>
      <c r="H21" s="105">
        <v>5431</v>
      </c>
      <c r="I21" s="368">
        <v>3.4476190476190473E-2</v>
      </c>
    </row>
    <row r="22" spans="1:9" x14ac:dyDescent="0.25">
      <c r="A22" s="109" t="s">
        <v>12</v>
      </c>
      <c r="B22" s="361" t="s">
        <v>175</v>
      </c>
      <c r="C22" s="365">
        <v>2726</v>
      </c>
      <c r="D22" s="366">
        <v>2939</v>
      </c>
      <c r="E22" s="366">
        <v>2817</v>
      </c>
      <c r="F22" s="366">
        <v>2188</v>
      </c>
      <c r="G22" s="366">
        <v>2882</v>
      </c>
      <c r="H22" s="367">
        <v>3044</v>
      </c>
      <c r="I22" s="370">
        <v>0.11665443873807776</v>
      </c>
    </row>
    <row r="23" spans="1:9" x14ac:dyDescent="0.25">
      <c r="A23" s="34"/>
      <c r="B23" s="345" t="s">
        <v>176</v>
      </c>
      <c r="C23" s="95">
        <v>25</v>
      </c>
      <c r="D23" s="96">
        <v>17</v>
      </c>
      <c r="E23" s="96">
        <v>22</v>
      </c>
      <c r="F23" s="96">
        <v>32</v>
      </c>
      <c r="G23" s="96">
        <v>18</v>
      </c>
      <c r="H23" s="97">
        <v>24</v>
      </c>
      <c r="I23" s="369">
        <v>-0.04</v>
      </c>
    </row>
    <row r="24" spans="1:9" x14ac:dyDescent="0.25">
      <c r="A24" s="34"/>
      <c r="B24" s="345" t="s">
        <v>242</v>
      </c>
      <c r="C24" s="95">
        <v>9</v>
      </c>
      <c r="D24" s="96">
        <v>18</v>
      </c>
      <c r="E24" s="96">
        <v>13</v>
      </c>
      <c r="F24" s="96">
        <v>21</v>
      </c>
      <c r="G24" s="96">
        <v>11</v>
      </c>
      <c r="H24" s="97">
        <v>7</v>
      </c>
      <c r="I24" s="369">
        <v>-0.22222222222222221</v>
      </c>
    </row>
    <row r="25" spans="1:9" x14ac:dyDescent="0.25">
      <c r="A25" s="34"/>
      <c r="B25" s="169" t="s">
        <v>69</v>
      </c>
      <c r="C25" s="279">
        <v>2760</v>
      </c>
      <c r="D25" s="280">
        <v>2974</v>
      </c>
      <c r="E25" s="280">
        <v>2852</v>
      </c>
      <c r="F25" s="280">
        <v>2241</v>
      </c>
      <c r="G25" s="280">
        <v>2911</v>
      </c>
      <c r="H25" s="105">
        <v>3075</v>
      </c>
      <c r="I25" s="368">
        <v>0.11413043478260869</v>
      </c>
    </row>
    <row r="26" spans="1:9" x14ac:dyDescent="0.25">
      <c r="A26" s="109" t="s">
        <v>13</v>
      </c>
      <c r="B26" s="361" t="s">
        <v>175</v>
      </c>
      <c r="C26" s="365">
        <v>2986</v>
      </c>
      <c r="D26" s="366">
        <v>3096</v>
      </c>
      <c r="E26" s="366">
        <v>3125</v>
      </c>
      <c r="F26" s="366">
        <v>2328</v>
      </c>
      <c r="G26" s="366">
        <v>2867</v>
      </c>
      <c r="H26" s="367">
        <v>3156</v>
      </c>
      <c r="I26" s="370">
        <v>5.6932350971198926E-2</v>
      </c>
    </row>
    <row r="27" spans="1:9" x14ac:dyDescent="0.25">
      <c r="A27" s="34"/>
      <c r="B27" s="345" t="s">
        <v>176</v>
      </c>
      <c r="C27" s="95">
        <v>23</v>
      </c>
      <c r="D27" s="96">
        <v>19</v>
      </c>
      <c r="E27" s="528" t="s">
        <v>263</v>
      </c>
      <c r="F27" s="96">
        <v>39</v>
      </c>
      <c r="G27" s="96">
        <v>15</v>
      </c>
      <c r="H27" s="97">
        <v>28</v>
      </c>
      <c r="I27" s="369">
        <v>0.21739130434782608</v>
      </c>
    </row>
    <row r="28" spans="1:9" x14ac:dyDescent="0.25">
      <c r="A28" s="34"/>
      <c r="B28" s="345" t="s">
        <v>242</v>
      </c>
      <c r="C28" s="95">
        <v>24</v>
      </c>
      <c r="D28" s="96">
        <v>16</v>
      </c>
      <c r="E28" s="528" t="s">
        <v>263</v>
      </c>
      <c r="F28" s="96">
        <v>27</v>
      </c>
      <c r="G28" s="96">
        <v>12</v>
      </c>
      <c r="H28" s="97">
        <v>14</v>
      </c>
      <c r="I28" s="369">
        <v>-0.41666666666666669</v>
      </c>
    </row>
    <row r="29" spans="1:9" x14ac:dyDescent="0.25">
      <c r="A29" s="39"/>
      <c r="B29" s="169" t="s">
        <v>69</v>
      </c>
      <c r="C29" s="279">
        <v>3033</v>
      </c>
      <c r="D29" s="280">
        <v>3131</v>
      </c>
      <c r="E29" s="280">
        <v>3166</v>
      </c>
      <c r="F29" s="280">
        <v>2394</v>
      </c>
      <c r="G29" s="280">
        <v>2894</v>
      </c>
      <c r="H29" s="105">
        <v>3198</v>
      </c>
      <c r="I29" s="368">
        <v>5.4401582591493573E-2</v>
      </c>
    </row>
    <row r="30" spans="1:9" x14ac:dyDescent="0.25">
      <c r="A30" s="109" t="s">
        <v>14</v>
      </c>
      <c r="B30" s="361" t="s">
        <v>175</v>
      </c>
      <c r="C30" s="365">
        <v>2728</v>
      </c>
      <c r="D30" s="366">
        <v>2943</v>
      </c>
      <c r="E30" s="366">
        <v>3381</v>
      </c>
      <c r="F30" s="366">
        <v>2550</v>
      </c>
      <c r="G30" s="366">
        <v>3318</v>
      </c>
      <c r="H30" s="367">
        <v>3482</v>
      </c>
      <c r="I30" s="370">
        <v>0.27639296187683282</v>
      </c>
    </row>
    <row r="31" spans="1:9" x14ac:dyDescent="0.25">
      <c r="A31" s="34"/>
      <c r="B31" s="345" t="s">
        <v>176</v>
      </c>
      <c r="C31" s="95">
        <v>6</v>
      </c>
      <c r="D31" s="96">
        <v>6</v>
      </c>
      <c r="E31" s="528" t="s">
        <v>263</v>
      </c>
      <c r="F31" s="528">
        <v>20</v>
      </c>
      <c r="G31" s="528">
        <v>12</v>
      </c>
      <c r="H31" s="97">
        <v>32</v>
      </c>
      <c r="I31" s="369">
        <v>4.333333333333333</v>
      </c>
    </row>
    <row r="32" spans="1:9" x14ac:dyDescent="0.25">
      <c r="A32" s="34"/>
      <c r="B32" s="345" t="s">
        <v>242</v>
      </c>
      <c r="C32" s="95">
        <v>7</v>
      </c>
      <c r="D32" s="96">
        <v>5</v>
      </c>
      <c r="E32" s="528" t="s">
        <v>262</v>
      </c>
      <c r="F32" s="528">
        <v>15</v>
      </c>
      <c r="G32" s="528">
        <v>12</v>
      </c>
      <c r="H32" s="97">
        <v>12</v>
      </c>
      <c r="I32" s="369">
        <v>0.7142857142857143</v>
      </c>
    </row>
    <row r="33" spans="1:9" x14ac:dyDescent="0.25">
      <c r="A33" s="39"/>
      <c r="B33" s="169" t="s">
        <v>69</v>
      </c>
      <c r="C33" s="279">
        <v>2741</v>
      </c>
      <c r="D33" s="280">
        <v>2954</v>
      </c>
      <c r="E33" s="280">
        <v>3394</v>
      </c>
      <c r="F33" s="280">
        <v>2585</v>
      </c>
      <c r="G33" s="280">
        <v>3342</v>
      </c>
      <c r="H33" s="105">
        <v>3526</v>
      </c>
      <c r="I33" s="368">
        <v>0.28639182780007294</v>
      </c>
    </row>
    <row r="34" spans="1:9" x14ac:dyDescent="0.25">
      <c r="A34" s="109" t="s">
        <v>15</v>
      </c>
      <c r="B34" s="361" t="s">
        <v>175</v>
      </c>
      <c r="C34" s="365">
        <v>2422</v>
      </c>
      <c r="D34" s="366">
        <v>2397</v>
      </c>
      <c r="E34" s="366">
        <v>2368</v>
      </c>
      <c r="F34" s="366">
        <v>1756</v>
      </c>
      <c r="G34" s="366">
        <v>2211</v>
      </c>
      <c r="H34" s="367">
        <v>2345</v>
      </c>
      <c r="I34" s="370">
        <v>-3.1791907514450865E-2</v>
      </c>
    </row>
    <row r="35" spans="1:9" x14ac:dyDescent="0.25">
      <c r="A35" s="34"/>
      <c r="B35" s="345" t="s">
        <v>176</v>
      </c>
      <c r="C35" s="95">
        <v>24</v>
      </c>
      <c r="D35" s="96">
        <v>17</v>
      </c>
      <c r="E35" s="96">
        <v>26</v>
      </c>
      <c r="F35" s="96">
        <v>33</v>
      </c>
      <c r="G35" s="96">
        <v>22</v>
      </c>
      <c r="H35" s="97">
        <v>16</v>
      </c>
      <c r="I35" s="369">
        <v>-0.33333333333333331</v>
      </c>
    </row>
    <row r="36" spans="1:9" x14ac:dyDescent="0.25">
      <c r="A36" s="34"/>
      <c r="B36" s="345" t="s">
        <v>242</v>
      </c>
      <c r="C36" s="95">
        <v>7</v>
      </c>
      <c r="D36" s="96">
        <v>15</v>
      </c>
      <c r="E36" s="96">
        <v>20</v>
      </c>
      <c r="F36" s="96">
        <v>22</v>
      </c>
      <c r="G36" s="96">
        <v>9</v>
      </c>
      <c r="H36" s="97">
        <v>5</v>
      </c>
      <c r="I36" s="369">
        <v>-0.2857142857142857</v>
      </c>
    </row>
    <row r="37" spans="1:9" x14ac:dyDescent="0.25">
      <c r="A37" s="39"/>
      <c r="B37" s="169" t="s">
        <v>69</v>
      </c>
      <c r="C37" s="279">
        <v>2453</v>
      </c>
      <c r="D37" s="280">
        <v>2429</v>
      </c>
      <c r="E37" s="280">
        <v>2414</v>
      </c>
      <c r="F37" s="280">
        <v>1811</v>
      </c>
      <c r="G37" s="280">
        <v>2242</v>
      </c>
      <c r="H37" s="105">
        <v>2366</v>
      </c>
      <c r="I37" s="368">
        <v>-3.5466775377089275E-2</v>
      </c>
    </row>
    <row r="38" spans="1:9" x14ac:dyDescent="0.25">
      <c r="A38" s="109" t="s">
        <v>16</v>
      </c>
      <c r="B38" s="361" t="s">
        <v>175</v>
      </c>
      <c r="C38" s="365">
        <v>2129</v>
      </c>
      <c r="D38" s="366">
        <v>1952</v>
      </c>
      <c r="E38" s="366">
        <v>2094</v>
      </c>
      <c r="F38" s="366">
        <v>1474</v>
      </c>
      <c r="G38" s="366">
        <v>1847</v>
      </c>
      <c r="H38" s="367">
        <v>1926</v>
      </c>
      <c r="I38" s="370">
        <v>-9.5349929544387035E-2</v>
      </c>
    </row>
    <row r="39" spans="1:9" x14ac:dyDescent="0.25">
      <c r="A39" s="34"/>
      <c r="B39" s="345" t="s">
        <v>176</v>
      </c>
      <c r="C39" s="95">
        <v>10</v>
      </c>
      <c r="D39" s="96">
        <v>8</v>
      </c>
      <c r="E39" s="96">
        <v>14</v>
      </c>
      <c r="F39" s="96">
        <v>14</v>
      </c>
      <c r="G39" s="96">
        <v>3</v>
      </c>
      <c r="H39" s="97">
        <v>6</v>
      </c>
      <c r="I39" s="369">
        <v>-0.4</v>
      </c>
    </row>
    <row r="40" spans="1:9" x14ac:dyDescent="0.25">
      <c r="A40" s="34"/>
      <c r="B40" s="345" t="s">
        <v>242</v>
      </c>
      <c r="C40" s="95">
        <v>21</v>
      </c>
      <c r="D40" s="96">
        <v>19</v>
      </c>
      <c r="E40" s="96">
        <v>24</v>
      </c>
      <c r="F40" s="96">
        <v>17</v>
      </c>
      <c r="G40" s="96">
        <v>9</v>
      </c>
      <c r="H40" s="97">
        <v>10</v>
      </c>
      <c r="I40" s="369">
        <v>-0.52380952380952384</v>
      </c>
    </row>
    <row r="41" spans="1:9" x14ac:dyDescent="0.25">
      <c r="A41" s="39"/>
      <c r="B41" s="169" t="s">
        <v>69</v>
      </c>
      <c r="C41" s="279">
        <v>2160</v>
      </c>
      <c r="D41" s="280">
        <v>1979</v>
      </c>
      <c r="E41" s="280">
        <v>2132</v>
      </c>
      <c r="F41" s="280">
        <v>1505</v>
      </c>
      <c r="G41" s="280">
        <v>1859</v>
      </c>
      <c r="H41" s="105">
        <v>1942</v>
      </c>
      <c r="I41" s="368">
        <v>-0.10092592592592593</v>
      </c>
    </row>
    <row r="42" spans="1:9" x14ac:dyDescent="0.25">
      <c r="A42" s="109" t="s">
        <v>17</v>
      </c>
      <c r="B42" s="361" t="s">
        <v>175</v>
      </c>
      <c r="C42" s="365">
        <v>3838</v>
      </c>
      <c r="D42" s="366">
        <v>4039</v>
      </c>
      <c r="E42" s="366">
        <v>4025</v>
      </c>
      <c r="F42" s="366">
        <v>3036</v>
      </c>
      <c r="G42" s="366">
        <v>3891</v>
      </c>
      <c r="H42" s="367">
        <v>4122</v>
      </c>
      <c r="I42" s="370">
        <v>7.3996873371547686E-2</v>
      </c>
    </row>
    <row r="43" spans="1:9" x14ac:dyDescent="0.25">
      <c r="A43" s="34"/>
      <c r="B43" s="345" t="s">
        <v>176</v>
      </c>
      <c r="C43" s="95">
        <v>20</v>
      </c>
      <c r="D43" s="96">
        <v>16</v>
      </c>
      <c r="E43" s="96">
        <v>10</v>
      </c>
      <c r="F43" s="96">
        <v>21</v>
      </c>
      <c r="G43" s="96">
        <v>16</v>
      </c>
      <c r="H43" s="97">
        <v>13</v>
      </c>
      <c r="I43" s="369">
        <v>-0.35</v>
      </c>
    </row>
    <row r="44" spans="1:9" x14ac:dyDescent="0.25">
      <c r="A44" s="34"/>
      <c r="B44" s="345" t="s">
        <v>242</v>
      </c>
      <c r="C44" s="95">
        <v>21</v>
      </c>
      <c r="D44" s="96">
        <v>16</v>
      </c>
      <c r="E44" s="96">
        <v>24</v>
      </c>
      <c r="F44" s="96">
        <v>16</v>
      </c>
      <c r="G44" s="96">
        <v>9</v>
      </c>
      <c r="H44" s="97">
        <v>16</v>
      </c>
      <c r="I44" s="369">
        <v>-0.23809523809523808</v>
      </c>
    </row>
    <row r="45" spans="1:9" x14ac:dyDescent="0.25">
      <c r="A45" s="34"/>
      <c r="B45" s="345" t="s">
        <v>48</v>
      </c>
      <c r="C45" s="95">
        <v>1</v>
      </c>
      <c r="D45" s="96">
        <v>0</v>
      </c>
      <c r="E45" s="96">
        <v>0</v>
      </c>
      <c r="F45" s="96">
        <v>0</v>
      </c>
      <c r="G45" s="96">
        <v>0</v>
      </c>
      <c r="H45" s="97">
        <v>0</v>
      </c>
      <c r="I45" s="369" t="s">
        <v>186</v>
      </c>
    </row>
    <row r="46" spans="1:9" x14ac:dyDescent="0.25">
      <c r="A46" s="39"/>
      <c r="B46" s="169" t="s">
        <v>69</v>
      </c>
      <c r="C46" s="279">
        <v>3880</v>
      </c>
      <c r="D46" s="280">
        <v>4071</v>
      </c>
      <c r="E46" s="280">
        <v>4059</v>
      </c>
      <c r="F46" s="280">
        <v>3073</v>
      </c>
      <c r="G46" s="280">
        <v>3916</v>
      </c>
      <c r="H46" s="105">
        <v>4151</v>
      </c>
      <c r="I46" s="368">
        <v>6.984536082474227E-2</v>
      </c>
    </row>
    <row r="47" spans="1:9" x14ac:dyDescent="0.25">
      <c r="A47" s="109" t="s">
        <v>18</v>
      </c>
      <c r="B47" s="361" t="s">
        <v>175</v>
      </c>
      <c r="C47" s="365">
        <v>4296</v>
      </c>
      <c r="D47" s="366">
        <v>4415</v>
      </c>
      <c r="E47" s="366">
        <v>4253</v>
      </c>
      <c r="F47" s="366">
        <v>3262</v>
      </c>
      <c r="G47" s="366">
        <v>3953</v>
      </c>
      <c r="H47" s="367">
        <v>4103</v>
      </c>
      <c r="I47" s="370">
        <v>-4.4925512104283055E-2</v>
      </c>
    </row>
    <row r="48" spans="1:9" x14ac:dyDescent="0.25">
      <c r="A48" s="34"/>
      <c r="B48" s="345" t="s">
        <v>176</v>
      </c>
      <c r="C48" s="95">
        <v>21</v>
      </c>
      <c r="D48" s="96">
        <v>32</v>
      </c>
      <c r="E48" s="96">
        <v>26</v>
      </c>
      <c r="F48" s="96">
        <v>59</v>
      </c>
      <c r="G48" s="96">
        <v>29</v>
      </c>
      <c r="H48" s="97">
        <v>22</v>
      </c>
      <c r="I48" s="369">
        <v>4.7619047619047616E-2</v>
      </c>
    </row>
    <row r="49" spans="1:9" x14ac:dyDescent="0.25">
      <c r="A49" s="34"/>
      <c r="B49" s="345" t="s">
        <v>242</v>
      </c>
      <c r="C49" s="95">
        <v>31</v>
      </c>
      <c r="D49" s="96">
        <v>34</v>
      </c>
      <c r="E49" s="96">
        <v>32</v>
      </c>
      <c r="F49" s="96">
        <v>35</v>
      </c>
      <c r="G49" s="96">
        <v>24</v>
      </c>
      <c r="H49" s="97">
        <v>23</v>
      </c>
      <c r="I49" s="369">
        <v>-0.25806451612903225</v>
      </c>
    </row>
    <row r="50" spans="1:9" x14ac:dyDescent="0.25">
      <c r="A50" s="34"/>
      <c r="B50" s="169" t="s">
        <v>69</v>
      </c>
      <c r="C50" s="279">
        <v>4348</v>
      </c>
      <c r="D50" s="280">
        <v>4481</v>
      </c>
      <c r="E50" s="280">
        <v>4311</v>
      </c>
      <c r="F50" s="280">
        <v>3356</v>
      </c>
      <c r="G50" s="280">
        <v>4006</v>
      </c>
      <c r="H50" s="105">
        <v>4148</v>
      </c>
      <c r="I50" s="368">
        <v>-4.5998160073597055E-2</v>
      </c>
    </row>
    <row r="51" spans="1:9" x14ac:dyDescent="0.25">
      <c r="A51" s="109" t="s">
        <v>48</v>
      </c>
      <c r="B51" s="345" t="s">
        <v>175</v>
      </c>
      <c r="C51" s="95">
        <v>888</v>
      </c>
      <c r="D51" s="96">
        <v>448</v>
      </c>
      <c r="E51" s="96">
        <v>456</v>
      </c>
      <c r="F51" s="96">
        <v>322</v>
      </c>
      <c r="G51" s="96">
        <v>412</v>
      </c>
      <c r="H51" s="97">
        <v>321</v>
      </c>
      <c r="I51" s="369">
        <v>-0.63851351351351349</v>
      </c>
    </row>
    <row r="52" spans="1:9" x14ac:dyDescent="0.25">
      <c r="A52" s="34"/>
      <c r="B52" s="345" t="s">
        <v>176</v>
      </c>
      <c r="C52" s="95">
        <v>5</v>
      </c>
      <c r="D52" s="96">
        <v>2</v>
      </c>
      <c r="E52" s="96">
        <v>4</v>
      </c>
      <c r="F52" s="96">
        <v>5</v>
      </c>
      <c r="G52" s="96">
        <v>2</v>
      </c>
      <c r="H52" s="97">
        <v>11</v>
      </c>
      <c r="I52" s="369">
        <v>1.2</v>
      </c>
    </row>
    <row r="53" spans="1:9" x14ac:dyDescent="0.25">
      <c r="A53" s="34"/>
      <c r="B53" s="467" t="s">
        <v>242</v>
      </c>
      <c r="C53" s="468">
        <v>10</v>
      </c>
      <c r="D53" s="468">
        <v>3</v>
      </c>
      <c r="E53" s="468">
        <v>0</v>
      </c>
      <c r="F53" s="468">
        <v>5</v>
      </c>
      <c r="G53" s="468">
        <v>5</v>
      </c>
      <c r="H53" s="469">
        <v>3</v>
      </c>
      <c r="I53" s="470">
        <v>-0.7</v>
      </c>
    </row>
    <row r="54" spans="1:9" x14ac:dyDescent="0.25">
      <c r="A54" s="39"/>
      <c r="B54" s="342" t="s">
        <v>69</v>
      </c>
      <c r="C54" s="362">
        <v>903</v>
      </c>
      <c r="D54" s="363">
        <v>453</v>
      </c>
      <c r="E54" s="363">
        <v>460</v>
      </c>
      <c r="F54" s="363">
        <v>332</v>
      </c>
      <c r="G54" s="363">
        <v>419</v>
      </c>
      <c r="H54" s="364">
        <v>335</v>
      </c>
      <c r="I54" s="400">
        <v>-0.6290143964562569</v>
      </c>
    </row>
    <row r="55" spans="1:9" x14ac:dyDescent="0.25">
      <c r="A55" s="342" t="s">
        <v>7</v>
      </c>
      <c r="B55" s="342" t="s">
        <v>175</v>
      </c>
      <c r="C55" s="362">
        <v>35341</v>
      </c>
      <c r="D55" s="363">
        <v>35546</v>
      </c>
      <c r="E55" s="363">
        <v>35406</v>
      </c>
      <c r="F55" s="363">
        <v>26612</v>
      </c>
      <c r="G55" s="363">
        <v>34069</v>
      </c>
      <c r="H55" s="364">
        <v>36154</v>
      </c>
      <c r="I55" s="400">
        <v>2.3004442432302426E-2</v>
      </c>
    </row>
    <row r="56" spans="1:9" x14ac:dyDescent="0.25">
      <c r="A56" s="343"/>
      <c r="B56" s="343" t="s">
        <v>176</v>
      </c>
      <c r="C56" s="401">
        <v>254</v>
      </c>
      <c r="D56" s="402">
        <v>249</v>
      </c>
      <c r="E56" s="402">
        <v>277</v>
      </c>
      <c r="F56" s="402">
        <v>471</v>
      </c>
      <c r="G56" s="402">
        <v>234</v>
      </c>
      <c r="H56" s="403">
        <v>287</v>
      </c>
      <c r="I56" s="404">
        <v>0.12992125984251968</v>
      </c>
    </row>
    <row r="57" spans="1:9" x14ac:dyDescent="0.25">
      <c r="A57" s="343"/>
      <c r="B57" s="343" t="s">
        <v>242</v>
      </c>
      <c r="C57" s="401">
        <v>256</v>
      </c>
      <c r="D57" s="402">
        <v>251</v>
      </c>
      <c r="E57" s="402">
        <v>284</v>
      </c>
      <c r="F57" s="402">
        <v>311</v>
      </c>
      <c r="G57" s="402">
        <v>168</v>
      </c>
      <c r="H57" s="403">
        <v>166</v>
      </c>
      <c r="I57" s="404">
        <v>-0.3515625</v>
      </c>
    </row>
    <row r="58" spans="1:9" x14ac:dyDescent="0.25">
      <c r="A58" s="343"/>
      <c r="B58" s="343" t="s">
        <v>48</v>
      </c>
      <c r="C58" s="401">
        <v>1</v>
      </c>
      <c r="D58" s="402">
        <v>0</v>
      </c>
      <c r="E58" s="402">
        <v>0</v>
      </c>
      <c r="F58" s="402">
        <v>0</v>
      </c>
      <c r="G58" s="402">
        <v>0</v>
      </c>
      <c r="H58" s="403">
        <v>0</v>
      </c>
      <c r="I58" s="404" t="s">
        <v>186</v>
      </c>
    </row>
    <row r="59" spans="1:9" x14ac:dyDescent="0.25">
      <c r="A59" s="344"/>
      <c r="B59" s="169" t="s">
        <v>69</v>
      </c>
      <c r="C59" s="279">
        <v>35852</v>
      </c>
      <c r="D59" s="280">
        <v>36046</v>
      </c>
      <c r="E59" s="280">
        <v>35967</v>
      </c>
      <c r="F59" s="280">
        <v>27394</v>
      </c>
      <c r="G59" s="280">
        <v>34471</v>
      </c>
      <c r="H59" s="105">
        <v>36607</v>
      </c>
      <c r="I59" s="368">
        <v>2.1058797277697199E-2</v>
      </c>
    </row>
    <row r="60" spans="1:9" ht="15" customHeight="1" x14ac:dyDescent="0.25">
      <c r="A60" s="576" t="s">
        <v>271</v>
      </c>
      <c r="B60" s="220"/>
      <c r="C60" s="493"/>
      <c r="D60" s="493"/>
      <c r="E60" s="493"/>
      <c r="F60" s="501"/>
      <c r="G60" s="501"/>
      <c r="H60" s="493"/>
      <c r="I60" s="493"/>
    </row>
    <row r="61" spans="1:9" x14ac:dyDescent="0.25">
      <c r="A61" s="576" t="s">
        <v>481</v>
      </c>
      <c r="B61" s="220"/>
      <c r="C61" s="493"/>
      <c r="D61" s="493"/>
      <c r="E61" s="493"/>
      <c r="F61" s="501"/>
      <c r="G61" s="501"/>
      <c r="H61" s="493"/>
      <c r="I61" s="493"/>
    </row>
    <row r="62" spans="1:9" x14ac:dyDescent="0.25">
      <c r="A62" s="263" t="s">
        <v>368</v>
      </c>
      <c r="B62" s="253"/>
      <c r="C62" s="3"/>
      <c r="D62" s="3"/>
      <c r="E62" s="3"/>
      <c r="F62" s="3"/>
      <c r="G62" s="3"/>
      <c r="H62" s="3"/>
      <c r="I62" s="3"/>
    </row>
    <row r="63" spans="1:9" x14ac:dyDescent="0.25">
      <c r="A63" s="252"/>
      <c r="B63" s="110"/>
      <c r="C63" s="110"/>
      <c r="D63" s="110"/>
      <c r="E63" s="110"/>
      <c r="F63" s="110"/>
      <c r="G63" s="110"/>
      <c r="H63" s="110"/>
      <c r="I63" s="110"/>
    </row>
    <row r="64" spans="1:9" x14ac:dyDescent="0.25">
      <c r="A64" s="60"/>
      <c r="B64" s="110"/>
      <c r="C64" s="110"/>
      <c r="D64" s="110"/>
      <c r="E64" s="110"/>
      <c r="F64" s="110"/>
      <c r="G64" s="110"/>
      <c r="H64" s="110"/>
      <c r="I64" s="110"/>
    </row>
    <row r="65" spans="1:23" x14ac:dyDescent="0.25">
      <c r="A65" s="60"/>
      <c r="B65" s="23"/>
    </row>
    <row r="66" spans="1:23" x14ac:dyDescent="0.25">
      <c r="A66" s="212"/>
      <c r="B66" s="23"/>
    </row>
    <row r="67" spans="1:23" s="3" customFormat="1" x14ac:dyDescent="0.25">
      <c r="A67" s="254"/>
      <c r="B67" s="23"/>
      <c r="C67" s="23"/>
      <c r="D67" s="23"/>
      <c r="E67" s="23"/>
      <c r="F67" s="23"/>
      <c r="G67" s="23"/>
      <c r="H67" s="23"/>
      <c r="I67" s="23"/>
      <c r="J67" s="23"/>
      <c r="K67" s="23"/>
      <c r="L67" s="110"/>
      <c r="M67" s="110"/>
      <c r="N67" s="110"/>
      <c r="O67" s="110"/>
      <c r="P67" s="110"/>
      <c r="Q67" s="110"/>
      <c r="R67" s="110"/>
      <c r="S67" s="110"/>
      <c r="T67" s="110"/>
      <c r="U67" s="110"/>
      <c r="V67" s="110"/>
      <c r="W67" s="110"/>
    </row>
    <row r="68" spans="1:23" x14ac:dyDescent="0.25">
      <c r="A68" s="254"/>
      <c r="B68" s="110"/>
      <c r="C68" s="110"/>
      <c r="D68" s="110"/>
      <c r="E68" s="110"/>
      <c r="F68" s="110"/>
      <c r="G68" s="110"/>
      <c r="H68" s="110"/>
      <c r="I68" s="110"/>
      <c r="J68" s="110"/>
      <c r="K68" s="110"/>
    </row>
    <row r="69" spans="1:23" x14ac:dyDescent="0.25">
      <c r="B69" s="253"/>
      <c r="C69" s="3"/>
      <c r="D69" s="3"/>
      <c r="E69" s="3"/>
      <c r="F69" s="3"/>
      <c r="G69" s="3"/>
      <c r="H69" s="3"/>
      <c r="I69" s="3"/>
    </row>
  </sheetData>
  <hyperlinks>
    <hyperlink ref="A62" r:id="rId1" xr:uid="{00000000-0004-0000-3100-000000000000}"/>
    <hyperlink ref="A60" location="List!A1" display="Back to List" xr:uid="{9B7E6C8A-3054-4E39-959D-DAF4ED7BAE8B}"/>
    <hyperlink ref="A61" location="Notes!A1" display="Back to Notes" xr:uid="{84CB9FED-BB35-43ED-BAF7-5EA3F3AAE897}"/>
  </hyperlinks>
  <pageMargins left="0.7" right="0.7" top="0.75" bottom="0.75" header="0.3" footer="0.3"/>
  <pageSetup paperSize="9"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AA45"/>
  <sheetViews>
    <sheetView showGridLines="0" workbookViewId="0"/>
  </sheetViews>
  <sheetFormatPr defaultRowHeight="15" x14ac:dyDescent="0.25"/>
  <cols>
    <col min="1" max="1" width="26.28515625" style="254" customWidth="1"/>
    <col min="2" max="2" width="19.85546875" style="23" customWidth="1"/>
    <col min="3" max="3" width="9.28515625" style="23" bestFit="1" customWidth="1"/>
    <col min="4" max="7" width="9.5703125" style="23" bestFit="1" customWidth="1"/>
    <col min="8" max="8" width="10.5703125" style="23" bestFit="1" customWidth="1"/>
    <col min="9" max="9" width="9.5703125" style="23" customWidth="1"/>
    <col min="10" max="12" width="9.140625" style="23" customWidth="1"/>
    <col min="13" max="13" width="13.140625" style="23" customWidth="1"/>
    <col min="14" max="14" width="13.42578125" style="23" bestFit="1" customWidth="1"/>
    <col min="15" max="16384" width="9.140625" style="23"/>
  </cols>
  <sheetData>
    <row r="1" spans="1:19" x14ac:dyDescent="0.25">
      <c r="A1" s="535" t="s">
        <v>438</v>
      </c>
    </row>
    <row r="2" spans="1:19" x14ac:dyDescent="0.25">
      <c r="A2" s="536" t="s">
        <v>298</v>
      </c>
    </row>
    <row r="3" spans="1:19" ht="15" customHeight="1" x14ac:dyDescent="0.25">
      <c r="A3" s="536" t="s">
        <v>339</v>
      </c>
    </row>
    <row r="4" spans="1:19" ht="15" customHeight="1" x14ac:dyDescent="0.25">
      <c r="A4" s="175" t="s">
        <v>302</v>
      </c>
    </row>
    <row r="5" spans="1:19" ht="45" x14ac:dyDescent="0.25">
      <c r="A5" s="417" t="s">
        <v>334</v>
      </c>
      <c r="B5" s="273" t="s">
        <v>335</v>
      </c>
      <c r="C5" s="302" t="s">
        <v>32</v>
      </c>
      <c r="D5" s="303" t="s">
        <v>33</v>
      </c>
      <c r="E5" s="303" t="s">
        <v>34</v>
      </c>
      <c r="F5" s="303" t="s">
        <v>35</v>
      </c>
      <c r="G5" s="303" t="s">
        <v>36</v>
      </c>
      <c r="H5" s="303" t="s">
        <v>37</v>
      </c>
      <c r="I5" s="303" t="s">
        <v>38</v>
      </c>
      <c r="J5" s="303" t="s">
        <v>159</v>
      </c>
      <c r="K5" s="303" t="s">
        <v>373</v>
      </c>
      <c r="L5" s="304" t="s">
        <v>424</v>
      </c>
    </row>
    <row r="6" spans="1:19" x14ac:dyDescent="0.25">
      <c r="A6" s="413"/>
      <c r="B6" s="171" t="s">
        <v>2</v>
      </c>
      <c r="C6" s="172">
        <v>43</v>
      </c>
      <c r="D6" s="172">
        <v>481</v>
      </c>
      <c r="E6" s="173">
        <v>488</v>
      </c>
      <c r="F6" s="173">
        <v>530</v>
      </c>
      <c r="G6" s="172">
        <v>576</v>
      </c>
      <c r="H6" s="172">
        <v>340</v>
      </c>
      <c r="I6" s="172">
        <v>351</v>
      </c>
      <c r="J6" s="172">
        <v>228</v>
      </c>
      <c r="K6" s="172">
        <v>378</v>
      </c>
      <c r="L6" s="174">
        <v>423</v>
      </c>
    </row>
    <row r="7" spans="1:19" x14ac:dyDescent="0.25">
      <c r="A7" s="414"/>
      <c r="B7" s="171" t="s">
        <v>3</v>
      </c>
      <c r="C7" s="172">
        <v>57</v>
      </c>
      <c r="D7" s="172">
        <v>407</v>
      </c>
      <c r="E7" s="172">
        <v>348</v>
      </c>
      <c r="F7" s="172">
        <v>352</v>
      </c>
      <c r="G7" s="172">
        <v>306</v>
      </c>
      <c r="H7" s="172">
        <v>221</v>
      </c>
      <c r="I7" s="172">
        <v>287</v>
      </c>
      <c r="J7" s="172">
        <v>190</v>
      </c>
      <c r="K7" s="172">
        <v>276</v>
      </c>
      <c r="L7" s="174">
        <v>302</v>
      </c>
    </row>
    <row r="8" spans="1:19" x14ac:dyDescent="0.25">
      <c r="A8" s="414" t="s">
        <v>167</v>
      </c>
      <c r="B8" s="171" t="s">
        <v>4</v>
      </c>
      <c r="C8" s="172">
        <v>68</v>
      </c>
      <c r="D8" s="172">
        <v>438</v>
      </c>
      <c r="E8" s="172">
        <v>323</v>
      </c>
      <c r="F8" s="172">
        <v>409</v>
      </c>
      <c r="G8" s="172">
        <v>318</v>
      </c>
      <c r="H8" s="172">
        <v>276</v>
      </c>
      <c r="I8" s="172">
        <v>249</v>
      </c>
      <c r="J8" s="172">
        <v>213</v>
      </c>
      <c r="K8" s="172">
        <v>330</v>
      </c>
      <c r="L8" s="174">
        <v>289</v>
      </c>
    </row>
    <row r="9" spans="1:19" ht="15" customHeight="1" x14ac:dyDescent="0.25">
      <c r="A9" s="414" t="s">
        <v>168</v>
      </c>
      <c r="B9" s="171" t="s">
        <v>5</v>
      </c>
      <c r="C9" s="172">
        <v>41</v>
      </c>
      <c r="D9" s="172">
        <v>425</v>
      </c>
      <c r="E9" s="172">
        <v>340</v>
      </c>
      <c r="F9" s="172">
        <v>320</v>
      </c>
      <c r="G9" s="172">
        <v>300</v>
      </c>
      <c r="H9" s="172">
        <v>157</v>
      </c>
      <c r="I9" s="172">
        <v>157</v>
      </c>
      <c r="J9" s="172">
        <v>72</v>
      </c>
      <c r="K9" s="172">
        <v>186</v>
      </c>
      <c r="L9" s="174">
        <v>198</v>
      </c>
      <c r="M9" s="179"/>
      <c r="N9" s="179"/>
    </row>
    <row r="10" spans="1:19" x14ac:dyDescent="0.25">
      <c r="A10" s="414" t="s">
        <v>336</v>
      </c>
      <c r="B10" s="171" t="s">
        <v>6</v>
      </c>
      <c r="C10" s="172">
        <v>62</v>
      </c>
      <c r="D10" s="172">
        <v>472</v>
      </c>
      <c r="E10" s="172">
        <v>424</v>
      </c>
      <c r="F10" s="172">
        <v>296</v>
      </c>
      <c r="G10" s="172">
        <v>127</v>
      </c>
      <c r="H10" s="172">
        <v>157</v>
      </c>
      <c r="I10" s="172">
        <v>137</v>
      </c>
      <c r="J10" s="172">
        <v>48</v>
      </c>
      <c r="K10" s="172">
        <v>102</v>
      </c>
      <c r="L10" s="174">
        <v>133</v>
      </c>
      <c r="M10" s="182"/>
      <c r="N10" s="182"/>
    </row>
    <row r="11" spans="1:19" x14ac:dyDescent="0.25">
      <c r="A11" s="415"/>
      <c r="B11" s="176" t="s">
        <v>69</v>
      </c>
      <c r="C11" s="177">
        <v>271</v>
      </c>
      <c r="D11" s="177">
        <v>2223</v>
      </c>
      <c r="E11" s="177">
        <v>1923</v>
      </c>
      <c r="F11" s="177">
        <v>1907</v>
      </c>
      <c r="G11" s="177">
        <v>1627</v>
      </c>
      <c r="H11" s="177">
        <v>1151</v>
      </c>
      <c r="I11" s="177">
        <v>1181</v>
      </c>
      <c r="J11" s="177">
        <v>751</v>
      </c>
      <c r="K11" s="177">
        <v>1272</v>
      </c>
      <c r="L11" s="178">
        <v>1345</v>
      </c>
      <c r="M11" s="494"/>
    </row>
    <row r="12" spans="1:19" ht="15" customHeight="1" x14ac:dyDescent="0.25">
      <c r="A12" s="413"/>
      <c r="B12" s="171" t="s">
        <v>2</v>
      </c>
      <c r="C12" s="180" t="s">
        <v>86</v>
      </c>
      <c r="D12" s="180" t="s">
        <v>86</v>
      </c>
      <c r="E12" s="180" t="s">
        <v>86</v>
      </c>
      <c r="F12" s="172">
        <v>39</v>
      </c>
      <c r="G12" s="172">
        <v>152</v>
      </c>
      <c r="H12" s="172">
        <v>50</v>
      </c>
      <c r="I12" s="172">
        <v>74</v>
      </c>
      <c r="J12" s="172">
        <v>67</v>
      </c>
      <c r="K12" s="172">
        <v>98</v>
      </c>
      <c r="L12" s="181">
        <v>107</v>
      </c>
    </row>
    <row r="13" spans="1:19" ht="15" customHeight="1" x14ac:dyDescent="0.25">
      <c r="A13" s="414" t="s">
        <v>171</v>
      </c>
      <c r="B13" s="171" t="s">
        <v>3</v>
      </c>
      <c r="C13" s="180" t="s">
        <v>86</v>
      </c>
      <c r="D13" s="180" t="s">
        <v>86</v>
      </c>
      <c r="E13" s="180" t="s">
        <v>86</v>
      </c>
      <c r="F13" s="172">
        <v>43</v>
      </c>
      <c r="G13" s="172">
        <v>123</v>
      </c>
      <c r="H13" s="172">
        <v>96</v>
      </c>
      <c r="I13" s="172">
        <v>76</v>
      </c>
      <c r="J13" s="172">
        <v>49</v>
      </c>
      <c r="K13" s="172">
        <v>53</v>
      </c>
      <c r="L13" s="181">
        <v>40</v>
      </c>
    </row>
    <row r="14" spans="1:19" ht="15" customHeight="1" x14ac:dyDescent="0.25">
      <c r="A14" s="419" t="s">
        <v>169</v>
      </c>
      <c r="B14" s="171" t="s">
        <v>4</v>
      </c>
      <c r="C14" s="180" t="s">
        <v>86</v>
      </c>
      <c r="D14" s="180" t="s">
        <v>86</v>
      </c>
      <c r="E14" s="180" t="s">
        <v>86</v>
      </c>
      <c r="F14" s="525">
        <v>4</v>
      </c>
      <c r="G14" s="172">
        <v>91</v>
      </c>
      <c r="H14" s="172">
        <v>91</v>
      </c>
      <c r="I14" s="172">
        <v>98</v>
      </c>
      <c r="J14" s="172">
        <v>98</v>
      </c>
      <c r="K14" s="172">
        <v>197</v>
      </c>
      <c r="L14" s="181">
        <v>195</v>
      </c>
      <c r="R14" s="183"/>
      <c r="S14" s="183"/>
    </row>
    <row r="15" spans="1:19" x14ac:dyDescent="0.25">
      <c r="A15" s="414" t="s">
        <v>170</v>
      </c>
      <c r="B15" s="171" t="s">
        <v>5</v>
      </c>
      <c r="C15" s="180" t="s">
        <v>86</v>
      </c>
      <c r="D15" s="180" t="s">
        <v>86</v>
      </c>
      <c r="E15" s="180" t="s">
        <v>86</v>
      </c>
      <c r="F15" s="172">
        <v>34</v>
      </c>
      <c r="G15" s="172">
        <v>87</v>
      </c>
      <c r="H15" s="172">
        <v>45</v>
      </c>
      <c r="I15" s="172">
        <v>27</v>
      </c>
      <c r="J15" s="172">
        <v>9</v>
      </c>
      <c r="K15" s="172">
        <v>22</v>
      </c>
      <c r="L15" s="181">
        <v>9</v>
      </c>
      <c r="M15" s="182"/>
      <c r="R15" s="183"/>
      <c r="S15" s="183"/>
    </row>
    <row r="16" spans="1:19" x14ac:dyDescent="0.25">
      <c r="A16" s="414" t="s">
        <v>337</v>
      </c>
      <c r="B16" s="171" t="s">
        <v>6</v>
      </c>
      <c r="C16" s="180" t="s">
        <v>86</v>
      </c>
      <c r="D16" s="180" t="s">
        <v>86</v>
      </c>
      <c r="E16" s="180" t="s">
        <v>86</v>
      </c>
      <c r="F16" s="172">
        <v>31</v>
      </c>
      <c r="G16" s="172">
        <v>198</v>
      </c>
      <c r="H16" s="172">
        <v>59</v>
      </c>
      <c r="I16" s="172">
        <v>43</v>
      </c>
      <c r="J16" s="172">
        <v>25</v>
      </c>
      <c r="K16" s="172">
        <v>42</v>
      </c>
      <c r="L16" s="181">
        <v>63</v>
      </c>
      <c r="R16" s="183"/>
      <c r="S16" s="183"/>
    </row>
    <row r="17" spans="1:27" x14ac:dyDescent="0.25">
      <c r="A17" s="415"/>
      <c r="B17" s="176" t="s">
        <v>69</v>
      </c>
      <c r="C17" s="184" t="s">
        <v>86</v>
      </c>
      <c r="D17" s="185" t="s">
        <v>86</v>
      </c>
      <c r="E17" s="185" t="s">
        <v>86</v>
      </c>
      <c r="F17" s="186">
        <v>151</v>
      </c>
      <c r="G17" s="186">
        <v>651</v>
      </c>
      <c r="H17" s="186">
        <v>341</v>
      </c>
      <c r="I17" s="186">
        <v>318</v>
      </c>
      <c r="J17" s="186">
        <v>248</v>
      </c>
      <c r="K17" s="186">
        <v>412</v>
      </c>
      <c r="L17" s="187">
        <v>414</v>
      </c>
      <c r="R17" s="183"/>
      <c r="S17" s="183"/>
    </row>
    <row r="18" spans="1:27" x14ac:dyDescent="0.25">
      <c r="A18" s="413"/>
      <c r="B18" s="171" t="s">
        <v>2</v>
      </c>
      <c r="C18" s="180" t="s">
        <v>86</v>
      </c>
      <c r="D18" s="180" t="s">
        <v>86</v>
      </c>
      <c r="E18" s="180" t="s">
        <v>86</v>
      </c>
      <c r="F18" s="180" t="s">
        <v>86</v>
      </c>
      <c r="G18" s="172">
        <v>50</v>
      </c>
      <c r="H18" s="172">
        <v>3299</v>
      </c>
      <c r="I18" s="188">
        <v>4650</v>
      </c>
      <c r="J18" s="188">
        <v>6044</v>
      </c>
      <c r="K18" s="188">
        <v>7271</v>
      </c>
      <c r="L18" s="189">
        <v>8469</v>
      </c>
    </row>
    <row r="19" spans="1:27" x14ac:dyDescent="0.25">
      <c r="A19" s="414" t="s">
        <v>174</v>
      </c>
      <c r="B19" s="171" t="s">
        <v>3</v>
      </c>
      <c r="C19" s="180" t="s">
        <v>86</v>
      </c>
      <c r="D19" s="180" t="s">
        <v>86</v>
      </c>
      <c r="E19" s="180" t="s">
        <v>86</v>
      </c>
      <c r="F19" s="180" t="s">
        <v>86</v>
      </c>
      <c r="G19" s="180" t="s">
        <v>86</v>
      </c>
      <c r="H19" s="421">
        <v>739</v>
      </c>
      <c r="I19" s="340">
        <v>5508</v>
      </c>
      <c r="J19" s="340">
        <v>7029</v>
      </c>
      <c r="K19" s="340">
        <v>8680</v>
      </c>
      <c r="L19" s="189">
        <v>10657</v>
      </c>
    </row>
    <row r="20" spans="1:27" x14ac:dyDescent="0.25">
      <c r="A20" s="414" t="s">
        <v>172</v>
      </c>
      <c r="B20" s="171" t="s">
        <v>4</v>
      </c>
      <c r="C20" s="180" t="s">
        <v>86</v>
      </c>
      <c r="D20" s="180" t="s">
        <v>86</v>
      </c>
      <c r="E20" s="180" t="s">
        <v>86</v>
      </c>
      <c r="F20" s="180" t="s">
        <v>86</v>
      </c>
      <c r="G20" s="180" t="s">
        <v>86</v>
      </c>
      <c r="H20" s="421">
        <v>496</v>
      </c>
      <c r="I20" s="340">
        <v>4346</v>
      </c>
      <c r="J20" s="340">
        <v>6043</v>
      </c>
      <c r="K20" s="340">
        <v>7541</v>
      </c>
      <c r="L20" s="189">
        <v>9132</v>
      </c>
    </row>
    <row r="21" spans="1:27" x14ac:dyDescent="0.25">
      <c r="A21" s="414" t="s">
        <v>173</v>
      </c>
      <c r="B21" s="171" t="s">
        <v>5</v>
      </c>
      <c r="C21" s="180" t="s">
        <v>86</v>
      </c>
      <c r="D21" s="180" t="s">
        <v>86</v>
      </c>
      <c r="E21" s="180" t="s">
        <v>86</v>
      </c>
      <c r="F21" s="180" t="s">
        <v>86</v>
      </c>
      <c r="G21" s="421">
        <v>152</v>
      </c>
      <c r="H21" s="421">
        <v>5170</v>
      </c>
      <c r="I21" s="340">
        <v>5921</v>
      </c>
      <c r="J21" s="340">
        <v>6512</v>
      </c>
      <c r="K21" s="340">
        <v>8492</v>
      </c>
      <c r="L21" s="189">
        <v>10411</v>
      </c>
      <c r="M21" s="110"/>
      <c r="N21" s="110"/>
      <c r="O21" s="110"/>
      <c r="P21" s="110"/>
      <c r="Q21" s="110"/>
      <c r="R21" s="110"/>
      <c r="S21" s="110"/>
      <c r="T21" s="110"/>
      <c r="U21" s="110"/>
      <c r="V21" s="110"/>
      <c r="W21" s="110"/>
      <c r="X21" s="110"/>
      <c r="Y21" s="110"/>
      <c r="Z21" s="110"/>
      <c r="AA21" s="110"/>
    </row>
    <row r="22" spans="1:27" s="30" customFormat="1" ht="17.25" customHeight="1" x14ac:dyDescent="0.25">
      <c r="A22" s="414" t="s">
        <v>439</v>
      </c>
      <c r="B22" s="171" t="s">
        <v>6</v>
      </c>
      <c r="C22" s="180" t="s">
        <v>86</v>
      </c>
      <c r="D22" s="180" t="s">
        <v>86</v>
      </c>
      <c r="E22" s="180" t="s">
        <v>86</v>
      </c>
      <c r="F22" s="180" t="s">
        <v>86</v>
      </c>
      <c r="G22" s="172">
        <v>81</v>
      </c>
      <c r="H22" s="173">
        <v>3150</v>
      </c>
      <c r="I22" s="422">
        <v>4552</v>
      </c>
      <c r="J22" s="422">
        <v>4927</v>
      </c>
      <c r="K22" s="422">
        <v>5400</v>
      </c>
      <c r="L22" s="189">
        <v>6771</v>
      </c>
      <c r="M22" s="110"/>
      <c r="N22" s="110"/>
      <c r="O22" s="110"/>
      <c r="P22" s="110"/>
      <c r="Q22" s="110"/>
      <c r="R22" s="110"/>
      <c r="S22" s="110"/>
      <c r="T22" s="110"/>
      <c r="U22" s="110"/>
      <c r="V22" s="110"/>
      <c r="W22" s="110"/>
      <c r="X22" s="110"/>
      <c r="Y22" s="110"/>
      <c r="Z22" s="110"/>
      <c r="AA22" s="110"/>
    </row>
    <row r="23" spans="1:27" s="3" customFormat="1" x14ac:dyDescent="0.25">
      <c r="A23" s="415"/>
      <c r="B23" s="176" t="s">
        <v>69</v>
      </c>
      <c r="C23" s="184" t="s">
        <v>86</v>
      </c>
      <c r="D23" s="185" t="s">
        <v>86</v>
      </c>
      <c r="E23" s="185" t="s">
        <v>86</v>
      </c>
      <c r="F23" s="185" t="s">
        <v>86</v>
      </c>
      <c r="G23" s="186">
        <v>283</v>
      </c>
      <c r="H23" s="209">
        <v>12854</v>
      </c>
      <c r="I23" s="177">
        <v>24977</v>
      </c>
      <c r="J23" s="177">
        <v>30555</v>
      </c>
      <c r="K23" s="177">
        <v>37384</v>
      </c>
      <c r="L23" s="178">
        <v>45440</v>
      </c>
      <c r="M23" s="110"/>
      <c r="N23" s="110"/>
      <c r="O23" s="110"/>
      <c r="P23" s="110"/>
      <c r="Q23" s="110"/>
      <c r="R23" s="110"/>
      <c r="S23" s="110"/>
      <c r="T23" s="110"/>
      <c r="U23" s="110"/>
      <c r="V23" s="110"/>
      <c r="W23" s="110"/>
      <c r="X23" s="110"/>
      <c r="Y23" s="110"/>
      <c r="Z23" s="110"/>
      <c r="AA23" s="110"/>
    </row>
    <row r="24" spans="1:27" x14ac:dyDescent="0.25">
      <c r="A24" s="413"/>
      <c r="B24" s="171" t="s">
        <v>2</v>
      </c>
      <c r="C24" s="180" t="s">
        <v>86</v>
      </c>
      <c r="D24" s="180" t="s">
        <v>86</v>
      </c>
      <c r="E24" s="180" t="s">
        <v>86</v>
      </c>
      <c r="F24" s="180" t="s">
        <v>86</v>
      </c>
      <c r="G24" s="180" t="s">
        <v>86</v>
      </c>
      <c r="H24" s="180" t="s">
        <v>86</v>
      </c>
      <c r="I24" s="188">
        <v>69</v>
      </c>
      <c r="J24" s="188">
        <v>179</v>
      </c>
      <c r="K24" s="188">
        <v>244</v>
      </c>
      <c r="L24" s="189">
        <v>380</v>
      </c>
    </row>
    <row r="25" spans="1:27" x14ac:dyDescent="0.25">
      <c r="A25" s="414" t="s">
        <v>169</v>
      </c>
      <c r="B25" s="171" t="s">
        <v>3</v>
      </c>
      <c r="C25" s="180" t="s">
        <v>86</v>
      </c>
      <c r="D25" s="180" t="s">
        <v>86</v>
      </c>
      <c r="E25" s="180" t="s">
        <v>86</v>
      </c>
      <c r="F25" s="180" t="s">
        <v>86</v>
      </c>
      <c r="G25" s="180" t="s">
        <v>86</v>
      </c>
      <c r="H25" s="180" t="s">
        <v>86</v>
      </c>
      <c r="I25" s="340">
        <v>50</v>
      </c>
      <c r="J25" s="340">
        <v>172</v>
      </c>
      <c r="K25" s="340">
        <v>334</v>
      </c>
      <c r="L25" s="189">
        <v>465</v>
      </c>
    </row>
    <row r="26" spans="1:27" x14ac:dyDescent="0.25">
      <c r="A26" s="414" t="s">
        <v>436</v>
      </c>
      <c r="B26" s="171" t="s">
        <v>4</v>
      </c>
      <c r="C26" s="180" t="s">
        <v>86</v>
      </c>
      <c r="D26" s="180" t="s">
        <v>86</v>
      </c>
      <c r="E26" s="180" t="s">
        <v>86</v>
      </c>
      <c r="F26" s="180" t="s">
        <v>86</v>
      </c>
      <c r="G26" s="180" t="s">
        <v>86</v>
      </c>
      <c r="H26" s="180" t="s">
        <v>86</v>
      </c>
      <c r="I26" s="340">
        <v>33</v>
      </c>
      <c r="J26" s="340" t="s">
        <v>263</v>
      </c>
      <c r="K26" s="340">
        <v>137</v>
      </c>
      <c r="L26" s="189">
        <v>159</v>
      </c>
    </row>
    <row r="27" spans="1:27" x14ac:dyDescent="0.25">
      <c r="A27" s="414" t="s">
        <v>437</v>
      </c>
      <c r="B27" s="171" t="s">
        <v>5</v>
      </c>
      <c r="C27" s="180" t="s">
        <v>86</v>
      </c>
      <c r="D27" s="180" t="s">
        <v>86</v>
      </c>
      <c r="E27" s="180" t="s">
        <v>86</v>
      </c>
      <c r="F27" s="180" t="s">
        <v>86</v>
      </c>
      <c r="G27" s="180" t="s">
        <v>86</v>
      </c>
      <c r="H27" s="180" t="s">
        <v>86</v>
      </c>
      <c r="I27" s="340" t="s">
        <v>86</v>
      </c>
      <c r="J27" s="340">
        <v>97</v>
      </c>
      <c r="K27" s="340">
        <v>120</v>
      </c>
      <c r="L27" s="189">
        <v>157</v>
      </c>
      <c r="M27" s="110"/>
      <c r="N27" s="110"/>
      <c r="O27" s="110"/>
      <c r="P27" s="110"/>
      <c r="Q27" s="110"/>
      <c r="R27" s="110"/>
      <c r="S27" s="110"/>
      <c r="T27" s="110"/>
      <c r="U27" s="110"/>
      <c r="V27" s="110"/>
      <c r="W27" s="110"/>
      <c r="X27" s="110"/>
      <c r="Y27" s="110"/>
      <c r="Z27" s="110"/>
      <c r="AA27" s="110"/>
    </row>
    <row r="28" spans="1:27" s="253" customFormat="1" ht="17.25" customHeight="1" x14ac:dyDescent="0.25">
      <c r="A28" s="414" t="s">
        <v>440</v>
      </c>
      <c r="B28" s="171" t="s">
        <v>6</v>
      </c>
      <c r="C28" s="180" t="s">
        <v>86</v>
      </c>
      <c r="D28" s="180" t="s">
        <v>86</v>
      </c>
      <c r="E28" s="180" t="s">
        <v>86</v>
      </c>
      <c r="F28" s="180" t="s">
        <v>86</v>
      </c>
      <c r="G28" s="180" t="s">
        <v>86</v>
      </c>
      <c r="H28" s="180" t="s">
        <v>86</v>
      </c>
      <c r="I28" s="422" t="s">
        <v>86</v>
      </c>
      <c r="J28" s="422" t="s">
        <v>262</v>
      </c>
      <c r="K28" s="422">
        <v>4</v>
      </c>
      <c r="L28" s="189">
        <v>156</v>
      </c>
      <c r="M28" s="110"/>
      <c r="N28" s="110"/>
      <c r="O28" s="110"/>
      <c r="P28" s="110"/>
      <c r="Q28" s="110"/>
      <c r="R28" s="110"/>
      <c r="S28" s="110"/>
      <c r="T28" s="110"/>
      <c r="U28" s="110"/>
      <c r="V28" s="110"/>
      <c r="W28" s="110"/>
      <c r="X28" s="110"/>
      <c r="Y28" s="110"/>
      <c r="Z28" s="110"/>
      <c r="AA28" s="110"/>
    </row>
    <row r="29" spans="1:27" s="3" customFormat="1" x14ac:dyDescent="0.25">
      <c r="A29" s="415"/>
      <c r="B29" s="176" t="s">
        <v>69</v>
      </c>
      <c r="C29" s="184" t="s">
        <v>86</v>
      </c>
      <c r="D29" s="185" t="s">
        <v>86</v>
      </c>
      <c r="E29" s="185" t="s">
        <v>86</v>
      </c>
      <c r="F29" s="185" t="s">
        <v>86</v>
      </c>
      <c r="G29" s="185" t="s">
        <v>86</v>
      </c>
      <c r="H29" s="185" t="s">
        <v>86</v>
      </c>
      <c r="I29" s="177">
        <v>152</v>
      </c>
      <c r="J29" s="177">
        <v>537</v>
      </c>
      <c r="K29" s="177">
        <v>839</v>
      </c>
      <c r="L29" s="178">
        <v>1317</v>
      </c>
      <c r="M29" s="110"/>
      <c r="N29" s="110"/>
      <c r="O29" s="110"/>
      <c r="P29" s="110"/>
      <c r="Q29" s="110"/>
      <c r="R29" s="110"/>
      <c r="S29" s="110"/>
      <c r="T29" s="110"/>
      <c r="U29" s="110"/>
      <c r="V29" s="110"/>
      <c r="W29" s="110"/>
      <c r="X29" s="110"/>
      <c r="Y29" s="110"/>
      <c r="Z29" s="110"/>
      <c r="AA29" s="110"/>
    </row>
    <row r="30" spans="1:27" s="3" customFormat="1" ht="15" customHeight="1" x14ac:dyDescent="0.25">
      <c r="A30" s="576" t="s">
        <v>271</v>
      </c>
      <c r="B30" s="110"/>
      <c r="C30" s="110"/>
      <c r="D30" s="110"/>
      <c r="E30" s="110"/>
      <c r="F30" s="110"/>
      <c r="G30" s="110"/>
      <c r="H30" s="110"/>
      <c r="I30" s="110"/>
      <c r="J30" s="110"/>
      <c r="K30" s="110"/>
      <c r="L30" s="284"/>
      <c r="M30" s="110"/>
      <c r="N30" s="110"/>
      <c r="O30" s="110"/>
      <c r="P30" s="110"/>
      <c r="Q30" s="110"/>
      <c r="R30" s="110"/>
      <c r="S30" s="110"/>
      <c r="T30" s="110"/>
      <c r="U30" s="110"/>
      <c r="V30" s="110"/>
      <c r="W30" s="110"/>
      <c r="X30" s="110"/>
      <c r="Y30" s="110"/>
      <c r="Z30" s="110"/>
      <c r="AA30" s="110"/>
    </row>
    <row r="31" spans="1:27" s="3" customFormat="1" x14ac:dyDescent="0.25">
      <c r="A31" s="576" t="s">
        <v>481</v>
      </c>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row>
    <row r="32" spans="1:27" s="3" customFormat="1" ht="15" customHeight="1" x14ac:dyDescent="0.25">
      <c r="A32" s="498" t="s">
        <v>369</v>
      </c>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row>
    <row r="33" spans="1:27" ht="15" customHeight="1" x14ac:dyDescent="0.25">
      <c r="A33" s="253"/>
      <c r="B33" s="472"/>
      <c r="C33" s="472"/>
      <c r="D33" s="472"/>
      <c r="E33" s="472"/>
      <c r="F33" s="472"/>
      <c r="G33" s="472"/>
      <c r="H33" s="472"/>
      <c r="I33" s="472"/>
      <c r="J33" s="472"/>
      <c r="K33" s="472"/>
      <c r="L33" s="110"/>
      <c r="M33" s="285"/>
      <c r="N33" s="285"/>
      <c r="O33" s="285"/>
      <c r="P33" s="285"/>
      <c r="Q33" s="285"/>
      <c r="R33" s="285"/>
      <c r="S33" s="285"/>
      <c r="T33" s="285"/>
      <c r="U33" s="285"/>
      <c r="V33" s="285"/>
      <c r="W33" s="110"/>
      <c r="X33" s="110"/>
      <c r="Y33" s="110"/>
      <c r="Z33" s="110"/>
      <c r="AA33" s="110"/>
    </row>
    <row r="34" spans="1:27" ht="15" customHeight="1" x14ac:dyDescent="0.25">
      <c r="A34" s="253"/>
      <c r="B34" s="472"/>
      <c r="C34" s="472"/>
      <c r="D34" s="472"/>
      <c r="E34" s="472"/>
      <c r="F34" s="472"/>
      <c r="G34" s="472"/>
      <c r="H34" s="472"/>
      <c r="I34" s="472"/>
      <c r="J34" s="472"/>
      <c r="K34" s="472"/>
      <c r="L34" s="110"/>
      <c r="M34" s="493"/>
      <c r="N34" s="493"/>
      <c r="O34" s="493"/>
      <c r="P34" s="493"/>
      <c r="Q34" s="493"/>
      <c r="R34" s="493"/>
      <c r="S34" s="493"/>
      <c r="T34" s="493"/>
      <c r="U34" s="493"/>
      <c r="V34" s="493"/>
      <c r="W34" s="110"/>
      <c r="X34" s="110"/>
      <c r="Y34" s="110"/>
      <c r="Z34" s="110"/>
      <c r="AA34" s="110"/>
    </row>
    <row r="35" spans="1:27" x14ac:dyDescent="0.25">
      <c r="A35" s="253"/>
      <c r="B35" s="110"/>
      <c r="C35" s="110"/>
      <c r="D35" s="110"/>
      <c r="E35" s="110"/>
      <c r="F35" s="110"/>
      <c r="G35" s="110"/>
      <c r="H35" s="110"/>
      <c r="I35" s="110"/>
      <c r="J35" s="110"/>
      <c r="K35" s="110"/>
      <c r="L35" s="285"/>
      <c r="M35" s="110"/>
      <c r="N35" s="110"/>
      <c r="O35" s="110"/>
      <c r="P35" s="110"/>
      <c r="Q35" s="110"/>
      <c r="R35" s="110"/>
      <c r="S35" s="110"/>
      <c r="T35" s="110"/>
      <c r="U35" s="110"/>
      <c r="V35" s="110"/>
      <c r="W35" s="110"/>
      <c r="X35" s="110"/>
      <c r="Y35" s="110"/>
      <c r="Z35" s="110"/>
      <c r="AA35" s="110"/>
    </row>
    <row r="36" spans="1:27" x14ac:dyDescent="0.25">
      <c r="A36" s="253"/>
      <c r="B36" s="110"/>
      <c r="C36" s="110"/>
      <c r="D36" s="110"/>
      <c r="E36" s="110"/>
      <c r="F36" s="110"/>
      <c r="G36" s="110"/>
      <c r="H36" s="110"/>
      <c r="I36" s="110"/>
      <c r="J36" s="110"/>
      <c r="K36" s="110"/>
      <c r="L36" s="493"/>
      <c r="M36" s="110"/>
      <c r="N36" s="110"/>
      <c r="O36" s="110"/>
      <c r="P36" s="110"/>
      <c r="Q36" s="110"/>
      <c r="R36" s="110"/>
      <c r="S36" s="110"/>
      <c r="T36" s="110"/>
      <c r="U36" s="110"/>
      <c r="V36" s="110"/>
      <c r="W36" s="110"/>
      <c r="X36" s="110"/>
      <c r="Y36" s="110"/>
      <c r="Z36" s="110"/>
      <c r="AA36" s="110"/>
    </row>
    <row r="37" spans="1:27" x14ac:dyDescent="0.25">
      <c r="A37" s="253"/>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row>
    <row r="38" spans="1:27" x14ac:dyDescent="0.25">
      <c r="A38" s="253"/>
      <c r="B38" s="285"/>
      <c r="C38" s="285"/>
      <c r="D38" s="285"/>
      <c r="E38" s="285"/>
      <c r="F38" s="285"/>
      <c r="G38" s="285"/>
      <c r="H38" s="285"/>
      <c r="I38" s="285"/>
      <c r="J38" s="285"/>
      <c r="K38" s="501"/>
      <c r="L38" s="110"/>
    </row>
    <row r="39" spans="1:27" x14ac:dyDescent="0.25">
      <c r="A39" s="170"/>
      <c r="B39" s="110"/>
      <c r="C39" s="110"/>
      <c r="D39" s="110"/>
      <c r="E39" s="110"/>
      <c r="F39" s="110"/>
      <c r="G39" s="110"/>
      <c r="H39" s="110"/>
      <c r="I39" s="110"/>
      <c r="J39" s="110"/>
      <c r="K39" s="110"/>
      <c r="L39" s="110"/>
    </row>
    <row r="40" spans="1:27" x14ac:dyDescent="0.25">
      <c r="A40" s="170"/>
    </row>
    <row r="41" spans="1:27" x14ac:dyDescent="0.25">
      <c r="A41" s="513"/>
    </row>
    <row r="42" spans="1:27" x14ac:dyDescent="0.25">
      <c r="A42" s="513"/>
    </row>
    <row r="43" spans="1:27" x14ac:dyDescent="0.25">
      <c r="A43" s="513"/>
      <c r="B43" s="110"/>
      <c r="C43" s="110"/>
      <c r="D43" s="110"/>
      <c r="E43" s="110"/>
      <c r="F43" s="110"/>
      <c r="G43" s="110"/>
      <c r="H43" s="110"/>
      <c r="I43" s="110"/>
      <c r="J43" s="110"/>
      <c r="K43" s="110"/>
    </row>
    <row r="44" spans="1:27" x14ac:dyDescent="0.25">
      <c r="A44" s="253"/>
      <c r="B44" s="110"/>
      <c r="C44" s="110"/>
      <c r="D44" s="110"/>
      <c r="E44" s="110"/>
      <c r="F44" s="110"/>
      <c r="G44" s="110"/>
      <c r="H44" s="110"/>
      <c r="I44" s="110"/>
      <c r="J44" s="110"/>
      <c r="K44" s="110"/>
    </row>
    <row r="45" spans="1:27" x14ac:dyDescent="0.25">
      <c r="A45" s="253"/>
      <c r="B45" s="110"/>
      <c r="C45" s="110"/>
      <c r="D45" s="110"/>
      <c r="E45" s="110"/>
      <c r="F45" s="110"/>
      <c r="G45" s="110"/>
      <c r="H45" s="110"/>
      <c r="I45" s="110"/>
      <c r="J45" s="110"/>
      <c r="K45" s="110"/>
    </row>
  </sheetData>
  <hyperlinks>
    <hyperlink ref="A32" r:id="rId1" display="9 Further information on enhanced services and criteria can be found on the BSO website http://www.hscbusiness.hscni.net/services/2480.htm" xr:uid="{00000000-0004-0000-3400-000000000000}"/>
    <hyperlink ref="A30" location="List!A1" display="Back to List" xr:uid="{3A3CBBE9-1E40-48E3-BA33-4AFCC778703F}"/>
    <hyperlink ref="A31" location="Notes!A1" display="Back to Notes" xr:uid="{7ADB3EC2-7A54-4493-A410-24930DB60BDE}"/>
  </hyperlinks>
  <pageMargins left="0.7" right="0.7" top="0.75" bottom="0.75" header="0.3" footer="0.3"/>
  <pageSetup paperSize="9"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AG24"/>
  <sheetViews>
    <sheetView showGridLines="0" workbookViewId="0"/>
  </sheetViews>
  <sheetFormatPr defaultRowHeight="15" x14ac:dyDescent="0.25"/>
  <cols>
    <col min="1" max="1" width="34.5703125" style="23" customWidth="1"/>
    <col min="2" max="2" width="29.5703125" style="23" customWidth="1"/>
    <col min="3" max="8" width="13.7109375" style="23" customWidth="1"/>
    <col min="9" max="9" width="13.28515625" style="23" customWidth="1"/>
    <col min="10" max="12" width="14.42578125" style="23" customWidth="1"/>
    <col min="13" max="14" width="13.140625" style="23" customWidth="1"/>
    <col min="15" max="15" width="9" style="23" customWidth="1"/>
    <col min="16" max="16384" width="9.140625" style="23"/>
  </cols>
  <sheetData>
    <row r="1" spans="1:33" ht="15" customHeight="1" x14ac:dyDescent="0.25">
      <c r="A1" s="535" t="s">
        <v>343</v>
      </c>
    </row>
    <row r="2" spans="1:33" ht="15" customHeight="1" x14ac:dyDescent="0.25">
      <c r="A2" s="536" t="s">
        <v>298</v>
      </c>
    </row>
    <row r="3" spans="1:33" s="294" customFormat="1" ht="15" customHeight="1" x14ac:dyDescent="0.25">
      <c r="A3" s="536" t="s">
        <v>339</v>
      </c>
    </row>
    <row r="4" spans="1:33" s="294" customFormat="1" ht="15" customHeight="1" x14ac:dyDescent="0.25">
      <c r="A4" s="175" t="s">
        <v>304</v>
      </c>
      <c r="M4" s="253"/>
      <c r="N4" s="253"/>
      <c r="O4" s="253"/>
      <c r="P4" s="253"/>
      <c r="Q4" s="253"/>
      <c r="R4" s="253"/>
      <c r="S4" s="253"/>
      <c r="T4" s="253"/>
      <c r="U4" s="253"/>
      <c r="V4" s="253"/>
      <c r="W4" s="253"/>
      <c r="X4" s="253"/>
      <c r="Y4" s="253"/>
      <c r="Z4" s="253"/>
      <c r="AA4" s="253"/>
      <c r="AB4" s="253"/>
      <c r="AC4" s="253"/>
      <c r="AD4" s="253"/>
      <c r="AE4" s="253"/>
      <c r="AF4" s="253"/>
      <c r="AG4" s="253"/>
    </row>
    <row r="5" spans="1:33" s="294" customFormat="1" ht="15" customHeight="1" x14ac:dyDescent="0.25">
      <c r="A5" s="301" t="s">
        <v>340</v>
      </c>
      <c r="B5" s="426" t="s">
        <v>87</v>
      </c>
      <c r="C5" s="423" t="s">
        <v>32</v>
      </c>
      <c r="D5" s="289" t="s">
        <v>33</v>
      </c>
      <c r="E5" s="289" t="s">
        <v>34</v>
      </c>
      <c r="F5" s="289" t="s">
        <v>35</v>
      </c>
      <c r="G5" s="289" t="s">
        <v>36</v>
      </c>
      <c r="H5" s="289" t="s">
        <v>37</v>
      </c>
      <c r="I5" s="289" t="s">
        <v>38</v>
      </c>
      <c r="J5" s="289" t="s">
        <v>159</v>
      </c>
      <c r="K5" s="289" t="s">
        <v>373</v>
      </c>
      <c r="L5" s="424" t="s">
        <v>424</v>
      </c>
      <c r="M5" s="252"/>
      <c r="N5" s="253"/>
      <c r="O5" s="253"/>
      <c r="P5" s="253"/>
      <c r="Q5" s="253"/>
      <c r="R5" s="253"/>
      <c r="S5" s="253"/>
      <c r="T5" s="253"/>
      <c r="U5" s="253"/>
      <c r="V5" s="253"/>
      <c r="W5" s="253"/>
      <c r="X5" s="253"/>
      <c r="Y5" s="253"/>
      <c r="Z5" s="253"/>
      <c r="AA5" s="253"/>
      <c r="AB5" s="253"/>
      <c r="AC5" s="253"/>
      <c r="AD5" s="253"/>
      <c r="AE5" s="253"/>
      <c r="AF5" s="253"/>
      <c r="AG5" s="253"/>
    </row>
    <row r="6" spans="1:33" s="294" customFormat="1" ht="45" customHeight="1" x14ac:dyDescent="0.25">
      <c r="A6" s="301" t="s">
        <v>341</v>
      </c>
      <c r="B6" s="427" t="s">
        <v>342</v>
      </c>
      <c r="C6" s="190">
        <v>99</v>
      </c>
      <c r="D6" s="190">
        <v>775</v>
      </c>
      <c r="E6" s="191">
        <v>610</v>
      </c>
      <c r="F6" s="190">
        <v>508</v>
      </c>
      <c r="G6" s="190">
        <v>391</v>
      </c>
      <c r="H6" s="190">
        <v>261</v>
      </c>
      <c r="I6" s="190">
        <v>555</v>
      </c>
      <c r="J6" s="190">
        <v>420</v>
      </c>
      <c r="K6" s="190">
        <v>655</v>
      </c>
      <c r="L6" s="193">
        <v>783</v>
      </c>
      <c r="M6" s="252"/>
      <c r="N6" s="253"/>
      <c r="O6" s="253"/>
      <c r="P6" s="253"/>
      <c r="Q6" s="253"/>
      <c r="R6" s="253"/>
      <c r="S6" s="253"/>
      <c r="T6" s="253"/>
      <c r="U6" s="253"/>
      <c r="V6" s="253"/>
      <c r="W6" s="253"/>
      <c r="X6" s="253"/>
      <c r="Y6" s="253"/>
      <c r="Z6" s="253"/>
      <c r="AA6" s="253"/>
      <c r="AB6" s="253"/>
      <c r="AC6" s="253"/>
      <c r="AD6" s="253"/>
      <c r="AE6" s="253"/>
      <c r="AF6" s="253"/>
      <c r="AG6" s="253"/>
    </row>
    <row r="7" spans="1:33" s="294" customFormat="1" ht="15" customHeight="1" x14ac:dyDescent="0.25">
      <c r="A7" s="428"/>
      <c r="B7" s="429" t="s">
        <v>88</v>
      </c>
      <c r="C7" s="190">
        <v>172</v>
      </c>
      <c r="D7" s="190">
        <v>1448</v>
      </c>
      <c r="E7" s="190">
        <v>1313</v>
      </c>
      <c r="F7" s="190">
        <v>1399</v>
      </c>
      <c r="G7" s="190">
        <v>1236</v>
      </c>
      <c r="H7" s="190">
        <v>890</v>
      </c>
      <c r="I7" s="190">
        <v>626</v>
      </c>
      <c r="J7" s="190">
        <v>331</v>
      </c>
      <c r="K7" s="190">
        <v>617</v>
      </c>
      <c r="L7" s="193">
        <v>562</v>
      </c>
      <c r="M7" s="411"/>
      <c r="N7" s="416"/>
      <c r="O7" s="416"/>
      <c r="P7" s="416"/>
      <c r="Q7" s="416"/>
      <c r="R7" s="416"/>
      <c r="S7" s="416"/>
      <c r="T7" s="416"/>
      <c r="U7" s="416"/>
      <c r="V7" s="416"/>
      <c r="W7" s="416"/>
      <c r="X7" s="416"/>
      <c r="Y7" s="416"/>
      <c r="Z7" s="416"/>
      <c r="AA7" s="416"/>
      <c r="AB7" s="416"/>
      <c r="AC7" s="416"/>
      <c r="AD7" s="416"/>
      <c r="AE7" s="416"/>
      <c r="AF7" s="416"/>
      <c r="AG7" s="416"/>
    </row>
    <row r="8" spans="1:33" s="294" customFormat="1" ht="15" customHeight="1" x14ac:dyDescent="0.25">
      <c r="A8" s="425"/>
      <c r="B8" s="430" t="s">
        <v>69</v>
      </c>
      <c r="C8" s="298">
        <v>271</v>
      </c>
      <c r="D8" s="298">
        <v>2223</v>
      </c>
      <c r="E8" s="298">
        <v>1923</v>
      </c>
      <c r="F8" s="298">
        <v>1907</v>
      </c>
      <c r="G8" s="298">
        <v>1627</v>
      </c>
      <c r="H8" s="298">
        <v>1151</v>
      </c>
      <c r="I8" s="298">
        <v>1181</v>
      </c>
      <c r="J8" s="298">
        <v>751</v>
      </c>
      <c r="K8" s="298">
        <v>1272</v>
      </c>
      <c r="L8" s="195">
        <v>1345</v>
      </c>
    </row>
    <row r="9" spans="1:33" s="294" customFormat="1" ht="15" customHeight="1" x14ac:dyDescent="0.25">
      <c r="A9" s="301" t="s">
        <v>89</v>
      </c>
      <c r="B9" s="427" t="s">
        <v>157</v>
      </c>
      <c r="C9" s="196" t="s">
        <v>86</v>
      </c>
      <c r="D9" s="196" t="s">
        <v>86</v>
      </c>
      <c r="E9" s="196" t="s">
        <v>86</v>
      </c>
      <c r="F9" s="190">
        <v>36</v>
      </c>
      <c r="G9" s="190">
        <v>225</v>
      </c>
      <c r="H9" s="190">
        <v>144</v>
      </c>
      <c r="I9" s="190">
        <v>147</v>
      </c>
      <c r="J9" s="190">
        <v>102</v>
      </c>
      <c r="K9" s="190">
        <v>173</v>
      </c>
      <c r="L9" s="193">
        <v>137</v>
      </c>
      <c r="M9" s="252"/>
    </row>
    <row r="10" spans="1:33" x14ac:dyDescent="0.25">
      <c r="A10" s="428"/>
      <c r="B10" s="429" t="s">
        <v>88</v>
      </c>
      <c r="C10" s="196" t="s">
        <v>86</v>
      </c>
      <c r="D10" s="196" t="s">
        <v>86</v>
      </c>
      <c r="E10" s="196" t="s">
        <v>86</v>
      </c>
      <c r="F10" s="190">
        <v>115</v>
      </c>
      <c r="G10" s="190">
        <v>426</v>
      </c>
      <c r="H10" s="190">
        <v>197</v>
      </c>
      <c r="I10" s="190">
        <v>171</v>
      </c>
      <c r="J10" s="190">
        <v>146</v>
      </c>
      <c r="K10" s="190">
        <v>239</v>
      </c>
      <c r="L10" s="193">
        <v>277</v>
      </c>
    </row>
    <row r="11" spans="1:33" x14ac:dyDescent="0.25">
      <c r="A11" s="425"/>
      <c r="B11" s="430" t="s">
        <v>69</v>
      </c>
      <c r="C11" s="197" t="s">
        <v>86</v>
      </c>
      <c r="D11" s="198" t="s">
        <v>86</v>
      </c>
      <c r="E11" s="198" t="s">
        <v>86</v>
      </c>
      <c r="F11" s="298">
        <v>151</v>
      </c>
      <c r="G11" s="298">
        <v>651</v>
      </c>
      <c r="H11" s="298">
        <v>341</v>
      </c>
      <c r="I11" s="298">
        <v>318</v>
      </c>
      <c r="J11" s="298">
        <v>248</v>
      </c>
      <c r="K11" s="298">
        <v>412</v>
      </c>
      <c r="L11" s="195">
        <v>414</v>
      </c>
      <c r="M11" s="110"/>
      <c r="N11" s="110"/>
      <c r="O11" s="110"/>
      <c r="P11" s="110"/>
      <c r="Q11" s="110"/>
      <c r="R11" s="110"/>
      <c r="S11" s="110"/>
      <c r="T11" s="110"/>
      <c r="U11" s="110"/>
      <c r="V11" s="110"/>
    </row>
    <row r="12" spans="1:33" ht="15" customHeight="1" x14ac:dyDescent="0.25">
      <c r="A12" s="576" t="s">
        <v>271</v>
      </c>
      <c r="B12" s="110"/>
      <c r="C12" s="110"/>
      <c r="D12" s="110"/>
      <c r="E12" s="110"/>
      <c r="F12" s="110"/>
      <c r="G12" s="110"/>
      <c r="H12" s="110"/>
      <c r="I12" s="110"/>
      <c r="J12" s="110"/>
      <c r="K12" s="110"/>
      <c r="L12" s="110"/>
      <c r="M12" s="110"/>
      <c r="N12" s="110"/>
      <c r="O12" s="110"/>
      <c r="P12" s="110"/>
      <c r="Q12" s="110"/>
      <c r="R12" s="110"/>
      <c r="S12" s="110"/>
      <c r="T12" s="110"/>
      <c r="U12" s="110"/>
      <c r="V12" s="110"/>
    </row>
    <row r="13" spans="1:33" x14ac:dyDescent="0.25">
      <c r="A13" s="576" t="s">
        <v>481</v>
      </c>
      <c r="B13" s="110"/>
      <c r="C13" s="110"/>
      <c r="D13" s="110"/>
      <c r="E13" s="110"/>
      <c r="F13" s="110"/>
      <c r="G13" s="110"/>
      <c r="H13" s="110"/>
      <c r="I13" s="110"/>
      <c r="J13" s="110"/>
      <c r="K13" s="110"/>
      <c r="L13" s="110"/>
      <c r="M13" s="110"/>
      <c r="N13" s="110"/>
      <c r="O13" s="110"/>
      <c r="P13" s="110"/>
      <c r="Q13" s="110"/>
      <c r="R13" s="110"/>
      <c r="S13" s="110"/>
      <c r="T13" s="110"/>
      <c r="U13" s="110"/>
      <c r="V13" s="110"/>
    </row>
    <row r="14" spans="1:33" x14ac:dyDescent="0.25">
      <c r="A14" s="498" t="s">
        <v>369</v>
      </c>
      <c r="B14" s="110"/>
      <c r="C14" s="110"/>
      <c r="D14" s="110"/>
      <c r="E14" s="110"/>
      <c r="F14" s="110"/>
      <c r="G14" s="110"/>
      <c r="H14" s="110"/>
      <c r="I14" s="110"/>
      <c r="J14" s="110"/>
      <c r="K14" s="110"/>
      <c r="L14" s="110"/>
      <c r="M14" s="110"/>
      <c r="N14" s="110"/>
      <c r="O14" s="110"/>
      <c r="P14" s="110"/>
      <c r="Q14" s="110"/>
      <c r="R14" s="110"/>
      <c r="S14" s="110"/>
      <c r="T14" s="110"/>
      <c r="U14" s="110"/>
      <c r="V14" s="110"/>
    </row>
    <row r="15" spans="1:33" ht="15" customHeight="1" x14ac:dyDescent="0.25">
      <c r="A15" s="3"/>
      <c r="B15" s="110"/>
      <c r="C15" s="110"/>
      <c r="D15" s="110"/>
      <c r="E15" s="110"/>
      <c r="F15" s="110"/>
      <c r="G15" s="110"/>
      <c r="H15" s="110"/>
      <c r="I15" s="110"/>
      <c r="J15" s="110"/>
      <c r="K15" s="110"/>
      <c r="L15" s="110"/>
      <c r="M15" s="412"/>
      <c r="N15" s="412"/>
      <c r="O15" s="412"/>
      <c r="P15" s="412"/>
      <c r="Q15" s="412"/>
      <c r="R15" s="412"/>
      <c r="S15" s="412"/>
      <c r="T15" s="412"/>
      <c r="U15" s="412"/>
      <c r="V15" s="412"/>
    </row>
    <row r="16" spans="1:33" x14ac:dyDescent="0.25">
      <c r="A16" s="3"/>
      <c r="B16" s="110"/>
      <c r="C16" s="110"/>
      <c r="D16" s="110"/>
      <c r="E16" s="110"/>
      <c r="F16" s="110"/>
      <c r="G16" s="110"/>
      <c r="H16" s="110"/>
      <c r="I16" s="110"/>
      <c r="J16" s="110"/>
      <c r="K16" s="110"/>
      <c r="L16" s="110"/>
      <c r="M16" s="110"/>
      <c r="N16" s="110"/>
      <c r="O16" s="110"/>
      <c r="P16" s="110"/>
      <c r="Q16" s="110"/>
      <c r="R16" s="110"/>
      <c r="S16" s="110"/>
      <c r="T16" s="110"/>
      <c r="U16" s="110"/>
      <c r="V16" s="110"/>
    </row>
    <row r="17" spans="1:12" x14ac:dyDescent="0.25">
      <c r="A17" s="3"/>
      <c r="B17" s="412"/>
      <c r="C17" s="412"/>
      <c r="D17" s="412"/>
      <c r="E17" s="412"/>
      <c r="F17" s="412"/>
      <c r="G17" s="412"/>
      <c r="H17" s="412"/>
      <c r="I17" s="412"/>
      <c r="J17" s="412"/>
      <c r="K17" s="501"/>
      <c r="L17" s="412"/>
    </row>
    <row r="18" spans="1:12" x14ac:dyDescent="0.25">
      <c r="A18" s="293"/>
      <c r="B18" s="110"/>
      <c r="C18" s="110"/>
      <c r="D18" s="110"/>
      <c r="E18" s="110"/>
      <c r="F18" s="110"/>
      <c r="G18" s="110"/>
      <c r="H18" s="110"/>
      <c r="I18" s="110"/>
      <c r="J18" s="110"/>
      <c r="K18" s="110"/>
      <c r="L18" s="110"/>
    </row>
    <row r="19" spans="1:12" x14ac:dyDescent="0.25">
      <c r="A19" s="60"/>
    </row>
    <row r="20" spans="1:12" x14ac:dyDescent="0.25">
      <c r="A20" s="513"/>
    </row>
    <row r="21" spans="1:12" x14ac:dyDescent="0.25">
      <c r="A21" s="513"/>
    </row>
    <row r="22" spans="1:12" x14ac:dyDescent="0.25">
      <c r="A22" s="513"/>
    </row>
    <row r="23" spans="1:12" x14ac:dyDescent="0.25">
      <c r="A23" s="3"/>
    </row>
    <row r="24" spans="1:12" x14ac:dyDescent="0.25">
      <c r="A24" s="3"/>
      <c r="B24" s="110"/>
      <c r="C24" s="110"/>
      <c r="D24" s="110"/>
      <c r="E24" s="110"/>
      <c r="F24" s="110"/>
      <c r="G24" s="110"/>
      <c r="H24" s="110"/>
      <c r="I24" s="110"/>
      <c r="J24" s="110"/>
      <c r="K24" s="110"/>
    </row>
  </sheetData>
  <hyperlinks>
    <hyperlink ref="A14" r:id="rId1" display="9 Further information on enhanced services and criteria can be found on the BSO website http://www.hscbusiness.hscni.net/services/2480.htm" xr:uid="{00000000-0004-0000-3800-000000000000}"/>
    <hyperlink ref="A12" location="List!A1" display="Back to List" xr:uid="{ED35A5BE-84FD-45FE-8B52-2590BA7B6825}"/>
    <hyperlink ref="A13" location="Notes!A1" display="Back to Notes" xr:uid="{FED3E5DE-7EB3-4785-AA7B-134628EEB6E5}"/>
  </hyperlinks>
  <pageMargins left="0.7" right="0.7" top="0.75" bottom="0.75" header="0.3" footer="0.3"/>
  <pageSetup paperSize="9"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AE16"/>
  <sheetViews>
    <sheetView showGridLines="0" workbookViewId="0"/>
  </sheetViews>
  <sheetFormatPr defaultRowHeight="15" x14ac:dyDescent="0.25"/>
  <cols>
    <col min="1" max="1" width="26.28515625" style="254" customWidth="1"/>
    <col min="2" max="14" width="9.85546875" style="23" customWidth="1"/>
    <col min="15" max="15" width="11.42578125" style="23" customWidth="1"/>
    <col min="16" max="28" width="9.85546875" style="23" customWidth="1"/>
    <col min="29" max="30" width="9.5703125" style="23" customWidth="1"/>
    <col min="31" max="16384" width="9.140625" style="23"/>
  </cols>
  <sheetData>
    <row r="1" spans="1:31" x14ac:dyDescent="0.25">
      <c r="A1" s="535" t="s">
        <v>396</v>
      </c>
    </row>
    <row r="2" spans="1:31" x14ac:dyDescent="0.25">
      <c r="A2" s="536" t="s">
        <v>298</v>
      </c>
    </row>
    <row r="3" spans="1:31" ht="15" customHeight="1" x14ac:dyDescent="0.25">
      <c r="A3" s="536" t="s">
        <v>339</v>
      </c>
    </row>
    <row r="4" spans="1:31" ht="15" customHeight="1" x14ac:dyDescent="0.25">
      <c r="A4" s="175" t="s">
        <v>304</v>
      </c>
    </row>
    <row r="5" spans="1:31" ht="23.25" customHeight="1" x14ac:dyDescent="0.25">
      <c r="A5" s="473"/>
      <c r="B5" s="477"/>
      <c r="C5" s="478"/>
      <c r="D5" s="478"/>
      <c r="E5" s="478"/>
      <c r="F5" s="481"/>
      <c r="G5" s="478"/>
      <c r="H5" s="478"/>
      <c r="I5" s="478"/>
      <c r="J5" s="478"/>
      <c r="K5" s="481"/>
      <c r="L5" s="568" t="s">
        <v>90</v>
      </c>
      <c r="M5" s="478"/>
      <c r="N5" s="478"/>
      <c r="O5" s="478"/>
      <c r="P5" s="478"/>
      <c r="Q5" s="478"/>
      <c r="R5" s="478"/>
      <c r="S5" s="478"/>
      <c r="T5" s="478"/>
      <c r="U5" s="478"/>
      <c r="V5" s="478"/>
      <c r="W5" s="478"/>
      <c r="X5" s="478"/>
      <c r="Y5" s="478"/>
      <c r="Z5" s="478"/>
      <c r="AA5" s="478"/>
      <c r="AB5" s="479"/>
    </row>
    <row r="6" spans="1:31" x14ac:dyDescent="0.25">
      <c r="A6" s="480"/>
      <c r="B6" s="477"/>
      <c r="C6" s="478"/>
      <c r="D6" s="478" t="s">
        <v>37</v>
      </c>
      <c r="E6" s="478"/>
      <c r="F6" s="479"/>
      <c r="G6" s="477"/>
      <c r="H6" s="478"/>
      <c r="I6" s="478" t="s">
        <v>38</v>
      </c>
      <c r="J6" s="478"/>
      <c r="K6" s="479"/>
      <c r="L6" s="477"/>
      <c r="M6" s="478"/>
      <c r="N6" s="478"/>
      <c r="O6" s="478" t="s">
        <v>159</v>
      </c>
      <c r="P6" s="478"/>
      <c r="Q6" s="478"/>
      <c r="R6" s="479"/>
      <c r="S6" s="477"/>
      <c r="T6" s="478"/>
      <c r="U6" s="478" t="s">
        <v>373</v>
      </c>
      <c r="V6" s="478"/>
      <c r="W6" s="479"/>
      <c r="X6" s="477"/>
      <c r="Y6" s="478"/>
      <c r="Z6" s="478" t="s">
        <v>424</v>
      </c>
      <c r="AA6" s="478"/>
      <c r="AB6" s="479"/>
    </row>
    <row r="7" spans="1:31" ht="45" x14ac:dyDescent="0.25">
      <c r="A7" s="273" t="s">
        <v>335</v>
      </c>
      <c r="B7" s="200" t="s">
        <v>91</v>
      </c>
      <c r="C7" s="200" t="s">
        <v>92</v>
      </c>
      <c r="D7" s="200" t="s">
        <v>93</v>
      </c>
      <c r="E7" s="200" t="s">
        <v>94</v>
      </c>
      <c r="F7" s="201" t="s">
        <v>69</v>
      </c>
      <c r="G7" s="200" t="s">
        <v>91</v>
      </c>
      <c r="H7" s="200" t="s">
        <v>92</v>
      </c>
      <c r="I7" s="200" t="s">
        <v>93</v>
      </c>
      <c r="J7" s="200" t="s">
        <v>94</v>
      </c>
      <c r="K7" s="201" t="s">
        <v>69</v>
      </c>
      <c r="L7" s="200" t="s">
        <v>91</v>
      </c>
      <c r="M7" s="200" t="s">
        <v>92</v>
      </c>
      <c r="N7" s="200" t="s">
        <v>93</v>
      </c>
      <c r="O7" s="200" t="s">
        <v>193</v>
      </c>
      <c r="P7" s="200" t="s">
        <v>94</v>
      </c>
      <c r="Q7" s="200" t="s">
        <v>48</v>
      </c>
      <c r="R7" s="201" t="s">
        <v>69</v>
      </c>
      <c r="S7" s="200" t="s">
        <v>91</v>
      </c>
      <c r="T7" s="200" t="s">
        <v>92</v>
      </c>
      <c r="U7" s="200" t="s">
        <v>93</v>
      </c>
      <c r="V7" s="200" t="s">
        <v>94</v>
      </c>
      <c r="W7" s="201" t="s">
        <v>69</v>
      </c>
      <c r="X7" s="200" t="s">
        <v>91</v>
      </c>
      <c r="Y7" s="200" t="s">
        <v>92</v>
      </c>
      <c r="Z7" s="200" t="s">
        <v>93</v>
      </c>
      <c r="AA7" s="200" t="s">
        <v>94</v>
      </c>
      <c r="AB7" s="201" t="s">
        <v>69</v>
      </c>
    </row>
    <row r="8" spans="1:31" x14ac:dyDescent="0.25">
      <c r="A8" s="171" t="s">
        <v>2</v>
      </c>
      <c r="B8" s="116">
        <v>277</v>
      </c>
      <c r="C8" s="114">
        <v>2749</v>
      </c>
      <c r="D8" s="114">
        <v>241</v>
      </c>
      <c r="E8" s="114">
        <v>32</v>
      </c>
      <c r="F8" s="206">
        <v>3299</v>
      </c>
      <c r="G8" s="116">
        <v>344</v>
      </c>
      <c r="H8" s="114">
        <v>3951</v>
      </c>
      <c r="I8" s="114">
        <v>263</v>
      </c>
      <c r="J8" s="114">
        <v>92</v>
      </c>
      <c r="K8" s="206">
        <v>4650</v>
      </c>
      <c r="L8" s="116">
        <v>936</v>
      </c>
      <c r="M8" s="114">
        <v>4469</v>
      </c>
      <c r="N8" s="114">
        <v>164</v>
      </c>
      <c r="O8" s="485">
        <v>54</v>
      </c>
      <c r="P8" s="485">
        <v>419</v>
      </c>
      <c r="Q8" s="485">
        <v>2</v>
      </c>
      <c r="R8" s="206">
        <v>6044</v>
      </c>
      <c r="S8" s="116">
        <v>1119</v>
      </c>
      <c r="T8" s="114">
        <v>5421</v>
      </c>
      <c r="U8" s="114">
        <v>255</v>
      </c>
      <c r="V8" s="485">
        <v>476</v>
      </c>
      <c r="W8" s="578">
        <v>7271</v>
      </c>
      <c r="X8" s="116">
        <v>1098</v>
      </c>
      <c r="Y8" s="114">
        <v>6605</v>
      </c>
      <c r="Z8" s="114">
        <v>340</v>
      </c>
      <c r="AA8" s="485">
        <v>426</v>
      </c>
      <c r="AB8" s="578">
        <v>8469</v>
      </c>
    </row>
    <row r="9" spans="1:31" x14ac:dyDescent="0.25">
      <c r="A9" s="171" t="s">
        <v>3</v>
      </c>
      <c r="B9" s="116">
        <v>64</v>
      </c>
      <c r="C9" s="114">
        <v>633</v>
      </c>
      <c r="D9" s="114">
        <v>33</v>
      </c>
      <c r="E9" s="114">
        <v>9</v>
      </c>
      <c r="F9" s="206">
        <v>739</v>
      </c>
      <c r="G9" s="116">
        <v>553</v>
      </c>
      <c r="H9" s="114">
        <v>4627</v>
      </c>
      <c r="I9" s="114">
        <v>253</v>
      </c>
      <c r="J9" s="114">
        <v>75</v>
      </c>
      <c r="K9" s="206">
        <v>5508</v>
      </c>
      <c r="L9" s="116">
        <v>895</v>
      </c>
      <c r="M9" s="114">
        <v>5692</v>
      </c>
      <c r="N9" s="114">
        <v>144</v>
      </c>
      <c r="O9" s="485">
        <v>13</v>
      </c>
      <c r="P9" s="485">
        <v>281</v>
      </c>
      <c r="Q9" s="485">
        <v>4</v>
      </c>
      <c r="R9" s="206">
        <v>7029</v>
      </c>
      <c r="S9" s="116">
        <v>1082</v>
      </c>
      <c r="T9" s="114">
        <v>7010</v>
      </c>
      <c r="U9" s="114">
        <v>252</v>
      </c>
      <c r="V9" s="485">
        <v>336</v>
      </c>
      <c r="W9" s="578">
        <v>8680</v>
      </c>
      <c r="X9" s="116">
        <v>1261</v>
      </c>
      <c r="Y9" s="114">
        <v>8740</v>
      </c>
      <c r="Z9" s="114">
        <v>363</v>
      </c>
      <c r="AA9" s="485">
        <v>293</v>
      </c>
      <c r="AB9" s="578">
        <v>10657</v>
      </c>
    </row>
    <row r="10" spans="1:31" x14ac:dyDescent="0.25">
      <c r="A10" s="171" t="s">
        <v>4</v>
      </c>
      <c r="B10" s="116">
        <v>31</v>
      </c>
      <c r="C10" s="114">
        <v>422</v>
      </c>
      <c r="D10" s="114">
        <v>36</v>
      </c>
      <c r="E10" s="114">
        <v>7</v>
      </c>
      <c r="F10" s="206">
        <v>496</v>
      </c>
      <c r="G10" s="116">
        <v>274</v>
      </c>
      <c r="H10" s="114">
        <v>3723</v>
      </c>
      <c r="I10" s="114">
        <v>264</v>
      </c>
      <c r="J10" s="114">
        <v>85</v>
      </c>
      <c r="K10" s="206">
        <v>4346</v>
      </c>
      <c r="L10" s="116">
        <v>833</v>
      </c>
      <c r="M10" s="114">
        <v>4710</v>
      </c>
      <c r="N10" s="114">
        <v>153</v>
      </c>
      <c r="O10" s="485">
        <v>17</v>
      </c>
      <c r="P10" s="485">
        <v>330</v>
      </c>
      <c r="Q10" s="485" t="s">
        <v>186</v>
      </c>
      <c r="R10" s="206">
        <v>6043</v>
      </c>
      <c r="S10" s="116">
        <v>997</v>
      </c>
      <c r="T10" s="114">
        <v>5940</v>
      </c>
      <c r="U10" s="114">
        <v>261</v>
      </c>
      <c r="V10" s="485">
        <v>343</v>
      </c>
      <c r="W10" s="578">
        <v>7541</v>
      </c>
      <c r="X10" s="116">
        <v>1013</v>
      </c>
      <c r="Y10" s="114">
        <v>7416</v>
      </c>
      <c r="Z10" s="114">
        <v>297</v>
      </c>
      <c r="AA10" s="485">
        <v>406</v>
      </c>
      <c r="AB10" s="578">
        <v>9132</v>
      </c>
    </row>
    <row r="11" spans="1:31" ht="15" customHeight="1" x14ac:dyDescent="0.25">
      <c r="A11" s="171" t="s">
        <v>5</v>
      </c>
      <c r="B11" s="116">
        <v>537</v>
      </c>
      <c r="C11" s="114">
        <v>4337</v>
      </c>
      <c r="D11" s="114">
        <v>210</v>
      </c>
      <c r="E11" s="114">
        <v>86</v>
      </c>
      <c r="F11" s="206">
        <v>5170</v>
      </c>
      <c r="G11" s="116">
        <v>604</v>
      </c>
      <c r="H11" s="114">
        <v>4960</v>
      </c>
      <c r="I11" s="114">
        <v>269</v>
      </c>
      <c r="J11" s="114">
        <v>88</v>
      </c>
      <c r="K11" s="206">
        <v>5921</v>
      </c>
      <c r="L11" s="116">
        <v>744</v>
      </c>
      <c r="M11" s="114">
        <v>5392</v>
      </c>
      <c r="N11" s="114">
        <v>176</v>
      </c>
      <c r="O11" s="485">
        <v>6</v>
      </c>
      <c r="P11" s="485">
        <v>186</v>
      </c>
      <c r="Q11" s="485">
        <v>8</v>
      </c>
      <c r="R11" s="206">
        <v>6512</v>
      </c>
      <c r="S11" s="116">
        <v>997</v>
      </c>
      <c r="T11" s="114">
        <v>6969</v>
      </c>
      <c r="U11" s="114">
        <v>263</v>
      </c>
      <c r="V11" s="485">
        <v>263</v>
      </c>
      <c r="W11" s="578">
        <v>8492</v>
      </c>
      <c r="X11" s="116">
        <v>1045</v>
      </c>
      <c r="Y11" s="114">
        <v>8770</v>
      </c>
      <c r="Z11" s="114">
        <v>320</v>
      </c>
      <c r="AA11" s="485">
        <v>276</v>
      </c>
      <c r="AB11" s="578">
        <v>10411</v>
      </c>
    </row>
    <row r="12" spans="1:31" s="3" customFormat="1" x14ac:dyDescent="0.25">
      <c r="A12" s="171" t="s">
        <v>6</v>
      </c>
      <c r="B12" s="579">
        <v>469</v>
      </c>
      <c r="C12" s="579">
        <v>2473</v>
      </c>
      <c r="D12" s="579">
        <v>148</v>
      </c>
      <c r="E12" s="579">
        <v>60</v>
      </c>
      <c r="F12" s="580">
        <v>3150</v>
      </c>
      <c r="G12" s="579">
        <v>638</v>
      </c>
      <c r="H12" s="579">
        <v>3633</v>
      </c>
      <c r="I12" s="579">
        <v>206</v>
      </c>
      <c r="J12" s="579">
        <v>75</v>
      </c>
      <c r="K12" s="580">
        <v>4552</v>
      </c>
      <c r="L12" s="581">
        <v>657</v>
      </c>
      <c r="M12" s="582">
        <v>3933</v>
      </c>
      <c r="N12" s="582">
        <v>149</v>
      </c>
      <c r="O12" s="582">
        <v>13</v>
      </c>
      <c r="P12" s="582">
        <v>175</v>
      </c>
      <c r="Q12" s="579" t="s">
        <v>186</v>
      </c>
      <c r="R12" s="583">
        <v>4927</v>
      </c>
      <c r="S12" s="581">
        <v>638</v>
      </c>
      <c r="T12" s="582">
        <v>4467</v>
      </c>
      <c r="U12" s="582">
        <v>186</v>
      </c>
      <c r="V12" s="582">
        <v>109</v>
      </c>
      <c r="W12" s="583">
        <v>5400</v>
      </c>
      <c r="X12" s="581">
        <v>768</v>
      </c>
      <c r="Y12" s="582">
        <v>5638</v>
      </c>
      <c r="Z12" s="582">
        <v>248</v>
      </c>
      <c r="AA12" s="582">
        <v>117</v>
      </c>
      <c r="AB12" s="583">
        <v>6771</v>
      </c>
    </row>
    <row r="13" spans="1:31" x14ac:dyDescent="0.25">
      <c r="A13" s="176" t="s">
        <v>69</v>
      </c>
      <c r="B13" s="209">
        <v>1378</v>
      </c>
      <c r="C13" s="209">
        <v>10614</v>
      </c>
      <c r="D13" s="209">
        <v>668</v>
      </c>
      <c r="E13" s="209">
        <v>194</v>
      </c>
      <c r="F13" s="210">
        <v>12854</v>
      </c>
      <c r="G13" s="209">
        <v>2413</v>
      </c>
      <c r="H13" s="209">
        <v>20894</v>
      </c>
      <c r="I13" s="209">
        <v>1255</v>
      </c>
      <c r="J13" s="209">
        <v>415</v>
      </c>
      <c r="K13" s="210">
        <v>24977</v>
      </c>
      <c r="L13" s="209">
        <v>4065</v>
      </c>
      <c r="M13" s="209">
        <v>24196</v>
      </c>
      <c r="N13" s="209">
        <v>786</v>
      </c>
      <c r="O13" s="209">
        <v>103</v>
      </c>
      <c r="P13" s="209">
        <v>1391</v>
      </c>
      <c r="Q13" s="209">
        <v>14</v>
      </c>
      <c r="R13" s="210">
        <v>30555</v>
      </c>
      <c r="S13" s="209">
        <v>4833</v>
      </c>
      <c r="T13" s="209">
        <v>29807</v>
      </c>
      <c r="U13" s="209">
        <v>1217</v>
      </c>
      <c r="V13" s="209">
        <v>1527</v>
      </c>
      <c r="W13" s="210">
        <v>37384</v>
      </c>
      <c r="X13" s="209">
        <v>5185</v>
      </c>
      <c r="Y13" s="209">
        <v>37169</v>
      </c>
      <c r="Z13" s="209">
        <v>1568</v>
      </c>
      <c r="AA13" s="209">
        <v>1518</v>
      </c>
      <c r="AB13" s="210">
        <v>45440</v>
      </c>
    </row>
    <row r="14" spans="1:31" s="3" customFormat="1" ht="15" customHeight="1" x14ac:dyDescent="0.25">
      <c r="A14" s="576" t="s">
        <v>271</v>
      </c>
      <c r="B14" s="110"/>
      <c r="C14" s="110"/>
      <c r="D14" s="110"/>
      <c r="E14" s="110"/>
      <c r="F14" s="110"/>
      <c r="G14" s="110"/>
      <c r="H14" s="110"/>
      <c r="I14" s="110"/>
      <c r="J14" s="110"/>
      <c r="K14" s="472"/>
      <c r="L14" s="110"/>
      <c r="M14" s="110"/>
      <c r="N14" s="110"/>
      <c r="O14" s="110"/>
      <c r="P14" s="110"/>
      <c r="Q14" s="110"/>
      <c r="R14" s="110"/>
      <c r="S14" s="110"/>
      <c r="T14" s="110"/>
      <c r="U14" s="110"/>
      <c r="V14" s="110"/>
      <c r="W14" s="110"/>
      <c r="X14" s="110"/>
      <c r="Y14" s="110"/>
      <c r="Z14" s="110"/>
      <c r="AA14" s="110"/>
      <c r="AB14" s="110"/>
      <c r="AC14" s="110"/>
      <c r="AD14" s="110"/>
      <c r="AE14" s="110"/>
    </row>
    <row r="15" spans="1:31" s="3" customFormat="1" x14ac:dyDescent="0.25">
      <c r="A15" s="576" t="s">
        <v>481</v>
      </c>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row>
    <row r="16" spans="1:31" s="3" customFormat="1" ht="15" customHeight="1" x14ac:dyDescent="0.25">
      <c r="A16" s="498" t="s">
        <v>369</v>
      </c>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row>
  </sheetData>
  <hyperlinks>
    <hyperlink ref="A16" r:id="rId1" display="9 Further information on enhanced services and criteria can be found on the BSO website http://www.hscbusiness.hscni.net/services/2480.htm" xr:uid="{00000000-0004-0000-3B00-000000000000}"/>
    <hyperlink ref="A14" location="List!A1" display="Back to List" xr:uid="{0C891DB8-053C-4A8D-A31F-41347E7E30F6}"/>
    <hyperlink ref="A15" location="Notes!A1" display="Back to Notes" xr:uid="{3CD9615F-FDE7-47CF-B2AD-CE5FA7D43179}"/>
  </hyperlinks>
  <pageMargins left="0.7" right="0.7" top="0.75" bottom="0.75" header="0.3" footer="0.3"/>
  <pageSetup paperSize="9"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AB26"/>
  <sheetViews>
    <sheetView showGridLines="0" zoomScale="96" workbookViewId="0"/>
  </sheetViews>
  <sheetFormatPr defaultRowHeight="15" x14ac:dyDescent="0.25"/>
  <cols>
    <col min="1" max="1" width="21.28515625" style="23" customWidth="1"/>
    <col min="2" max="11" width="11.28515625" style="23" customWidth="1"/>
    <col min="12" max="28" width="10.7109375" style="23" customWidth="1"/>
    <col min="29" max="16384" width="9.140625" style="23"/>
  </cols>
  <sheetData>
    <row r="1" spans="1:28" x14ac:dyDescent="0.25">
      <c r="A1" s="535" t="s">
        <v>379</v>
      </c>
    </row>
    <row r="2" spans="1:28" x14ac:dyDescent="0.25">
      <c r="A2" s="536" t="s">
        <v>298</v>
      </c>
    </row>
    <row r="3" spans="1:28" ht="15" customHeight="1" x14ac:dyDescent="0.25">
      <c r="A3" s="536" t="s">
        <v>339</v>
      </c>
    </row>
    <row r="4" spans="1:28" ht="15" customHeight="1" x14ac:dyDescent="0.25">
      <c r="A4" s="175" t="s">
        <v>304</v>
      </c>
    </row>
    <row r="5" spans="1:28" ht="23.25" customHeight="1" x14ac:dyDescent="0.25">
      <c r="A5" s="473"/>
      <c r="B5" s="477"/>
      <c r="C5" s="478"/>
      <c r="D5" s="478"/>
      <c r="E5" s="478"/>
      <c r="F5" s="481"/>
      <c r="G5" s="478"/>
      <c r="H5" s="478"/>
      <c r="I5" s="478"/>
      <c r="J5" s="478"/>
      <c r="K5" s="481"/>
      <c r="L5" s="568" t="s">
        <v>90</v>
      </c>
      <c r="M5" s="478"/>
      <c r="N5" s="478"/>
      <c r="O5" s="478"/>
      <c r="P5" s="478"/>
      <c r="Q5" s="478"/>
      <c r="R5" s="478"/>
      <c r="S5" s="478"/>
      <c r="T5" s="478"/>
      <c r="U5" s="478"/>
      <c r="V5" s="478"/>
      <c r="W5" s="478"/>
      <c r="X5" s="478"/>
      <c r="Y5" s="478"/>
      <c r="Z5" s="478"/>
      <c r="AA5" s="478"/>
      <c r="AB5" s="479"/>
    </row>
    <row r="6" spans="1:28" ht="30" x14ac:dyDescent="0.25">
      <c r="A6" s="480" t="s">
        <v>344</v>
      </c>
      <c r="B6" s="477"/>
      <c r="C6" s="478"/>
      <c r="D6" s="478" t="s">
        <v>37</v>
      </c>
      <c r="E6" s="478"/>
      <c r="F6" s="479"/>
      <c r="G6" s="477"/>
      <c r="H6" s="478"/>
      <c r="I6" s="478" t="s">
        <v>38</v>
      </c>
      <c r="J6" s="478"/>
      <c r="K6" s="479"/>
      <c r="L6" s="477"/>
      <c r="M6" s="478"/>
      <c r="N6" s="478"/>
      <c r="O6" s="478" t="s">
        <v>159</v>
      </c>
      <c r="P6" s="478"/>
      <c r="Q6" s="478"/>
      <c r="R6" s="479"/>
      <c r="S6" s="477"/>
      <c r="T6" s="478"/>
      <c r="U6" s="478" t="s">
        <v>373</v>
      </c>
      <c r="V6" s="478"/>
      <c r="W6" s="479"/>
      <c r="X6" s="477"/>
      <c r="Y6" s="478"/>
      <c r="Z6" s="478" t="s">
        <v>424</v>
      </c>
      <c r="AA6" s="478"/>
      <c r="AB6" s="479"/>
    </row>
    <row r="7" spans="1:28" ht="45" x14ac:dyDescent="0.25">
      <c r="A7" s="474"/>
      <c r="B7" s="200" t="s">
        <v>91</v>
      </c>
      <c r="C7" s="200" t="s">
        <v>92</v>
      </c>
      <c r="D7" s="200" t="s">
        <v>93</v>
      </c>
      <c r="E7" s="200" t="s">
        <v>94</v>
      </c>
      <c r="F7" s="201" t="s">
        <v>69</v>
      </c>
      <c r="G7" s="200" t="s">
        <v>91</v>
      </c>
      <c r="H7" s="200" t="s">
        <v>92</v>
      </c>
      <c r="I7" s="200" t="s">
        <v>93</v>
      </c>
      <c r="J7" s="200" t="s">
        <v>94</v>
      </c>
      <c r="K7" s="201" t="s">
        <v>69</v>
      </c>
      <c r="L7" s="200" t="s">
        <v>91</v>
      </c>
      <c r="M7" s="200" t="s">
        <v>92</v>
      </c>
      <c r="N7" s="200" t="s">
        <v>93</v>
      </c>
      <c r="O7" s="200" t="s">
        <v>193</v>
      </c>
      <c r="P7" s="200" t="s">
        <v>94</v>
      </c>
      <c r="Q7" s="200" t="s">
        <v>48</v>
      </c>
      <c r="R7" s="201" t="s">
        <v>69</v>
      </c>
      <c r="S7" s="200" t="s">
        <v>91</v>
      </c>
      <c r="T7" s="200" t="s">
        <v>92</v>
      </c>
      <c r="U7" s="200" t="s">
        <v>93</v>
      </c>
      <c r="V7" s="200" t="s">
        <v>94</v>
      </c>
      <c r="W7" s="201" t="s">
        <v>69</v>
      </c>
      <c r="X7" s="200" t="s">
        <v>91</v>
      </c>
      <c r="Y7" s="200" t="s">
        <v>92</v>
      </c>
      <c r="Z7" s="200" t="s">
        <v>93</v>
      </c>
      <c r="AA7" s="200" t="s">
        <v>94</v>
      </c>
      <c r="AB7" s="201" t="s">
        <v>69</v>
      </c>
    </row>
    <row r="8" spans="1:28" x14ac:dyDescent="0.25">
      <c r="A8" s="202" t="s">
        <v>95</v>
      </c>
      <c r="B8" s="161">
        <v>586</v>
      </c>
      <c r="C8" s="203">
        <v>4052</v>
      </c>
      <c r="D8" s="203">
        <v>413</v>
      </c>
      <c r="E8" s="203">
        <v>71</v>
      </c>
      <c r="F8" s="204">
        <v>5122</v>
      </c>
      <c r="G8" s="161">
        <v>1079</v>
      </c>
      <c r="H8" s="203">
        <v>8049</v>
      </c>
      <c r="I8" s="203">
        <v>747</v>
      </c>
      <c r="J8" s="203">
        <v>150</v>
      </c>
      <c r="K8" s="204">
        <v>10025</v>
      </c>
      <c r="L8" s="677">
        <v>1207</v>
      </c>
      <c r="M8" s="203">
        <v>6253</v>
      </c>
      <c r="N8" s="203">
        <v>376</v>
      </c>
      <c r="O8" s="484" t="s">
        <v>186</v>
      </c>
      <c r="P8" s="484">
        <v>299</v>
      </c>
      <c r="Q8" s="484" t="s">
        <v>186</v>
      </c>
      <c r="R8" s="204">
        <v>8135</v>
      </c>
      <c r="S8" s="677">
        <v>2097</v>
      </c>
      <c r="T8" s="203">
        <v>11283</v>
      </c>
      <c r="U8" s="203">
        <v>746</v>
      </c>
      <c r="V8" s="484">
        <v>599</v>
      </c>
      <c r="W8" s="204">
        <v>14725</v>
      </c>
      <c r="X8" s="677">
        <v>2440</v>
      </c>
      <c r="Y8" s="203">
        <v>15317</v>
      </c>
      <c r="Z8" s="203">
        <v>987</v>
      </c>
      <c r="AA8" s="484">
        <v>598</v>
      </c>
      <c r="AB8" s="204">
        <v>19342</v>
      </c>
    </row>
    <row r="9" spans="1:28" x14ac:dyDescent="0.25">
      <c r="A9" s="205" t="s">
        <v>96</v>
      </c>
      <c r="B9" s="116">
        <v>604</v>
      </c>
      <c r="C9" s="114">
        <v>4392</v>
      </c>
      <c r="D9" s="114">
        <v>328</v>
      </c>
      <c r="E9" s="114">
        <v>82</v>
      </c>
      <c r="F9" s="206">
        <v>5406</v>
      </c>
      <c r="G9" s="116">
        <v>1045</v>
      </c>
      <c r="H9" s="114">
        <v>8615</v>
      </c>
      <c r="I9" s="114">
        <v>673</v>
      </c>
      <c r="J9" s="114">
        <v>175</v>
      </c>
      <c r="K9" s="206">
        <v>10508</v>
      </c>
      <c r="L9" s="677">
        <v>1377</v>
      </c>
      <c r="M9" s="114">
        <v>7568</v>
      </c>
      <c r="N9" s="114">
        <v>350</v>
      </c>
      <c r="O9" s="485" t="s">
        <v>186</v>
      </c>
      <c r="P9" s="485">
        <v>382</v>
      </c>
      <c r="Q9" s="485" t="s">
        <v>186</v>
      </c>
      <c r="R9" s="206">
        <v>9677</v>
      </c>
      <c r="S9" s="116">
        <v>2105</v>
      </c>
      <c r="T9" s="114">
        <v>12816</v>
      </c>
      <c r="U9" s="114">
        <v>684</v>
      </c>
      <c r="V9" s="485">
        <v>742</v>
      </c>
      <c r="W9" s="206">
        <v>16347</v>
      </c>
      <c r="X9" s="116">
        <v>2248</v>
      </c>
      <c r="Y9" s="114">
        <v>16084</v>
      </c>
      <c r="Z9" s="114">
        <v>838</v>
      </c>
      <c r="AA9" s="485">
        <v>684</v>
      </c>
      <c r="AB9" s="206">
        <v>19854</v>
      </c>
    </row>
    <row r="10" spans="1:28" x14ac:dyDescent="0.25">
      <c r="A10" s="205" t="s">
        <v>97</v>
      </c>
      <c r="B10" s="116">
        <v>187</v>
      </c>
      <c r="C10" s="114">
        <v>1300</v>
      </c>
      <c r="D10" s="114">
        <v>21</v>
      </c>
      <c r="E10" s="114">
        <v>25</v>
      </c>
      <c r="F10" s="206">
        <v>1533</v>
      </c>
      <c r="G10" s="116">
        <v>360</v>
      </c>
      <c r="H10" s="114">
        <v>2850</v>
      </c>
      <c r="I10" s="114">
        <v>50</v>
      </c>
      <c r="J10" s="114">
        <v>49</v>
      </c>
      <c r="K10" s="206">
        <v>3309</v>
      </c>
      <c r="L10" s="677">
        <v>491</v>
      </c>
      <c r="M10" s="114">
        <v>2428</v>
      </c>
      <c r="N10" s="114">
        <v>24</v>
      </c>
      <c r="O10" s="485" t="s">
        <v>186</v>
      </c>
      <c r="P10" s="485">
        <v>139</v>
      </c>
      <c r="Q10" s="485" t="s">
        <v>186</v>
      </c>
      <c r="R10" s="206">
        <v>3082</v>
      </c>
      <c r="S10" s="116">
        <v>814</v>
      </c>
      <c r="T10" s="114">
        <v>4278</v>
      </c>
      <c r="U10" s="114">
        <v>35</v>
      </c>
      <c r="V10" s="485">
        <v>256</v>
      </c>
      <c r="W10" s="206">
        <v>5383</v>
      </c>
      <c r="X10" s="116">
        <v>832</v>
      </c>
      <c r="Y10" s="114">
        <v>5000</v>
      </c>
      <c r="Z10" s="114">
        <v>60</v>
      </c>
      <c r="AA10" s="485">
        <v>291</v>
      </c>
      <c r="AB10" s="206">
        <v>6183</v>
      </c>
    </row>
    <row r="11" spans="1:28" x14ac:dyDescent="0.25">
      <c r="A11" s="205" t="s">
        <v>98</v>
      </c>
      <c r="B11" s="116">
        <v>163</v>
      </c>
      <c r="C11" s="114">
        <v>1765</v>
      </c>
      <c r="D11" s="114">
        <v>8</v>
      </c>
      <c r="E11" s="114">
        <v>19</v>
      </c>
      <c r="F11" s="206">
        <v>1955</v>
      </c>
      <c r="G11" s="116">
        <v>253</v>
      </c>
      <c r="H11" s="114">
        <v>3422</v>
      </c>
      <c r="I11" s="114">
        <v>19</v>
      </c>
      <c r="J11" s="114">
        <v>56</v>
      </c>
      <c r="K11" s="206">
        <v>3750</v>
      </c>
      <c r="L11" s="677">
        <v>295</v>
      </c>
      <c r="M11" s="114">
        <v>2947</v>
      </c>
      <c r="N11" s="114">
        <v>12</v>
      </c>
      <c r="O11" s="485" t="s">
        <v>186</v>
      </c>
      <c r="P11" s="485">
        <v>99</v>
      </c>
      <c r="Q11" s="485" t="s">
        <v>186</v>
      </c>
      <c r="R11" s="206">
        <v>3353</v>
      </c>
      <c r="S11" s="116">
        <v>441</v>
      </c>
      <c r="T11" s="114">
        <v>4755</v>
      </c>
      <c r="U11" s="114">
        <v>19</v>
      </c>
      <c r="V11" s="485">
        <v>191</v>
      </c>
      <c r="W11" s="206">
        <v>5406</v>
      </c>
      <c r="X11" s="116">
        <v>411</v>
      </c>
      <c r="Y11" s="114">
        <v>5740</v>
      </c>
      <c r="Z11" s="114">
        <v>20</v>
      </c>
      <c r="AA11" s="485">
        <v>152</v>
      </c>
      <c r="AB11" s="206">
        <v>6323</v>
      </c>
    </row>
    <row r="12" spans="1:28" x14ac:dyDescent="0.25">
      <c r="A12" s="205" t="s">
        <v>99</v>
      </c>
      <c r="B12" s="116">
        <v>53</v>
      </c>
      <c r="C12" s="114">
        <v>793</v>
      </c>
      <c r="D12" s="114">
        <v>53</v>
      </c>
      <c r="E12" s="114">
        <v>10</v>
      </c>
      <c r="F12" s="206">
        <v>909</v>
      </c>
      <c r="G12" s="116">
        <v>101</v>
      </c>
      <c r="H12" s="114">
        <v>1537</v>
      </c>
      <c r="I12" s="114">
        <v>89</v>
      </c>
      <c r="J12" s="114">
        <v>26</v>
      </c>
      <c r="K12" s="206">
        <v>1753</v>
      </c>
      <c r="L12" s="677">
        <v>94</v>
      </c>
      <c r="M12" s="114">
        <v>1191</v>
      </c>
      <c r="N12" s="114">
        <v>40</v>
      </c>
      <c r="O12" s="485" t="s">
        <v>186</v>
      </c>
      <c r="P12" s="485">
        <v>74</v>
      </c>
      <c r="Q12" s="485" t="s">
        <v>186</v>
      </c>
      <c r="R12" s="206">
        <v>1399</v>
      </c>
      <c r="S12" s="116">
        <v>128</v>
      </c>
      <c r="T12" s="114">
        <v>1919</v>
      </c>
      <c r="U12" s="114">
        <v>67</v>
      </c>
      <c r="V12" s="485">
        <v>138</v>
      </c>
      <c r="W12" s="206">
        <v>2252</v>
      </c>
      <c r="X12" s="116">
        <v>126</v>
      </c>
      <c r="Y12" s="114">
        <v>2198</v>
      </c>
      <c r="Z12" s="114">
        <v>72</v>
      </c>
      <c r="AA12" s="485">
        <v>141</v>
      </c>
      <c r="AB12" s="206">
        <v>2537</v>
      </c>
    </row>
    <row r="13" spans="1:28" x14ac:dyDescent="0.25">
      <c r="A13" s="205" t="s">
        <v>100</v>
      </c>
      <c r="B13" s="116">
        <v>223</v>
      </c>
      <c r="C13" s="114">
        <v>1231</v>
      </c>
      <c r="D13" s="114">
        <v>91</v>
      </c>
      <c r="E13" s="114">
        <v>44</v>
      </c>
      <c r="F13" s="206">
        <v>1589</v>
      </c>
      <c r="G13" s="116">
        <v>398</v>
      </c>
      <c r="H13" s="114">
        <v>2329</v>
      </c>
      <c r="I13" s="114">
        <v>178</v>
      </c>
      <c r="J13" s="114">
        <v>86</v>
      </c>
      <c r="K13" s="206">
        <v>2991</v>
      </c>
      <c r="L13" s="677">
        <v>553</v>
      </c>
      <c r="M13" s="114">
        <v>1691</v>
      </c>
      <c r="N13" s="114">
        <v>79</v>
      </c>
      <c r="O13" s="485" t="s">
        <v>186</v>
      </c>
      <c r="P13" s="485">
        <v>127</v>
      </c>
      <c r="Q13" s="485" t="s">
        <v>186</v>
      </c>
      <c r="R13" s="206">
        <v>2450</v>
      </c>
      <c r="S13" s="116">
        <v>832</v>
      </c>
      <c r="T13" s="114">
        <v>2897</v>
      </c>
      <c r="U13" s="114">
        <v>166</v>
      </c>
      <c r="V13" s="485">
        <v>211</v>
      </c>
      <c r="W13" s="206">
        <v>4106</v>
      </c>
      <c r="X13" s="116">
        <v>852</v>
      </c>
      <c r="Y13" s="114">
        <v>3577</v>
      </c>
      <c r="Z13" s="114">
        <v>191</v>
      </c>
      <c r="AA13" s="485">
        <v>192</v>
      </c>
      <c r="AB13" s="206">
        <v>4812</v>
      </c>
    </row>
    <row r="14" spans="1:28" x14ac:dyDescent="0.25">
      <c r="A14" s="207" t="s">
        <v>48</v>
      </c>
      <c r="B14" s="482" t="s">
        <v>86</v>
      </c>
      <c r="C14" s="482" t="s">
        <v>86</v>
      </c>
      <c r="D14" s="482" t="s">
        <v>86</v>
      </c>
      <c r="E14" s="482" t="s">
        <v>86</v>
      </c>
      <c r="F14" s="483" t="s">
        <v>86</v>
      </c>
      <c r="G14" s="482" t="s">
        <v>86</v>
      </c>
      <c r="H14" s="482" t="s">
        <v>86</v>
      </c>
      <c r="I14" s="482" t="s">
        <v>86</v>
      </c>
      <c r="J14" s="482" t="s">
        <v>86</v>
      </c>
      <c r="K14" s="483" t="s">
        <v>86</v>
      </c>
      <c r="L14" s="678">
        <v>1015</v>
      </c>
      <c r="M14" s="165">
        <v>6899</v>
      </c>
      <c r="N14" s="165">
        <v>147</v>
      </c>
      <c r="O14" s="165">
        <v>103</v>
      </c>
      <c r="P14" s="165">
        <v>580</v>
      </c>
      <c r="Q14" s="165">
        <v>14</v>
      </c>
      <c r="R14" s="208">
        <v>8758</v>
      </c>
      <c r="S14" s="164">
        <v>40</v>
      </c>
      <c r="T14" s="165">
        <v>328</v>
      </c>
      <c r="U14" s="165">
        <v>6</v>
      </c>
      <c r="V14" s="165">
        <v>44</v>
      </c>
      <c r="W14" s="208">
        <v>418</v>
      </c>
      <c r="X14" s="164">
        <v>24</v>
      </c>
      <c r="Y14" s="165">
        <v>125</v>
      </c>
      <c r="Z14" s="165">
        <v>6</v>
      </c>
      <c r="AA14" s="165">
        <v>64</v>
      </c>
      <c r="AB14" s="208">
        <v>219</v>
      </c>
    </row>
    <row r="15" spans="1:28" x14ac:dyDescent="0.25">
      <c r="A15" s="194" t="s">
        <v>69</v>
      </c>
      <c r="B15" s="209">
        <f t="shared" ref="B15:K15" si="0">SUM(B8:B13)</f>
        <v>1816</v>
      </c>
      <c r="C15" s="209">
        <f t="shared" si="0"/>
        <v>13533</v>
      </c>
      <c r="D15" s="209">
        <f t="shared" si="0"/>
        <v>914</v>
      </c>
      <c r="E15" s="209">
        <f t="shared" si="0"/>
        <v>251</v>
      </c>
      <c r="F15" s="210">
        <f t="shared" si="0"/>
        <v>16514</v>
      </c>
      <c r="G15" s="209">
        <f t="shared" si="0"/>
        <v>3236</v>
      </c>
      <c r="H15" s="209">
        <f t="shared" si="0"/>
        <v>26802</v>
      </c>
      <c r="I15" s="209">
        <f t="shared" si="0"/>
        <v>1756</v>
      </c>
      <c r="J15" s="209">
        <f t="shared" si="0"/>
        <v>542</v>
      </c>
      <c r="K15" s="210">
        <f t="shared" si="0"/>
        <v>32336</v>
      </c>
      <c r="L15" s="209">
        <f>SUM(L8:L14)</f>
        <v>5032</v>
      </c>
      <c r="M15" s="209">
        <f t="shared" ref="M15:R15" si="1">SUM(M8:M14)</f>
        <v>28977</v>
      </c>
      <c r="N15" s="209">
        <f t="shared" si="1"/>
        <v>1028</v>
      </c>
      <c r="O15" s="209">
        <f t="shared" si="1"/>
        <v>103</v>
      </c>
      <c r="P15" s="209">
        <f t="shared" si="1"/>
        <v>1700</v>
      </c>
      <c r="Q15" s="209">
        <f t="shared" si="1"/>
        <v>14</v>
      </c>
      <c r="R15" s="210">
        <f t="shared" si="1"/>
        <v>36854</v>
      </c>
      <c r="S15" s="209">
        <v>6457</v>
      </c>
      <c r="T15" s="209">
        <v>38276</v>
      </c>
      <c r="U15" s="209">
        <v>1723</v>
      </c>
      <c r="V15" s="209">
        <v>2181</v>
      </c>
      <c r="W15" s="210">
        <v>48637</v>
      </c>
      <c r="X15" s="209">
        <v>6933</v>
      </c>
      <c r="Y15" s="209">
        <v>48041</v>
      </c>
      <c r="Z15" s="209">
        <v>2174</v>
      </c>
      <c r="AA15" s="209">
        <v>2122</v>
      </c>
      <c r="AB15" s="210">
        <v>59270</v>
      </c>
    </row>
    <row r="16" spans="1:28" x14ac:dyDescent="0.25">
      <c r="A16" s="533" t="s">
        <v>268</v>
      </c>
      <c r="B16" s="209">
        <v>1378</v>
      </c>
      <c r="C16" s="209">
        <v>10614</v>
      </c>
      <c r="D16" s="209">
        <v>668</v>
      </c>
      <c r="E16" s="209">
        <v>194</v>
      </c>
      <c r="F16" s="534">
        <f>SUM(B16:E16)</f>
        <v>12854</v>
      </c>
      <c r="G16" s="209">
        <v>2413</v>
      </c>
      <c r="H16" s="209">
        <v>20894</v>
      </c>
      <c r="I16" s="209">
        <v>1255</v>
      </c>
      <c r="J16" s="209">
        <v>415</v>
      </c>
      <c r="K16" s="210">
        <f>SUM(G16:J16)</f>
        <v>24977</v>
      </c>
      <c r="L16" s="209">
        <v>4065</v>
      </c>
      <c r="M16" s="209">
        <v>24196</v>
      </c>
      <c r="N16" s="209">
        <v>786</v>
      </c>
      <c r="O16" s="209">
        <v>103</v>
      </c>
      <c r="P16" s="209">
        <v>1391</v>
      </c>
      <c r="Q16" s="209">
        <v>14</v>
      </c>
      <c r="R16" s="210">
        <f>SUM(L16:Q16)</f>
        <v>30555</v>
      </c>
      <c r="S16" s="209">
        <v>4833</v>
      </c>
      <c r="T16" s="209">
        <v>29807</v>
      </c>
      <c r="U16" s="209">
        <v>1217</v>
      </c>
      <c r="V16" s="209">
        <v>1527</v>
      </c>
      <c r="W16" s="210">
        <f>SUM(S16:V16)</f>
        <v>37384</v>
      </c>
      <c r="X16" s="209">
        <v>5185</v>
      </c>
      <c r="Y16" s="209">
        <v>37169</v>
      </c>
      <c r="Z16" s="209">
        <v>1568</v>
      </c>
      <c r="AA16" s="209">
        <v>1518</v>
      </c>
      <c r="AB16" s="210">
        <v>45440</v>
      </c>
    </row>
    <row r="17" spans="1:23" ht="15" customHeight="1" x14ac:dyDescent="0.25">
      <c r="A17" s="576" t="s">
        <v>271</v>
      </c>
      <c r="B17" s="475"/>
      <c r="C17" s="475"/>
      <c r="D17" s="475"/>
      <c r="E17" s="475"/>
      <c r="F17" s="475"/>
      <c r="G17" s="475"/>
      <c r="H17" s="475"/>
      <c r="I17" s="475"/>
      <c r="J17" s="475"/>
      <c r="K17" s="475"/>
      <c r="L17" s="475"/>
      <c r="M17" s="475"/>
      <c r="N17" s="475"/>
      <c r="O17" s="475"/>
      <c r="P17" s="475"/>
      <c r="Q17" s="472"/>
      <c r="R17" s="110"/>
      <c r="S17" s="475"/>
      <c r="T17" s="475"/>
      <c r="U17" s="475"/>
      <c r="V17" s="475"/>
      <c r="W17" s="110"/>
    </row>
    <row r="18" spans="1:23" ht="15" customHeight="1" x14ac:dyDescent="0.25">
      <c r="A18" s="576" t="s">
        <v>481</v>
      </c>
      <c r="B18" s="475"/>
      <c r="C18" s="475"/>
      <c r="D18" s="475"/>
      <c r="E18" s="475"/>
      <c r="F18" s="475"/>
      <c r="G18" s="475"/>
      <c r="H18" s="475"/>
      <c r="I18" s="475"/>
      <c r="J18" s="475"/>
      <c r="K18" s="475"/>
      <c r="L18" s="475"/>
      <c r="M18" s="475"/>
      <c r="N18" s="475"/>
      <c r="O18" s="475"/>
      <c r="P18" s="475"/>
      <c r="Q18" s="472"/>
      <c r="R18" s="110"/>
      <c r="S18" s="475"/>
      <c r="T18" s="475"/>
      <c r="U18" s="475"/>
      <c r="V18" s="475"/>
      <c r="W18" s="110"/>
    </row>
    <row r="19" spans="1:23" ht="15" customHeight="1" x14ac:dyDescent="0.25">
      <c r="A19" s="498" t="s">
        <v>369</v>
      </c>
      <c r="B19" s="211"/>
      <c r="C19" s="253"/>
      <c r="D19" s="253"/>
      <c r="E19" s="253"/>
      <c r="F19" s="253"/>
      <c r="G19" s="253"/>
      <c r="H19" s="110"/>
      <c r="I19" s="110"/>
      <c r="J19" s="110"/>
      <c r="K19" s="110"/>
      <c r="L19" s="110"/>
      <c r="M19" s="110"/>
      <c r="N19" s="110"/>
      <c r="O19" s="110"/>
      <c r="P19" s="110"/>
      <c r="Q19" s="110"/>
      <c r="R19" s="514"/>
      <c r="S19" s="110"/>
      <c r="T19" s="110"/>
      <c r="U19" s="110"/>
      <c r="V19" s="110"/>
      <c r="W19" s="514"/>
    </row>
    <row r="20" spans="1:23" x14ac:dyDescent="0.25">
      <c r="A20" s="3"/>
      <c r="B20" s="471"/>
      <c r="C20" s="471"/>
      <c r="D20" s="471"/>
      <c r="E20" s="471"/>
      <c r="F20" s="471"/>
      <c r="G20" s="471"/>
      <c r="H20" s="471"/>
      <c r="I20" s="471"/>
      <c r="J20" s="471"/>
      <c r="K20" s="471"/>
      <c r="L20" s="471"/>
      <c r="M20" s="471"/>
      <c r="N20" s="471"/>
      <c r="O20" s="471"/>
      <c r="P20" s="471"/>
      <c r="Q20" s="471"/>
      <c r="R20" s="471"/>
      <c r="S20" s="501"/>
      <c r="T20" s="501"/>
      <c r="U20" s="501"/>
      <c r="V20" s="501"/>
      <c r="W20" s="501"/>
    </row>
    <row r="21" spans="1:23" x14ac:dyDescent="0.25">
      <c r="A21" s="293"/>
      <c r="B21" s="253"/>
      <c r="C21" s="253"/>
      <c r="D21" s="253"/>
      <c r="E21" s="253"/>
      <c r="F21" s="253"/>
      <c r="G21" s="253"/>
      <c r="H21" s="110"/>
      <c r="I21" s="110"/>
      <c r="J21" s="110"/>
      <c r="K21" s="110"/>
      <c r="L21" s="110"/>
      <c r="M21" s="110"/>
      <c r="N21" s="110"/>
      <c r="O21" s="110"/>
      <c r="P21" s="110"/>
      <c r="Q21" s="110"/>
      <c r="R21" s="110"/>
      <c r="S21" s="110"/>
      <c r="T21" s="110"/>
      <c r="U21" s="110"/>
      <c r="V21" s="110"/>
      <c r="W21" s="110"/>
    </row>
    <row r="22" spans="1:23" x14ac:dyDescent="0.25">
      <c r="A22" s="60"/>
    </row>
    <row r="23" spans="1:23" x14ac:dyDescent="0.25">
      <c r="A23" s="513"/>
    </row>
    <row r="24" spans="1:23" x14ac:dyDescent="0.25">
      <c r="A24" s="513"/>
    </row>
    <row r="25" spans="1:23" x14ac:dyDescent="0.25">
      <c r="A25" s="513"/>
      <c r="B25" s="253"/>
      <c r="C25" s="253"/>
      <c r="D25" s="253"/>
      <c r="E25" s="253"/>
      <c r="F25" s="253"/>
      <c r="G25" s="253"/>
      <c r="H25" s="110"/>
      <c r="I25" s="110"/>
      <c r="J25" s="110"/>
      <c r="K25" s="110"/>
      <c r="L25" s="110"/>
      <c r="M25" s="110"/>
      <c r="N25" s="110"/>
      <c r="O25" s="110"/>
      <c r="P25" s="110"/>
      <c r="Q25" s="110"/>
      <c r="R25" s="110"/>
      <c r="S25" s="110"/>
      <c r="T25" s="110"/>
      <c r="U25" s="110"/>
      <c r="V25" s="110"/>
      <c r="W25" s="110"/>
    </row>
    <row r="26" spans="1:23" x14ac:dyDescent="0.25">
      <c r="A26" s="170"/>
      <c r="B26" s="212"/>
      <c r="C26" s="212"/>
      <c r="D26" s="212"/>
      <c r="E26" s="212"/>
      <c r="F26" s="212"/>
      <c r="G26" s="212"/>
    </row>
  </sheetData>
  <hyperlinks>
    <hyperlink ref="A19" r:id="rId1" display="9 Further information on enhanced services and criteria can be found on the BSO website http://www.hscbusiness.hscni.net/services/2480.htm" xr:uid="{00000000-0004-0000-3D00-000000000000}"/>
    <hyperlink ref="A17" location="List!A1" display="Back to List" xr:uid="{88011B84-BA21-4D9A-835E-5A7C60E25627}"/>
    <hyperlink ref="A18" location="Notes!A1" display="Back to Notes" xr:uid="{2BB3CCF6-1C43-4D85-8A48-AF3B48E7D6F3}"/>
  </hyperlinks>
  <pageMargins left="0.7" right="0.7"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W28"/>
  <sheetViews>
    <sheetView showGridLines="0" workbookViewId="0"/>
  </sheetViews>
  <sheetFormatPr defaultRowHeight="15" x14ac:dyDescent="0.25"/>
  <cols>
    <col min="1" max="1" width="36.85546875" style="212" customWidth="1"/>
    <col min="2" max="7" width="14.5703125" style="212" customWidth="1"/>
    <col min="8" max="22" width="13.5703125" style="212" customWidth="1"/>
    <col min="23" max="16384" width="9.140625" style="212"/>
  </cols>
  <sheetData>
    <row r="1" spans="1:23" x14ac:dyDescent="0.25">
      <c r="A1" s="535" t="s">
        <v>380</v>
      </c>
    </row>
    <row r="2" spans="1:23" x14ac:dyDescent="0.25">
      <c r="A2" s="536" t="s">
        <v>298</v>
      </c>
    </row>
    <row r="3" spans="1:23" ht="15" customHeight="1" x14ac:dyDescent="0.25">
      <c r="A3" s="175" t="s">
        <v>304</v>
      </c>
    </row>
    <row r="4" spans="1:23" x14ac:dyDescent="0.25">
      <c r="A4" s="488"/>
      <c r="B4" s="423"/>
      <c r="C4" s="289" t="s">
        <v>37</v>
      </c>
      <c r="D4" s="424"/>
      <c r="E4" s="423"/>
      <c r="F4" s="289" t="s">
        <v>38</v>
      </c>
      <c r="G4" s="424"/>
      <c r="H4" s="423"/>
      <c r="I4" s="289"/>
      <c r="J4" s="289" t="s">
        <v>159</v>
      </c>
      <c r="K4" s="289"/>
      <c r="L4" s="424"/>
      <c r="M4" s="423"/>
      <c r="N4" s="289"/>
      <c r="O4" s="289" t="s">
        <v>373</v>
      </c>
      <c r="P4" s="289"/>
      <c r="Q4" s="424"/>
      <c r="R4" s="423"/>
      <c r="S4" s="289"/>
      <c r="T4" s="289" t="s">
        <v>424</v>
      </c>
      <c r="U4" s="289"/>
      <c r="V4" s="424"/>
    </row>
    <row r="5" spans="1:23" ht="15" customHeight="1" x14ac:dyDescent="0.25">
      <c r="A5" s="489" t="s">
        <v>345</v>
      </c>
      <c r="B5" s="243"/>
      <c r="C5" s="243" t="s">
        <v>194</v>
      </c>
      <c r="D5" s="163"/>
      <c r="E5" s="243"/>
      <c r="F5" s="243" t="s">
        <v>194</v>
      </c>
      <c r="G5" s="424"/>
      <c r="H5" s="486" t="s">
        <v>194</v>
      </c>
      <c r="I5" s="486"/>
      <c r="J5" s="486" t="s">
        <v>195</v>
      </c>
      <c r="K5" s="487"/>
      <c r="L5" s="491"/>
      <c r="M5" s="486" t="s">
        <v>194</v>
      </c>
      <c r="N5" s="486"/>
      <c r="O5" s="486" t="s">
        <v>195</v>
      </c>
      <c r="P5" s="487"/>
      <c r="Q5" s="491"/>
      <c r="R5" s="486" t="s">
        <v>194</v>
      </c>
      <c r="S5" s="486"/>
      <c r="T5" s="486" t="s">
        <v>195</v>
      </c>
      <c r="U5" s="487"/>
      <c r="V5" s="491"/>
    </row>
    <row r="6" spans="1:23" ht="15" customHeight="1" x14ac:dyDescent="0.25">
      <c r="A6" s="490"/>
      <c r="B6" s="213" t="s">
        <v>196</v>
      </c>
      <c r="C6" s="213" t="s">
        <v>101</v>
      </c>
      <c r="D6" s="214" t="s">
        <v>102</v>
      </c>
      <c r="E6" s="213" t="s">
        <v>196</v>
      </c>
      <c r="F6" s="213" t="s">
        <v>101</v>
      </c>
      <c r="G6" s="476" t="s">
        <v>102</v>
      </c>
      <c r="H6" s="213" t="s">
        <v>196</v>
      </c>
      <c r="I6" s="213" t="s">
        <v>101</v>
      </c>
      <c r="J6" s="213" t="s">
        <v>196</v>
      </c>
      <c r="K6" s="213" t="s">
        <v>101</v>
      </c>
      <c r="L6" s="476" t="s">
        <v>102</v>
      </c>
      <c r="M6" s="213" t="s">
        <v>196</v>
      </c>
      <c r="N6" s="213" t="s">
        <v>101</v>
      </c>
      <c r="O6" s="213" t="s">
        <v>196</v>
      </c>
      <c r="P6" s="213" t="s">
        <v>101</v>
      </c>
      <c r="Q6" s="476" t="s">
        <v>102</v>
      </c>
      <c r="R6" s="213" t="s">
        <v>196</v>
      </c>
      <c r="S6" s="213" t="s">
        <v>101</v>
      </c>
      <c r="T6" s="213" t="s">
        <v>196</v>
      </c>
      <c r="U6" s="213" t="s">
        <v>101</v>
      </c>
      <c r="V6" s="476" t="s">
        <v>102</v>
      </c>
    </row>
    <row r="7" spans="1:23" x14ac:dyDescent="0.25">
      <c r="A7" s="192" t="s">
        <v>198</v>
      </c>
      <c r="B7" s="512">
        <v>9011</v>
      </c>
      <c r="C7" s="190">
        <v>1014</v>
      </c>
      <c r="D7" s="193">
        <f>SUM(B7:C7)</f>
        <v>10025</v>
      </c>
      <c r="E7" s="190">
        <v>17394</v>
      </c>
      <c r="F7" s="190">
        <v>1935</v>
      </c>
      <c r="G7" s="193">
        <f>SUM(E7:F7)</f>
        <v>19329</v>
      </c>
      <c r="H7" s="190">
        <v>14788</v>
      </c>
      <c r="I7" s="190">
        <v>4908</v>
      </c>
      <c r="J7" s="532" t="s">
        <v>263</v>
      </c>
      <c r="K7" s="529" t="s">
        <v>263</v>
      </c>
      <c r="L7" s="193">
        <v>23801</v>
      </c>
      <c r="M7" s="190">
        <v>24935</v>
      </c>
      <c r="N7" s="190">
        <v>3060</v>
      </c>
      <c r="O7" s="532">
        <v>343</v>
      </c>
      <c r="P7" s="529">
        <v>0</v>
      </c>
      <c r="Q7" s="193">
        <v>28338</v>
      </c>
      <c r="R7" s="190">
        <v>30520</v>
      </c>
      <c r="S7" s="532" t="s">
        <v>263</v>
      </c>
      <c r="T7" s="532" t="s">
        <v>263</v>
      </c>
      <c r="U7" s="529" t="s">
        <v>262</v>
      </c>
      <c r="V7" s="193">
        <v>34616</v>
      </c>
    </row>
    <row r="8" spans="1:23" x14ac:dyDescent="0.25">
      <c r="A8" s="192" t="s">
        <v>103</v>
      </c>
      <c r="B8" s="190">
        <v>989</v>
      </c>
      <c r="C8" s="190">
        <v>44</v>
      </c>
      <c r="D8" s="193">
        <f t="shared" ref="D8:D12" si="0">SUM(B8:C8)</f>
        <v>1033</v>
      </c>
      <c r="E8" s="190">
        <v>1931</v>
      </c>
      <c r="F8" s="190">
        <v>109</v>
      </c>
      <c r="G8" s="193">
        <f t="shared" ref="G8:G12" si="1">SUM(E8:F8)</f>
        <v>2040</v>
      </c>
      <c r="H8" s="190">
        <v>1647</v>
      </c>
      <c r="I8" s="190">
        <v>99</v>
      </c>
      <c r="J8" s="190">
        <v>56</v>
      </c>
      <c r="K8" s="529">
        <v>0</v>
      </c>
      <c r="L8" s="193">
        <v>1802</v>
      </c>
      <c r="M8" s="190">
        <v>3018</v>
      </c>
      <c r="N8" s="529" t="s">
        <v>263</v>
      </c>
      <c r="O8" s="529" t="s">
        <v>262</v>
      </c>
      <c r="P8" s="529">
        <v>0</v>
      </c>
      <c r="Q8" s="193">
        <v>3196</v>
      </c>
      <c r="R8" s="190">
        <v>4070</v>
      </c>
      <c r="S8" s="529">
        <v>219</v>
      </c>
      <c r="T8" s="529">
        <v>0</v>
      </c>
      <c r="U8" s="529">
        <v>0</v>
      </c>
      <c r="V8" s="193">
        <v>4289</v>
      </c>
    </row>
    <row r="9" spans="1:23" x14ac:dyDescent="0.25">
      <c r="A9" s="192" t="s">
        <v>104</v>
      </c>
      <c r="B9" s="190">
        <v>1268</v>
      </c>
      <c r="C9" s="190">
        <v>120</v>
      </c>
      <c r="D9" s="193">
        <f t="shared" si="0"/>
        <v>1388</v>
      </c>
      <c r="E9" s="190">
        <v>2508</v>
      </c>
      <c r="F9" s="190">
        <v>257</v>
      </c>
      <c r="G9" s="193">
        <f t="shared" si="1"/>
        <v>2765</v>
      </c>
      <c r="H9" s="190">
        <v>2034</v>
      </c>
      <c r="I9" s="190">
        <v>252</v>
      </c>
      <c r="J9" s="190">
        <v>0</v>
      </c>
      <c r="K9" s="529">
        <v>0</v>
      </c>
      <c r="L9" s="193">
        <v>2286</v>
      </c>
      <c r="M9" s="190">
        <v>3816</v>
      </c>
      <c r="N9" s="529">
        <v>500</v>
      </c>
      <c r="O9" s="529">
        <v>0</v>
      </c>
      <c r="P9" s="529">
        <v>0</v>
      </c>
      <c r="Q9" s="193">
        <v>4316</v>
      </c>
      <c r="R9" s="190">
        <v>5149</v>
      </c>
      <c r="S9" s="529">
        <v>697</v>
      </c>
      <c r="T9" s="529">
        <v>0</v>
      </c>
      <c r="U9" s="529">
        <v>0</v>
      </c>
      <c r="V9" s="193">
        <v>5846</v>
      </c>
    </row>
    <row r="10" spans="1:23" x14ac:dyDescent="0.25">
      <c r="A10" s="192" t="s">
        <v>105</v>
      </c>
      <c r="B10" s="190">
        <v>610</v>
      </c>
      <c r="C10" s="190">
        <v>41</v>
      </c>
      <c r="D10" s="193">
        <f t="shared" si="0"/>
        <v>651</v>
      </c>
      <c r="E10" s="190">
        <v>1022</v>
      </c>
      <c r="F10" s="190">
        <v>66</v>
      </c>
      <c r="G10" s="193">
        <f t="shared" si="1"/>
        <v>1088</v>
      </c>
      <c r="H10" s="190">
        <v>1033</v>
      </c>
      <c r="I10" s="190">
        <v>330</v>
      </c>
      <c r="J10" s="190">
        <v>130</v>
      </c>
      <c r="K10" s="529">
        <v>0</v>
      </c>
      <c r="L10" s="193">
        <v>1493</v>
      </c>
      <c r="M10" s="190">
        <v>1771</v>
      </c>
      <c r="N10" s="529">
        <v>98</v>
      </c>
      <c r="O10" s="529">
        <v>9</v>
      </c>
      <c r="P10" s="529">
        <v>0</v>
      </c>
      <c r="Q10" s="193">
        <v>1878</v>
      </c>
      <c r="R10" s="190">
        <v>2135</v>
      </c>
      <c r="S10" s="529">
        <v>142</v>
      </c>
      <c r="T10" s="529">
        <v>3</v>
      </c>
      <c r="U10" s="529">
        <v>0</v>
      </c>
      <c r="V10" s="193">
        <v>2280</v>
      </c>
    </row>
    <row r="11" spans="1:23" x14ac:dyDescent="0.25">
      <c r="A11" s="192" t="s">
        <v>106</v>
      </c>
      <c r="B11" s="190">
        <v>309</v>
      </c>
      <c r="C11" s="190">
        <v>35</v>
      </c>
      <c r="D11" s="193">
        <f t="shared" si="0"/>
        <v>344</v>
      </c>
      <c r="E11" s="190">
        <v>650</v>
      </c>
      <c r="F11" s="190">
        <v>81</v>
      </c>
      <c r="G11" s="193">
        <f t="shared" si="1"/>
        <v>731</v>
      </c>
      <c r="H11" s="190">
        <v>531</v>
      </c>
      <c r="I11" s="190">
        <v>186</v>
      </c>
      <c r="J11" s="532" t="s">
        <v>263</v>
      </c>
      <c r="K11" s="529" t="s">
        <v>262</v>
      </c>
      <c r="L11" s="193">
        <v>749</v>
      </c>
      <c r="M11" s="190">
        <v>832</v>
      </c>
      <c r="N11" s="529">
        <v>155</v>
      </c>
      <c r="O11" s="529">
        <v>0</v>
      </c>
      <c r="P11" s="529">
        <v>0</v>
      </c>
      <c r="Q11" s="193">
        <v>987</v>
      </c>
      <c r="R11" s="190">
        <v>983</v>
      </c>
      <c r="S11" s="529">
        <v>162</v>
      </c>
      <c r="T11" s="529">
        <v>0</v>
      </c>
      <c r="U11" s="529">
        <v>0</v>
      </c>
      <c r="V11" s="193">
        <v>1145</v>
      </c>
    </row>
    <row r="12" spans="1:23" x14ac:dyDescent="0.25">
      <c r="A12" s="192" t="s">
        <v>107</v>
      </c>
      <c r="B12" s="190">
        <v>1297</v>
      </c>
      <c r="C12" s="190">
        <v>86</v>
      </c>
      <c r="D12" s="193">
        <f t="shared" si="0"/>
        <v>1383</v>
      </c>
      <c r="E12" s="190">
        <v>2678</v>
      </c>
      <c r="F12" s="190">
        <v>172</v>
      </c>
      <c r="G12" s="193">
        <f t="shared" si="1"/>
        <v>2850</v>
      </c>
      <c r="H12" s="190">
        <v>2644</v>
      </c>
      <c r="I12" s="190">
        <v>725</v>
      </c>
      <c r="J12" s="532" t="s">
        <v>263</v>
      </c>
      <c r="K12" s="529" t="s">
        <v>262</v>
      </c>
      <c r="L12" s="193">
        <v>3583</v>
      </c>
      <c r="M12" s="190">
        <v>4439</v>
      </c>
      <c r="N12" s="529" t="s">
        <v>263</v>
      </c>
      <c r="O12" s="529" t="s">
        <v>263</v>
      </c>
      <c r="P12" s="529">
        <v>0</v>
      </c>
      <c r="Q12" s="193">
        <v>4856</v>
      </c>
      <c r="R12" s="190">
        <v>5236</v>
      </c>
      <c r="S12" s="529" t="s">
        <v>263</v>
      </c>
      <c r="T12" s="529" t="s">
        <v>262</v>
      </c>
      <c r="U12" s="529">
        <v>0</v>
      </c>
      <c r="V12" s="193">
        <v>5791</v>
      </c>
    </row>
    <row r="13" spans="1:23" x14ac:dyDescent="0.25">
      <c r="A13" s="430" t="s">
        <v>69</v>
      </c>
      <c r="B13" s="298">
        <v>13484</v>
      </c>
      <c r="C13" s="298">
        <v>1340</v>
      </c>
      <c r="D13" s="195">
        <v>14824</v>
      </c>
      <c r="E13" s="298">
        <f>SUM(E7:E12)</f>
        <v>26183</v>
      </c>
      <c r="F13" s="298">
        <f>SUM(F7:F12)</f>
        <v>2620</v>
      </c>
      <c r="G13" s="195">
        <f>SUM(G7:G12)</f>
        <v>28803</v>
      </c>
      <c r="H13" s="298">
        <v>22677</v>
      </c>
      <c r="I13" s="298">
        <v>6500</v>
      </c>
      <c r="J13" s="298">
        <v>4531</v>
      </c>
      <c r="K13" s="298">
        <v>6</v>
      </c>
      <c r="L13" s="195">
        <v>33714</v>
      </c>
      <c r="M13" s="298">
        <v>38811</v>
      </c>
      <c r="N13" s="298">
        <v>4396</v>
      </c>
      <c r="O13" s="298">
        <v>364</v>
      </c>
      <c r="P13" s="298">
        <v>0</v>
      </c>
      <c r="Q13" s="195">
        <v>43571</v>
      </c>
      <c r="R13" s="298">
        <v>48093</v>
      </c>
      <c r="S13" s="209" t="s">
        <v>263</v>
      </c>
      <c r="T13" s="209">
        <v>147</v>
      </c>
      <c r="U13" s="209" t="s">
        <v>262</v>
      </c>
      <c r="V13" s="195">
        <v>53967</v>
      </c>
    </row>
    <row r="14" spans="1:23" x14ac:dyDescent="0.25">
      <c r="A14" s="194" t="s">
        <v>108</v>
      </c>
      <c r="B14" s="298">
        <v>11643</v>
      </c>
      <c r="C14" s="298">
        <v>1211</v>
      </c>
      <c r="D14" s="195">
        <v>12854</v>
      </c>
      <c r="E14" s="298">
        <v>22651</v>
      </c>
      <c r="F14" s="298">
        <v>2326</v>
      </c>
      <c r="G14" s="195">
        <v>24977</v>
      </c>
      <c r="H14" s="298">
        <v>19786</v>
      </c>
      <c r="I14" s="298">
        <v>6232</v>
      </c>
      <c r="J14" s="298">
        <v>4531</v>
      </c>
      <c r="K14" s="298">
        <v>6</v>
      </c>
      <c r="L14" s="195">
        <v>30555</v>
      </c>
      <c r="M14" s="298">
        <v>33188</v>
      </c>
      <c r="N14" s="298">
        <v>3832</v>
      </c>
      <c r="O14" s="298">
        <v>364</v>
      </c>
      <c r="P14" s="298">
        <v>0</v>
      </c>
      <c r="Q14" s="195">
        <v>37384</v>
      </c>
      <c r="R14" s="298">
        <v>40352</v>
      </c>
      <c r="S14" s="209" t="s">
        <v>263</v>
      </c>
      <c r="T14" s="209">
        <v>147</v>
      </c>
      <c r="U14" s="209" t="s">
        <v>262</v>
      </c>
      <c r="V14" s="195">
        <v>45440</v>
      </c>
      <c r="W14" s="515"/>
    </row>
    <row r="15" spans="1:23" ht="15" customHeight="1" x14ac:dyDescent="0.25">
      <c r="A15" s="576" t="s">
        <v>271</v>
      </c>
      <c r="B15" s="252"/>
      <c r="C15" s="252"/>
      <c r="D15" s="252"/>
      <c r="E15" s="252"/>
      <c r="F15" s="252"/>
      <c r="G15" s="252"/>
      <c r="H15" s="252"/>
      <c r="I15" s="252"/>
      <c r="J15" s="252"/>
      <c r="K15" s="252"/>
      <c r="L15" s="252"/>
      <c r="M15" s="252"/>
      <c r="N15" s="252"/>
      <c r="O15" s="252"/>
      <c r="P15" s="252"/>
      <c r="Q15" s="252"/>
      <c r="R15" s="328"/>
      <c r="S15" s="328"/>
      <c r="T15" s="328"/>
      <c r="U15" s="328"/>
      <c r="V15" s="328"/>
      <c r="W15" s="253"/>
    </row>
    <row r="16" spans="1:23" ht="15" customHeight="1" x14ac:dyDescent="0.25">
      <c r="A16" s="576" t="s">
        <v>481</v>
      </c>
      <c r="B16" s="252"/>
      <c r="C16" s="252"/>
      <c r="D16" s="252"/>
      <c r="E16" s="252"/>
      <c r="F16" s="252"/>
      <c r="G16" s="252"/>
      <c r="H16" s="252"/>
      <c r="I16" s="252"/>
      <c r="J16" s="252"/>
      <c r="K16" s="252"/>
      <c r="L16" s="252"/>
      <c r="M16" s="252"/>
      <c r="N16" s="252"/>
      <c r="O16" s="252"/>
      <c r="P16" s="252"/>
      <c r="Q16" s="252"/>
      <c r="R16" s="328"/>
      <c r="S16" s="328"/>
      <c r="T16" s="328"/>
      <c r="U16" s="328"/>
      <c r="V16" s="328"/>
      <c r="W16" s="253"/>
    </row>
    <row r="17" spans="1:23" ht="15" customHeight="1" x14ac:dyDescent="0.25">
      <c r="A17" s="498" t="s">
        <v>369</v>
      </c>
      <c r="B17" s="211"/>
      <c r="C17" s="253"/>
      <c r="D17" s="253"/>
      <c r="E17" s="253"/>
      <c r="F17" s="253"/>
      <c r="G17" s="253"/>
      <c r="H17" s="253"/>
      <c r="I17" s="253"/>
      <c r="J17" s="253"/>
      <c r="K17" s="516"/>
      <c r="L17" s="517"/>
      <c r="M17" s="253"/>
      <c r="N17" s="253"/>
      <c r="O17" s="253"/>
      <c r="P17" s="516"/>
      <c r="Q17" s="517"/>
      <c r="R17" s="253"/>
      <c r="S17" s="253"/>
      <c r="T17" s="253"/>
      <c r="U17" s="516"/>
      <c r="V17" s="517"/>
      <c r="W17" s="253"/>
    </row>
    <row r="18" spans="1:23" ht="15" customHeight="1" x14ac:dyDescent="0.25">
      <c r="A18" s="253"/>
      <c r="B18" s="253"/>
      <c r="C18" s="253"/>
      <c r="D18" s="253"/>
      <c r="E18" s="253"/>
      <c r="F18" s="253"/>
      <c r="G18" s="253"/>
      <c r="H18" s="253"/>
      <c r="I18" s="253"/>
      <c r="J18" s="253"/>
      <c r="K18" s="253"/>
      <c r="L18" s="253"/>
      <c r="M18" s="253"/>
      <c r="N18" s="253"/>
      <c r="O18" s="253"/>
      <c r="P18" s="253"/>
      <c r="Q18" s="253"/>
      <c r="R18" s="328"/>
      <c r="S18" s="328"/>
      <c r="T18" s="328"/>
      <c r="U18" s="328"/>
      <c r="V18" s="328"/>
    </row>
    <row r="19" spans="1:23" x14ac:dyDescent="0.25">
      <c r="A19" s="252"/>
      <c r="R19" s="130"/>
      <c r="S19" s="130"/>
      <c r="T19" s="130"/>
      <c r="U19" s="130"/>
      <c r="V19" s="130"/>
      <c r="W19" s="253"/>
    </row>
    <row r="20" spans="1:23" s="23" customFormat="1" x14ac:dyDescent="0.25">
      <c r="A20" s="293"/>
      <c r="B20" s="253"/>
      <c r="C20" s="253"/>
      <c r="D20" s="253"/>
      <c r="E20" s="253"/>
      <c r="F20" s="253"/>
      <c r="G20" s="253"/>
      <c r="H20" s="253"/>
      <c r="I20" s="253"/>
      <c r="J20" s="253"/>
      <c r="K20" s="253"/>
      <c r="L20" s="253"/>
      <c r="M20" s="253"/>
      <c r="N20" s="253"/>
      <c r="O20" s="253"/>
      <c r="P20" s="253"/>
      <c r="Q20" s="253"/>
      <c r="R20" s="328"/>
      <c r="S20" s="328"/>
      <c r="T20" s="328"/>
      <c r="U20" s="328"/>
      <c r="V20" s="328"/>
    </row>
    <row r="21" spans="1:23" s="23" customFormat="1" x14ac:dyDescent="0.25">
      <c r="A21" s="293"/>
      <c r="R21" s="130"/>
      <c r="S21" s="130"/>
      <c r="T21" s="130"/>
      <c r="U21" s="130"/>
      <c r="V21" s="130"/>
    </row>
    <row r="22" spans="1:23" s="23" customFormat="1" x14ac:dyDescent="0.25">
      <c r="A22" s="513"/>
      <c r="R22" s="130"/>
      <c r="S22" s="130"/>
      <c r="T22" s="130"/>
      <c r="U22" s="130"/>
      <c r="V22" s="130"/>
    </row>
    <row r="23" spans="1:23" x14ac:dyDescent="0.25">
      <c r="A23" s="513"/>
      <c r="B23" s="23"/>
      <c r="C23" s="23"/>
      <c r="D23" s="23"/>
      <c r="E23" s="23"/>
      <c r="F23" s="23"/>
      <c r="G23" s="23"/>
      <c r="H23" s="23"/>
      <c r="I23" s="23"/>
      <c r="J23" s="23"/>
      <c r="K23" s="23"/>
      <c r="L23" s="23"/>
      <c r="M23" s="23"/>
      <c r="N23" s="23"/>
      <c r="O23" s="23"/>
      <c r="P23" s="23"/>
      <c r="Q23" s="23"/>
      <c r="R23" s="23"/>
      <c r="S23" s="23"/>
      <c r="T23" s="23"/>
      <c r="U23" s="23"/>
      <c r="V23" s="23"/>
      <c r="W23" s="253"/>
    </row>
    <row r="24" spans="1:23" x14ac:dyDescent="0.25">
      <c r="A24" s="513"/>
      <c r="B24" s="253"/>
      <c r="C24" s="253"/>
      <c r="D24" s="253"/>
      <c r="E24" s="253"/>
      <c r="F24" s="253"/>
      <c r="G24" s="253"/>
      <c r="H24" s="253"/>
      <c r="I24" s="253"/>
      <c r="J24" s="253"/>
      <c r="K24" s="253"/>
      <c r="L24" s="253"/>
      <c r="M24" s="253"/>
      <c r="N24" s="253"/>
      <c r="O24" s="253"/>
      <c r="P24" s="253"/>
      <c r="Q24" s="253"/>
      <c r="R24" s="253"/>
      <c r="S24" s="253"/>
      <c r="T24" s="253"/>
      <c r="U24" s="253"/>
      <c r="V24" s="253"/>
    </row>
    <row r="25" spans="1:23" x14ac:dyDescent="0.25">
      <c r="A25" s="170"/>
    </row>
    <row r="27" spans="1:23" x14ac:dyDescent="0.25">
      <c r="A27" s="530"/>
    </row>
    <row r="28" spans="1:23" x14ac:dyDescent="0.25">
      <c r="A28" s="530"/>
    </row>
  </sheetData>
  <hyperlinks>
    <hyperlink ref="A17" r:id="rId1" display="9 Further information on enhanced services and criteria can be found on the BSO website http://www.hscbusiness.hscni.net/services/2480.htm" xr:uid="{00000000-0004-0000-4000-000000000000}"/>
    <hyperlink ref="A15" location="List!A1" display="Back to List" xr:uid="{B5953279-60F6-4E81-8A30-E6C7068EC9FD}"/>
    <hyperlink ref="A16" location="Notes!A1" display="Back to Notes" xr:uid="{C2CB9E24-134D-4C60-A2CF-D5FEF3F8E7FE}"/>
  </hyperlinks>
  <pageMargins left="0.7" right="0.7" top="0.75" bottom="0.75"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BC60"/>
  <sheetViews>
    <sheetView showGridLines="0" workbookViewId="0"/>
  </sheetViews>
  <sheetFormatPr defaultColWidth="0" defaultRowHeight="15" zeroHeight="1" x14ac:dyDescent="0.25"/>
  <cols>
    <col min="1" max="1" width="35.5703125" style="23" customWidth="1"/>
    <col min="2" max="5" width="12.7109375" style="130" customWidth="1"/>
    <col min="6" max="6" width="16.42578125" style="24" customWidth="1"/>
    <col min="7" max="9" width="17.5703125" style="24" bestFit="1" customWidth="1"/>
    <col min="10" max="13" width="9.28515625" style="24" customWidth="1"/>
    <col min="14" max="14" width="12" style="24" customWidth="1"/>
    <col min="15" max="55" width="0" style="23" hidden="1" customWidth="1"/>
    <col min="56" max="16384" width="9.140625" style="23" hidden="1"/>
  </cols>
  <sheetData>
    <row r="1" spans="1:28" s="288" customFormat="1" x14ac:dyDescent="0.25">
      <c r="A1" s="535" t="s">
        <v>471</v>
      </c>
      <c r="B1" s="659"/>
      <c r="C1" s="659"/>
      <c r="D1" s="659"/>
      <c r="E1" s="660"/>
      <c r="F1" s="335"/>
      <c r="G1" s="335"/>
      <c r="H1" s="335"/>
      <c r="I1" s="335"/>
      <c r="J1" s="335"/>
      <c r="K1" s="335"/>
      <c r="L1" s="335"/>
      <c r="M1" s="335"/>
      <c r="N1" s="335"/>
    </row>
    <row r="2" spans="1:28" s="373" customFormat="1" ht="15" customHeight="1" x14ac:dyDescent="0.25">
      <c r="A2" s="536" t="s">
        <v>298</v>
      </c>
      <c r="B2" s="541"/>
      <c r="C2" s="541"/>
      <c r="D2" s="541"/>
      <c r="E2" s="660"/>
      <c r="F2" s="335"/>
      <c r="G2" s="335"/>
      <c r="H2" s="335"/>
      <c r="I2" s="335"/>
      <c r="J2" s="335"/>
      <c r="K2" s="335"/>
      <c r="L2" s="335"/>
      <c r="M2" s="335"/>
      <c r="N2" s="335"/>
    </row>
    <row r="3" spans="1:28" s="288" customFormat="1" ht="15" customHeight="1" x14ac:dyDescent="0.25">
      <c r="A3" s="175" t="s">
        <v>446</v>
      </c>
      <c r="B3" s="541"/>
      <c r="C3" s="541"/>
      <c r="D3" s="541"/>
      <c r="E3" s="661"/>
      <c r="F3" s="23"/>
      <c r="G3" s="23"/>
      <c r="H3" s="23"/>
      <c r="I3" s="23"/>
      <c r="J3" s="23"/>
      <c r="K3" s="23"/>
      <c r="L3" s="23"/>
      <c r="M3" s="23"/>
      <c r="N3" s="23"/>
    </row>
    <row r="4" spans="1:28" s="288" customFormat="1" x14ac:dyDescent="0.25">
      <c r="A4" s="273" t="s">
        <v>447</v>
      </c>
      <c r="B4" s="303" t="s">
        <v>38</v>
      </c>
      <c r="C4" s="303" t="s">
        <v>159</v>
      </c>
      <c r="D4" s="303" t="s">
        <v>373</v>
      </c>
      <c r="E4" s="304" t="s">
        <v>424</v>
      </c>
      <c r="F4" s="23"/>
      <c r="G4" s="657"/>
      <c r="H4" s="23"/>
      <c r="I4" s="23"/>
      <c r="J4" s="23"/>
      <c r="K4" s="23"/>
      <c r="L4" s="23"/>
      <c r="M4" s="23"/>
      <c r="P4" s="326"/>
      <c r="Q4" s="326"/>
    </row>
    <row r="5" spans="1:28" x14ac:dyDescent="0.25">
      <c r="A5" s="171" t="s">
        <v>441</v>
      </c>
      <c r="B5" s="188">
        <v>152</v>
      </c>
      <c r="C5" s="188">
        <v>537</v>
      </c>
      <c r="D5" s="188">
        <v>839</v>
      </c>
      <c r="E5" s="189">
        <v>1228</v>
      </c>
      <c r="F5" s="668"/>
      <c r="G5" s="658"/>
      <c r="N5" s="23"/>
    </row>
    <row r="6" spans="1:28" ht="18" customHeight="1" x14ac:dyDescent="0.25">
      <c r="A6" s="171" t="s">
        <v>443</v>
      </c>
      <c r="B6" s="188" t="s">
        <v>186</v>
      </c>
      <c r="C6" s="188" t="s">
        <v>186</v>
      </c>
      <c r="D6" s="188" t="s">
        <v>186</v>
      </c>
      <c r="E6" s="189">
        <v>12</v>
      </c>
      <c r="F6" s="668"/>
      <c r="G6" s="327"/>
      <c r="H6" s="327"/>
      <c r="I6" s="327"/>
      <c r="J6" s="327"/>
      <c r="K6" s="327"/>
      <c r="L6" s="327"/>
      <c r="M6" s="327"/>
      <c r="N6" s="327"/>
      <c r="O6" s="327"/>
      <c r="P6" s="327"/>
      <c r="Q6" s="327"/>
      <c r="R6" s="212"/>
      <c r="S6" s="212"/>
      <c r="T6" s="212"/>
      <c r="U6" s="212"/>
      <c r="V6" s="212"/>
      <c r="W6" s="212"/>
      <c r="X6" s="212"/>
      <c r="Y6" s="212"/>
      <c r="Z6" s="212"/>
    </row>
    <row r="7" spans="1:28" ht="15" customHeight="1" x14ac:dyDescent="0.25">
      <c r="A7" s="171" t="s">
        <v>442</v>
      </c>
      <c r="B7" s="188" t="s">
        <v>186</v>
      </c>
      <c r="C7" s="188" t="s">
        <v>186</v>
      </c>
      <c r="D7" s="188" t="s">
        <v>186</v>
      </c>
      <c r="E7" s="189">
        <v>4</v>
      </c>
      <c r="F7" s="668"/>
      <c r="G7" s="212"/>
      <c r="H7" s="212"/>
      <c r="I7" s="212"/>
      <c r="J7" s="212"/>
      <c r="K7" s="212"/>
      <c r="L7" s="212"/>
      <c r="M7" s="212"/>
      <c r="N7" s="212"/>
      <c r="O7" s="212"/>
      <c r="P7" s="212"/>
      <c r="Q7" s="212"/>
      <c r="R7" s="212"/>
      <c r="S7" s="212"/>
      <c r="T7" s="212"/>
      <c r="U7" s="212"/>
      <c r="V7" s="212"/>
      <c r="W7" s="212"/>
      <c r="X7" s="212"/>
      <c r="Y7" s="212"/>
      <c r="Z7" s="212"/>
    </row>
    <row r="8" spans="1:28" x14ac:dyDescent="0.25">
      <c r="A8" s="171" t="s">
        <v>445</v>
      </c>
      <c r="B8" s="188" t="s">
        <v>186</v>
      </c>
      <c r="C8" s="188" t="s">
        <v>186</v>
      </c>
      <c r="D8" s="188" t="s">
        <v>186</v>
      </c>
      <c r="E8" s="189">
        <v>45</v>
      </c>
      <c r="F8" s="668"/>
      <c r="G8" s="252"/>
      <c r="H8" s="252"/>
      <c r="I8" s="252"/>
      <c r="J8" s="130"/>
      <c r="K8" s="130"/>
      <c r="L8" s="130"/>
      <c r="M8" s="130"/>
      <c r="N8" s="130"/>
      <c r="O8" s="130"/>
      <c r="P8" s="328"/>
      <c r="Q8" s="130"/>
      <c r="R8" s="254"/>
      <c r="S8" s="254"/>
      <c r="T8" s="254"/>
      <c r="U8" s="254"/>
      <c r="V8" s="212"/>
      <c r="W8" s="212"/>
      <c r="X8" s="212"/>
      <c r="Y8" s="212"/>
      <c r="Z8" s="212"/>
    </row>
    <row r="9" spans="1:28" s="325" customFormat="1" x14ac:dyDescent="0.25">
      <c r="A9" s="171" t="s">
        <v>444</v>
      </c>
      <c r="B9" s="188" t="s">
        <v>186</v>
      </c>
      <c r="C9" s="188" t="s">
        <v>186</v>
      </c>
      <c r="D9" s="188" t="s">
        <v>186</v>
      </c>
      <c r="E9" s="189">
        <v>28</v>
      </c>
      <c r="F9" s="668"/>
      <c r="G9" s="336"/>
      <c r="H9" s="1"/>
      <c r="I9" s="1"/>
      <c r="J9" s="1"/>
      <c r="K9" s="1"/>
      <c r="L9" s="1"/>
      <c r="M9" s="1"/>
    </row>
    <row r="10" spans="1:28" x14ac:dyDescent="0.25">
      <c r="A10" s="273" t="s">
        <v>69</v>
      </c>
      <c r="B10" s="666">
        <v>152</v>
      </c>
      <c r="C10" s="666">
        <v>537</v>
      </c>
      <c r="D10" s="177">
        <v>839</v>
      </c>
      <c r="E10" s="178">
        <v>1317</v>
      </c>
      <c r="F10" s="668"/>
      <c r="G10" s="293"/>
      <c r="H10" s="293"/>
      <c r="I10" s="293"/>
      <c r="J10" s="293"/>
      <c r="K10" s="293"/>
      <c r="L10" s="293"/>
      <c r="M10" s="293"/>
      <c r="N10" s="293"/>
      <c r="O10" s="293"/>
      <c r="P10" s="293"/>
      <c r="Q10" s="293"/>
      <c r="R10" s="293"/>
      <c r="S10" s="212"/>
      <c r="T10" s="212"/>
      <c r="U10" s="212"/>
      <c r="V10" s="212"/>
      <c r="W10" s="212"/>
      <c r="X10" s="212"/>
      <c r="Y10" s="212"/>
      <c r="Z10" s="212"/>
      <c r="AA10" s="212"/>
      <c r="AB10" s="212"/>
    </row>
    <row r="11" spans="1:28" x14ac:dyDescent="0.25">
      <c r="A11" s="576" t="s">
        <v>271</v>
      </c>
    </row>
    <row r="12" spans="1:28" ht="18" customHeight="1" x14ac:dyDescent="0.25">
      <c r="A12" s="576" t="s">
        <v>481</v>
      </c>
      <c r="E12" s="662"/>
      <c r="F12" s="330"/>
      <c r="G12" s="330"/>
      <c r="H12" s="330"/>
      <c r="I12" s="331"/>
      <c r="J12" s="332"/>
      <c r="K12" s="332"/>
      <c r="L12" s="332"/>
      <c r="M12" s="332"/>
      <c r="N12" s="331"/>
      <c r="O12" s="333"/>
      <c r="P12" s="212"/>
      <c r="Q12" s="212"/>
      <c r="R12" s="212"/>
      <c r="S12" s="212"/>
      <c r="T12" s="212"/>
      <c r="U12" s="212"/>
      <c r="V12" s="212"/>
      <c r="W12" s="212"/>
      <c r="X12" s="212"/>
      <c r="Y12" s="212"/>
      <c r="Z12" s="212"/>
      <c r="AA12" s="212"/>
      <c r="AB12" s="212"/>
    </row>
    <row r="13" spans="1:28" ht="18" customHeight="1" x14ac:dyDescent="0.25">
      <c r="A13" s="255"/>
      <c r="B13" s="663"/>
      <c r="C13" s="663"/>
      <c r="D13" s="663"/>
      <c r="E13" s="662"/>
      <c r="F13" s="330"/>
      <c r="G13" s="330"/>
      <c r="H13" s="330"/>
      <c r="I13" s="331"/>
      <c r="J13" s="332"/>
      <c r="K13" s="332"/>
      <c r="L13" s="332"/>
      <c r="M13" s="332"/>
      <c r="N13" s="331"/>
      <c r="O13" s="333"/>
      <c r="P13" s="212"/>
      <c r="Q13" s="212"/>
      <c r="R13" s="212"/>
      <c r="S13" s="212"/>
      <c r="T13" s="212"/>
      <c r="U13" s="212"/>
      <c r="V13" s="212"/>
      <c r="W13" s="212"/>
      <c r="X13" s="212"/>
      <c r="Y13" s="212"/>
      <c r="Z13" s="212"/>
      <c r="AA13" s="212"/>
      <c r="AB13" s="212"/>
    </row>
    <row r="14" spans="1:28" x14ac:dyDescent="0.25">
      <c r="A14" s="327"/>
      <c r="B14" s="663"/>
      <c r="C14" s="663"/>
      <c r="D14" s="663"/>
      <c r="E14" s="664"/>
      <c r="F14" s="220"/>
      <c r="G14" s="130"/>
      <c r="H14" s="130"/>
      <c r="I14" s="130"/>
      <c r="J14" s="328"/>
      <c r="K14" s="328"/>
      <c r="L14" s="328"/>
      <c r="M14" s="328"/>
      <c r="N14" s="130"/>
      <c r="O14" s="24"/>
      <c r="P14" s="212"/>
      <c r="Q14" s="212"/>
      <c r="R14" s="212"/>
      <c r="S14" s="212"/>
      <c r="T14" s="212"/>
      <c r="U14" s="212"/>
      <c r="V14" s="212"/>
      <c r="W14" s="212"/>
      <c r="X14" s="212"/>
      <c r="Y14" s="212"/>
      <c r="Z14" s="212"/>
      <c r="AA14" s="212"/>
      <c r="AB14" s="212"/>
    </row>
    <row r="15" spans="1:28" x14ac:dyDescent="0.25">
      <c r="A15" s="327"/>
      <c r="E15" s="664"/>
      <c r="F15" s="220"/>
      <c r="G15" s="130"/>
      <c r="H15" s="130"/>
      <c r="I15" s="130"/>
      <c r="J15" s="328"/>
      <c r="K15" s="328"/>
      <c r="L15" s="328"/>
      <c r="M15" s="328"/>
      <c r="N15" s="130"/>
      <c r="O15" s="24"/>
      <c r="P15" s="212"/>
      <c r="Q15" s="212"/>
      <c r="R15" s="212"/>
      <c r="S15" s="212"/>
      <c r="T15" s="212"/>
      <c r="U15" s="212"/>
      <c r="V15" s="212"/>
      <c r="W15" s="212"/>
      <c r="X15" s="212"/>
      <c r="Y15" s="212"/>
      <c r="Z15" s="212"/>
      <c r="AA15" s="212"/>
      <c r="AB15" s="212"/>
    </row>
    <row r="16" spans="1:28" x14ac:dyDescent="0.25">
      <c r="A16" s="293"/>
      <c r="B16" s="328"/>
      <c r="C16" s="328"/>
      <c r="D16" s="328"/>
    </row>
    <row r="17" spans="1:14" ht="15" customHeight="1" x14ac:dyDescent="0.25">
      <c r="A17" s="252"/>
      <c r="B17" s="328"/>
      <c r="C17" s="328"/>
      <c r="D17" s="328"/>
      <c r="F17" s="23"/>
      <c r="G17" s="23"/>
      <c r="H17" s="23"/>
      <c r="I17" s="23"/>
      <c r="J17" s="23"/>
      <c r="K17" s="23"/>
      <c r="L17" s="23"/>
      <c r="M17" s="23"/>
      <c r="N17" s="23"/>
    </row>
    <row r="18" spans="1:14" ht="15" customHeight="1" x14ac:dyDescent="0.25">
      <c r="A18" s="252"/>
      <c r="B18" s="199"/>
      <c r="C18" s="199"/>
      <c r="D18" s="199"/>
      <c r="F18" s="23"/>
      <c r="G18" s="23"/>
      <c r="H18" s="23"/>
      <c r="I18" s="23"/>
      <c r="J18" s="23"/>
      <c r="K18" s="23"/>
      <c r="L18" s="23"/>
      <c r="M18" s="23"/>
      <c r="N18" s="23"/>
    </row>
    <row r="19" spans="1:14" x14ac:dyDescent="0.25">
      <c r="A19" s="329"/>
      <c r="F19" s="23"/>
      <c r="G19" s="23"/>
      <c r="H19" s="23"/>
      <c r="I19" s="23"/>
      <c r="J19" s="23"/>
      <c r="K19" s="23"/>
      <c r="L19" s="23"/>
      <c r="M19" s="23"/>
      <c r="N19" s="23"/>
    </row>
    <row r="20" spans="1:14" x14ac:dyDescent="0.25">
      <c r="A20" s="253"/>
      <c r="B20" s="662"/>
      <c r="C20" s="662"/>
      <c r="D20" s="662"/>
      <c r="F20" s="23"/>
      <c r="G20" s="23"/>
      <c r="H20" s="23"/>
      <c r="I20" s="23"/>
      <c r="J20" s="23"/>
      <c r="K20" s="23"/>
      <c r="L20" s="23"/>
      <c r="M20" s="23"/>
      <c r="N20" s="23"/>
    </row>
    <row r="21" spans="1:14" x14ac:dyDescent="0.25">
      <c r="F21" s="23"/>
      <c r="G21" s="23"/>
      <c r="H21" s="23"/>
      <c r="I21" s="23"/>
      <c r="J21" s="23"/>
      <c r="K21" s="23"/>
      <c r="L21" s="23"/>
      <c r="M21" s="23"/>
      <c r="N21" s="23"/>
    </row>
    <row r="22" spans="1:14" x14ac:dyDescent="0.25"/>
    <row r="23" spans="1:14" x14ac:dyDescent="0.25"/>
    <row r="24" spans="1:14" x14ac:dyDescent="0.25"/>
    <row r="25" spans="1:14" x14ac:dyDescent="0.25"/>
    <row r="26" spans="1:14" x14ac:dyDescent="0.25"/>
    <row r="27" spans="1:14" x14ac:dyDescent="0.25"/>
    <row r="28" spans="1:14" x14ac:dyDescent="0.25"/>
    <row r="29" spans="1:14" x14ac:dyDescent="0.25"/>
    <row r="30" spans="1:14" x14ac:dyDescent="0.25"/>
    <row r="31" spans="1:14" x14ac:dyDescent="0.25"/>
    <row r="32" spans="1:14" x14ac:dyDescent="0.25"/>
    <row r="33" spans="1:17" x14ac:dyDescent="0.25"/>
    <row r="34" spans="1:17" x14ac:dyDescent="0.25">
      <c r="E34" s="665"/>
      <c r="F34" s="334"/>
      <c r="G34" s="334"/>
      <c r="H34" s="334"/>
      <c r="I34" s="334"/>
      <c r="J34" s="334"/>
      <c r="K34" s="334"/>
      <c r="L34" s="334"/>
      <c r="M34" s="334"/>
      <c r="N34" s="334"/>
      <c r="O34" s="334"/>
      <c r="P34" s="334"/>
      <c r="Q34" s="334"/>
    </row>
    <row r="35" spans="1:17" x14ac:dyDescent="0.25">
      <c r="E35" s="665"/>
      <c r="F35" s="334"/>
      <c r="G35" s="334"/>
      <c r="H35" s="334"/>
      <c r="I35" s="334"/>
      <c r="J35" s="334"/>
      <c r="K35" s="334"/>
      <c r="L35" s="334"/>
      <c r="M35" s="334"/>
      <c r="N35" s="334"/>
      <c r="O35" s="334"/>
      <c r="P35" s="334"/>
      <c r="Q35" s="334"/>
    </row>
    <row r="36" spans="1:17" x14ac:dyDescent="0.25"/>
    <row r="37" spans="1:17" x14ac:dyDescent="0.25"/>
    <row r="38" spans="1:17" x14ac:dyDescent="0.25"/>
    <row r="39" spans="1:17" x14ac:dyDescent="0.25"/>
    <row r="40" spans="1:17" x14ac:dyDescent="0.25">
      <c r="B40" s="665"/>
      <c r="C40" s="665"/>
      <c r="D40" s="665"/>
    </row>
    <row r="41" spans="1:17" x14ac:dyDescent="0.25">
      <c r="A41" s="334"/>
      <c r="B41" s="665"/>
      <c r="C41" s="665"/>
      <c r="D41" s="665"/>
    </row>
    <row r="42" spans="1:17" x14ac:dyDescent="0.25"/>
    <row r="43" spans="1:17" x14ac:dyDescent="0.25"/>
    <row r="44" spans="1:17" x14ac:dyDescent="0.25"/>
    <row r="45" spans="1:17" x14ac:dyDescent="0.25"/>
    <row r="46" spans="1:17" x14ac:dyDescent="0.25"/>
    <row r="47" spans="1:17" x14ac:dyDescent="0.25"/>
    <row r="48" spans="1:17" x14ac:dyDescent="0.25"/>
    <row r="49" spans="6:14" x14ac:dyDescent="0.25"/>
    <row r="50" spans="6:14" x14ac:dyDescent="0.25">
      <c r="F50" s="23"/>
      <c r="G50" s="23"/>
      <c r="H50" s="23"/>
      <c r="I50" s="23"/>
      <c r="J50" s="23"/>
      <c r="K50" s="23"/>
      <c r="L50" s="23"/>
      <c r="M50" s="23"/>
      <c r="N50" s="23"/>
    </row>
    <row r="51" spans="6:14" x14ac:dyDescent="0.25">
      <c r="F51" s="23"/>
      <c r="G51" s="23"/>
      <c r="H51" s="23"/>
      <c r="I51" s="23"/>
      <c r="J51" s="23"/>
      <c r="K51" s="23"/>
      <c r="L51" s="23"/>
      <c r="M51" s="23"/>
      <c r="N51" s="23"/>
    </row>
    <row r="52" spans="6:14" x14ac:dyDescent="0.25">
      <c r="F52" s="23"/>
      <c r="G52" s="23"/>
      <c r="H52" s="23"/>
      <c r="I52" s="23"/>
      <c r="J52" s="23"/>
      <c r="K52" s="23"/>
      <c r="L52" s="23"/>
      <c r="M52" s="23"/>
      <c r="N52" s="23"/>
    </row>
    <row r="53" spans="6:14" hidden="1" x14ac:dyDescent="0.25"/>
    <row r="54" spans="6:14" hidden="1" x14ac:dyDescent="0.25"/>
    <row r="55" spans="6:14" hidden="1" x14ac:dyDescent="0.25"/>
    <row r="56" spans="6:14" hidden="1" x14ac:dyDescent="0.25"/>
    <row r="57" spans="6:14" hidden="1" x14ac:dyDescent="0.25"/>
    <row r="58" spans="6:14" hidden="1" x14ac:dyDescent="0.25"/>
    <row r="59" spans="6:14" x14ac:dyDescent="0.25"/>
    <row r="60" spans="6:14" x14ac:dyDescent="0.25"/>
  </sheetData>
  <hyperlinks>
    <hyperlink ref="A11" location="List!A1" display="Back to List" xr:uid="{375244BB-9FAD-49D4-B3BB-20150B6840BB}"/>
    <hyperlink ref="A12" location="Notes!A1" display="Back to Notes" xr:uid="{E4ECE6FF-B4D7-4CBC-AB01-BB175D8599A1}"/>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W60"/>
  <sheetViews>
    <sheetView showGridLines="0" workbookViewId="0"/>
  </sheetViews>
  <sheetFormatPr defaultRowHeight="15" x14ac:dyDescent="0.25"/>
  <cols>
    <col min="1" max="1" width="10.5703125" style="215" customWidth="1"/>
    <col min="2" max="3" width="14.5703125" style="23" customWidth="1"/>
    <col min="4" max="4" width="16.42578125" style="23" customWidth="1"/>
    <col min="5" max="5" width="12.85546875" style="23" customWidth="1"/>
    <col min="6" max="6" width="11.85546875" style="23" customWidth="1"/>
    <col min="7" max="16384" width="9.140625" style="23"/>
  </cols>
  <sheetData>
    <row r="1" spans="1:11" s="3" customFormat="1" ht="19.5" x14ac:dyDescent="0.3">
      <c r="A1" s="537" t="s">
        <v>381</v>
      </c>
    </row>
    <row r="2" spans="1:11" s="3" customFormat="1" x14ac:dyDescent="0.25">
      <c r="A2" s="538" t="s">
        <v>346</v>
      </c>
    </row>
    <row r="3" spans="1:11" s="3" customFormat="1" x14ac:dyDescent="0.25">
      <c r="A3" s="536" t="s">
        <v>314</v>
      </c>
    </row>
    <row r="4" spans="1:11" s="3" customFormat="1" x14ac:dyDescent="0.25">
      <c r="A4" s="536" t="s">
        <v>339</v>
      </c>
    </row>
    <row r="5" spans="1:11" s="3" customFormat="1" x14ac:dyDescent="0.25">
      <c r="A5" s="518" t="s">
        <v>304</v>
      </c>
      <c r="H5" s="694"/>
      <c r="I5" s="694"/>
      <c r="J5" s="694"/>
      <c r="K5" s="694"/>
    </row>
    <row r="6" spans="1:11" s="3" customFormat="1" x14ac:dyDescent="0.25">
      <c r="A6" s="215" t="s">
        <v>398</v>
      </c>
      <c r="H6" s="694"/>
      <c r="I6" s="694"/>
      <c r="J6" s="694"/>
      <c r="K6" s="694"/>
    </row>
    <row r="7" spans="1:11" s="3" customFormat="1" x14ac:dyDescent="0.25">
      <c r="A7" s="503" t="s">
        <v>20</v>
      </c>
      <c r="B7" s="505"/>
      <c r="C7" s="506" t="s">
        <v>350</v>
      </c>
      <c r="D7" s="506"/>
      <c r="E7" s="507"/>
      <c r="H7" s="694"/>
      <c r="I7" s="694"/>
      <c r="J7" s="694"/>
      <c r="K7" s="694"/>
    </row>
    <row r="8" spans="1:11" s="3" customFormat="1" ht="30" x14ac:dyDescent="0.25">
      <c r="A8" s="504"/>
      <c r="B8" s="672" t="s">
        <v>7</v>
      </c>
      <c r="C8" s="673" t="s">
        <v>109</v>
      </c>
      <c r="D8" s="673" t="s">
        <v>353</v>
      </c>
      <c r="E8" s="674" t="s">
        <v>352</v>
      </c>
      <c r="H8" s="694"/>
      <c r="J8" s="694"/>
      <c r="K8" s="694"/>
    </row>
    <row r="9" spans="1:11" s="3" customFormat="1" x14ac:dyDescent="0.25">
      <c r="A9" s="216" t="s">
        <v>32</v>
      </c>
      <c r="B9" s="679">
        <v>24219.368888203084</v>
      </c>
      <c r="C9" s="680">
        <v>23542.389918311925</v>
      </c>
      <c r="D9" s="680">
        <v>24533.090817830063</v>
      </c>
      <c r="E9" s="681">
        <v>37972.436233076522</v>
      </c>
      <c r="H9" s="694"/>
    </row>
    <row r="10" spans="1:11" s="3" customFormat="1" x14ac:dyDescent="0.25">
      <c r="A10" s="216" t="s">
        <v>33</v>
      </c>
      <c r="B10" s="679">
        <v>24503.610620099902</v>
      </c>
      <c r="C10" s="680">
        <v>23298.669027401673</v>
      </c>
      <c r="D10" s="680">
        <v>24208.556974540235</v>
      </c>
      <c r="E10" s="681">
        <v>37964.73106272101</v>
      </c>
    </row>
    <row r="11" spans="1:11" s="3" customFormat="1" x14ac:dyDescent="0.25">
      <c r="A11" s="216" t="s">
        <v>34</v>
      </c>
      <c r="B11" s="679">
        <v>25138.698173120454</v>
      </c>
      <c r="C11" s="680">
        <v>23485.102165776851</v>
      </c>
      <c r="D11" s="680">
        <v>24713.87501405329</v>
      </c>
      <c r="E11" s="681">
        <v>39039.114104390617</v>
      </c>
      <c r="F11" s="695"/>
      <c r="G11" s="4"/>
      <c r="H11" s="694"/>
      <c r="I11" s="694"/>
    </row>
    <row r="12" spans="1:11" s="3" customFormat="1" x14ac:dyDescent="0.25">
      <c r="A12" s="216" t="s">
        <v>35</v>
      </c>
      <c r="B12" s="679">
        <v>25465.808297262076</v>
      </c>
      <c r="C12" s="680">
        <v>23365.057858377906</v>
      </c>
      <c r="D12" s="680">
        <v>24857.151542398562</v>
      </c>
      <c r="E12" s="681">
        <v>40524.811974635013</v>
      </c>
      <c r="F12" s="42"/>
      <c r="G12" s="59"/>
      <c r="H12" s="694"/>
      <c r="I12" s="694"/>
    </row>
    <row r="13" spans="1:11" s="3" customFormat="1" x14ac:dyDescent="0.25">
      <c r="A13" s="216" t="s">
        <v>36</v>
      </c>
      <c r="B13" s="679">
        <v>24684.092236510576</v>
      </c>
      <c r="C13" s="680">
        <v>23281.956085746231</v>
      </c>
      <c r="D13" s="584">
        <v>25174.670102984393</v>
      </c>
      <c r="E13" s="681">
        <v>40708.721796215592</v>
      </c>
      <c r="F13" s="42"/>
      <c r="H13" s="694"/>
      <c r="I13" s="694"/>
    </row>
    <row r="14" spans="1:11" s="3" customFormat="1" x14ac:dyDescent="0.25">
      <c r="A14" s="216" t="s">
        <v>37</v>
      </c>
      <c r="B14" s="679">
        <v>24842.224108040115</v>
      </c>
      <c r="C14" s="680">
        <v>23497.013811067187</v>
      </c>
      <c r="D14" s="584">
        <v>25221.012287499772</v>
      </c>
      <c r="E14" s="681">
        <v>42897.223289952955</v>
      </c>
      <c r="F14" s="42"/>
      <c r="H14" s="694"/>
      <c r="I14" s="694"/>
    </row>
    <row r="15" spans="1:11" s="3" customFormat="1" ht="15" customHeight="1" x14ac:dyDescent="0.25">
      <c r="A15" s="216" t="s">
        <v>38</v>
      </c>
      <c r="B15" s="679">
        <v>24732.815970372092</v>
      </c>
      <c r="C15" s="584">
        <v>23616.317258147097</v>
      </c>
      <c r="D15" s="584">
        <v>25679.126548388336</v>
      </c>
      <c r="E15" s="682">
        <v>39929.271862422247</v>
      </c>
      <c r="F15" s="696"/>
      <c r="J15" s="694"/>
    </row>
    <row r="16" spans="1:11" s="3" customFormat="1" ht="15" customHeight="1" x14ac:dyDescent="0.25">
      <c r="A16" s="216" t="s">
        <v>159</v>
      </c>
      <c r="B16" s="679">
        <v>16295.417777342782</v>
      </c>
      <c r="C16" s="584">
        <v>16272.394259707182</v>
      </c>
      <c r="D16" s="584">
        <v>11230.079119987377</v>
      </c>
      <c r="E16" s="682">
        <v>27010.43814668151</v>
      </c>
      <c r="F16" s="695"/>
      <c r="G16" s="695"/>
      <c r="H16" s="696"/>
      <c r="J16" s="694"/>
    </row>
    <row r="17" spans="1:12" s="3" customFormat="1" ht="15" customHeight="1" x14ac:dyDescent="0.25">
      <c r="A17" s="216" t="s">
        <v>373</v>
      </c>
      <c r="B17" s="679">
        <v>22730.691625301475</v>
      </c>
      <c r="C17" s="584">
        <v>22272.527255557441</v>
      </c>
      <c r="D17" s="584">
        <v>0</v>
      </c>
      <c r="E17" s="682">
        <v>40389.656110304408</v>
      </c>
      <c r="F17" s="695"/>
      <c r="G17" s="695"/>
      <c r="H17" s="696"/>
      <c r="J17" s="694"/>
    </row>
    <row r="18" spans="1:12" s="3" customFormat="1" x14ac:dyDescent="0.25">
      <c r="A18" s="217" t="s">
        <v>424</v>
      </c>
      <c r="B18" s="683">
        <v>23179.529900702339</v>
      </c>
      <c r="C18" s="684">
        <v>25393.608399587163</v>
      </c>
      <c r="D18" s="684">
        <v>0</v>
      </c>
      <c r="E18" s="685">
        <v>0</v>
      </c>
    </row>
    <row r="19" spans="1:12" s="3" customFormat="1" x14ac:dyDescent="0.25">
      <c r="A19" s="215"/>
      <c r="H19" s="42"/>
      <c r="I19" s="42"/>
    </row>
    <row r="20" spans="1:12" s="3" customFormat="1" x14ac:dyDescent="0.25">
      <c r="A20" s="215" t="s">
        <v>399</v>
      </c>
      <c r="H20" s="42"/>
      <c r="I20" s="42"/>
      <c r="J20" s="42"/>
    </row>
    <row r="21" spans="1:12" s="3" customFormat="1" x14ac:dyDescent="0.25">
      <c r="A21" s="508" t="s">
        <v>20</v>
      </c>
      <c r="B21" s="505"/>
      <c r="C21" s="506" t="s">
        <v>351</v>
      </c>
      <c r="D21" s="506"/>
      <c r="E21" s="507"/>
    </row>
    <row r="22" spans="1:12" s="3" customFormat="1" ht="30" x14ac:dyDescent="0.25">
      <c r="A22" s="504"/>
      <c r="B22" s="672" t="s">
        <v>7</v>
      </c>
      <c r="C22" s="673" t="s">
        <v>109</v>
      </c>
      <c r="D22" s="673" t="s">
        <v>110</v>
      </c>
      <c r="E22" s="674" t="s">
        <v>111</v>
      </c>
      <c r="G22" s="696"/>
    </row>
    <row r="23" spans="1:12" s="3" customFormat="1" x14ac:dyDescent="0.25">
      <c r="A23" s="216" t="s">
        <v>32</v>
      </c>
      <c r="B23" s="679">
        <v>11187.243887252254</v>
      </c>
      <c r="C23" s="680">
        <v>8615.2749790128692</v>
      </c>
      <c r="D23" s="680">
        <v>9786.8847581334758</v>
      </c>
      <c r="E23" s="681">
        <v>9173.9471912633708</v>
      </c>
      <c r="H23" s="697"/>
      <c r="I23" s="697"/>
    </row>
    <row r="24" spans="1:12" s="3" customFormat="1" x14ac:dyDescent="0.25">
      <c r="A24" s="216" t="s">
        <v>33</v>
      </c>
      <c r="B24" s="679">
        <v>11178.475508756921</v>
      </c>
      <c r="C24" s="680">
        <v>8419.9146987897184</v>
      </c>
      <c r="D24" s="680">
        <v>9570.1442296212499</v>
      </c>
      <c r="E24" s="681">
        <v>8617.7926670388988</v>
      </c>
    </row>
    <row r="25" spans="1:12" s="3" customFormat="1" x14ac:dyDescent="0.25">
      <c r="A25" s="216" t="s">
        <v>34</v>
      </c>
      <c r="B25" s="679">
        <v>11140.802207356388</v>
      </c>
      <c r="C25" s="680">
        <v>8109.1437484144326</v>
      </c>
      <c r="D25" s="680">
        <v>9372.3720347557937</v>
      </c>
      <c r="E25" s="681">
        <v>8370.5108516661421</v>
      </c>
      <c r="F25" s="42"/>
      <c r="G25" s="42"/>
    </row>
    <row r="26" spans="1:12" s="3" customFormat="1" x14ac:dyDescent="0.25">
      <c r="A26" s="216" t="s">
        <v>35</v>
      </c>
      <c r="B26" s="679">
        <v>11321.902424266398</v>
      </c>
      <c r="C26" s="680">
        <v>7590.282748312954</v>
      </c>
      <c r="D26" s="680">
        <v>9263.9908612825238</v>
      </c>
      <c r="E26" s="681">
        <v>8265.3369709482376</v>
      </c>
      <c r="F26" s="42"/>
      <c r="G26" s="42"/>
    </row>
    <row r="27" spans="1:12" s="3" customFormat="1" x14ac:dyDescent="0.25">
      <c r="A27" s="216" t="s">
        <v>36</v>
      </c>
      <c r="B27" s="679">
        <v>10940.662963870367</v>
      </c>
      <c r="C27" s="680">
        <v>8014.5215609118413</v>
      </c>
      <c r="D27" s="584">
        <v>9268.0216310869291</v>
      </c>
      <c r="E27" s="681">
        <v>8016.4027877383651</v>
      </c>
    </row>
    <row r="28" spans="1:12" s="3" customFormat="1" x14ac:dyDescent="0.25">
      <c r="A28" s="216" t="s">
        <v>37</v>
      </c>
      <c r="B28" s="679">
        <v>10598.642739193321</v>
      </c>
      <c r="C28" s="680">
        <v>7947.9259859135054</v>
      </c>
      <c r="D28" s="584">
        <v>8930.9485076972505</v>
      </c>
      <c r="E28" s="681">
        <v>8048.5054820346677</v>
      </c>
    </row>
    <row r="29" spans="1:12" s="3" customFormat="1" x14ac:dyDescent="0.25">
      <c r="A29" s="216" t="s">
        <v>38</v>
      </c>
      <c r="B29" s="679">
        <v>10452.806896297039</v>
      </c>
      <c r="C29" s="584">
        <v>8323.7427289744192</v>
      </c>
      <c r="D29" s="584">
        <v>9002.2166932842338</v>
      </c>
      <c r="E29" s="682">
        <v>7383.1869740212223</v>
      </c>
      <c r="F29" s="697"/>
      <c r="G29" s="697"/>
      <c r="H29" s="697"/>
      <c r="I29" s="697"/>
      <c r="J29" s="697"/>
      <c r="K29" s="697"/>
    </row>
    <row r="30" spans="1:12" s="3" customFormat="1" x14ac:dyDescent="0.25">
      <c r="A30" s="216" t="s">
        <v>159</v>
      </c>
      <c r="B30" s="679">
        <v>7383.6649092992184</v>
      </c>
      <c r="C30" s="584">
        <v>6358.0344556311566</v>
      </c>
      <c r="D30" s="584">
        <v>4262.4323358268311</v>
      </c>
      <c r="E30" s="682">
        <v>5133.2323582547124</v>
      </c>
      <c r="F30" s="695"/>
      <c r="G30" s="695"/>
      <c r="H30" s="696"/>
      <c r="I30" s="696"/>
    </row>
    <row r="31" spans="1:12" s="3" customFormat="1" x14ac:dyDescent="0.25">
      <c r="A31" s="216" t="s">
        <v>373</v>
      </c>
      <c r="B31" s="679">
        <v>9351.5129938737991</v>
      </c>
      <c r="C31" s="584">
        <v>7823.126382899145</v>
      </c>
      <c r="D31" s="584">
        <v>0</v>
      </c>
      <c r="E31" s="682">
        <v>7327.3057221361905</v>
      </c>
      <c r="F31" s="695"/>
      <c r="G31" s="695"/>
      <c r="H31" s="696"/>
      <c r="I31" s="696"/>
    </row>
    <row r="32" spans="1:12" s="3" customFormat="1" x14ac:dyDescent="0.25">
      <c r="A32" s="217" t="s">
        <v>424</v>
      </c>
      <c r="B32" s="683">
        <v>9247.4225144292977</v>
      </c>
      <c r="C32" s="684">
        <v>8077.7832642203412</v>
      </c>
      <c r="D32" s="684">
        <v>0</v>
      </c>
      <c r="E32" s="685">
        <v>0</v>
      </c>
      <c r="H32" s="42"/>
      <c r="I32" s="42"/>
      <c r="K32" s="696"/>
      <c r="L32" s="696"/>
    </row>
    <row r="33" spans="1:23" s="3" customFormat="1" x14ac:dyDescent="0.25">
      <c r="A33" s="215"/>
    </row>
    <row r="34" spans="1:23" s="3" customFormat="1" x14ac:dyDescent="0.25">
      <c r="A34" s="215" t="s">
        <v>400</v>
      </c>
    </row>
    <row r="35" spans="1:23" s="3" customFormat="1" x14ac:dyDescent="0.25">
      <c r="A35" s="503" t="s">
        <v>20</v>
      </c>
      <c r="B35" s="509" t="s">
        <v>347</v>
      </c>
      <c r="C35" s="510"/>
      <c r="D35" s="506"/>
      <c r="E35" s="507"/>
    </row>
    <row r="36" spans="1:23" s="3" customFormat="1" ht="30" x14ac:dyDescent="0.25">
      <c r="A36" s="504"/>
      <c r="B36" s="672" t="s">
        <v>7</v>
      </c>
      <c r="C36" s="673" t="s">
        <v>109</v>
      </c>
      <c r="D36" s="673" t="s">
        <v>110</v>
      </c>
      <c r="E36" s="674" t="s">
        <v>111</v>
      </c>
    </row>
    <row r="37" spans="1:23" s="3" customFormat="1" x14ac:dyDescent="0.25">
      <c r="A37" s="216" t="s">
        <v>32</v>
      </c>
      <c r="B37" s="679">
        <v>1716.8722813064724</v>
      </c>
      <c r="C37" s="680">
        <v>911.8461683310253</v>
      </c>
      <c r="D37" s="680">
        <v>960.43513076820579</v>
      </c>
      <c r="E37" s="681">
        <v>1956.8217518138979</v>
      </c>
      <c r="H37" s="411"/>
      <c r="I37" s="411"/>
    </row>
    <row r="38" spans="1:23" s="3" customFormat="1" ht="15" customHeight="1" x14ac:dyDescent="0.25">
      <c r="A38" s="216" t="s">
        <v>33</v>
      </c>
      <c r="B38" s="679">
        <v>1739.7728800872317</v>
      </c>
      <c r="C38" s="680">
        <v>962.27111556502052</v>
      </c>
      <c r="D38" s="680">
        <v>1006.3612303756656</v>
      </c>
      <c r="E38" s="681">
        <v>1909.9013586450772</v>
      </c>
      <c r="F38" s="42"/>
      <c r="G38" s="695"/>
      <c r="J38" s="411"/>
      <c r="K38" s="411"/>
      <c r="L38" s="411"/>
      <c r="M38" s="411"/>
      <c r="N38" s="411"/>
      <c r="O38" s="411"/>
      <c r="P38" s="411"/>
      <c r="Q38" s="411"/>
      <c r="R38" s="411"/>
      <c r="S38" s="411"/>
      <c r="T38" s="411"/>
      <c r="U38" s="411"/>
      <c r="V38" s="411"/>
      <c r="W38" s="411"/>
    </row>
    <row r="39" spans="1:23" s="3" customFormat="1" x14ac:dyDescent="0.25">
      <c r="A39" s="216" t="s">
        <v>34</v>
      </c>
      <c r="B39" s="679">
        <v>1715.7169424161596</v>
      </c>
      <c r="C39" s="680">
        <v>984.08543942743643</v>
      </c>
      <c r="D39" s="680">
        <v>1008.9459229397876</v>
      </c>
      <c r="E39" s="681">
        <v>1866.5235813273632</v>
      </c>
    </row>
    <row r="40" spans="1:23" s="3" customFormat="1" x14ac:dyDescent="0.25">
      <c r="A40" s="216" t="s">
        <v>35</v>
      </c>
      <c r="B40" s="679">
        <v>1845.8612575995519</v>
      </c>
      <c r="C40" s="680">
        <v>1052.038828876887</v>
      </c>
      <c r="D40" s="680">
        <v>1089.1584924315996</v>
      </c>
      <c r="E40" s="681">
        <v>1882.6131838961805</v>
      </c>
    </row>
    <row r="41" spans="1:23" s="3" customFormat="1" x14ac:dyDescent="0.25">
      <c r="A41" s="216" t="s">
        <v>36</v>
      </c>
      <c r="B41" s="679">
        <v>1905.3581421748358</v>
      </c>
      <c r="C41" s="680">
        <v>1054.0634970916183</v>
      </c>
      <c r="D41" s="584">
        <v>1153.4009572963498</v>
      </c>
      <c r="E41" s="681">
        <v>1854.1953991283722</v>
      </c>
    </row>
    <row r="42" spans="1:23" s="3" customFormat="1" x14ac:dyDescent="0.25">
      <c r="A42" s="216" t="s">
        <v>37</v>
      </c>
      <c r="B42" s="679">
        <v>1903.5025693535347</v>
      </c>
      <c r="C42" s="680">
        <v>1020.7355127948728</v>
      </c>
      <c r="D42" s="584">
        <v>1124.7497921740733</v>
      </c>
      <c r="E42" s="681">
        <v>1866.6007724269216</v>
      </c>
      <c r="H42" s="2"/>
      <c r="I42" s="2"/>
    </row>
    <row r="43" spans="1:23" s="3" customFormat="1" x14ac:dyDescent="0.25">
      <c r="A43" s="216" t="s">
        <v>38</v>
      </c>
      <c r="B43" s="679">
        <v>1897.4840544233477</v>
      </c>
      <c r="C43" s="584">
        <v>1047.4492564456696</v>
      </c>
      <c r="D43" s="584">
        <v>1153.5891438187825</v>
      </c>
      <c r="E43" s="682">
        <v>1734.7054518843761</v>
      </c>
      <c r="F43" s="697"/>
      <c r="G43" s="697"/>
      <c r="J43" s="2"/>
      <c r="K43" s="2"/>
      <c r="L43" s="2"/>
      <c r="M43" s="2"/>
      <c r="N43" s="2"/>
      <c r="O43" s="2"/>
      <c r="P43" s="2"/>
      <c r="Q43" s="2"/>
      <c r="R43" s="2"/>
      <c r="S43" s="2"/>
      <c r="T43" s="2"/>
      <c r="U43" s="2"/>
      <c r="V43" s="2"/>
    </row>
    <row r="44" spans="1:23" s="3" customFormat="1" x14ac:dyDescent="0.25">
      <c r="A44" s="216" t="s">
        <v>159</v>
      </c>
      <c r="B44" s="679">
        <v>1433.7731724154896</v>
      </c>
      <c r="C44" s="584">
        <v>722.33616352673482</v>
      </c>
      <c r="D44" s="584">
        <v>394.34406406883471</v>
      </c>
      <c r="E44" s="682">
        <v>1273.1984160294896</v>
      </c>
      <c r="F44" s="695"/>
      <c r="G44" s="695"/>
      <c r="J44" s="2"/>
      <c r="K44" s="2"/>
      <c r="L44" s="2"/>
      <c r="M44" s="2"/>
      <c r="N44" s="2"/>
      <c r="O44" s="2"/>
      <c r="P44" s="2"/>
      <c r="Q44" s="2"/>
      <c r="R44" s="2"/>
      <c r="S44" s="2"/>
      <c r="T44" s="2"/>
      <c r="U44" s="2"/>
      <c r="V44" s="2"/>
    </row>
    <row r="45" spans="1:23" s="3" customFormat="1" x14ac:dyDescent="0.25">
      <c r="A45" s="216" t="s">
        <v>373</v>
      </c>
      <c r="B45" s="679">
        <v>1796.7861031722493</v>
      </c>
      <c r="C45" s="584">
        <v>877.62241778092789</v>
      </c>
      <c r="D45" s="584">
        <v>0</v>
      </c>
      <c r="E45" s="682">
        <v>1644.8162105013798</v>
      </c>
      <c r="F45" s="695"/>
      <c r="G45" s="695"/>
      <c r="J45" s="2"/>
      <c r="K45" s="2"/>
      <c r="L45" s="2"/>
      <c r="M45" s="2"/>
      <c r="N45" s="2"/>
      <c r="O45" s="2"/>
      <c r="P45" s="2"/>
      <c r="Q45" s="2"/>
      <c r="R45" s="2"/>
      <c r="S45" s="2"/>
      <c r="T45" s="2"/>
      <c r="U45" s="2"/>
      <c r="V45" s="2"/>
    </row>
    <row r="46" spans="1:23" s="3" customFormat="1" x14ac:dyDescent="0.25">
      <c r="A46" s="217" t="s">
        <v>424</v>
      </c>
      <c r="B46" s="683">
        <v>1901.2445576894011</v>
      </c>
      <c r="C46" s="684">
        <v>1335.7168796314127</v>
      </c>
      <c r="D46" s="684">
        <v>0</v>
      </c>
      <c r="E46" s="685">
        <v>0</v>
      </c>
      <c r="F46" s="411"/>
      <c r="G46" s="411"/>
    </row>
    <row r="47" spans="1:23" x14ac:dyDescent="0.25">
      <c r="A47" s="576" t="s">
        <v>271</v>
      </c>
      <c r="F47" s="220"/>
      <c r="G47" s="220"/>
    </row>
    <row r="48" spans="1:23" x14ac:dyDescent="0.25">
      <c r="A48" s="576" t="s">
        <v>481</v>
      </c>
      <c r="B48" s="175"/>
      <c r="C48" s="175"/>
      <c r="D48" s="175"/>
      <c r="E48" s="175"/>
      <c r="F48" s="175"/>
      <c r="G48" s="175"/>
    </row>
    <row r="49" spans="1:9" x14ac:dyDescent="0.25">
      <c r="A49" s="267" t="s">
        <v>370</v>
      </c>
      <c r="F49" s="3"/>
      <c r="G49" s="3"/>
    </row>
    <row r="50" spans="1:9" ht="15" customHeight="1" x14ac:dyDescent="0.25">
      <c r="A50" s="519" t="s">
        <v>371</v>
      </c>
      <c r="B50" s="218"/>
      <c r="C50" s="218"/>
      <c r="D50" s="218"/>
      <c r="E50" s="218"/>
      <c r="F50" s="3"/>
      <c r="G50" s="3"/>
      <c r="H50" s="220"/>
      <c r="I50" s="220"/>
    </row>
    <row r="51" spans="1:9" s="175" customFormat="1" x14ac:dyDescent="0.25">
      <c r="A51" s="598" t="s">
        <v>410</v>
      </c>
    </row>
    <row r="52" spans="1:9" s="175" customFormat="1" ht="15" customHeight="1" x14ac:dyDescent="0.25">
      <c r="A52" s="267" t="s">
        <v>372</v>
      </c>
      <c r="B52" s="3"/>
      <c r="C52" s="3"/>
      <c r="D52" s="3"/>
      <c r="E52" s="3"/>
      <c r="F52" s="24"/>
      <c r="G52" s="24"/>
      <c r="H52" s="23"/>
      <c r="I52" s="23"/>
    </row>
    <row r="53" spans="1:9" ht="16.5" customHeight="1" x14ac:dyDescent="0.25">
      <c r="A53" s="262" t="s">
        <v>397</v>
      </c>
      <c r="B53" s="220"/>
      <c r="C53" s="220"/>
      <c r="D53" s="220"/>
      <c r="E53" s="220"/>
    </row>
    <row r="54" spans="1:9" x14ac:dyDescent="0.25">
      <c r="B54" s="220"/>
      <c r="C54" s="220"/>
      <c r="D54" s="220"/>
      <c r="E54" s="220"/>
    </row>
    <row r="57" spans="1:9" x14ac:dyDescent="0.25">
      <c r="A57" s="219"/>
    </row>
    <row r="58" spans="1:9" x14ac:dyDescent="0.25">
      <c r="A58" s="219"/>
    </row>
    <row r="59" spans="1:9" x14ac:dyDescent="0.25">
      <c r="A59" s="219"/>
    </row>
    <row r="60" spans="1:9" x14ac:dyDescent="0.25">
      <c r="A60" s="25"/>
    </row>
  </sheetData>
  <hyperlinks>
    <hyperlink ref="A49" r:id="rId1" display="7 NHS Digital in England general ophthalmic statistics on activity" xr:uid="{00000000-0004-0000-4600-000000000000}"/>
    <hyperlink ref="A52" r:id="rId2" display="    ISD provides information on ophthalmic activity and workforce" xr:uid="{00000000-0004-0000-4600-000002000000}"/>
    <hyperlink ref="A50" r:id="rId3" display="8 Welsh Government ophthalmic statistics on activity and workforce" xr:uid="{00000000-0004-0000-4600-000004000000}"/>
    <hyperlink ref="A51" r:id="rId4" display="- Population estimates for England and Wales" xr:uid="{CC802CBB-5355-49C1-ADFE-48D078B11059}"/>
    <hyperlink ref="A47" location="List!A1" display="Back to List" xr:uid="{94CE1F8F-E04C-49C8-8337-F310FD6185AC}"/>
    <hyperlink ref="A48" location="Notes!A1" display="Back to Notes" xr:uid="{220FBA9A-30E3-4607-8319-858242A0BB87}"/>
    <hyperlink ref="A53" r:id="rId5" display="https://www.ons.gov.uk/peoplepopulationandcommunity/populationandmigration/populationprojections/bulletins/nationalpopulationprojections/2020basedinterim" xr:uid="{A4BCADA1-680B-4371-AC42-355BC9C67E1A}"/>
  </hyperlinks>
  <pageMargins left="0.7" right="0.7" top="0.75" bottom="0.75" header="0.3" footer="0.3"/>
  <pageSetup paperSize="9" orientation="portrait" r:id="rId6"/>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F24"/>
  <sheetViews>
    <sheetView showGridLines="0" workbookViewId="0"/>
  </sheetViews>
  <sheetFormatPr defaultRowHeight="15" x14ac:dyDescent="0.25"/>
  <cols>
    <col min="1" max="1" width="15.28515625" style="23" customWidth="1"/>
    <col min="2" max="2" width="23.7109375" style="24" customWidth="1"/>
    <col min="3" max="3" width="13.85546875" style="24" customWidth="1"/>
    <col min="4" max="4" width="18.5703125" style="24" customWidth="1"/>
    <col min="5" max="5" width="20.28515625" style="24" customWidth="1"/>
    <col min="6" max="6" width="13.85546875" style="23" bestFit="1" customWidth="1"/>
    <col min="7" max="16384" width="9.140625" style="23"/>
  </cols>
  <sheetData>
    <row r="1" spans="1:6" x14ac:dyDescent="0.25">
      <c r="A1" s="535" t="s">
        <v>385</v>
      </c>
    </row>
    <row r="2" spans="1:6" x14ac:dyDescent="0.25">
      <c r="A2" s="536" t="s">
        <v>298</v>
      </c>
    </row>
    <row r="3" spans="1:6" x14ac:dyDescent="0.25">
      <c r="A3" s="536" t="s">
        <v>339</v>
      </c>
    </row>
    <row r="4" spans="1:6" x14ac:dyDescent="0.25">
      <c r="A4" s="175" t="s">
        <v>304</v>
      </c>
    </row>
    <row r="5" spans="1:6" x14ac:dyDescent="0.25">
      <c r="A5" s="313" t="s">
        <v>113</v>
      </c>
      <c r="B5" s="439" t="s">
        <v>190</v>
      </c>
      <c r="C5" s="439" t="s">
        <v>189</v>
      </c>
      <c r="D5" s="439" t="s">
        <v>182</v>
      </c>
      <c r="E5" s="439" t="s">
        <v>183</v>
      </c>
    </row>
    <row r="6" spans="1:6" ht="30" x14ac:dyDescent="0.25">
      <c r="A6" s="315"/>
      <c r="B6" s="440" t="s">
        <v>354</v>
      </c>
      <c r="C6" s="440" t="s">
        <v>355</v>
      </c>
      <c r="D6" s="440" t="s">
        <v>489</v>
      </c>
      <c r="E6" s="440" t="s">
        <v>184</v>
      </c>
    </row>
    <row r="7" spans="1:6" x14ac:dyDescent="0.25">
      <c r="A7" s="216" t="s">
        <v>32</v>
      </c>
      <c r="B7" s="236">
        <v>21800000</v>
      </c>
      <c r="C7" s="445" t="s">
        <v>86</v>
      </c>
      <c r="D7" s="222">
        <v>1840498</v>
      </c>
      <c r="E7" s="237">
        <v>11.8</v>
      </c>
      <c r="F7" s="225"/>
    </row>
    <row r="8" spans="1:6" x14ac:dyDescent="0.25">
      <c r="A8" s="216" t="s">
        <v>33</v>
      </c>
      <c r="B8" s="236">
        <v>22200000</v>
      </c>
      <c r="C8" s="445" t="s">
        <v>86</v>
      </c>
      <c r="D8" s="222">
        <v>1851621</v>
      </c>
      <c r="E8" s="237">
        <v>12</v>
      </c>
      <c r="F8" s="225"/>
    </row>
    <row r="9" spans="1:6" x14ac:dyDescent="0.25">
      <c r="A9" s="216" t="s">
        <v>34</v>
      </c>
      <c r="B9" s="236">
        <v>22560000</v>
      </c>
      <c r="C9" s="445" t="s">
        <v>86</v>
      </c>
      <c r="D9" s="222">
        <v>1862137</v>
      </c>
      <c r="E9" s="237">
        <v>12.1</v>
      </c>
      <c r="F9" s="225"/>
    </row>
    <row r="10" spans="1:6" x14ac:dyDescent="0.25">
      <c r="A10" s="216" t="s">
        <v>35</v>
      </c>
      <c r="B10" s="236">
        <v>23500000</v>
      </c>
      <c r="C10" s="445" t="s">
        <v>86</v>
      </c>
      <c r="D10" s="222">
        <v>1870834</v>
      </c>
      <c r="E10" s="237">
        <v>12.6</v>
      </c>
      <c r="F10" s="589"/>
    </row>
    <row r="11" spans="1:6" x14ac:dyDescent="0.25">
      <c r="A11" s="216" t="s">
        <v>36</v>
      </c>
      <c r="B11" s="236">
        <v>22890000</v>
      </c>
      <c r="C11" s="445" t="s">
        <v>86</v>
      </c>
      <c r="D11" s="222">
        <v>1881641</v>
      </c>
      <c r="E11" s="237">
        <v>12.2</v>
      </c>
      <c r="F11" s="589"/>
    </row>
    <row r="12" spans="1:6" x14ac:dyDescent="0.25">
      <c r="A12" s="216" t="s">
        <v>37</v>
      </c>
      <c r="B12" s="236">
        <v>23640000</v>
      </c>
      <c r="C12" s="445" t="s">
        <v>86</v>
      </c>
      <c r="D12" s="222">
        <v>1893667</v>
      </c>
      <c r="E12" s="237">
        <v>12.5</v>
      </c>
      <c r="F12" s="589"/>
    </row>
    <row r="13" spans="1:6" x14ac:dyDescent="0.25">
      <c r="A13" s="216" t="s">
        <v>38</v>
      </c>
      <c r="B13" s="236">
        <v>23770000</v>
      </c>
      <c r="C13" s="445" t="s">
        <v>86</v>
      </c>
      <c r="D13" s="222">
        <v>1895510</v>
      </c>
      <c r="E13" s="237">
        <v>12.5</v>
      </c>
      <c r="F13" s="589"/>
    </row>
    <row r="14" spans="1:6" x14ac:dyDescent="0.25">
      <c r="A14" s="216" t="s">
        <v>159</v>
      </c>
      <c r="B14" s="236">
        <v>24420000</v>
      </c>
      <c r="C14" s="236">
        <v>7560000</v>
      </c>
      <c r="D14" s="222">
        <v>1910623</v>
      </c>
      <c r="E14" s="237">
        <v>12.8</v>
      </c>
      <c r="F14" s="183"/>
    </row>
    <row r="15" spans="1:6" x14ac:dyDescent="0.25">
      <c r="A15" s="216" t="s">
        <v>373</v>
      </c>
      <c r="B15" s="236">
        <v>24810000</v>
      </c>
      <c r="C15" s="236">
        <v>970000</v>
      </c>
      <c r="D15" s="222">
        <v>1918481</v>
      </c>
      <c r="E15" s="237">
        <v>12.9</v>
      </c>
      <c r="F15" s="183"/>
    </row>
    <row r="16" spans="1:6" x14ac:dyDescent="0.25">
      <c r="A16" s="217" t="s">
        <v>424</v>
      </c>
      <c r="B16" s="588">
        <v>23630000</v>
      </c>
      <c r="C16" s="588">
        <v>110000</v>
      </c>
      <c r="D16" s="239">
        <v>1925423</v>
      </c>
      <c r="E16" s="590">
        <v>12.3</v>
      </c>
      <c r="F16" s="667"/>
    </row>
    <row r="17" spans="1:6" s="175" customFormat="1" x14ac:dyDescent="0.25">
      <c r="A17" s="576" t="s">
        <v>271</v>
      </c>
      <c r="B17" s="594"/>
      <c r="C17" s="587"/>
      <c r="D17" s="240"/>
      <c r="E17" s="241"/>
      <c r="F17" s="23"/>
    </row>
    <row r="18" spans="1:6" x14ac:dyDescent="0.25">
      <c r="A18" s="576" t="s">
        <v>481</v>
      </c>
      <c r="C18" s="254"/>
    </row>
    <row r="19" spans="1:6" s="3" customFormat="1" x14ac:dyDescent="0.25">
      <c r="A19" s="518"/>
      <c r="B19" s="24"/>
      <c r="C19" s="24"/>
      <c r="D19" s="24"/>
      <c r="E19" s="24"/>
      <c r="F19" s="23"/>
    </row>
    <row r="20" spans="1:6" s="3" customFormat="1" x14ac:dyDescent="0.25">
      <c r="A20" s="23"/>
      <c r="B20" s="23"/>
      <c r="C20" s="23"/>
      <c r="D20" s="23"/>
      <c r="E20" s="23"/>
      <c r="F20" s="23"/>
    </row>
    <row r="21" spans="1:6" x14ac:dyDescent="0.25">
      <c r="F21" s="24"/>
    </row>
    <row r="22" spans="1:6" x14ac:dyDescent="0.25">
      <c r="F22" s="24"/>
    </row>
    <row r="23" spans="1:6" s="3" customFormat="1" x14ac:dyDescent="0.25">
      <c r="A23" s="23"/>
      <c r="B23" s="23"/>
      <c r="C23" s="23"/>
      <c r="D23" s="23"/>
      <c r="E23" s="23"/>
      <c r="F23" s="23"/>
    </row>
    <row r="24" spans="1:6" x14ac:dyDescent="0.25">
      <c r="A24" s="25"/>
    </row>
  </sheetData>
  <hyperlinks>
    <hyperlink ref="A17" location="List!A1" display="Back to List" xr:uid="{F3174DD1-896E-4E57-9BD3-2016BDF60DD1}"/>
    <hyperlink ref="A18" location="Notes!A1" display="Back to Notes" xr:uid="{39B9044B-DD6F-4C4B-9398-190665FF9E74}"/>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AF29"/>
  <sheetViews>
    <sheetView topLeftCell="L1" workbookViewId="0"/>
  </sheetViews>
  <sheetFormatPr defaultRowHeight="15" x14ac:dyDescent="0.25"/>
  <cols>
    <col min="1" max="1" width="20.28515625" style="23" customWidth="1"/>
    <col min="2" max="2" width="19.28515625" style="23" customWidth="1"/>
    <col min="3" max="3" width="16.7109375" style="23" customWidth="1"/>
    <col min="4" max="4" width="15.85546875" style="23" customWidth="1"/>
    <col min="5" max="5" width="20.42578125" style="23" customWidth="1"/>
    <col min="6" max="6" width="19.42578125" style="23" customWidth="1"/>
    <col min="7" max="7" width="16.5703125" style="23" customWidth="1"/>
    <col min="8" max="8" width="20" style="23" customWidth="1"/>
    <col min="9" max="9" width="15.85546875" style="23" customWidth="1"/>
    <col min="10" max="10" width="17.140625" style="23" customWidth="1"/>
    <col min="11" max="11" width="20" style="23" customWidth="1"/>
    <col min="12" max="12" width="15.85546875" style="23" customWidth="1"/>
    <col min="13" max="13" width="16.5703125" style="23" customWidth="1"/>
    <col min="14" max="14" width="20" style="23" customWidth="1"/>
    <col min="15" max="15" width="15.85546875" style="23" customWidth="1"/>
    <col min="16" max="16" width="15.7109375" style="23" customWidth="1"/>
    <col min="17" max="17" width="20" style="23" customWidth="1"/>
    <col min="18" max="18" width="15.85546875" style="23" customWidth="1"/>
    <col min="19" max="19" width="15.7109375" style="23" customWidth="1"/>
    <col min="20" max="20" width="21.7109375" style="23" customWidth="1"/>
    <col min="21" max="16384" width="9.140625" style="23"/>
  </cols>
  <sheetData>
    <row r="1" spans="1:32" x14ac:dyDescent="0.25">
      <c r="A1" s="535" t="s">
        <v>401</v>
      </c>
      <c r="B1" s="86"/>
      <c r="C1" s="86"/>
      <c r="D1" s="86"/>
    </row>
    <row r="2" spans="1:32" x14ac:dyDescent="0.25">
      <c r="A2" s="536" t="s">
        <v>298</v>
      </c>
    </row>
    <row r="3" spans="1:32" ht="15" customHeight="1" x14ac:dyDescent="0.25">
      <c r="A3" s="175" t="s">
        <v>302</v>
      </c>
    </row>
    <row r="4" spans="1:32" ht="15" customHeight="1" x14ac:dyDescent="0.25">
      <c r="A4" s="313"/>
      <c r="B4" s="281"/>
      <c r="C4" s="282" t="s">
        <v>476</v>
      </c>
      <c r="D4" s="438"/>
      <c r="E4" s="281"/>
      <c r="F4" s="282" t="s">
        <v>477</v>
      </c>
      <c r="G4" s="438"/>
      <c r="H4" s="281"/>
      <c r="I4" s="282" t="s">
        <v>478</v>
      </c>
      <c r="J4" s="438"/>
      <c r="K4" s="281"/>
      <c r="L4" s="282" t="s">
        <v>479</v>
      </c>
      <c r="M4" s="438"/>
      <c r="N4" s="281"/>
      <c r="O4" s="282" t="s">
        <v>480</v>
      </c>
      <c r="P4" s="438"/>
      <c r="Q4" s="281"/>
      <c r="R4" s="282" t="s">
        <v>424</v>
      </c>
      <c r="S4" s="438"/>
      <c r="T4" s="443" t="s">
        <v>185</v>
      </c>
    </row>
    <row r="5" spans="1:32" ht="60" x14ac:dyDescent="0.25">
      <c r="A5" s="315" t="s">
        <v>0</v>
      </c>
      <c r="B5" s="441" t="s">
        <v>112</v>
      </c>
      <c r="C5" s="441" t="s">
        <v>356</v>
      </c>
      <c r="D5" s="441" t="s">
        <v>402</v>
      </c>
      <c r="E5" s="441" t="s">
        <v>112</v>
      </c>
      <c r="F5" s="441" t="s">
        <v>374</v>
      </c>
      <c r="G5" s="441" t="s">
        <v>402</v>
      </c>
      <c r="H5" s="441" t="s">
        <v>112</v>
      </c>
      <c r="I5" s="441" t="s">
        <v>475</v>
      </c>
      <c r="J5" s="441" t="s">
        <v>402</v>
      </c>
      <c r="K5" s="441" t="s">
        <v>112</v>
      </c>
      <c r="L5" s="441" t="s">
        <v>473</v>
      </c>
      <c r="M5" s="441" t="s">
        <v>402</v>
      </c>
      <c r="N5" s="441" t="s">
        <v>112</v>
      </c>
      <c r="O5" s="441" t="s">
        <v>474</v>
      </c>
      <c r="P5" s="441" t="s">
        <v>402</v>
      </c>
      <c r="Q5" s="441" t="s">
        <v>112</v>
      </c>
      <c r="R5" s="441" t="s">
        <v>472</v>
      </c>
      <c r="S5" s="441" t="s">
        <v>402</v>
      </c>
      <c r="T5" s="444" t="s">
        <v>429</v>
      </c>
      <c r="W5" s="225"/>
      <c r="X5" s="225"/>
    </row>
    <row r="6" spans="1:32" x14ac:dyDescent="0.25">
      <c r="A6" s="5" t="s">
        <v>2</v>
      </c>
      <c r="B6" s="221">
        <v>4210000</v>
      </c>
      <c r="C6" s="222">
        <v>357625</v>
      </c>
      <c r="D6" s="223">
        <v>11.8</v>
      </c>
      <c r="E6" s="221">
        <v>4360000</v>
      </c>
      <c r="F6" s="222">
        <v>359845</v>
      </c>
      <c r="G6" s="223">
        <v>12.1</v>
      </c>
      <c r="H6" s="221">
        <v>4320000</v>
      </c>
      <c r="I6" s="222">
        <v>359230</v>
      </c>
      <c r="J6" s="223">
        <v>12</v>
      </c>
      <c r="K6" s="221">
        <v>4480000</v>
      </c>
      <c r="L6" s="222">
        <v>361027</v>
      </c>
      <c r="M6" s="223">
        <v>12.4</v>
      </c>
      <c r="N6" s="221">
        <v>4300000</v>
      </c>
      <c r="O6" s="222">
        <v>362062</v>
      </c>
      <c r="P6" s="223">
        <v>11.9</v>
      </c>
      <c r="Q6" s="221">
        <v>4350000</v>
      </c>
      <c r="R6" s="222">
        <v>362903</v>
      </c>
      <c r="S6" s="223">
        <v>12</v>
      </c>
      <c r="T6" s="224">
        <v>1.6949152542372819E-2</v>
      </c>
      <c r="U6" s="183"/>
      <c r="W6" s="225"/>
      <c r="X6" s="225"/>
    </row>
    <row r="7" spans="1:32" x14ac:dyDescent="0.25">
      <c r="A7" s="5" t="s">
        <v>3</v>
      </c>
      <c r="B7" s="221">
        <v>5530000</v>
      </c>
      <c r="C7" s="222">
        <v>476942</v>
      </c>
      <c r="D7" s="223">
        <v>11.6</v>
      </c>
      <c r="E7" s="221">
        <v>5650000</v>
      </c>
      <c r="F7" s="222">
        <v>479360</v>
      </c>
      <c r="G7" s="223">
        <v>11.8</v>
      </c>
      <c r="H7" s="221">
        <v>5830000</v>
      </c>
      <c r="I7" s="222">
        <v>480194</v>
      </c>
      <c r="J7" s="223">
        <v>12.1</v>
      </c>
      <c r="K7" s="221">
        <v>5890000</v>
      </c>
      <c r="L7" s="222">
        <v>482261</v>
      </c>
      <c r="M7" s="223">
        <v>12.2</v>
      </c>
      <c r="N7" s="221">
        <v>5830000</v>
      </c>
      <c r="O7" s="222">
        <v>483581</v>
      </c>
      <c r="P7" s="223">
        <v>12.1</v>
      </c>
      <c r="Q7" s="221">
        <v>5820000</v>
      </c>
      <c r="R7" s="222">
        <v>484671</v>
      </c>
      <c r="S7" s="223">
        <v>12</v>
      </c>
      <c r="T7" s="226">
        <v>3.4482758620689689E-2</v>
      </c>
      <c r="U7" s="183"/>
      <c r="W7" s="225"/>
      <c r="X7" s="225"/>
    </row>
    <row r="8" spans="1:32" x14ac:dyDescent="0.25">
      <c r="A8" s="5" t="s">
        <v>4</v>
      </c>
      <c r="B8" s="221">
        <v>4210000</v>
      </c>
      <c r="C8" s="222">
        <v>361329</v>
      </c>
      <c r="D8" s="223">
        <v>11.7</v>
      </c>
      <c r="E8" s="221">
        <v>4320000</v>
      </c>
      <c r="F8" s="222">
        <v>363800</v>
      </c>
      <c r="G8" s="223">
        <v>11.9</v>
      </c>
      <c r="H8" s="221">
        <v>4410000</v>
      </c>
      <c r="I8" s="222">
        <v>364191</v>
      </c>
      <c r="J8" s="223">
        <v>12.1</v>
      </c>
      <c r="K8" s="221">
        <v>4600000</v>
      </c>
      <c r="L8" s="222">
        <v>367877</v>
      </c>
      <c r="M8" s="223">
        <v>12.5</v>
      </c>
      <c r="N8" s="221">
        <v>4500000</v>
      </c>
      <c r="O8" s="222">
        <v>369740</v>
      </c>
      <c r="P8" s="223">
        <v>12.2</v>
      </c>
      <c r="Q8" s="221">
        <v>4460000</v>
      </c>
      <c r="R8" s="222">
        <v>371468</v>
      </c>
      <c r="S8" s="223">
        <v>12</v>
      </c>
      <c r="T8" s="226">
        <v>2.5641025641025703E-2</v>
      </c>
      <c r="U8" s="183"/>
      <c r="W8" s="225"/>
      <c r="X8" s="225"/>
    </row>
    <row r="9" spans="1:32" x14ac:dyDescent="0.25">
      <c r="A9" s="5" t="s">
        <v>5</v>
      </c>
      <c r="B9" s="221">
        <v>4750000</v>
      </c>
      <c r="C9" s="222">
        <v>383541</v>
      </c>
      <c r="D9" s="223">
        <v>12.4</v>
      </c>
      <c r="E9" s="221">
        <v>4820000</v>
      </c>
      <c r="F9" s="222">
        <v>387162</v>
      </c>
      <c r="G9" s="232">
        <v>12.4</v>
      </c>
      <c r="H9" s="221">
        <v>4740000</v>
      </c>
      <c r="I9" s="222">
        <v>388688</v>
      </c>
      <c r="J9" s="232">
        <v>12.2</v>
      </c>
      <c r="K9" s="221">
        <v>4830000</v>
      </c>
      <c r="L9" s="222">
        <v>394647</v>
      </c>
      <c r="M9" s="232">
        <v>12.2</v>
      </c>
      <c r="N9" s="221">
        <v>4740000</v>
      </c>
      <c r="O9" s="222">
        <v>397844</v>
      </c>
      <c r="P9" s="232">
        <v>11.9</v>
      </c>
      <c r="Q9" s="221">
        <v>4640000</v>
      </c>
      <c r="R9" s="222">
        <v>400822</v>
      </c>
      <c r="S9" s="232">
        <v>11.6</v>
      </c>
      <c r="T9" s="226">
        <v>-6.4516129032258118E-2</v>
      </c>
      <c r="U9" s="183"/>
      <c r="W9" s="225"/>
      <c r="X9" s="225"/>
    </row>
    <row r="10" spans="1:32" x14ac:dyDescent="0.25">
      <c r="A10" s="5" t="s">
        <v>6</v>
      </c>
      <c r="B10" s="221">
        <v>3900000</v>
      </c>
      <c r="C10" s="222">
        <v>302204</v>
      </c>
      <c r="D10" s="223">
        <v>12.9</v>
      </c>
      <c r="E10" s="221">
        <v>4050000</v>
      </c>
      <c r="F10" s="222">
        <v>303500</v>
      </c>
      <c r="G10" s="223">
        <v>13.3</v>
      </c>
      <c r="H10" s="221">
        <v>4020000</v>
      </c>
      <c r="I10" s="222">
        <v>303207</v>
      </c>
      <c r="J10" s="223">
        <v>13.2</v>
      </c>
      <c r="K10" s="221">
        <v>4090000</v>
      </c>
      <c r="L10" s="222">
        <v>304811</v>
      </c>
      <c r="M10" s="223">
        <v>13.4</v>
      </c>
      <c r="N10" s="221">
        <v>3930000</v>
      </c>
      <c r="O10" s="222">
        <v>305254</v>
      </c>
      <c r="P10" s="223">
        <v>12.9</v>
      </c>
      <c r="Q10" s="221">
        <v>3950000</v>
      </c>
      <c r="R10" s="222">
        <v>305559</v>
      </c>
      <c r="S10" s="223">
        <v>12.9</v>
      </c>
      <c r="T10" s="226">
        <v>0</v>
      </c>
      <c r="U10" s="183"/>
      <c r="W10" s="225"/>
      <c r="X10" s="225"/>
    </row>
    <row r="11" spans="1:32" x14ac:dyDescent="0.25">
      <c r="A11" s="5" t="s">
        <v>48</v>
      </c>
      <c r="B11" s="221">
        <v>300000</v>
      </c>
      <c r="C11" s="222"/>
      <c r="D11" s="223"/>
      <c r="E11" s="221">
        <v>440000</v>
      </c>
      <c r="F11" s="222"/>
      <c r="G11" s="223"/>
      <c r="H11" s="221">
        <v>460000</v>
      </c>
      <c r="I11" s="222"/>
      <c r="J11" s="223"/>
      <c r="K11" s="221">
        <v>540000</v>
      </c>
      <c r="L11" s="222"/>
      <c r="M11" s="223"/>
      <c r="N11" s="221">
        <v>1520000</v>
      </c>
      <c r="O11" s="222"/>
      <c r="P11" s="223"/>
      <c r="Q11" s="221">
        <v>410000</v>
      </c>
      <c r="R11" s="222"/>
      <c r="S11" s="223"/>
      <c r="T11" s="227"/>
      <c r="U11" s="183"/>
      <c r="W11" s="225"/>
      <c r="X11" s="225"/>
    </row>
    <row r="12" spans="1:32" x14ac:dyDescent="0.25">
      <c r="A12" s="76" t="s">
        <v>7</v>
      </c>
      <c r="B12" s="228">
        <v>22890000</v>
      </c>
      <c r="C12" s="229">
        <v>1881641</v>
      </c>
      <c r="D12" s="230">
        <v>12.2</v>
      </c>
      <c r="E12" s="228">
        <v>23640000</v>
      </c>
      <c r="F12" s="229">
        <v>1893667</v>
      </c>
      <c r="G12" s="230">
        <v>12.5</v>
      </c>
      <c r="H12" s="228">
        <v>23770000</v>
      </c>
      <c r="I12" s="229">
        <v>1895510</v>
      </c>
      <c r="J12" s="230">
        <v>12.5</v>
      </c>
      <c r="K12" s="228">
        <v>24420000</v>
      </c>
      <c r="L12" s="229">
        <v>1910623</v>
      </c>
      <c r="M12" s="230">
        <v>12.8</v>
      </c>
      <c r="N12" s="228">
        <v>24810000</v>
      </c>
      <c r="O12" s="229">
        <v>1918481</v>
      </c>
      <c r="P12" s="230">
        <v>12.9</v>
      </c>
      <c r="Q12" s="228">
        <v>23630000</v>
      </c>
      <c r="R12" s="229">
        <v>1925423</v>
      </c>
      <c r="S12" s="230">
        <v>12.3</v>
      </c>
      <c r="T12" s="231">
        <v>8.1967213114755265E-3</v>
      </c>
      <c r="U12" s="183"/>
    </row>
    <row r="13" spans="1:32" x14ac:dyDescent="0.25">
      <c r="A13" s="576" t="s">
        <v>271</v>
      </c>
      <c r="H13" s="13"/>
      <c r="K13" s="13"/>
      <c r="M13" s="225"/>
      <c r="N13" s="13"/>
      <c r="P13" s="225"/>
      <c r="Q13" s="13"/>
      <c r="S13" s="225"/>
    </row>
    <row r="14" spans="1:32" x14ac:dyDescent="0.25">
      <c r="A14" s="576" t="s">
        <v>481</v>
      </c>
      <c r="B14" s="238"/>
      <c r="D14" s="225"/>
      <c r="E14" s="238"/>
      <c r="G14" s="225"/>
      <c r="H14" s="238"/>
      <c r="J14" s="225"/>
      <c r="K14" s="238"/>
      <c r="M14" s="225"/>
      <c r="N14" s="238"/>
      <c r="P14" s="225"/>
      <c r="Q14" s="238"/>
      <c r="S14" s="225"/>
    </row>
    <row r="15" spans="1:32" ht="15" customHeight="1" x14ac:dyDescent="0.25">
      <c r="A15" s="671"/>
      <c r="B15" s="238"/>
      <c r="D15" s="225"/>
      <c r="E15" s="238"/>
      <c r="G15" s="225"/>
      <c r="H15" s="238"/>
      <c r="J15" s="225"/>
      <c r="K15" s="238"/>
      <c r="M15" s="225"/>
      <c r="N15" s="238"/>
      <c r="P15" s="225"/>
      <c r="Q15" s="238"/>
      <c r="S15" s="225"/>
      <c r="V15" s="493"/>
      <c r="W15" s="493"/>
      <c r="X15" s="493"/>
      <c r="Y15" s="493"/>
      <c r="Z15" s="493"/>
      <c r="AA15" s="493"/>
      <c r="AB15" s="493"/>
      <c r="AC15" s="493"/>
      <c r="AD15" s="493"/>
      <c r="AE15" s="493"/>
      <c r="AF15" s="493"/>
    </row>
    <row r="16" spans="1:32" ht="15" customHeight="1" x14ac:dyDescent="0.25">
      <c r="A16" s="671"/>
      <c r="B16" s="238"/>
      <c r="C16" s="501"/>
      <c r="D16" s="225"/>
      <c r="E16" s="238"/>
      <c r="F16" s="501"/>
      <c r="G16" s="225"/>
      <c r="H16" s="238"/>
      <c r="I16" s="501"/>
      <c r="J16" s="225"/>
      <c r="K16" s="238"/>
      <c r="L16" s="501"/>
      <c r="M16" s="225"/>
      <c r="N16" s="238"/>
      <c r="O16" s="501"/>
      <c r="P16" s="225"/>
      <c r="Q16" s="238"/>
      <c r="R16" s="501"/>
      <c r="S16" s="225"/>
      <c r="T16" s="501"/>
      <c r="V16" s="493"/>
      <c r="W16" s="493"/>
      <c r="X16" s="493"/>
      <c r="Y16" s="493"/>
      <c r="Z16" s="493"/>
      <c r="AA16" s="493"/>
      <c r="AB16" s="493"/>
      <c r="AC16" s="493"/>
      <c r="AD16" s="493"/>
      <c r="AE16" s="493"/>
      <c r="AF16" s="493"/>
    </row>
    <row r="17" spans="1:21" x14ac:dyDescent="0.25">
      <c r="A17" s="671"/>
      <c r="B17" s="238"/>
      <c r="C17" s="501"/>
      <c r="D17" s="225"/>
      <c r="E17" s="238"/>
      <c r="F17" s="501"/>
      <c r="G17" s="225"/>
      <c r="H17" s="238"/>
      <c r="I17" s="501"/>
      <c r="J17" s="225"/>
      <c r="K17" s="238"/>
      <c r="L17" s="501"/>
      <c r="M17" s="225"/>
      <c r="N17" s="238"/>
      <c r="O17" s="501"/>
      <c r="P17" s="225"/>
      <c r="Q17" s="238"/>
      <c r="R17" s="501"/>
      <c r="S17" s="225"/>
      <c r="T17" s="501"/>
    </row>
    <row r="18" spans="1:21" x14ac:dyDescent="0.25">
      <c r="A18" s="671"/>
      <c r="B18" s="238"/>
      <c r="D18" s="225"/>
      <c r="E18" s="238"/>
      <c r="G18" s="225"/>
      <c r="H18" s="238"/>
      <c r="J18" s="225"/>
      <c r="K18" s="238"/>
      <c r="M18" s="225"/>
      <c r="N18" s="238"/>
      <c r="P18" s="225"/>
      <c r="Q18" s="238"/>
      <c r="S18" s="225"/>
    </row>
    <row r="19" spans="1:21" x14ac:dyDescent="0.25">
      <c r="A19" s="671"/>
      <c r="B19" s="238"/>
      <c r="E19" s="238"/>
      <c r="H19" s="238"/>
      <c r="K19" s="238"/>
      <c r="N19" s="238"/>
      <c r="Q19" s="238"/>
    </row>
    <row r="20" spans="1:21" x14ac:dyDescent="0.25">
      <c r="I20" s="182"/>
      <c r="J20" s="225"/>
      <c r="L20" s="182"/>
      <c r="M20" s="225"/>
      <c r="O20" s="182"/>
      <c r="P20" s="225"/>
      <c r="R20" s="182"/>
      <c r="S20" s="225"/>
      <c r="U20" s="493"/>
    </row>
    <row r="21" spans="1:21" x14ac:dyDescent="0.25">
      <c r="A21" s="3"/>
      <c r="I21" s="182"/>
      <c r="J21" s="225"/>
      <c r="L21" s="238"/>
      <c r="M21" s="225"/>
      <c r="O21" s="238"/>
      <c r="P21" s="225"/>
      <c r="R21" s="238"/>
      <c r="S21" s="225"/>
      <c r="U21" s="493"/>
    </row>
    <row r="22" spans="1:21" x14ac:dyDescent="0.25">
      <c r="A22" s="25"/>
      <c r="I22" s="182"/>
      <c r="J22" s="225"/>
      <c r="L22" s="238"/>
      <c r="M22" s="225"/>
      <c r="O22" s="238"/>
      <c r="P22" s="225"/>
      <c r="R22" s="238"/>
      <c r="S22" s="225"/>
    </row>
    <row r="23" spans="1:21" x14ac:dyDescent="0.25">
      <c r="A23" s="3"/>
      <c r="M23" s="225"/>
      <c r="P23" s="225"/>
      <c r="S23" s="225"/>
    </row>
    <row r="24" spans="1:21" x14ac:dyDescent="0.25">
      <c r="I24" s="182"/>
      <c r="J24" s="225"/>
      <c r="L24" s="182"/>
      <c r="M24" s="225"/>
      <c r="O24" s="182"/>
      <c r="P24" s="225"/>
      <c r="R24" s="182"/>
      <c r="S24" s="225"/>
    </row>
    <row r="25" spans="1:21" x14ac:dyDescent="0.25">
      <c r="A25" s="3"/>
      <c r="I25" s="182"/>
      <c r="J25" s="225"/>
      <c r="L25" s="238"/>
      <c r="M25" s="225"/>
      <c r="O25" s="238"/>
      <c r="P25" s="225"/>
      <c r="R25" s="238"/>
      <c r="S25" s="225"/>
    </row>
    <row r="26" spans="1:21" x14ac:dyDescent="0.25">
      <c r="A26" s="25"/>
      <c r="I26" s="182"/>
      <c r="J26" s="225"/>
      <c r="L26" s="238"/>
      <c r="M26" s="225"/>
      <c r="O26" s="238"/>
      <c r="P26" s="225"/>
      <c r="R26" s="238"/>
      <c r="S26" s="225"/>
    </row>
    <row r="27" spans="1:21" x14ac:dyDescent="0.25">
      <c r="D27" s="225"/>
    </row>
    <row r="28" spans="1:21" x14ac:dyDescent="0.25">
      <c r="D28" s="225"/>
    </row>
    <row r="29" spans="1:21" x14ac:dyDescent="0.25">
      <c r="D29" s="225"/>
    </row>
  </sheetData>
  <conditionalFormatting sqref="D5">
    <cfRule type="colorScale" priority="9">
      <colorScale>
        <cfvo type="min"/>
        <cfvo type="percentile" val="50"/>
        <cfvo type="max"/>
        <color rgb="FFF8696B"/>
        <color rgb="FFFFEB84"/>
        <color rgb="FF63BE7B"/>
      </colorScale>
    </cfRule>
  </conditionalFormatting>
  <conditionalFormatting sqref="G5">
    <cfRule type="colorScale" priority="8">
      <colorScale>
        <cfvo type="min"/>
        <cfvo type="percentile" val="50"/>
        <cfvo type="max"/>
        <color rgb="FFF8696B"/>
        <color rgb="FFFFEB84"/>
        <color rgb="FF63BE7B"/>
      </colorScale>
    </cfRule>
  </conditionalFormatting>
  <conditionalFormatting sqref="T4">
    <cfRule type="colorScale" priority="7">
      <colorScale>
        <cfvo type="min"/>
        <cfvo type="percentile" val="50"/>
        <cfvo type="max"/>
        <color rgb="FFF8696B"/>
        <color rgb="FFFFEB84"/>
        <color rgb="FF63BE7B"/>
      </colorScale>
    </cfRule>
  </conditionalFormatting>
  <conditionalFormatting sqref="J5">
    <cfRule type="colorScale" priority="4">
      <colorScale>
        <cfvo type="min"/>
        <cfvo type="percentile" val="50"/>
        <cfvo type="max"/>
        <color rgb="FFF8696B"/>
        <color rgb="FFFFEB84"/>
        <color rgb="FF63BE7B"/>
      </colorScale>
    </cfRule>
  </conditionalFormatting>
  <conditionalFormatting sqref="M5">
    <cfRule type="colorScale" priority="3">
      <colorScale>
        <cfvo type="min"/>
        <cfvo type="percentile" val="50"/>
        <cfvo type="max"/>
        <color rgb="FFF8696B"/>
        <color rgb="FFFFEB84"/>
        <color rgb="FF63BE7B"/>
      </colorScale>
    </cfRule>
  </conditionalFormatting>
  <conditionalFormatting sqref="P5">
    <cfRule type="colorScale" priority="2">
      <colorScale>
        <cfvo type="min"/>
        <cfvo type="percentile" val="50"/>
        <cfvo type="max"/>
        <color rgb="FFF8696B"/>
        <color rgb="FFFFEB84"/>
        <color rgb="FF63BE7B"/>
      </colorScale>
    </cfRule>
  </conditionalFormatting>
  <conditionalFormatting sqref="S5">
    <cfRule type="colorScale" priority="1">
      <colorScale>
        <cfvo type="min"/>
        <cfvo type="percentile" val="50"/>
        <cfvo type="max"/>
        <color rgb="FFF8696B"/>
        <color rgb="FFFFEB84"/>
        <color rgb="FF63BE7B"/>
      </colorScale>
    </cfRule>
  </conditionalFormatting>
  <hyperlinks>
    <hyperlink ref="A13" location="List!A1" display="Back to List" xr:uid="{447F0969-DD6E-4632-B0B1-D6228FA35294}"/>
    <hyperlink ref="A14" location="Notes!A1" display="Back to Notes" xr:uid="{DAD2B8DB-8422-4C59-9D04-1F77977E13D3}"/>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9"/>
  <sheetViews>
    <sheetView showGridLines="0" workbookViewId="0">
      <selection activeCell="B45" sqref="B45"/>
    </sheetView>
  </sheetViews>
  <sheetFormatPr defaultColWidth="0" defaultRowHeight="15" x14ac:dyDescent="0.25"/>
  <cols>
    <col min="1" max="1" width="15.85546875" style="175" customWidth="1"/>
    <col min="2" max="2" width="127.85546875" style="175" customWidth="1"/>
    <col min="3" max="3" width="9.140625" style="175" customWidth="1"/>
    <col min="4" max="16384" width="9.140625" style="175" hidden="1"/>
  </cols>
  <sheetData>
    <row r="1" spans="1:3" ht="18.75" x14ac:dyDescent="0.25">
      <c r="A1" s="602" t="s">
        <v>269</v>
      </c>
      <c r="B1" s="603" t="s">
        <v>270</v>
      </c>
      <c r="C1" s="603"/>
    </row>
    <row r="2" spans="1:3" x14ac:dyDescent="0.25">
      <c r="A2" s="604">
        <v>1</v>
      </c>
      <c r="B2" s="585" t="s">
        <v>272</v>
      </c>
    </row>
    <row r="3" spans="1:3" ht="30" x14ac:dyDescent="0.25">
      <c r="A3" s="604">
        <v>2</v>
      </c>
      <c r="B3" s="540" t="s">
        <v>449</v>
      </c>
      <c r="C3" s="519"/>
    </row>
    <row r="4" spans="1:3" x14ac:dyDescent="0.25">
      <c r="A4" s="605">
        <v>3</v>
      </c>
      <c r="B4" s="540" t="s">
        <v>450</v>
      </c>
      <c r="C4" s="519"/>
    </row>
    <row r="5" spans="1:3" ht="30" x14ac:dyDescent="0.25">
      <c r="A5" s="605">
        <v>4</v>
      </c>
      <c r="B5" s="606" t="s">
        <v>273</v>
      </c>
      <c r="C5" s="519"/>
    </row>
    <row r="6" spans="1:3" ht="30" x14ac:dyDescent="0.25">
      <c r="A6" s="605">
        <v>5</v>
      </c>
      <c r="B6" s="607" t="s">
        <v>274</v>
      </c>
      <c r="C6" s="519"/>
    </row>
    <row r="7" spans="1:3" ht="45" x14ac:dyDescent="0.25">
      <c r="A7" s="605">
        <v>6</v>
      </c>
      <c r="B7" s="540" t="s">
        <v>275</v>
      </c>
      <c r="C7" s="519"/>
    </row>
    <row r="8" spans="1:3" ht="31.5" customHeight="1" x14ac:dyDescent="0.25">
      <c r="A8" s="605">
        <v>7</v>
      </c>
      <c r="B8" s="606" t="s">
        <v>276</v>
      </c>
      <c r="C8" s="519"/>
    </row>
    <row r="9" spans="1:3" ht="30.75" customHeight="1" x14ac:dyDescent="0.25">
      <c r="A9" s="605">
        <v>8</v>
      </c>
      <c r="B9" s="540" t="s">
        <v>414</v>
      </c>
      <c r="C9" s="519"/>
    </row>
    <row r="10" spans="1:3" x14ac:dyDescent="0.25">
      <c r="A10" s="605">
        <v>9</v>
      </c>
      <c r="B10" s="608" t="s">
        <v>277</v>
      </c>
      <c r="C10" s="519"/>
    </row>
    <row r="11" spans="1:3" ht="30" x14ac:dyDescent="0.25">
      <c r="A11" s="605">
        <v>10</v>
      </c>
      <c r="B11" s="606" t="s">
        <v>278</v>
      </c>
      <c r="C11" s="519"/>
    </row>
    <row r="12" spans="1:3" ht="30" x14ac:dyDescent="0.25">
      <c r="A12" s="605">
        <v>11</v>
      </c>
      <c r="B12" s="698" t="s">
        <v>451</v>
      </c>
      <c r="C12" s="519"/>
    </row>
    <row r="13" spans="1:3" ht="75" x14ac:dyDescent="0.25">
      <c r="A13" s="605">
        <v>12</v>
      </c>
      <c r="B13" s="606" t="s">
        <v>452</v>
      </c>
      <c r="C13" s="519"/>
    </row>
    <row r="14" spans="1:3" ht="105" x14ac:dyDescent="0.25">
      <c r="A14" s="605">
        <v>13</v>
      </c>
      <c r="B14" s="609" t="s">
        <v>279</v>
      </c>
      <c r="C14" s="519"/>
    </row>
    <row r="15" spans="1:3" ht="16.5" customHeight="1" x14ac:dyDescent="0.25">
      <c r="A15" s="605">
        <v>14</v>
      </c>
      <c r="B15" s="610" t="s">
        <v>280</v>
      </c>
      <c r="C15" s="519"/>
    </row>
    <row r="16" spans="1:3" x14ac:dyDescent="0.25">
      <c r="A16" s="605">
        <v>15</v>
      </c>
      <c r="B16" s="175" t="s">
        <v>281</v>
      </c>
      <c r="C16" s="519"/>
    </row>
    <row r="17" spans="1:3" x14ac:dyDescent="0.25">
      <c r="A17" s="605">
        <v>16</v>
      </c>
      <c r="B17" s="610" t="s">
        <v>282</v>
      </c>
      <c r="C17" s="519"/>
    </row>
    <row r="18" spans="1:3" ht="45" x14ac:dyDescent="0.25">
      <c r="A18" s="605">
        <v>17</v>
      </c>
      <c r="B18" s="610" t="s">
        <v>283</v>
      </c>
      <c r="C18" s="519"/>
    </row>
    <row r="19" spans="1:3" ht="30" x14ac:dyDescent="0.25">
      <c r="A19" s="605">
        <v>18</v>
      </c>
      <c r="B19" s="610" t="s">
        <v>415</v>
      </c>
      <c r="C19" s="519"/>
    </row>
    <row r="20" spans="1:3" ht="31.5" customHeight="1" x14ac:dyDescent="0.25">
      <c r="A20" s="605">
        <v>19</v>
      </c>
      <c r="B20" s="540" t="s">
        <v>284</v>
      </c>
      <c r="C20" s="519"/>
    </row>
    <row r="21" spans="1:3" ht="30.75" customHeight="1" x14ac:dyDescent="0.25">
      <c r="A21" s="605">
        <v>20</v>
      </c>
      <c r="B21" s="611" t="s">
        <v>285</v>
      </c>
      <c r="C21" s="519"/>
    </row>
    <row r="22" spans="1:3" ht="60" x14ac:dyDescent="0.25">
      <c r="A22" s="605">
        <v>21</v>
      </c>
      <c r="B22" s="607" t="s">
        <v>286</v>
      </c>
      <c r="C22" s="519"/>
    </row>
    <row r="23" spans="1:3" ht="30" x14ac:dyDescent="0.25">
      <c r="A23" s="605">
        <v>22</v>
      </c>
      <c r="B23" s="607" t="s">
        <v>287</v>
      </c>
      <c r="C23" s="519"/>
    </row>
    <row r="24" spans="1:3" ht="30" x14ac:dyDescent="0.25">
      <c r="A24" s="605">
        <v>23</v>
      </c>
      <c r="B24" s="607" t="s">
        <v>288</v>
      </c>
      <c r="C24" s="519"/>
    </row>
    <row r="25" spans="1:3" x14ac:dyDescent="0.25">
      <c r="A25" s="605">
        <v>24</v>
      </c>
      <c r="B25" s="585" t="s">
        <v>289</v>
      </c>
    </row>
    <row r="26" spans="1:3" ht="30" x14ac:dyDescent="0.25">
      <c r="A26" s="605">
        <v>25</v>
      </c>
      <c r="B26" s="585" t="s">
        <v>453</v>
      </c>
    </row>
    <row r="27" spans="1:3" ht="60" x14ac:dyDescent="0.25">
      <c r="A27" s="605">
        <v>26</v>
      </c>
      <c r="B27" s="585" t="s">
        <v>292</v>
      </c>
    </row>
    <row r="28" spans="1:3" ht="30" x14ac:dyDescent="0.25">
      <c r="A28" s="605">
        <v>27</v>
      </c>
      <c r="B28" s="585" t="s">
        <v>418</v>
      </c>
    </row>
    <row r="29" spans="1:3" ht="30" x14ac:dyDescent="0.25">
      <c r="A29" s="605">
        <v>28</v>
      </c>
      <c r="B29" s="585" t="s">
        <v>290</v>
      </c>
    </row>
    <row r="30" spans="1:3" ht="30" x14ac:dyDescent="0.25">
      <c r="A30" s="605">
        <v>29</v>
      </c>
      <c r="B30" s="585" t="s">
        <v>291</v>
      </c>
    </row>
    <row r="31" spans="1:3" ht="30" x14ac:dyDescent="0.25">
      <c r="A31" s="605">
        <v>30</v>
      </c>
      <c r="B31" s="585" t="s">
        <v>293</v>
      </c>
    </row>
    <row r="32" spans="1:3" x14ac:dyDescent="0.25">
      <c r="A32" s="605">
        <v>31</v>
      </c>
      <c r="B32" s="585" t="s">
        <v>383</v>
      </c>
    </row>
    <row r="33" spans="1:2" ht="15" customHeight="1" x14ac:dyDescent="0.25">
      <c r="A33" s="605">
        <v>32</v>
      </c>
      <c r="B33" s="585" t="s">
        <v>384</v>
      </c>
    </row>
    <row r="34" spans="1:2" ht="60" x14ac:dyDescent="0.25">
      <c r="A34" s="605">
        <v>33</v>
      </c>
      <c r="B34" s="585" t="s">
        <v>294</v>
      </c>
    </row>
    <row r="35" spans="1:2" ht="30" customHeight="1" x14ac:dyDescent="0.25">
      <c r="A35" s="605">
        <v>34</v>
      </c>
      <c r="B35" s="585" t="s">
        <v>295</v>
      </c>
    </row>
    <row r="36" spans="1:2" x14ac:dyDescent="0.25">
      <c r="A36" s="605">
        <v>35</v>
      </c>
      <c r="B36" s="585" t="s">
        <v>296</v>
      </c>
    </row>
    <row r="37" spans="1:2" ht="60" customHeight="1" x14ac:dyDescent="0.25">
      <c r="A37" s="605">
        <v>36</v>
      </c>
      <c r="B37" s="585" t="s">
        <v>454</v>
      </c>
    </row>
    <row r="38" spans="1:2" ht="30" customHeight="1" x14ac:dyDescent="0.25">
      <c r="A38" s="605">
        <v>37</v>
      </c>
      <c r="B38" s="585" t="s">
        <v>297</v>
      </c>
    </row>
    <row r="39" spans="1:2" ht="15" customHeight="1" x14ac:dyDescent="0.25">
      <c r="A39" s="605">
        <v>38</v>
      </c>
      <c r="B39" s="585" t="s">
        <v>338</v>
      </c>
    </row>
    <row r="40" spans="1:2" x14ac:dyDescent="0.25">
      <c r="A40" s="605">
        <v>39</v>
      </c>
      <c r="B40" s="585" t="s">
        <v>470</v>
      </c>
    </row>
    <row r="41" spans="1:2" ht="45" x14ac:dyDescent="0.25">
      <c r="A41" s="605">
        <v>40</v>
      </c>
      <c r="B41" s="585" t="s">
        <v>455</v>
      </c>
    </row>
    <row r="42" spans="1:2" ht="45" x14ac:dyDescent="0.25">
      <c r="A42" s="605">
        <v>41</v>
      </c>
      <c r="B42" s="612" t="s">
        <v>348</v>
      </c>
    </row>
    <row r="43" spans="1:2" ht="30" customHeight="1" x14ac:dyDescent="0.25">
      <c r="A43" s="605">
        <v>42</v>
      </c>
      <c r="B43" s="585" t="s">
        <v>349</v>
      </c>
    </row>
    <row r="44" spans="1:2" ht="60" x14ac:dyDescent="0.25">
      <c r="A44" s="605">
        <v>43</v>
      </c>
      <c r="B44" s="585" t="s">
        <v>493</v>
      </c>
    </row>
    <row r="45" spans="1:2" ht="90" x14ac:dyDescent="0.25">
      <c r="A45" s="605">
        <v>44</v>
      </c>
      <c r="B45" s="585" t="s">
        <v>413</v>
      </c>
    </row>
    <row r="46" spans="1:2" ht="105" x14ac:dyDescent="0.25">
      <c r="A46" s="605">
        <v>45</v>
      </c>
      <c r="B46" s="585" t="s">
        <v>487</v>
      </c>
    </row>
    <row r="47" spans="1:2" ht="105" x14ac:dyDescent="0.25">
      <c r="A47" s="605">
        <v>46</v>
      </c>
      <c r="B47" s="585" t="s">
        <v>488</v>
      </c>
    </row>
    <row r="48" spans="1:2" x14ac:dyDescent="0.25">
      <c r="A48" s="605">
        <v>47</v>
      </c>
      <c r="B48" s="585" t="s">
        <v>357</v>
      </c>
    </row>
    <row r="49" spans="1:2" ht="30" customHeight="1" x14ac:dyDescent="0.25">
      <c r="A49" s="605">
        <v>48</v>
      </c>
      <c r="B49" s="585" t="s">
        <v>420</v>
      </c>
    </row>
    <row r="50" spans="1:2" ht="105" x14ac:dyDescent="0.25">
      <c r="A50" s="605">
        <v>49</v>
      </c>
      <c r="B50" s="585" t="s">
        <v>412</v>
      </c>
    </row>
    <row r="51" spans="1:2" x14ac:dyDescent="0.25">
      <c r="A51" s="605">
        <v>50</v>
      </c>
      <c r="B51" s="540" t="s">
        <v>358</v>
      </c>
    </row>
    <row r="52" spans="1:2" ht="30" x14ac:dyDescent="0.25">
      <c r="A52" s="605">
        <v>51</v>
      </c>
      <c r="B52" s="585" t="s">
        <v>419</v>
      </c>
    </row>
    <row r="53" spans="1:2" ht="15" customHeight="1" x14ac:dyDescent="0.25">
      <c r="A53" s="605">
        <v>52</v>
      </c>
      <c r="B53" s="585" t="s">
        <v>359</v>
      </c>
    </row>
    <row r="54" spans="1:2" x14ac:dyDescent="0.25">
      <c r="A54" s="613" t="s">
        <v>271</v>
      </c>
      <c r="B54" s="585"/>
    </row>
    <row r="55" spans="1:2" x14ac:dyDescent="0.25">
      <c r="A55" s="605"/>
      <c r="B55" s="585"/>
    </row>
    <row r="56" spans="1:2" x14ac:dyDescent="0.25">
      <c r="A56" s="605"/>
      <c r="B56" s="585"/>
    </row>
    <row r="57" spans="1:2" x14ac:dyDescent="0.25">
      <c r="A57" s="605"/>
      <c r="B57" s="585"/>
    </row>
    <row r="58" spans="1:2" x14ac:dyDescent="0.25">
      <c r="A58" s="605"/>
      <c r="B58" s="585"/>
    </row>
    <row r="59" spans="1:2" x14ac:dyDescent="0.25">
      <c r="A59" s="605"/>
      <c r="B59" s="585"/>
    </row>
  </sheetData>
  <hyperlinks>
    <hyperlink ref="A54" location="List!A1" display="Back to List" xr:uid="{00000000-0004-0000-0100-000000000000}"/>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AA41"/>
  <sheetViews>
    <sheetView showGridLines="0" zoomScaleNormal="100" workbookViewId="0"/>
  </sheetViews>
  <sheetFormatPr defaultRowHeight="15" x14ac:dyDescent="0.25"/>
  <cols>
    <col min="1" max="1" width="35.42578125" style="60" bestFit="1" customWidth="1"/>
    <col min="2" max="2" width="19.140625" style="129" customWidth="1"/>
    <col min="3" max="4" width="19.7109375" style="129" customWidth="1"/>
    <col min="5" max="5" width="20.42578125" style="60" customWidth="1"/>
    <col min="6" max="6" width="19.42578125" style="60" customWidth="1"/>
    <col min="7" max="7" width="19.7109375" style="60" customWidth="1"/>
    <col min="8" max="8" width="25.42578125" style="60" customWidth="1"/>
    <col min="9" max="9" width="17.28515625" style="60" customWidth="1"/>
    <col min="10" max="10" width="19.7109375" style="60" customWidth="1"/>
    <col min="11" max="11" width="25.42578125" style="60" customWidth="1"/>
    <col min="12" max="12" width="17.28515625" style="60" customWidth="1"/>
    <col min="13" max="13" width="19.7109375" style="60" customWidth="1"/>
    <col min="14" max="14" width="25.42578125" style="60" customWidth="1"/>
    <col min="15" max="15" width="17.28515625" style="60" customWidth="1"/>
    <col min="16" max="16" width="19.7109375" style="60" customWidth="1"/>
    <col min="17" max="17" width="25.42578125" style="60" customWidth="1"/>
    <col min="18" max="18" width="17.28515625" style="60" customWidth="1"/>
    <col min="19" max="19" width="19.7109375" style="60" customWidth="1"/>
    <col min="20" max="20" width="20" style="60" customWidth="1"/>
    <col min="21" max="21" width="13.28515625" style="170" bestFit="1" customWidth="1"/>
    <col min="22" max="22" width="10.140625" style="60" bestFit="1" customWidth="1"/>
    <col min="23" max="16384" width="9.140625" style="60"/>
  </cols>
  <sheetData>
    <row r="1" spans="1:24" x14ac:dyDescent="0.25">
      <c r="A1" s="535" t="s">
        <v>403</v>
      </c>
    </row>
    <row r="2" spans="1:24" x14ac:dyDescent="0.25">
      <c r="A2" s="536" t="s">
        <v>298</v>
      </c>
    </row>
    <row r="3" spans="1:24" ht="15" customHeight="1" x14ac:dyDescent="0.25">
      <c r="A3" s="175" t="s">
        <v>302</v>
      </c>
    </row>
    <row r="4" spans="1:24" ht="15" customHeight="1" x14ac:dyDescent="0.25">
      <c r="A4" s="313"/>
      <c r="B4" s="281"/>
      <c r="C4" s="282" t="s">
        <v>476</v>
      </c>
      <c r="D4" s="438"/>
      <c r="E4" s="281"/>
      <c r="F4" s="282" t="s">
        <v>477</v>
      </c>
      <c r="G4" s="438"/>
      <c r="H4" s="281"/>
      <c r="I4" s="282" t="s">
        <v>478</v>
      </c>
      <c r="J4" s="438"/>
      <c r="K4" s="281"/>
      <c r="L4" s="282" t="s">
        <v>479</v>
      </c>
      <c r="M4" s="438"/>
      <c r="N4" s="281"/>
      <c r="O4" s="282" t="s">
        <v>480</v>
      </c>
      <c r="P4" s="438"/>
      <c r="Q4" s="281"/>
      <c r="R4" s="282" t="s">
        <v>424</v>
      </c>
      <c r="S4" s="438"/>
      <c r="T4" s="443" t="s">
        <v>185</v>
      </c>
      <c r="V4" s="233"/>
    </row>
    <row r="5" spans="1:24" ht="45" x14ac:dyDescent="0.25">
      <c r="A5" s="315" t="s">
        <v>8</v>
      </c>
      <c r="B5" s="441" t="s">
        <v>112</v>
      </c>
      <c r="C5" s="441" t="s">
        <v>356</v>
      </c>
      <c r="D5" s="441" t="s">
        <v>402</v>
      </c>
      <c r="E5" s="441" t="s">
        <v>112</v>
      </c>
      <c r="F5" s="441" t="s">
        <v>374</v>
      </c>
      <c r="G5" s="441" t="s">
        <v>402</v>
      </c>
      <c r="H5" s="441" t="s">
        <v>112</v>
      </c>
      <c r="I5" s="441" t="s">
        <v>475</v>
      </c>
      <c r="J5" s="441" t="s">
        <v>402</v>
      </c>
      <c r="K5" s="441" t="s">
        <v>112</v>
      </c>
      <c r="L5" s="441" t="s">
        <v>473</v>
      </c>
      <c r="M5" s="441" t="s">
        <v>402</v>
      </c>
      <c r="N5" s="441" t="s">
        <v>112</v>
      </c>
      <c r="O5" s="441" t="s">
        <v>474</v>
      </c>
      <c r="P5" s="441" t="s">
        <v>402</v>
      </c>
      <c r="Q5" s="441" t="s">
        <v>112</v>
      </c>
      <c r="R5" s="441" t="s">
        <v>472</v>
      </c>
      <c r="S5" s="441" t="s">
        <v>402</v>
      </c>
      <c r="T5" s="444" t="s">
        <v>429</v>
      </c>
      <c r="V5" s="233"/>
      <c r="W5" s="234"/>
      <c r="X5" s="234"/>
    </row>
    <row r="6" spans="1:24" x14ac:dyDescent="0.25">
      <c r="A6" s="5" t="s">
        <v>9</v>
      </c>
      <c r="B6" s="221">
        <v>1720000</v>
      </c>
      <c r="C6" s="222">
        <v>142492</v>
      </c>
      <c r="D6" s="232">
        <v>12.1</v>
      </c>
      <c r="E6" s="221">
        <v>1770000</v>
      </c>
      <c r="F6" s="222">
        <v>143504</v>
      </c>
      <c r="G6" s="232">
        <v>12.4</v>
      </c>
      <c r="H6" s="221">
        <v>1800000</v>
      </c>
      <c r="I6" s="222">
        <v>143756</v>
      </c>
      <c r="J6" s="232">
        <v>12.5</v>
      </c>
      <c r="K6" s="221">
        <v>1860000</v>
      </c>
      <c r="L6" s="222">
        <v>144485</v>
      </c>
      <c r="M6" s="232">
        <v>12.9</v>
      </c>
      <c r="N6" s="221">
        <v>1830000</v>
      </c>
      <c r="O6" s="222">
        <v>144930</v>
      </c>
      <c r="P6" s="232">
        <v>12.6</v>
      </c>
      <c r="Q6" s="221">
        <v>1890000</v>
      </c>
      <c r="R6" s="222">
        <v>145306</v>
      </c>
      <c r="S6" s="232">
        <v>13</v>
      </c>
      <c r="T6" s="83">
        <v>7.4380165289256228E-2</v>
      </c>
      <c r="U6" s="595"/>
      <c r="V6" s="115"/>
      <c r="W6" s="234"/>
      <c r="X6" s="234"/>
    </row>
    <row r="7" spans="1:24" x14ac:dyDescent="0.25">
      <c r="A7" s="5" t="s">
        <v>10</v>
      </c>
      <c r="B7" s="221">
        <v>2160000</v>
      </c>
      <c r="C7" s="222">
        <v>160864</v>
      </c>
      <c r="D7" s="232">
        <v>13.4</v>
      </c>
      <c r="E7" s="221">
        <v>2210000</v>
      </c>
      <c r="F7" s="222">
        <v>161725</v>
      </c>
      <c r="G7" s="232">
        <v>13.7</v>
      </c>
      <c r="H7" s="221">
        <v>2300000</v>
      </c>
      <c r="I7" s="222">
        <v>162056</v>
      </c>
      <c r="J7" s="232">
        <v>14.2</v>
      </c>
      <c r="K7" s="221">
        <v>2430000</v>
      </c>
      <c r="L7" s="222">
        <v>162714</v>
      </c>
      <c r="M7" s="232">
        <v>15</v>
      </c>
      <c r="N7" s="221">
        <v>2360000</v>
      </c>
      <c r="O7" s="222">
        <v>163184</v>
      </c>
      <c r="P7" s="232">
        <v>14.4</v>
      </c>
      <c r="Q7" s="221">
        <v>2270000</v>
      </c>
      <c r="R7" s="222">
        <v>163614</v>
      </c>
      <c r="S7" s="232">
        <v>13.9</v>
      </c>
      <c r="T7" s="85">
        <v>3.7313432835820892E-2</v>
      </c>
      <c r="U7" s="595"/>
      <c r="V7" s="115"/>
      <c r="W7" s="234"/>
      <c r="X7" s="234"/>
    </row>
    <row r="8" spans="1:24" ht="15" customHeight="1" x14ac:dyDescent="0.25">
      <c r="A8" s="5" t="s">
        <v>11</v>
      </c>
      <c r="B8" s="221">
        <v>2660000</v>
      </c>
      <c r="C8" s="222">
        <v>214090</v>
      </c>
      <c r="D8" s="232">
        <v>12.4</v>
      </c>
      <c r="E8" s="221">
        <v>2730000</v>
      </c>
      <c r="F8" s="222">
        <v>216205</v>
      </c>
      <c r="G8" s="232">
        <v>12.6</v>
      </c>
      <c r="H8" s="221">
        <v>2710000</v>
      </c>
      <c r="I8" s="222">
        <v>217232</v>
      </c>
      <c r="J8" s="232">
        <v>12.5</v>
      </c>
      <c r="K8" s="221">
        <v>2810000</v>
      </c>
      <c r="L8" s="222">
        <v>220365</v>
      </c>
      <c r="M8" s="232">
        <v>12.7</v>
      </c>
      <c r="N8" s="221">
        <v>2790000</v>
      </c>
      <c r="O8" s="222">
        <v>222191</v>
      </c>
      <c r="P8" s="232">
        <v>12.6</v>
      </c>
      <c r="Q8" s="221">
        <v>2750000</v>
      </c>
      <c r="R8" s="222">
        <v>223905</v>
      </c>
      <c r="S8" s="232">
        <v>12.3</v>
      </c>
      <c r="T8" s="85">
        <v>-8.0645161290322284E-3</v>
      </c>
      <c r="U8" s="595"/>
      <c r="V8" s="115"/>
      <c r="W8" s="234"/>
      <c r="X8" s="234"/>
    </row>
    <row r="9" spans="1:24" x14ac:dyDescent="0.25">
      <c r="A9" s="5" t="s">
        <v>2</v>
      </c>
      <c r="B9" s="221">
        <v>4040000</v>
      </c>
      <c r="C9" s="222">
        <v>341877</v>
      </c>
      <c r="D9" s="232">
        <v>11.8</v>
      </c>
      <c r="E9" s="221">
        <v>4090000</v>
      </c>
      <c r="F9" s="222">
        <v>343542</v>
      </c>
      <c r="G9" s="232">
        <v>11.9</v>
      </c>
      <c r="H9" s="221">
        <v>4040000</v>
      </c>
      <c r="I9" s="222">
        <v>342560</v>
      </c>
      <c r="J9" s="232">
        <v>11.8</v>
      </c>
      <c r="K9" s="221">
        <v>4170000</v>
      </c>
      <c r="L9" s="222">
        <v>344161</v>
      </c>
      <c r="M9" s="232">
        <v>12.1</v>
      </c>
      <c r="N9" s="221">
        <v>3980000</v>
      </c>
      <c r="O9" s="222">
        <v>344852</v>
      </c>
      <c r="P9" s="232">
        <v>11.6</v>
      </c>
      <c r="Q9" s="221">
        <v>3990000</v>
      </c>
      <c r="R9" s="222">
        <v>345356</v>
      </c>
      <c r="S9" s="232">
        <v>11.6</v>
      </c>
      <c r="T9" s="85">
        <v>-1.6949152542372972E-2</v>
      </c>
      <c r="U9" s="595"/>
      <c r="V9" s="115"/>
      <c r="W9" s="234"/>
      <c r="X9" s="234"/>
    </row>
    <row r="10" spans="1:24" ht="15" customHeight="1" x14ac:dyDescent="0.25">
      <c r="A10" s="5" t="s">
        <v>12</v>
      </c>
      <c r="B10" s="221">
        <v>1610000</v>
      </c>
      <c r="C10" s="222">
        <v>144246</v>
      </c>
      <c r="D10" s="232">
        <v>11.2</v>
      </c>
      <c r="E10" s="221">
        <v>1630000</v>
      </c>
      <c r="F10" s="222">
        <v>144838</v>
      </c>
      <c r="G10" s="232">
        <v>11.3</v>
      </c>
      <c r="H10" s="221">
        <v>1660000</v>
      </c>
      <c r="I10" s="222">
        <v>144943</v>
      </c>
      <c r="J10" s="232">
        <v>11.4</v>
      </c>
      <c r="K10" s="221">
        <v>1550000</v>
      </c>
      <c r="L10" s="222">
        <v>145158</v>
      </c>
      <c r="M10" s="232">
        <v>10.7</v>
      </c>
      <c r="N10" s="221">
        <v>1530000</v>
      </c>
      <c r="O10" s="222">
        <v>145351</v>
      </c>
      <c r="P10" s="232">
        <v>10.5</v>
      </c>
      <c r="Q10" s="221">
        <v>1510000</v>
      </c>
      <c r="R10" s="222">
        <v>145458</v>
      </c>
      <c r="S10" s="232">
        <v>10.4</v>
      </c>
      <c r="T10" s="85">
        <v>-7.1428571428571341E-2</v>
      </c>
      <c r="U10" s="595"/>
      <c r="V10" s="115"/>
      <c r="W10" s="234"/>
      <c r="X10" s="234"/>
    </row>
    <row r="11" spans="1:24" x14ac:dyDescent="0.25">
      <c r="A11" s="5" t="s">
        <v>13</v>
      </c>
      <c r="B11" s="221">
        <v>1980000</v>
      </c>
      <c r="C11" s="222">
        <v>150679</v>
      </c>
      <c r="D11" s="232">
        <v>13.1</v>
      </c>
      <c r="E11" s="221">
        <v>2060000</v>
      </c>
      <c r="F11" s="222">
        <v>151284</v>
      </c>
      <c r="G11" s="232">
        <v>13.6</v>
      </c>
      <c r="H11" s="221">
        <v>2030000</v>
      </c>
      <c r="I11" s="222">
        <v>151109</v>
      </c>
      <c r="J11" s="232">
        <v>13.4</v>
      </c>
      <c r="K11" s="221">
        <v>2120000</v>
      </c>
      <c r="L11" s="222">
        <v>151332</v>
      </c>
      <c r="M11" s="232">
        <v>14</v>
      </c>
      <c r="N11" s="221">
        <v>2050000</v>
      </c>
      <c r="O11" s="222">
        <v>151335</v>
      </c>
      <c r="P11" s="232">
        <v>13.6</v>
      </c>
      <c r="Q11" s="221">
        <v>2010000</v>
      </c>
      <c r="R11" s="222">
        <v>151280</v>
      </c>
      <c r="S11" s="232">
        <v>13.3</v>
      </c>
      <c r="T11" s="85">
        <v>1.5267175572519165E-2</v>
      </c>
      <c r="U11" s="595"/>
      <c r="V11" s="115"/>
      <c r="W11" s="234"/>
      <c r="X11" s="234"/>
    </row>
    <row r="12" spans="1:24" x14ac:dyDescent="0.25">
      <c r="A12" s="5" t="s">
        <v>14</v>
      </c>
      <c r="B12" s="221">
        <v>1530000</v>
      </c>
      <c r="C12" s="222">
        <v>116835</v>
      </c>
      <c r="D12" s="232">
        <v>13.1</v>
      </c>
      <c r="E12" s="221">
        <v>1610000</v>
      </c>
      <c r="F12" s="222">
        <v>117397</v>
      </c>
      <c r="G12" s="232">
        <v>13.7</v>
      </c>
      <c r="H12" s="221">
        <v>1620000</v>
      </c>
      <c r="I12" s="222">
        <v>117337</v>
      </c>
      <c r="J12" s="232">
        <v>13.8</v>
      </c>
      <c r="K12" s="221">
        <v>1630000</v>
      </c>
      <c r="L12" s="222">
        <v>118343</v>
      </c>
      <c r="M12" s="232">
        <v>13.7</v>
      </c>
      <c r="N12" s="221">
        <v>1560000</v>
      </c>
      <c r="O12" s="222">
        <v>118677</v>
      </c>
      <c r="P12" s="232">
        <v>13.1</v>
      </c>
      <c r="Q12" s="221">
        <v>1630000</v>
      </c>
      <c r="R12" s="222">
        <v>118951</v>
      </c>
      <c r="S12" s="232">
        <v>13.7</v>
      </c>
      <c r="T12" s="85">
        <v>4.5801526717557224E-2</v>
      </c>
      <c r="U12" s="595"/>
      <c r="V12" s="115"/>
      <c r="W12" s="234"/>
      <c r="X12" s="234"/>
    </row>
    <row r="13" spans="1:24" x14ac:dyDescent="0.25">
      <c r="A13" s="5" t="s">
        <v>15</v>
      </c>
      <c r="B13" s="221">
        <v>1420000</v>
      </c>
      <c r="C13" s="222">
        <v>144381</v>
      </c>
      <c r="D13" s="232">
        <v>9.9</v>
      </c>
      <c r="E13" s="221">
        <v>1580000</v>
      </c>
      <c r="F13" s="222">
        <v>146002</v>
      </c>
      <c r="G13" s="232">
        <v>10.8</v>
      </c>
      <c r="H13" s="221">
        <v>1610000</v>
      </c>
      <c r="I13" s="222">
        <v>146452</v>
      </c>
      <c r="J13" s="232">
        <v>11</v>
      </c>
      <c r="K13" s="221">
        <v>1680000</v>
      </c>
      <c r="L13" s="222">
        <v>148965</v>
      </c>
      <c r="M13" s="232">
        <v>11.3</v>
      </c>
      <c r="N13" s="221">
        <v>1670000</v>
      </c>
      <c r="O13" s="222">
        <v>150406</v>
      </c>
      <c r="P13" s="232">
        <v>11.1</v>
      </c>
      <c r="Q13" s="221">
        <v>1770000</v>
      </c>
      <c r="R13" s="222">
        <v>151779</v>
      </c>
      <c r="S13" s="232">
        <v>11.6</v>
      </c>
      <c r="T13" s="85">
        <v>0.17171717171717163</v>
      </c>
      <c r="U13" s="595"/>
      <c r="V13" s="115"/>
      <c r="W13" s="234"/>
      <c r="X13" s="234"/>
    </row>
    <row r="14" spans="1:24" x14ac:dyDescent="0.25">
      <c r="A14" s="5" t="s">
        <v>16</v>
      </c>
      <c r="B14" s="221">
        <v>1520000</v>
      </c>
      <c r="C14" s="222">
        <v>138773</v>
      </c>
      <c r="D14" s="232">
        <v>11</v>
      </c>
      <c r="E14" s="221">
        <v>1570000</v>
      </c>
      <c r="F14" s="222">
        <v>139274</v>
      </c>
      <c r="G14" s="232">
        <v>11.2</v>
      </c>
      <c r="H14" s="221">
        <v>1620000</v>
      </c>
      <c r="I14" s="222">
        <v>139443</v>
      </c>
      <c r="J14" s="232">
        <v>11.6</v>
      </c>
      <c r="K14" s="221">
        <v>1650000</v>
      </c>
      <c r="L14" s="222">
        <v>140056</v>
      </c>
      <c r="M14" s="232">
        <v>11.8</v>
      </c>
      <c r="N14" s="221">
        <v>1630000</v>
      </c>
      <c r="O14" s="222">
        <v>140383</v>
      </c>
      <c r="P14" s="232">
        <v>11.6</v>
      </c>
      <c r="Q14" s="221">
        <v>1600000</v>
      </c>
      <c r="R14" s="222">
        <v>140654</v>
      </c>
      <c r="S14" s="232">
        <v>11.4</v>
      </c>
      <c r="T14" s="85">
        <v>3.6363636363636397E-2</v>
      </c>
      <c r="U14" s="595"/>
      <c r="V14" s="115"/>
      <c r="W14" s="234"/>
      <c r="X14" s="234"/>
    </row>
    <row r="15" spans="1:24" x14ac:dyDescent="0.25">
      <c r="A15" s="5" t="s">
        <v>17</v>
      </c>
      <c r="B15" s="221">
        <v>1810000</v>
      </c>
      <c r="C15" s="222">
        <v>147392</v>
      </c>
      <c r="D15" s="232">
        <v>12.3</v>
      </c>
      <c r="E15" s="221">
        <v>1780000</v>
      </c>
      <c r="F15" s="222">
        <v>148528</v>
      </c>
      <c r="G15" s="232">
        <v>12</v>
      </c>
      <c r="H15" s="221">
        <v>1810000</v>
      </c>
      <c r="I15" s="222">
        <v>148953</v>
      </c>
      <c r="J15" s="232">
        <v>12.2</v>
      </c>
      <c r="K15" s="221">
        <v>1810000</v>
      </c>
      <c r="L15" s="222">
        <v>151198</v>
      </c>
      <c r="M15" s="232">
        <v>12</v>
      </c>
      <c r="N15" s="221">
        <v>1790000</v>
      </c>
      <c r="O15" s="222">
        <v>152292</v>
      </c>
      <c r="P15" s="232">
        <v>11.7</v>
      </c>
      <c r="Q15" s="221">
        <v>1760000</v>
      </c>
      <c r="R15" s="222">
        <v>153312</v>
      </c>
      <c r="S15" s="232">
        <v>11.5</v>
      </c>
      <c r="T15" s="85">
        <v>-6.5040650406504114E-2</v>
      </c>
      <c r="U15" s="595"/>
      <c r="V15" s="115"/>
      <c r="W15" s="234"/>
      <c r="X15" s="234"/>
    </row>
    <row r="16" spans="1:24" x14ac:dyDescent="0.25">
      <c r="A16" s="5" t="s">
        <v>18</v>
      </c>
      <c r="B16" s="221">
        <v>2150000</v>
      </c>
      <c r="C16" s="222">
        <v>180012</v>
      </c>
      <c r="D16" s="232">
        <v>12</v>
      </c>
      <c r="E16" s="221">
        <v>2160000</v>
      </c>
      <c r="F16" s="222">
        <v>181368</v>
      </c>
      <c r="G16" s="232">
        <v>11.9</v>
      </c>
      <c r="H16" s="221">
        <v>2110000</v>
      </c>
      <c r="I16" s="222">
        <v>181669</v>
      </c>
      <c r="J16" s="232">
        <v>11.6</v>
      </c>
      <c r="K16" s="221">
        <v>2170000</v>
      </c>
      <c r="L16" s="222">
        <v>183846</v>
      </c>
      <c r="M16" s="232">
        <v>11.8</v>
      </c>
      <c r="N16" s="221">
        <v>2100000</v>
      </c>
      <c r="O16" s="222">
        <v>184880</v>
      </c>
      <c r="P16" s="232">
        <v>11.4</v>
      </c>
      <c r="Q16" s="221">
        <v>2050000</v>
      </c>
      <c r="R16" s="222">
        <v>185808</v>
      </c>
      <c r="S16" s="232">
        <v>11</v>
      </c>
      <c r="T16" s="85">
        <v>-8.3333333333333329E-2</v>
      </c>
      <c r="U16" s="595"/>
      <c r="V16" s="115"/>
      <c r="W16" s="234"/>
      <c r="X16" s="234"/>
    </row>
    <row r="17" spans="1:27" x14ac:dyDescent="0.25">
      <c r="A17" s="5" t="s">
        <v>48</v>
      </c>
      <c r="B17" s="221">
        <v>300000</v>
      </c>
      <c r="C17" s="222"/>
      <c r="D17" s="232"/>
      <c r="E17" s="221">
        <v>440000</v>
      </c>
      <c r="F17" s="222"/>
      <c r="G17" s="232"/>
      <c r="H17" s="221">
        <v>460000</v>
      </c>
      <c r="I17" s="222"/>
      <c r="J17" s="232"/>
      <c r="K17" s="221">
        <v>540000</v>
      </c>
      <c r="L17" s="222"/>
      <c r="M17" s="232"/>
      <c r="N17" s="221">
        <v>1520000</v>
      </c>
      <c r="O17" s="222"/>
      <c r="P17" s="232"/>
      <c r="Q17" s="221">
        <v>410000</v>
      </c>
      <c r="R17" s="222"/>
      <c r="S17" s="232"/>
      <c r="T17" s="85"/>
      <c r="U17" s="595"/>
      <c r="V17" s="115"/>
      <c r="W17" s="234"/>
      <c r="X17" s="234"/>
    </row>
    <row r="18" spans="1:27" x14ac:dyDescent="0.25">
      <c r="A18" s="76" t="s">
        <v>7</v>
      </c>
      <c r="B18" s="228">
        <v>22890000</v>
      </c>
      <c r="C18" s="229">
        <v>1881641</v>
      </c>
      <c r="D18" s="235">
        <v>12.2</v>
      </c>
      <c r="E18" s="228">
        <v>23640000</v>
      </c>
      <c r="F18" s="229">
        <v>1893667</v>
      </c>
      <c r="G18" s="235">
        <v>12.5</v>
      </c>
      <c r="H18" s="228">
        <v>23770000</v>
      </c>
      <c r="I18" s="229">
        <v>1895510</v>
      </c>
      <c r="J18" s="235">
        <v>12.5</v>
      </c>
      <c r="K18" s="228">
        <v>24420000</v>
      </c>
      <c r="L18" s="229">
        <v>1910623</v>
      </c>
      <c r="M18" s="230">
        <v>12.8</v>
      </c>
      <c r="N18" s="228">
        <v>24810000</v>
      </c>
      <c r="O18" s="229">
        <v>1918481</v>
      </c>
      <c r="P18" s="230">
        <v>12.9</v>
      </c>
      <c r="Q18" s="228">
        <v>23630000</v>
      </c>
      <c r="R18" s="229">
        <v>1925423</v>
      </c>
      <c r="S18" s="230">
        <v>12.3</v>
      </c>
      <c r="T18" s="102">
        <v>8.1967213114755265E-3</v>
      </c>
      <c r="U18" s="596"/>
      <c r="V18" s="115"/>
    </row>
    <row r="19" spans="1:27" x14ac:dyDescent="0.25">
      <c r="A19" s="576" t="s">
        <v>271</v>
      </c>
      <c r="V19" s="115"/>
    </row>
    <row r="20" spans="1:27" x14ac:dyDescent="0.25">
      <c r="A20" s="576" t="s">
        <v>481</v>
      </c>
      <c r="B20" s="669"/>
      <c r="D20" s="670"/>
      <c r="E20" s="669"/>
      <c r="F20" s="129"/>
      <c r="G20" s="670"/>
      <c r="H20" s="669"/>
      <c r="I20" s="129"/>
      <c r="J20" s="670"/>
      <c r="K20" s="669"/>
      <c r="L20" s="129"/>
      <c r="M20" s="670"/>
      <c r="N20" s="669"/>
      <c r="O20" s="129"/>
      <c r="P20" s="670"/>
      <c r="Q20" s="669"/>
      <c r="R20" s="129"/>
      <c r="S20" s="670"/>
    </row>
    <row r="21" spans="1:27" ht="18.75" customHeight="1" x14ac:dyDescent="0.25">
      <c r="A21" s="3"/>
      <c r="B21" s="669"/>
      <c r="D21" s="670"/>
      <c r="E21" s="669"/>
      <c r="F21" s="129"/>
      <c r="G21" s="670"/>
      <c r="H21" s="669"/>
      <c r="I21" s="129"/>
      <c r="J21" s="670"/>
      <c r="K21" s="669"/>
      <c r="L21" s="129"/>
      <c r="M21" s="670"/>
      <c r="N21" s="669"/>
      <c r="O21" s="129"/>
      <c r="P21" s="670"/>
      <c r="Q21" s="669"/>
      <c r="R21" s="129"/>
      <c r="S21" s="670"/>
      <c r="T21" s="493"/>
      <c r="U21" s="220"/>
      <c r="V21" s="493"/>
      <c r="W21" s="493"/>
      <c r="X21" s="493"/>
      <c r="Y21" s="493"/>
      <c r="Z21" s="493"/>
      <c r="AA21" s="493"/>
    </row>
    <row r="22" spans="1:27" ht="18.75" customHeight="1" x14ac:dyDescent="0.25">
      <c r="A22" s="3"/>
      <c r="B22" s="669"/>
      <c r="C22" s="493"/>
      <c r="D22" s="670"/>
      <c r="E22" s="669"/>
      <c r="F22" s="501"/>
      <c r="G22" s="670"/>
      <c r="H22" s="669"/>
      <c r="I22" s="501"/>
      <c r="J22" s="670"/>
      <c r="K22" s="669"/>
      <c r="L22" s="501"/>
      <c r="M22" s="670"/>
      <c r="N22" s="669"/>
      <c r="O22" s="501"/>
      <c r="P22" s="670"/>
      <c r="Q22" s="669"/>
      <c r="R22" s="501"/>
      <c r="S22" s="670"/>
      <c r="T22" s="493"/>
      <c r="U22" s="220"/>
      <c r="V22" s="493"/>
      <c r="W22" s="493"/>
      <c r="X22" s="493"/>
      <c r="Y22" s="493"/>
      <c r="Z22" s="493"/>
      <c r="AA22" s="493"/>
    </row>
    <row r="23" spans="1:27" s="23" customFormat="1" x14ac:dyDescent="0.25">
      <c r="A23" s="252"/>
      <c r="B23" s="669"/>
      <c r="C23" s="493"/>
      <c r="D23" s="670"/>
      <c r="E23" s="669"/>
      <c r="F23" s="501"/>
      <c r="G23" s="670"/>
      <c r="H23" s="669"/>
      <c r="I23" s="501"/>
      <c r="J23" s="670"/>
      <c r="K23" s="669"/>
      <c r="L23" s="501"/>
      <c r="M23" s="670"/>
      <c r="N23" s="669"/>
      <c r="O23" s="501"/>
      <c r="P23" s="670"/>
      <c r="Q23" s="669"/>
      <c r="R23" s="501"/>
      <c r="S23" s="670"/>
      <c r="U23" s="254"/>
    </row>
    <row r="24" spans="1:27" s="23" customFormat="1" x14ac:dyDescent="0.25">
      <c r="A24" s="252"/>
      <c r="B24" s="669"/>
      <c r="D24" s="670"/>
      <c r="E24" s="669"/>
      <c r="G24" s="670"/>
      <c r="H24" s="669"/>
      <c r="J24" s="670"/>
      <c r="K24" s="669"/>
      <c r="M24" s="670"/>
      <c r="N24" s="669"/>
      <c r="P24" s="670"/>
      <c r="Q24" s="669"/>
      <c r="S24" s="670"/>
      <c r="U24" s="254"/>
    </row>
    <row r="25" spans="1:27" s="175" customFormat="1" x14ac:dyDescent="0.25">
      <c r="A25" s="3"/>
      <c r="B25" s="669"/>
      <c r="C25" s="23"/>
      <c r="D25" s="670"/>
      <c r="E25" s="669"/>
      <c r="F25" s="23"/>
      <c r="G25" s="670"/>
      <c r="H25" s="669"/>
      <c r="I25" s="23"/>
      <c r="J25" s="670"/>
      <c r="K25" s="669"/>
      <c r="L25" s="23"/>
      <c r="M25" s="670"/>
      <c r="N25" s="669"/>
      <c r="O25" s="23"/>
      <c r="P25" s="670"/>
      <c r="Q25" s="669"/>
      <c r="R25" s="23"/>
      <c r="S25" s="670"/>
      <c r="U25" s="574"/>
    </row>
    <row r="26" spans="1:27" s="23" customFormat="1" x14ac:dyDescent="0.25">
      <c r="A26" s="3"/>
      <c r="B26" s="669"/>
      <c r="C26" s="175"/>
      <c r="D26" s="670"/>
      <c r="E26" s="669"/>
      <c r="F26" s="175"/>
      <c r="G26" s="670"/>
      <c r="H26" s="669"/>
      <c r="I26" s="175"/>
      <c r="J26" s="670"/>
      <c r="K26" s="669"/>
      <c r="L26" s="175"/>
      <c r="M26" s="670"/>
      <c r="N26" s="669"/>
      <c r="O26" s="175"/>
      <c r="P26" s="670"/>
      <c r="Q26" s="669"/>
      <c r="R26" s="175"/>
      <c r="S26" s="670"/>
      <c r="U26" s="254"/>
    </row>
    <row r="27" spans="1:27" s="23" customFormat="1" x14ac:dyDescent="0.25">
      <c r="A27" s="518"/>
      <c r="B27" s="669"/>
      <c r="D27" s="670"/>
      <c r="E27" s="669"/>
      <c r="G27" s="670"/>
      <c r="H27" s="669"/>
      <c r="J27" s="670"/>
      <c r="K27" s="669"/>
      <c r="M27" s="670"/>
      <c r="N27" s="669"/>
      <c r="P27" s="670"/>
      <c r="Q27" s="669"/>
      <c r="S27" s="670"/>
      <c r="U27" s="254"/>
    </row>
    <row r="28" spans="1:27" x14ac:dyDescent="0.25">
      <c r="A28" s="25"/>
      <c r="B28" s="669"/>
      <c r="C28" s="23"/>
      <c r="D28" s="670"/>
      <c r="E28" s="669"/>
      <c r="F28" s="23"/>
      <c r="G28" s="670"/>
      <c r="H28" s="669"/>
      <c r="I28" s="23"/>
      <c r="J28" s="670"/>
      <c r="K28" s="669"/>
      <c r="L28" s="23"/>
      <c r="M28" s="670"/>
      <c r="N28" s="669"/>
      <c r="O28" s="23"/>
      <c r="P28" s="670"/>
      <c r="Q28" s="669"/>
      <c r="R28" s="23"/>
      <c r="S28" s="670"/>
    </row>
    <row r="29" spans="1:27" x14ac:dyDescent="0.25">
      <c r="B29" s="669"/>
      <c r="D29" s="670"/>
      <c r="E29" s="669"/>
      <c r="F29" s="129"/>
      <c r="G29" s="670"/>
      <c r="H29" s="669"/>
      <c r="I29" s="129"/>
      <c r="J29" s="670"/>
      <c r="K29" s="669"/>
      <c r="L29" s="129"/>
      <c r="M29" s="670"/>
      <c r="N29" s="669"/>
      <c r="O29" s="129"/>
      <c r="P29" s="670"/>
      <c r="Q29" s="669"/>
      <c r="R29" s="129"/>
      <c r="S29" s="670"/>
    </row>
    <row r="30" spans="1:27" x14ac:dyDescent="0.25">
      <c r="B30" s="669"/>
      <c r="D30" s="670"/>
      <c r="E30" s="669"/>
      <c r="F30" s="129"/>
      <c r="G30" s="670"/>
      <c r="H30" s="669"/>
      <c r="I30" s="129"/>
      <c r="J30" s="670"/>
      <c r="K30" s="669"/>
      <c r="L30" s="129"/>
      <c r="M30" s="670"/>
      <c r="N30" s="669"/>
      <c r="O30" s="129"/>
      <c r="P30" s="670"/>
      <c r="Q30" s="669"/>
      <c r="R30" s="129"/>
      <c r="S30" s="670"/>
    </row>
    <row r="31" spans="1:27" x14ac:dyDescent="0.25">
      <c r="B31" s="669"/>
      <c r="D31" s="670"/>
      <c r="E31" s="669"/>
      <c r="F31" s="129"/>
      <c r="G31" s="670"/>
      <c r="H31" s="669"/>
      <c r="I31" s="129"/>
      <c r="J31" s="670"/>
      <c r="K31" s="669"/>
      <c r="L31" s="129"/>
      <c r="M31" s="670"/>
      <c r="N31" s="669"/>
      <c r="O31" s="129"/>
      <c r="P31" s="670"/>
      <c r="Q31" s="669"/>
      <c r="R31" s="129"/>
      <c r="S31" s="670"/>
    </row>
    <row r="32" spans="1:27" x14ac:dyDescent="0.25">
      <c r="B32" s="669"/>
      <c r="M32" s="225"/>
    </row>
    <row r="33" spans="2:5" x14ac:dyDescent="0.25">
      <c r="B33" s="669"/>
      <c r="E33" s="446"/>
    </row>
    <row r="34" spans="2:5" x14ac:dyDescent="0.25">
      <c r="B34" s="669"/>
      <c r="E34" s="446"/>
    </row>
    <row r="35" spans="2:5" x14ac:dyDescent="0.25">
      <c r="B35" s="669"/>
      <c r="C35" s="60"/>
      <c r="D35" s="60"/>
      <c r="E35" s="446"/>
    </row>
    <row r="36" spans="2:5" x14ac:dyDescent="0.25">
      <c r="B36" s="669"/>
      <c r="C36" s="60"/>
      <c r="D36" s="60"/>
      <c r="E36" s="446"/>
    </row>
    <row r="37" spans="2:5" x14ac:dyDescent="0.25">
      <c r="B37" s="60"/>
      <c r="C37" s="60"/>
      <c r="D37" s="60"/>
      <c r="E37" s="446"/>
    </row>
    <row r="38" spans="2:5" x14ac:dyDescent="0.25">
      <c r="B38" s="60"/>
      <c r="C38" s="60"/>
      <c r="D38" s="60"/>
      <c r="E38" s="446"/>
    </row>
    <row r="39" spans="2:5" x14ac:dyDescent="0.25">
      <c r="B39" s="60"/>
      <c r="C39" s="60"/>
      <c r="D39" s="60"/>
      <c r="E39" s="446"/>
    </row>
    <row r="40" spans="2:5" x14ac:dyDescent="0.25">
      <c r="B40" s="60"/>
      <c r="C40" s="60"/>
      <c r="D40" s="60"/>
      <c r="E40" s="446"/>
    </row>
    <row r="41" spans="2:5" x14ac:dyDescent="0.25">
      <c r="B41" s="60"/>
      <c r="C41" s="60"/>
      <c r="D41" s="60"/>
      <c r="E41" s="446"/>
    </row>
  </sheetData>
  <conditionalFormatting sqref="D5">
    <cfRule type="colorScale" priority="7">
      <colorScale>
        <cfvo type="min"/>
        <cfvo type="percentile" val="50"/>
        <cfvo type="max"/>
        <color rgb="FFF8696B"/>
        <color rgb="FFFFEB84"/>
        <color rgb="FF63BE7B"/>
      </colorScale>
    </cfRule>
  </conditionalFormatting>
  <conditionalFormatting sqref="G5">
    <cfRule type="colorScale" priority="6">
      <colorScale>
        <cfvo type="min"/>
        <cfvo type="percentile" val="50"/>
        <cfvo type="max"/>
        <color rgb="FFF8696B"/>
        <color rgb="FFFFEB84"/>
        <color rgb="FF63BE7B"/>
      </colorScale>
    </cfRule>
  </conditionalFormatting>
  <conditionalFormatting sqref="T4">
    <cfRule type="colorScale" priority="5">
      <colorScale>
        <cfvo type="min"/>
        <cfvo type="percentile" val="50"/>
        <cfvo type="max"/>
        <color rgb="FFF8696B"/>
        <color rgb="FFFFEB84"/>
        <color rgb="FF63BE7B"/>
      </colorScale>
    </cfRule>
  </conditionalFormatting>
  <conditionalFormatting sqref="J5">
    <cfRule type="colorScale" priority="4">
      <colorScale>
        <cfvo type="min"/>
        <cfvo type="percentile" val="50"/>
        <cfvo type="max"/>
        <color rgb="FFF8696B"/>
        <color rgb="FFFFEB84"/>
        <color rgb="FF63BE7B"/>
      </colorScale>
    </cfRule>
  </conditionalFormatting>
  <conditionalFormatting sqref="M5">
    <cfRule type="colorScale" priority="3">
      <colorScale>
        <cfvo type="min"/>
        <cfvo type="percentile" val="50"/>
        <cfvo type="max"/>
        <color rgb="FFF8696B"/>
        <color rgb="FFFFEB84"/>
        <color rgb="FF63BE7B"/>
      </colorScale>
    </cfRule>
  </conditionalFormatting>
  <conditionalFormatting sqref="P5">
    <cfRule type="colorScale" priority="2">
      <colorScale>
        <cfvo type="min"/>
        <cfvo type="percentile" val="50"/>
        <cfvo type="max"/>
        <color rgb="FFF8696B"/>
        <color rgb="FFFFEB84"/>
        <color rgb="FF63BE7B"/>
      </colorScale>
    </cfRule>
  </conditionalFormatting>
  <conditionalFormatting sqref="S5">
    <cfRule type="colorScale" priority="1">
      <colorScale>
        <cfvo type="min"/>
        <cfvo type="percentile" val="50"/>
        <cfvo type="max"/>
        <color rgb="FFF8696B"/>
        <color rgb="FFFFEB84"/>
        <color rgb="FF63BE7B"/>
      </colorScale>
    </cfRule>
  </conditionalFormatting>
  <hyperlinks>
    <hyperlink ref="A19" location="List!A1" display="Back to List" xr:uid="{68387AF7-80C8-41A5-8ABD-08EF869B6A91}"/>
    <hyperlink ref="A20" location="Notes!A1" display="Back to Notes" xr:uid="{4D2CC678-9783-4677-BE66-73C4B39A371B}"/>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Z64"/>
  <sheetViews>
    <sheetView showGridLines="0" workbookViewId="0"/>
  </sheetViews>
  <sheetFormatPr defaultRowHeight="15" x14ac:dyDescent="0.25"/>
  <cols>
    <col min="1" max="1" width="12" style="23" customWidth="1"/>
    <col min="2" max="2" width="12.5703125" style="23" customWidth="1"/>
    <col min="3" max="3" width="15.140625" style="23" customWidth="1"/>
    <col min="4" max="4" width="11.42578125" style="23" customWidth="1"/>
    <col min="5" max="5" width="15.28515625" style="23" customWidth="1"/>
    <col min="6" max="6" width="19.7109375" style="23" customWidth="1"/>
    <col min="7" max="7" width="12.42578125" style="23" customWidth="1"/>
    <col min="8" max="16384" width="9.140625" style="23"/>
  </cols>
  <sheetData>
    <row r="1" spans="1:7" x14ac:dyDescent="0.25">
      <c r="A1" s="535" t="s">
        <v>406</v>
      </c>
      <c r="B1" s="450"/>
      <c r="C1" s="450"/>
      <c r="D1" s="451"/>
      <c r="E1" s="451"/>
      <c r="F1" s="452"/>
      <c r="G1" s="238"/>
    </row>
    <row r="2" spans="1:7" x14ac:dyDescent="0.25">
      <c r="A2" s="536" t="s">
        <v>298</v>
      </c>
    </row>
    <row r="3" spans="1:7" ht="15" customHeight="1" x14ac:dyDescent="0.25">
      <c r="A3" s="536" t="s">
        <v>339</v>
      </c>
    </row>
    <row r="4" spans="1:7" x14ac:dyDescent="0.25">
      <c r="A4" s="175" t="s">
        <v>304</v>
      </c>
    </row>
    <row r="5" spans="1:7" ht="75" x14ac:dyDescent="0.25">
      <c r="A5" s="441" t="s">
        <v>188</v>
      </c>
      <c r="B5" s="462" t="s">
        <v>191</v>
      </c>
      <c r="C5" s="462" t="s">
        <v>239</v>
      </c>
      <c r="D5" s="462" t="s">
        <v>240</v>
      </c>
      <c r="E5" s="462" t="s">
        <v>192</v>
      </c>
      <c r="F5" s="463" t="s">
        <v>260</v>
      </c>
      <c r="G5" s="464" t="s">
        <v>407</v>
      </c>
    </row>
    <row r="6" spans="1:7" x14ac:dyDescent="0.25">
      <c r="A6" s="453">
        <v>43556</v>
      </c>
      <c r="B6" s="454">
        <v>40472</v>
      </c>
      <c r="C6" s="454">
        <v>1320</v>
      </c>
      <c r="D6" s="454">
        <v>17546</v>
      </c>
      <c r="E6" s="454">
        <v>3180</v>
      </c>
      <c r="F6" s="452">
        <v>1950000</v>
      </c>
      <c r="G6" s="455" t="s">
        <v>86</v>
      </c>
    </row>
    <row r="7" spans="1:7" x14ac:dyDescent="0.25">
      <c r="A7" s="456">
        <v>43586</v>
      </c>
      <c r="B7" s="457">
        <v>37035</v>
      </c>
      <c r="C7" s="457">
        <v>1092</v>
      </c>
      <c r="D7" s="457">
        <v>15996</v>
      </c>
      <c r="E7" s="457">
        <v>3006</v>
      </c>
      <c r="F7" s="452">
        <v>1790000</v>
      </c>
      <c r="G7" s="458" t="s">
        <v>86</v>
      </c>
    </row>
    <row r="8" spans="1:7" x14ac:dyDescent="0.25">
      <c r="A8" s="456">
        <v>43617</v>
      </c>
      <c r="B8" s="457">
        <v>40787</v>
      </c>
      <c r="C8" s="457">
        <v>1373</v>
      </c>
      <c r="D8" s="457">
        <v>17256</v>
      </c>
      <c r="E8" s="457">
        <v>3274</v>
      </c>
      <c r="F8" s="452">
        <v>1960000</v>
      </c>
      <c r="G8" s="458" t="s">
        <v>86</v>
      </c>
    </row>
    <row r="9" spans="1:7" x14ac:dyDescent="0.25">
      <c r="A9" s="456">
        <v>43647</v>
      </c>
      <c r="B9" s="457">
        <v>32525</v>
      </c>
      <c r="C9" s="457">
        <v>1143</v>
      </c>
      <c r="D9" s="457">
        <v>13798</v>
      </c>
      <c r="E9" s="457">
        <v>2631</v>
      </c>
      <c r="F9" s="452">
        <v>1580000</v>
      </c>
      <c r="G9" s="458" t="s">
        <v>86</v>
      </c>
    </row>
    <row r="10" spans="1:7" x14ac:dyDescent="0.25">
      <c r="A10" s="456">
        <v>43678</v>
      </c>
      <c r="B10" s="457">
        <v>42185</v>
      </c>
      <c r="C10" s="457">
        <v>1194</v>
      </c>
      <c r="D10" s="457">
        <v>16707</v>
      </c>
      <c r="E10" s="457">
        <v>3023</v>
      </c>
      <c r="F10" s="452">
        <v>1950000</v>
      </c>
      <c r="G10" s="458" t="s">
        <v>86</v>
      </c>
    </row>
    <row r="11" spans="1:7" x14ac:dyDescent="0.25">
      <c r="A11" s="456">
        <v>43709</v>
      </c>
      <c r="B11" s="457">
        <v>42874</v>
      </c>
      <c r="C11" s="457">
        <v>1358</v>
      </c>
      <c r="D11" s="457">
        <v>19263</v>
      </c>
      <c r="E11" s="457">
        <v>3592</v>
      </c>
      <c r="F11" s="452">
        <v>2120000</v>
      </c>
      <c r="G11" s="458" t="s">
        <v>86</v>
      </c>
    </row>
    <row r="12" spans="1:7" x14ac:dyDescent="0.25">
      <c r="A12" s="456">
        <v>43739</v>
      </c>
      <c r="B12" s="457">
        <v>40549</v>
      </c>
      <c r="C12" s="457">
        <v>1506</v>
      </c>
      <c r="D12" s="457">
        <v>16955</v>
      </c>
      <c r="E12" s="457">
        <v>2990</v>
      </c>
      <c r="F12" s="452">
        <v>1940000</v>
      </c>
      <c r="G12" s="458" t="s">
        <v>86</v>
      </c>
    </row>
    <row r="13" spans="1:7" x14ac:dyDescent="0.25">
      <c r="A13" s="456">
        <v>43770</v>
      </c>
      <c r="B13" s="457">
        <v>44954</v>
      </c>
      <c r="C13" s="457">
        <v>1359</v>
      </c>
      <c r="D13" s="457">
        <v>18594</v>
      </c>
      <c r="E13" s="457">
        <v>3154</v>
      </c>
      <c r="F13" s="452">
        <v>2100000</v>
      </c>
      <c r="G13" s="458" t="s">
        <v>86</v>
      </c>
    </row>
    <row r="14" spans="1:7" x14ac:dyDescent="0.25">
      <c r="A14" s="456">
        <v>43800</v>
      </c>
      <c r="B14" s="457">
        <v>32575</v>
      </c>
      <c r="C14" s="457">
        <v>1250</v>
      </c>
      <c r="D14" s="457">
        <v>14198</v>
      </c>
      <c r="E14" s="457">
        <v>2543</v>
      </c>
      <c r="F14" s="452">
        <v>1590000</v>
      </c>
      <c r="G14" s="458" t="s">
        <v>86</v>
      </c>
    </row>
    <row r="15" spans="1:7" x14ac:dyDescent="0.25">
      <c r="A15" s="456">
        <v>43831</v>
      </c>
      <c r="B15" s="457">
        <v>32472</v>
      </c>
      <c r="C15" s="457">
        <v>1074</v>
      </c>
      <c r="D15" s="457">
        <v>12906</v>
      </c>
      <c r="E15" s="457">
        <v>2651</v>
      </c>
      <c r="F15" s="452">
        <v>1500000</v>
      </c>
      <c r="G15" s="458" t="s">
        <v>86</v>
      </c>
    </row>
    <row r="16" spans="1:7" x14ac:dyDescent="0.25">
      <c r="A16" s="456">
        <v>43862</v>
      </c>
      <c r="B16" s="457">
        <v>45968</v>
      </c>
      <c r="C16" s="457">
        <v>1499</v>
      </c>
      <c r="D16" s="457">
        <v>18242</v>
      </c>
      <c r="E16" s="457">
        <v>3059</v>
      </c>
      <c r="F16" s="452">
        <v>2120000</v>
      </c>
      <c r="G16" s="458" t="s">
        <v>86</v>
      </c>
    </row>
    <row r="17" spans="1:7" x14ac:dyDescent="0.25">
      <c r="A17" s="456">
        <v>43891</v>
      </c>
      <c r="B17" s="457">
        <v>36417</v>
      </c>
      <c r="C17" s="457">
        <v>1152</v>
      </c>
      <c r="D17" s="457">
        <v>16673</v>
      </c>
      <c r="E17" s="457">
        <v>2864</v>
      </c>
      <c r="F17" s="452">
        <v>1800000</v>
      </c>
      <c r="G17" s="458" t="s">
        <v>86</v>
      </c>
    </row>
    <row r="18" spans="1:7" x14ac:dyDescent="0.25">
      <c r="A18" s="456">
        <v>43922</v>
      </c>
      <c r="B18" s="457">
        <v>2500</v>
      </c>
      <c r="C18" s="457">
        <v>97</v>
      </c>
      <c r="D18" s="457">
        <v>4172</v>
      </c>
      <c r="E18" s="457">
        <v>1281</v>
      </c>
      <c r="F18" s="459">
        <v>360000</v>
      </c>
      <c r="G18" s="459">
        <v>1550000</v>
      </c>
    </row>
    <row r="19" spans="1:7" x14ac:dyDescent="0.25">
      <c r="A19" s="456">
        <v>43952</v>
      </c>
      <c r="B19" s="457">
        <v>265</v>
      </c>
      <c r="C19" s="586" t="s">
        <v>263</v>
      </c>
      <c r="D19" s="457">
        <v>950</v>
      </c>
      <c r="E19" s="457">
        <v>1580</v>
      </c>
      <c r="F19" s="459">
        <v>120000</v>
      </c>
      <c r="G19" s="459">
        <v>1760000</v>
      </c>
    </row>
    <row r="20" spans="1:7" x14ac:dyDescent="0.25">
      <c r="A20" s="456">
        <v>43983</v>
      </c>
      <c r="B20" s="457">
        <v>465</v>
      </c>
      <c r="C20" s="586" t="s">
        <v>262</v>
      </c>
      <c r="D20" s="457">
        <v>1013</v>
      </c>
      <c r="E20" s="457">
        <v>2181</v>
      </c>
      <c r="F20" s="459">
        <v>150000</v>
      </c>
      <c r="G20" s="459">
        <v>1720000</v>
      </c>
    </row>
    <row r="21" spans="1:7" x14ac:dyDescent="0.25">
      <c r="A21" s="456">
        <v>44013</v>
      </c>
      <c r="B21" s="457">
        <v>20067</v>
      </c>
      <c r="C21" s="586" t="s">
        <v>262</v>
      </c>
      <c r="D21" s="457">
        <v>5602</v>
      </c>
      <c r="E21" s="457">
        <v>2763</v>
      </c>
      <c r="F21" s="459">
        <v>830000</v>
      </c>
      <c r="G21" s="459">
        <v>990000</v>
      </c>
    </row>
    <row r="22" spans="1:7" x14ac:dyDescent="0.25">
      <c r="A22" s="456">
        <v>44044</v>
      </c>
      <c r="B22" s="457">
        <v>32775</v>
      </c>
      <c r="C22" s="457">
        <v>0</v>
      </c>
      <c r="D22" s="457">
        <v>13312</v>
      </c>
      <c r="E22" s="457">
        <v>2467</v>
      </c>
      <c r="F22" s="459">
        <v>1510000</v>
      </c>
      <c r="G22" s="459">
        <v>420000</v>
      </c>
    </row>
    <row r="23" spans="1:7" x14ac:dyDescent="0.25">
      <c r="A23" s="456">
        <v>44075</v>
      </c>
      <c r="B23" s="457">
        <v>36380</v>
      </c>
      <c r="C23" s="586" t="s">
        <v>263</v>
      </c>
      <c r="D23" s="457">
        <v>16268</v>
      </c>
      <c r="E23" s="457">
        <v>2793</v>
      </c>
      <c r="F23" s="459">
        <v>1840000</v>
      </c>
      <c r="G23" s="459">
        <v>210000</v>
      </c>
    </row>
    <row r="24" spans="1:7" x14ac:dyDescent="0.25">
      <c r="A24" s="456">
        <v>44105</v>
      </c>
      <c r="B24" s="457">
        <v>47247</v>
      </c>
      <c r="C24" s="457">
        <v>748</v>
      </c>
      <c r="D24" s="457">
        <v>20850</v>
      </c>
      <c r="E24" s="457">
        <v>2997</v>
      </c>
      <c r="F24" s="459">
        <v>2250000</v>
      </c>
      <c r="G24" s="459">
        <v>60000</v>
      </c>
    </row>
    <row r="25" spans="1:7" x14ac:dyDescent="0.25">
      <c r="A25" s="456">
        <v>44136</v>
      </c>
      <c r="B25" s="457">
        <v>42583</v>
      </c>
      <c r="C25" s="457">
        <v>741</v>
      </c>
      <c r="D25" s="457">
        <v>19136</v>
      </c>
      <c r="E25" s="457">
        <v>2536</v>
      </c>
      <c r="F25" s="459">
        <v>2040000</v>
      </c>
      <c r="G25" s="459">
        <v>60000</v>
      </c>
    </row>
    <row r="26" spans="1:7" x14ac:dyDescent="0.25">
      <c r="A26" s="456">
        <v>44166</v>
      </c>
      <c r="B26" s="457">
        <v>37126</v>
      </c>
      <c r="C26" s="457">
        <v>664</v>
      </c>
      <c r="D26" s="457">
        <v>17556</v>
      </c>
      <c r="E26" s="457">
        <v>2589</v>
      </c>
      <c r="F26" s="459">
        <v>1850000</v>
      </c>
      <c r="G26" s="459">
        <v>100000</v>
      </c>
    </row>
    <row r="27" spans="1:7" x14ac:dyDescent="0.25">
      <c r="A27" s="456">
        <v>44197</v>
      </c>
      <c r="B27" s="457">
        <v>24609</v>
      </c>
      <c r="C27" s="457">
        <v>484</v>
      </c>
      <c r="D27" s="457">
        <v>12585</v>
      </c>
      <c r="E27" s="457">
        <v>2029</v>
      </c>
      <c r="F27" s="459">
        <v>1270000</v>
      </c>
      <c r="G27" s="459">
        <v>160000</v>
      </c>
    </row>
    <row r="28" spans="1:7" x14ac:dyDescent="0.25">
      <c r="A28" s="456">
        <v>44228</v>
      </c>
      <c r="B28" s="457">
        <v>32838</v>
      </c>
      <c r="C28" s="457">
        <v>464</v>
      </c>
      <c r="D28" s="457">
        <v>15018</v>
      </c>
      <c r="E28" s="457">
        <v>2106</v>
      </c>
      <c r="F28" s="459">
        <v>1600000</v>
      </c>
      <c r="G28" s="459">
        <v>180000</v>
      </c>
    </row>
    <row r="29" spans="1:7" x14ac:dyDescent="0.25">
      <c r="A29" s="456">
        <v>44256</v>
      </c>
      <c r="B29" s="457">
        <v>34489</v>
      </c>
      <c r="C29" s="457">
        <v>521</v>
      </c>
      <c r="D29" s="457">
        <v>14612</v>
      </c>
      <c r="E29" s="457">
        <v>2072</v>
      </c>
      <c r="F29" s="459">
        <v>1470000</v>
      </c>
      <c r="G29" s="569">
        <v>350000</v>
      </c>
    </row>
    <row r="30" spans="1:7" x14ac:dyDescent="0.25">
      <c r="A30" s="456">
        <v>44287</v>
      </c>
      <c r="B30" s="457">
        <v>38207</v>
      </c>
      <c r="C30" s="457">
        <v>613</v>
      </c>
      <c r="D30" s="457">
        <v>16440</v>
      </c>
      <c r="E30" s="457">
        <v>2853</v>
      </c>
      <c r="F30" s="521">
        <v>1790000</v>
      </c>
      <c r="G30" s="591">
        <v>60000</v>
      </c>
    </row>
    <row r="31" spans="1:7" x14ac:dyDescent="0.25">
      <c r="A31" s="456">
        <v>44317</v>
      </c>
      <c r="B31" s="457">
        <v>38971</v>
      </c>
      <c r="C31" s="457">
        <v>838</v>
      </c>
      <c r="D31" s="457">
        <v>16221</v>
      </c>
      <c r="E31" s="457">
        <v>3081</v>
      </c>
      <c r="F31" s="521">
        <v>1820000</v>
      </c>
      <c r="G31" s="591">
        <v>60000</v>
      </c>
    </row>
    <row r="32" spans="1:7" x14ac:dyDescent="0.25">
      <c r="A32" s="456">
        <v>44348</v>
      </c>
      <c r="B32" s="457">
        <v>35577</v>
      </c>
      <c r="C32" s="457">
        <v>784</v>
      </c>
      <c r="D32" s="457">
        <v>15540</v>
      </c>
      <c r="E32" s="457">
        <v>3059</v>
      </c>
      <c r="F32" s="521">
        <v>1730000</v>
      </c>
      <c r="G32" s="591">
        <v>200000</v>
      </c>
    </row>
    <row r="33" spans="1:7" x14ac:dyDescent="0.25">
      <c r="A33" s="456">
        <v>44378</v>
      </c>
      <c r="B33" s="457">
        <v>31225</v>
      </c>
      <c r="C33" s="457">
        <v>904</v>
      </c>
      <c r="D33" s="457">
        <v>12567</v>
      </c>
      <c r="E33" s="457">
        <v>2623</v>
      </c>
      <c r="F33" s="521">
        <v>1470000</v>
      </c>
      <c r="G33" s="591">
        <v>340000</v>
      </c>
    </row>
    <row r="34" spans="1:7" x14ac:dyDescent="0.25">
      <c r="A34" s="456">
        <v>44409</v>
      </c>
      <c r="B34" s="457">
        <v>34759</v>
      </c>
      <c r="C34" s="457">
        <v>678</v>
      </c>
      <c r="D34" s="457">
        <v>14048</v>
      </c>
      <c r="E34" s="457">
        <v>2958</v>
      </c>
      <c r="F34" s="521">
        <v>1630000</v>
      </c>
      <c r="G34" s="591">
        <v>40000</v>
      </c>
    </row>
    <row r="35" spans="1:7" x14ac:dyDescent="0.25">
      <c r="A35" s="456">
        <v>44440</v>
      </c>
      <c r="B35" s="457">
        <v>37472</v>
      </c>
      <c r="C35" s="457">
        <v>692</v>
      </c>
      <c r="D35" s="457">
        <v>15667</v>
      </c>
      <c r="E35" s="457">
        <v>3529</v>
      </c>
      <c r="F35" s="521">
        <v>1780000</v>
      </c>
      <c r="G35" s="591">
        <v>140000</v>
      </c>
    </row>
    <row r="36" spans="1:7" x14ac:dyDescent="0.25">
      <c r="A36" s="456">
        <v>44470</v>
      </c>
      <c r="B36" s="457">
        <v>39294</v>
      </c>
      <c r="C36" s="457">
        <v>781</v>
      </c>
      <c r="D36" s="457">
        <v>15675</v>
      </c>
      <c r="E36" s="457">
        <v>2874</v>
      </c>
      <c r="F36" s="521">
        <v>1800000</v>
      </c>
      <c r="G36" s="591">
        <v>150000</v>
      </c>
    </row>
    <row r="37" spans="1:7" x14ac:dyDescent="0.25">
      <c r="A37" s="456">
        <v>44501</v>
      </c>
      <c r="B37" s="457">
        <v>39339</v>
      </c>
      <c r="C37" s="457">
        <v>1353</v>
      </c>
      <c r="D37" s="457">
        <v>15652</v>
      </c>
      <c r="E37" s="457">
        <v>2815</v>
      </c>
      <c r="F37" s="521">
        <v>1890000</v>
      </c>
      <c r="G37" s="591">
        <v>-40000</v>
      </c>
    </row>
    <row r="38" spans="1:7" x14ac:dyDescent="0.25">
      <c r="A38" s="456">
        <v>44531</v>
      </c>
      <c r="B38" s="457">
        <v>36684</v>
      </c>
      <c r="C38" s="457">
        <v>1197</v>
      </c>
      <c r="D38" s="457">
        <v>15499</v>
      </c>
      <c r="E38" s="457">
        <v>2878</v>
      </c>
      <c r="F38" s="521">
        <v>1760000</v>
      </c>
      <c r="G38" s="591">
        <v>0</v>
      </c>
    </row>
    <row r="39" spans="1:7" x14ac:dyDescent="0.25">
      <c r="A39" s="456">
        <v>44562</v>
      </c>
      <c r="B39" s="457">
        <v>29734</v>
      </c>
      <c r="C39" s="457">
        <v>1298</v>
      </c>
      <c r="D39" s="457">
        <v>11636</v>
      </c>
      <c r="E39" s="457">
        <v>2484</v>
      </c>
      <c r="F39" s="521">
        <v>1390000</v>
      </c>
      <c r="G39" s="591">
        <v>10000</v>
      </c>
    </row>
    <row r="40" spans="1:7" x14ac:dyDescent="0.25">
      <c r="A40" s="456">
        <v>44593</v>
      </c>
      <c r="B40" s="457">
        <v>38802</v>
      </c>
      <c r="C40" s="457">
        <v>1170</v>
      </c>
      <c r="D40" s="457">
        <v>15375</v>
      </c>
      <c r="E40" s="457">
        <v>2634</v>
      </c>
      <c r="F40" s="521">
        <v>1780000</v>
      </c>
      <c r="G40" s="591">
        <v>0</v>
      </c>
    </row>
    <row r="41" spans="1:7" x14ac:dyDescent="0.25">
      <c r="A41" s="456">
        <v>44621</v>
      </c>
      <c r="B41" s="457">
        <v>36020</v>
      </c>
      <c r="C41" s="457">
        <v>1261</v>
      </c>
      <c r="D41" s="457">
        <v>15087</v>
      </c>
      <c r="E41" s="457">
        <v>2683</v>
      </c>
      <c r="F41" s="652">
        <v>1710000</v>
      </c>
      <c r="G41" s="591">
        <v>20000</v>
      </c>
    </row>
    <row r="42" spans="1:7" x14ac:dyDescent="0.25">
      <c r="A42" s="456">
        <v>44652</v>
      </c>
      <c r="B42" s="457">
        <v>39305</v>
      </c>
      <c r="C42" s="457">
        <v>1135</v>
      </c>
      <c r="D42" s="457">
        <v>16041</v>
      </c>
      <c r="E42" s="457">
        <v>2996</v>
      </c>
      <c r="F42" s="651">
        <v>1840000</v>
      </c>
      <c r="G42" s="591">
        <v>100000</v>
      </c>
    </row>
    <row r="43" spans="1:7" x14ac:dyDescent="0.25">
      <c r="A43" s="456">
        <v>44682</v>
      </c>
      <c r="B43" s="457">
        <v>37233</v>
      </c>
      <c r="C43" s="457">
        <v>1218</v>
      </c>
      <c r="D43" s="457">
        <v>15540</v>
      </c>
      <c r="E43" s="457">
        <v>3381</v>
      </c>
      <c r="F43" s="521">
        <v>1790000</v>
      </c>
      <c r="G43" s="591">
        <v>0</v>
      </c>
    </row>
    <row r="44" spans="1:7" x14ac:dyDescent="0.25">
      <c r="A44" s="456">
        <v>44713</v>
      </c>
      <c r="B44" s="457">
        <v>36241</v>
      </c>
      <c r="C44" s="457">
        <v>1311</v>
      </c>
      <c r="D44" s="457">
        <v>14763</v>
      </c>
      <c r="E44" s="457">
        <v>3165</v>
      </c>
      <c r="F44" s="521">
        <v>1740000</v>
      </c>
      <c r="G44" s="591">
        <v>0</v>
      </c>
    </row>
    <row r="45" spans="1:7" x14ac:dyDescent="0.25">
      <c r="A45" s="456">
        <v>44743</v>
      </c>
      <c r="B45" s="457">
        <v>31651</v>
      </c>
      <c r="C45" s="457">
        <v>947</v>
      </c>
      <c r="D45" s="457">
        <v>12385</v>
      </c>
      <c r="E45" s="457">
        <v>2788</v>
      </c>
      <c r="F45" s="521">
        <v>1490000</v>
      </c>
      <c r="G45" s="591">
        <v>0</v>
      </c>
    </row>
    <row r="46" spans="1:7" x14ac:dyDescent="0.25">
      <c r="A46" s="456">
        <v>44774</v>
      </c>
      <c r="B46" s="457">
        <v>36902</v>
      </c>
      <c r="C46" s="457">
        <v>1239</v>
      </c>
      <c r="D46" s="457">
        <v>13798</v>
      </c>
      <c r="E46" s="457">
        <v>2944</v>
      </c>
      <c r="F46" s="521">
        <v>1900000</v>
      </c>
      <c r="G46" s="591">
        <v>0</v>
      </c>
    </row>
    <row r="47" spans="1:7" x14ac:dyDescent="0.25">
      <c r="A47" s="456">
        <v>44805</v>
      </c>
      <c r="B47" s="457">
        <v>40008</v>
      </c>
      <c r="C47" s="457">
        <v>1291</v>
      </c>
      <c r="D47" s="457">
        <v>16417</v>
      </c>
      <c r="E47" s="457">
        <v>3627</v>
      </c>
      <c r="F47" s="521">
        <v>1920000</v>
      </c>
      <c r="G47" s="591">
        <v>0</v>
      </c>
    </row>
    <row r="48" spans="1:7" x14ac:dyDescent="0.25">
      <c r="A48" s="456">
        <v>44835</v>
      </c>
      <c r="B48" s="457">
        <v>40294</v>
      </c>
      <c r="C48" s="457">
        <v>1350</v>
      </c>
      <c r="D48" s="457">
        <v>16386</v>
      </c>
      <c r="E48" s="457">
        <v>3385</v>
      </c>
      <c r="F48" s="521">
        <v>1930000</v>
      </c>
      <c r="G48" s="591">
        <v>0</v>
      </c>
    </row>
    <row r="49" spans="1:26" x14ac:dyDescent="0.25">
      <c r="A49" s="456">
        <v>44866</v>
      </c>
      <c r="B49" s="457">
        <v>40146</v>
      </c>
      <c r="C49" s="457">
        <v>1178</v>
      </c>
      <c r="D49" s="457">
        <v>15661</v>
      </c>
      <c r="E49" s="457">
        <v>2992</v>
      </c>
      <c r="F49" s="521">
        <v>1860000</v>
      </c>
      <c r="G49" s="591">
        <v>0</v>
      </c>
    </row>
    <row r="50" spans="1:26" x14ac:dyDescent="0.25">
      <c r="A50" s="456">
        <v>44896</v>
      </c>
      <c r="B50" s="457">
        <v>34872</v>
      </c>
      <c r="C50" s="457">
        <v>1324</v>
      </c>
      <c r="D50" s="457">
        <v>14705</v>
      </c>
      <c r="E50" s="457">
        <v>2935</v>
      </c>
      <c r="F50" s="521">
        <v>1700000</v>
      </c>
      <c r="G50" s="591">
        <v>0</v>
      </c>
    </row>
    <row r="51" spans="1:26" x14ac:dyDescent="0.25">
      <c r="A51" s="456">
        <v>44927</v>
      </c>
      <c r="B51" s="457">
        <v>29887</v>
      </c>
      <c r="C51" s="457">
        <v>966</v>
      </c>
      <c r="D51" s="457">
        <v>11166</v>
      </c>
      <c r="E51" s="457">
        <v>2512</v>
      </c>
      <c r="F51" s="521">
        <v>1360000</v>
      </c>
      <c r="G51" s="591">
        <v>0</v>
      </c>
    </row>
    <row r="52" spans="1:26" x14ac:dyDescent="0.25">
      <c r="A52" s="456">
        <v>44958</v>
      </c>
      <c r="B52" s="457">
        <v>43212</v>
      </c>
      <c r="C52" s="457">
        <v>1268</v>
      </c>
      <c r="D52" s="457">
        <v>16505</v>
      </c>
      <c r="E52" s="457">
        <v>3162</v>
      </c>
      <c r="F52" s="521">
        <v>1980000</v>
      </c>
      <c r="G52" s="591">
        <v>0</v>
      </c>
    </row>
    <row r="53" spans="1:26" x14ac:dyDescent="0.25">
      <c r="A53" s="460">
        <v>44986</v>
      </c>
      <c r="B53" s="461">
        <v>36553</v>
      </c>
      <c r="C53" s="461">
        <v>1149</v>
      </c>
      <c r="D53" s="461">
        <v>14685</v>
      </c>
      <c r="E53" s="461">
        <v>2720</v>
      </c>
      <c r="F53" s="592">
        <v>1710000</v>
      </c>
      <c r="G53" s="593">
        <v>10000</v>
      </c>
    </row>
    <row r="54" spans="1:26" x14ac:dyDescent="0.25">
      <c r="A54" s="576" t="s">
        <v>271</v>
      </c>
      <c r="F54" s="452"/>
      <c r="G54" s="238"/>
    </row>
    <row r="55" spans="1:26" x14ac:dyDescent="0.25">
      <c r="A55" s="576" t="s">
        <v>481</v>
      </c>
      <c r="F55" s="452"/>
      <c r="G55" s="238"/>
    </row>
    <row r="56" spans="1:26" x14ac:dyDescent="0.25">
      <c r="A56" s="255"/>
      <c r="F56" s="452"/>
      <c r="G56" s="238"/>
    </row>
    <row r="57" spans="1:26" s="175" customFormat="1" x14ac:dyDescent="0.25">
      <c r="A57" s="3"/>
      <c r="B57" s="23"/>
      <c r="C57" s="23"/>
      <c r="D57" s="23"/>
      <c r="E57" s="23"/>
      <c r="F57" s="452"/>
      <c r="G57" s="238"/>
      <c r="H57" s="23"/>
      <c r="I57" s="23"/>
      <c r="J57" s="23"/>
    </row>
    <row r="58" spans="1:26" s="3" customFormat="1" x14ac:dyDescent="0.25">
      <c r="A58" s="252"/>
      <c r="B58" s="23"/>
      <c r="C58" s="23"/>
      <c r="D58" s="23"/>
      <c r="E58" s="23"/>
      <c r="F58" s="452"/>
      <c r="G58" s="238"/>
      <c r="H58" s="23"/>
      <c r="I58" s="23"/>
      <c r="J58" s="23"/>
      <c r="K58" s="24"/>
      <c r="L58" s="24"/>
      <c r="M58" s="24"/>
      <c r="N58" s="24"/>
      <c r="O58" s="24"/>
      <c r="P58" s="24"/>
      <c r="Q58" s="24"/>
      <c r="R58" s="399"/>
      <c r="S58" s="399"/>
      <c r="T58" s="399"/>
      <c r="U58" s="399"/>
      <c r="V58" s="399"/>
      <c r="W58" s="399"/>
      <c r="X58" s="399"/>
      <c r="Y58" s="399"/>
      <c r="Z58" s="21"/>
    </row>
    <row r="59" spans="1:26" s="3" customFormat="1" x14ac:dyDescent="0.25">
      <c r="A59" s="252"/>
      <c r="B59" s="175"/>
      <c r="C59" s="175"/>
      <c r="D59" s="175"/>
      <c r="E59" s="175"/>
      <c r="F59" s="520"/>
      <c r="G59" s="521"/>
      <c r="H59" s="175"/>
      <c r="I59" s="23"/>
      <c r="J59" s="23"/>
      <c r="K59" s="24"/>
      <c r="L59" s="24"/>
      <c r="M59" s="24"/>
      <c r="N59" s="24"/>
      <c r="O59" s="24"/>
      <c r="P59" s="24"/>
      <c r="Q59" s="24"/>
      <c r="R59" s="399"/>
      <c r="S59" s="399"/>
      <c r="T59" s="399"/>
      <c r="U59" s="399"/>
      <c r="V59" s="399"/>
      <c r="W59" s="399"/>
      <c r="X59" s="399"/>
      <c r="Y59" s="399"/>
      <c r="Z59" s="21"/>
    </row>
    <row r="60" spans="1:26" x14ac:dyDescent="0.25">
      <c r="A60" s="518"/>
      <c r="B60" s="24"/>
      <c r="C60" s="24"/>
      <c r="D60" s="24"/>
      <c r="E60" s="24"/>
      <c r="F60" s="24"/>
      <c r="G60" s="24"/>
      <c r="H60" s="24"/>
    </row>
    <row r="61" spans="1:26" x14ac:dyDescent="0.25">
      <c r="B61" s="24"/>
      <c r="C61" s="24"/>
      <c r="D61" s="24"/>
      <c r="E61" s="24"/>
      <c r="F61" s="24"/>
      <c r="G61" s="24"/>
      <c r="H61" s="24"/>
    </row>
    <row r="62" spans="1:26" x14ac:dyDescent="0.25">
      <c r="I62" s="175"/>
      <c r="J62" s="175"/>
    </row>
    <row r="63" spans="1:26" x14ac:dyDescent="0.25">
      <c r="I63" s="24"/>
      <c r="J63" s="24"/>
    </row>
    <row r="64" spans="1:26" x14ac:dyDescent="0.25">
      <c r="I64" s="24"/>
      <c r="J64" s="24"/>
    </row>
  </sheetData>
  <hyperlinks>
    <hyperlink ref="A54" location="List!A1" display="Back to List" xr:uid="{C90BD959-4393-406C-87CF-E5EE77F77B85}"/>
    <hyperlink ref="A55" location="Notes!A1" display="Back to Notes" xr:uid="{29E11EE5-C254-44CD-93AC-DB858132B934}"/>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Y16"/>
  <sheetViews>
    <sheetView showGridLines="0" workbookViewId="0"/>
  </sheetViews>
  <sheetFormatPr defaultRowHeight="15" x14ac:dyDescent="0.25"/>
  <cols>
    <col min="1" max="1" width="25.7109375" style="3" customWidth="1"/>
    <col min="2" max="2" width="17.28515625" style="2" customWidth="1"/>
    <col min="3" max="5" width="9.140625" style="2" customWidth="1"/>
    <col min="6" max="6" width="16.7109375" style="2" customWidth="1"/>
    <col min="7" max="9" width="9.140625" style="2"/>
    <col min="10" max="10" width="16.5703125" style="2" customWidth="1"/>
    <col min="11" max="13" width="9.140625" style="2"/>
    <col min="14" max="14" width="16" style="2" customWidth="1"/>
    <col min="15" max="17" width="9.140625" style="2"/>
    <col min="18" max="18" width="16" style="2" customWidth="1"/>
    <col min="19" max="21" width="9.140625" style="2"/>
    <col min="22" max="22" width="16" style="2" customWidth="1"/>
    <col min="23" max="25" width="9.140625" style="2"/>
    <col min="26" max="16384" width="9.140625" style="3"/>
  </cols>
  <sheetData>
    <row r="1" spans="1:25" x14ac:dyDescent="0.25">
      <c r="A1" s="535" t="s">
        <v>404</v>
      </c>
    </row>
    <row r="2" spans="1:25" x14ac:dyDescent="0.25">
      <c r="A2" s="536" t="s">
        <v>298</v>
      </c>
    </row>
    <row r="3" spans="1:25" ht="15" customHeight="1" x14ac:dyDescent="0.25">
      <c r="A3" s="175" t="s">
        <v>302</v>
      </c>
    </row>
    <row r="4" spans="1:25" ht="15" customHeight="1" x14ac:dyDescent="0.25">
      <c r="A4" s="313"/>
      <c r="B4" s="431"/>
      <c r="C4" s="299">
        <v>2018</v>
      </c>
      <c r="D4" s="299"/>
      <c r="E4" s="432"/>
      <c r="F4" s="431"/>
      <c r="G4" s="299">
        <v>2019</v>
      </c>
      <c r="H4" s="299"/>
      <c r="I4" s="432"/>
      <c r="J4" s="431"/>
      <c r="K4" s="437">
        <v>2020</v>
      </c>
      <c r="L4" s="299"/>
      <c r="M4" s="432"/>
      <c r="N4" s="431"/>
      <c r="O4" s="437">
        <v>2021</v>
      </c>
      <c r="P4" s="299"/>
      <c r="Q4" s="432"/>
      <c r="R4" s="431"/>
      <c r="S4" s="437">
        <v>2022</v>
      </c>
      <c r="T4" s="299"/>
      <c r="U4" s="432"/>
      <c r="V4" s="431"/>
      <c r="W4" s="437">
        <v>2023</v>
      </c>
      <c r="X4" s="299"/>
      <c r="Y4" s="432"/>
    </row>
    <row r="5" spans="1:25" ht="30" x14ac:dyDescent="0.25">
      <c r="A5" s="316" t="s">
        <v>160</v>
      </c>
      <c r="B5" s="295" t="s">
        <v>114</v>
      </c>
      <c r="C5" s="433"/>
      <c r="D5" s="312" t="s">
        <v>115</v>
      </c>
      <c r="E5" s="434"/>
      <c r="F5" s="295" t="s">
        <v>114</v>
      </c>
      <c r="G5" s="435"/>
      <c r="H5" s="312" t="s">
        <v>115</v>
      </c>
      <c r="I5" s="436"/>
      <c r="J5" s="295" t="s">
        <v>114</v>
      </c>
      <c r="K5" s="435"/>
      <c r="L5" s="312" t="s">
        <v>115</v>
      </c>
      <c r="M5" s="436"/>
      <c r="N5" s="295" t="s">
        <v>114</v>
      </c>
      <c r="O5" s="435"/>
      <c r="P5" s="312" t="s">
        <v>115</v>
      </c>
      <c r="Q5" s="436"/>
      <c r="R5" s="295" t="s">
        <v>114</v>
      </c>
      <c r="S5" s="435"/>
      <c r="T5" s="312" t="s">
        <v>115</v>
      </c>
      <c r="U5" s="436"/>
      <c r="V5" s="295" t="s">
        <v>114</v>
      </c>
      <c r="W5" s="435"/>
      <c r="X5" s="312" t="s">
        <v>115</v>
      </c>
      <c r="Y5" s="436"/>
    </row>
    <row r="6" spans="1:25" x14ac:dyDescent="0.25">
      <c r="A6" s="314" t="s">
        <v>161</v>
      </c>
      <c r="B6" s="296" t="s">
        <v>119</v>
      </c>
      <c r="C6" s="242" t="s">
        <v>116</v>
      </c>
      <c r="D6" s="242" t="s">
        <v>117</v>
      </c>
      <c r="E6" s="300" t="s">
        <v>118</v>
      </c>
      <c r="F6" s="296" t="s">
        <v>119</v>
      </c>
      <c r="G6" s="242" t="s">
        <v>116</v>
      </c>
      <c r="H6" s="242" t="s">
        <v>117</v>
      </c>
      <c r="I6" s="300" t="s">
        <v>118</v>
      </c>
      <c r="J6" s="296" t="s">
        <v>119</v>
      </c>
      <c r="K6" s="242" t="s">
        <v>116</v>
      </c>
      <c r="L6" s="242" t="s">
        <v>117</v>
      </c>
      <c r="M6" s="300" t="s">
        <v>118</v>
      </c>
      <c r="N6" s="296" t="s">
        <v>119</v>
      </c>
      <c r="O6" s="242" t="s">
        <v>116</v>
      </c>
      <c r="P6" s="242" t="s">
        <v>117</v>
      </c>
      <c r="Q6" s="300" t="s">
        <v>118</v>
      </c>
      <c r="R6" s="296" t="s">
        <v>119</v>
      </c>
      <c r="S6" s="242" t="s">
        <v>116</v>
      </c>
      <c r="T6" s="242" t="s">
        <v>117</v>
      </c>
      <c r="U6" s="300" t="s">
        <v>118</v>
      </c>
      <c r="V6" s="296" t="s">
        <v>119</v>
      </c>
      <c r="W6" s="242" t="s">
        <v>116</v>
      </c>
      <c r="X6" s="242" t="s">
        <v>117</v>
      </c>
      <c r="Y6" s="300" t="s">
        <v>118</v>
      </c>
    </row>
    <row r="7" spans="1:25" x14ac:dyDescent="0.25">
      <c r="A7" s="315"/>
      <c r="B7" s="163"/>
      <c r="C7" s="243" t="s">
        <v>120</v>
      </c>
      <c r="D7" s="243" t="s">
        <v>120</v>
      </c>
      <c r="E7" s="163" t="s">
        <v>120</v>
      </c>
      <c r="F7" s="163"/>
      <c r="G7" s="243" t="s">
        <v>120</v>
      </c>
      <c r="H7" s="243" t="s">
        <v>120</v>
      </c>
      <c r="I7" s="163" t="s">
        <v>120</v>
      </c>
      <c r="J7" s="244"/>
      <c r="K7" s="243" t="s">
        <v>120</v>
      </c>
      <c r="L7" s="243" t="s">
        <v>120</v>
      </c>
      <c r="M7" s="163" t="s">
        <v>120</v>
      </c>
      <c r="N7" s="244"/>
      <c r="O7" s="243" t="s">
        <v>120</v>
      </c>
      <c r="P7" s="243" t="s">
        <v>120</v>
      </c>
      <c r="Q7" s="163" t="s">
        <v>120</v>
      </c>
      <c r="R7" s="244"/>
      <c r="S7" s="243" t="s">
        <v>120</v>
      </c>
      <c r="T7" s="243" t="s">
        <v>120</v>
      </c>
      <c r="U7" s="163" t="s">
        <v>120</v>
      </c>
      <c r="V7" s="244"/>
      <c r="W7" s="243" t="s">
        <v>120</v>
      </c>
      <c r="X7" s="243" t="s">
        <v>120</v>
      </c>
      <c r="Y7" s="163" t="s">
        <v>120</v>
      </c>
    </row>
    <row r="8" spans="1:25" x14ac:dyDescent="0.25">
      <c r="A8" s="34" t="s">
        <v>2</v>
      </c>
      <c r="B8" s="245">
        <v>0.51414226473527103</v>
      </c>
      <c r="C8" s="246">
        <v>90.369330962531293</v>
      </c>
      <c r="D8" s="246">
        <v>99.978844876711193</v>
      </c>
      <c r="E8" s="247">
        <v>100</v>
      </c>
      <c r="F8" s="245">
        <v>0.51730802305981305</v>
      </c>
      <c r="G8" s="246">
        <v>90.251843340036402</v>
      </c>
      <c r="H8" s="246">
        <v>99.980050432506602</v>
      </c>
      <c r="I8" s="247">
        <v>100</v>
      </c>
      <c r="J8" s="245">
        <v>0.51993500000000004</v>
      </c>
      <c r="K8" s="246">
        <v>90.07696</v>
      </c>
      <c r="L8" s="246">
        <v>99.988140000000001</v>
      </c>
      <c r="M8" s="247">
        <v>100</v>
      </c>
      <c r="N8" s="245">
        <v>0.52163703085570901</v>
      </c>
      <c r="O8" s="246">
        <v>89.925856931927001</v>
      </c>
      <c r="P8" s="246">
        <v>99.988886478018998</v>
      </c>
      <c r="Q8" s="247">
        <v>100</v>
      </c>
      <c r="R8" s="245">
        <v>0.518601495920471</v>
      </c>
      <c r="S8" s="246">
        <v>89.835582911918706</v>
      </c>
      <c r="T8" s="246">
        <v>99.988494987475207</v>
      </c>
      <c r="U8" s="247">
        <v>100</v>
      </c>
      <c r="V8" s="245">
        <v>0.51745927931062197</v>
      </c>
      <c r="W8" s="246">
        <v>89.864178234471794</v>
      </c>
      <c r="X8" s="246">
        <v>99.987877662400606</v>
      </c>
      <c r="Y8" s="247">
        <v>100</v>
      </c>
    </row>
    <row r="9" spans="1:25" x14ac:dyDescent="0.25">
      <c r="A9" s="34" t="s">
        <v>3</v>
      </c>
      <c r="B9" s="245">
        <v>1.72704942880646</v>
      </c>
      <c r="C9" s="246">
        <v>52.9482322580645</v>
      </c>
      <c r="D9" s="246">
        <v>77.398503225806493</v>
      </c>
      <c r="E9" s="247">
        <v>94.383070967741901</v>
      </c>
      <c r="F9" s="245">
        <v>1.7248248027267601</v>
      </c>
      <c r="G9" s="246">
        <v>52.980364728299797</v>
      </c>
      <c r="H9" s="246">
        <v>77.481278497603299</v>
      </c>
      <c r="I9" s="247">
        <v>94.360679409526597</v>
      </c>
      <c r="J9" s="245">
        <v>1.723681</v>
      </c>
      <c r="K9" s="246">
        <v>52.928460000000001</v>
      </c>
      <c r="L9" s="246">
        <v>77.534139999999994</v>
      </c>
      <c r="M9" s="247">
        <v>94.360759999999999</v>
      </c>
      <c r="N9" s="245">
        <v>1.71374489693385</v>
      </c>
      <c r="O9" s="246">
        <v>52.755460479136502</v>
      </c>
      <c r="P9" s="246">
        <v>77.524825884555099</v>
      </c>
      <c r="Q9" s="247">
        <v>94.4578820917352</v>
      </c>
      <c r="R9" s="245">
        <v>1.71838379940221</v>
      </c>
      <c r="S9" s="246">
        <v>52.542182204624098</v>
      </c>
      <c r="T9" s="246">
        <v>77.457556636352095</v>
      </c>
      <c r="U9" s="247">
        <v>94.467044744576398</v>
      </c>
      <c r="V9" s="245">
        <v>1.7198226707333399</v>
      </c>
      <c r="W9" s="246">
        <v>52.438761840972198</v>
      </c>
      <c r="X9" s="246">
        <v>77.429791407520796</v>
      </c>
      <c r="Y9" s="247">
        <v>94.466239275348499</v>
      </c>
    </row>
    <row r="10" spans="1:25" x14ac:dyDescent="0.25">
      <c r="A10" s="34" t="s">
        <v>4</v>
      </c>
      <c r="B10" s="245">
        <v>1.3380812024153499</v>
      </c>
      <c r="C10" s="246">
        <v>55.972597505390397</v>
      </c>
      <c r="D10" s="246">
        <v>87.101995141788805</v>
      </c>
      <c r="E10" s="247">
        <v>98.279156090504699</v>
      </c>
      <c r="F10" s="245">
        <v>1.3069021919964099</v>
      </c>
      <c r="G10" s="246">
        <v>59.402202156684403</v>
      </c>
      <c r="H10" s="246">
        <v>87.217693040578595</v>
      </c>
      <c r="I10" s="247">
        <v>98.266370014291297</v>
      </c>
      <c r="J10" s="245">
        <v>1.306303</v>
      </c>
      <c r="K10" s="246">
        <v>59.38335</v>
      </c>
      <c r="L10" s="246">
        <v>87.295190000000005</v>
      </c>
      <c r="M10" s="247">
        <v>98.245649999999998</v>
      </c>
      <c r="N10" s="245">
        <v>1.3499178428669201</v>
      </c>
      <c r="O10" s="246">
        <v>58.353785161412098</v>
      </c>
      <c r="P10" s="246">
        <v>86.129007383929803</v>
      </c>
      <c r="Q10" s="247">
        <v>98.056566698662806</v>
      </c>
      <c r="R10" s="245">
        <v>1.4545864938073101</v>
      </c>
      <c r="S10" s="246">
        <v>54.802966341013601</v>
      </c>
      <c r="T10" s="246">
        <v>84.987561437566796</v>
      </c>
      <c r="U10" s="247">
        <v>96.647236064738294</v>
      </c>
      <c r="V10" s="245">
        <v>1.45562596172977</v>
      </c>
      <c r="W10" s="246">
        <v>54.727399285161198</v>
      </c>
      <c r="X10" s="246">
        <v>84.977957834419101</v>
      </c>
      <c r="Y10" s="247">
        <v>96.654179147668202</v>
      </c>
    </row>
    <row r="11" spans="1:25" x14ac:dyDescent="0.25">
      <c r="A11" s="34" t="s">
        <v>5</v>
      </c>
      <c r="B11" s="245">
        <v>1.99081822720964</v>
      </c>
      <c r="C11" s="246">
        <v>44.956346839274502</v>
      </c>
      <c r="D11" s="246">
        <v>72.598829671331899</v>
      </c>
      <c r="E11" s="247">
        <v>92.453006916474806</v>
      </c>
      <c r="F11" s="245">
        <v>1.92305748980768</v>
      </c>
      <c r="G11" s="246">
        <v>45.782048311770701</v>
      </c>
      <c r="H11" s="246">
        <v>75.178334085283296</v>
      </c>
      <c r="I11" s="247">
        <v>92.795181016717706</v>
      </c>
      <c r="J11" s="245">
        <v>1.9199379999999999</v>
      </c>
      <c r="K11" s="246">
        <v>45.838099999999997</v>
      </c>
      <c r="L11" s="246">
        <v>75.227209999999999</v>
      </c>
      <c r="M11" s="247">
        <v>92.822109999999995</v>
      </c>
      <c r="N11" s="245">
        <v>1.9349246633415</v>
      </c>
      <c r="O11" s="246">
        <v>45.435591280993101</v>
      </c>
      <c r="P11" s="246">
        <v>74.815082560549996</v>
      </c>
      <c r="Q11" s="247">
        <v>92.561890490575806</v>
      </c>
      <c r="R11" s="245">
        <v>1.9297351868731401</v>
      </c>
      <c r="S11" s="246">
        <v>44.859676188541101</v>
      </c>
      <c r="T11" s="246">
        <v>74.929536868814495</v>
      </c>
      <c r="U11" s="247">
        <v>92.495115422507098</v>
      </c>
      <c r="V11" s="245">
        <v>1.9543877975613899</v>
      </c>
      <c r="W11" s="246">
        <v>44.467169527300101</v>
      </c>
      <c r="X11" s="246">
        <v>74.493418945862601</v>
      </c>
      <c r="Y11" s="247">
        <v>92.075387021146796</v>
      </c>
    </row>
    <row r="12" spans="1:25" x14ac:dyDescent="0.25">
      <c r="A12" s="34" t="s">
        <v>6</v>
      </c>
      <c r="B12" s="245">
        <v>2.20968369450781</v>
      </c>
      <c r="C12" s="246">
        <v>45.772470546222301</v>
      </c>
      <c r="D12" s="246">
        <v>73.446021508070999</v>
      </c>
      <c r="E12" s="247">
        <v>87.636774854414895</v>
      </c>
      <c r="F12" s="245">
        <v>2.22272845350362</v>
      </c>
      <c r="G12" s="246">
        <v>45.475832652577601</v>
      </c>
      <c r="H12" s="246">
        <v>73.235387656599798</v>
      </c>
      <c r="I12" s="247">
        <v>87.525645262875599</v>
      </c>
      <c r="J12" s="245">
        <v>2.221762</v>
      </c>
      <c r="K12" s="246">
        <v>45.601260000000003</v>
      </c>
      <c r="L12" s="246">
        <v>73.281019999999998</v>
      </c>
      <c r="M12" s="247">
        <v>87.545069999999996</v>
      </c>
      <c r="N12" s="245">
        <v>2.0606335809604199</v>
      </c>
      <c r="O12" s="246">
        <v>47.017435580928897</v>
      </c>
      <c r="P12" s="246">
        <v>74.170652677055998</v>
      </c>
      <c r="Q12" s="247">
        <v>89.478784138250305</v>
      </c>
      <c r="R12" s="245">
        <v>2.0033708930315601</v>
      </c>
      <c r="S12" s="246">
        <v>47.2063791581703</v>
      </c>
      <c r="T12" s="246">
        <v>74.770064217670495</v>
      </c>
      <c r="U12" s="247">
        <v>90.640959308518703</v>
      </c>
      <c r="V12" s="245">
        <v>2.0409751775543201</v>
      </c>
      <c r="W12" s="246">
        <v>47.079754897230501</v>
      </c>
      <c r="X12" s="246">
        <v>74.448760011579694</v>
      </c>
      <c r="Y12" s="247">
        <v>89.818645662452994</v>
      </c>
    </row>
    <row r="13" spans="1:25" x14ac:dyDescent="0.25">
      <c r="A13" s="169" t="s">
        <v>7</v>
      </c>
      <c r="B13" s="248">
        <v>1.55550001041095</v>
      </c>
      <c r="C13" s="249">
        <v>57.847525349849498</v>
      </c>
      <c r="D13" s="249">
        <v>81.902331508923993</v>
      </c>
      <c r="E13" s="250">
        <v>94.684945647378001</v>
      </c>
      <c r="F13" s="248">
        <v>1.53773292902345</v>
      </c>
      <c r="G13" s="249">
        <v>58.595354104878901</v>
      </c>
      <c r="H13" s="249">
        <v>82.4461020760682</v>
      </c>
      <c r="I13" s="250">
        <v>94.731915881758596</v>
      </c>
      <c r="J13" s="248">
        <v>1.537404</v>
      </c>
      <c r="K13" s="249">
        <v>58.559289999999997</v>
      </c>
      <c r="L13" s="249">
        <v>82.485699999999994</v>
      </c>
      <c r="M13" s="250">
        <v>94.73733</v>
      </c>
      <c r="N13" s="248">
        <v>1.5214594851482</v>
      </c>
      <c r="O13" s="249">
        <v>58.403013500736598</v>
      </c>
      <c r="P13" s="249">
        <v>82.303323486375902</v>
      </c>
      <c r="Q13" s="250">
        <v>94.981821581575204</v>
      </c>
      <c r="R13" s="248">
        <v>1.53148885031737</v>
      </c>
      <c r="S13" s="249">
        <v>57.569277624724599</v>
      </c>
      <c r="T13" s="249">
        <v>82.192489324228006</v>
      </c>
      <c r="U13" s="250">
        <v>94.891428826944406</v>
      </c>
      <c r="V13" s="248">
        <v>1.54236384980645</v>
      </c>
      <c r="W13" s="249">
        <v>57.457857290467302</v>
      </c>
      <c r="X13" s="249">
        <v>82.053257756915499</v>
      </c>
      <c r="Y13" s="250">
        <v>94.673240240506203</v>
      </c>
    </row>
    <row r="14" spans="1:25" x14ac:dyDescent="0.25">
      <c r="A14" s="576" t="s">
        <v>271</v>
      </c>
    </row>
    <row r="15" spans="1:25" x14ac:dyDescent="0.25">
      <c r="A15" s="576" t="s">
        <v>481</v>
      </c>
    </row>
    <row r="16" spans="1:25" x14ac:dyDescent="0.25">
      <c r="A16" s="43"/>
    </row>
  </sheetData>
  <hyperlinks>
    <hyperlink ref="A14" location="List!A1" display="Back to List" xr:uid="{843664F3-1C15-4DC0-A98F-C431773DD7FC}"/>
    <hyperlink ref="A15" location="Notes!A1" display="Back to Notes" xr:uid="{CDF6D916-3EFD-4316-B3AD-FC64901F685F}"/>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Y22"/>
  <sheetViews>
    <sheetView workbookViewId="0"/>
  </sheetViews>
  <sheetFormatPr defaultRowHeight="15" x14ac:dyDescent="0.25"/>
  <cols>
    <col min="1" max="1" width="34.85546875" style="3" customWidth="1"/>
    <col min="2" max="2" width="18.5703125" style="3" customWidth="1"/>
    <col min="3" max="5" width="9.140625" style="3"/>
    <col min="6" max="6" width="18.5703125" style="3" customWidth="1"/>
    <col min="7" max="9" width="9.140625" style="3"/>
    <col min="10" max="10" width="17.5703125" style="3" customWidth="1"/>
    <col min="11" max="13" width="9.140625" style="3"/>
    <col min="14" max="14" width="17.5703125" style="3" customWidth="1"/>
    <col min="15" max="17" width="9.140625" style="3"/>
    <col min="18" max="18" width="17.5703125" style="3" customWidth="1"/>
    <col min="19" max="21" width="9.140625" style="3"/>
    <col min="22" max="22" width="17.5703125" style="3" customWidth="1"/>
    <col min="23" max="16384" width="9.140625" style="3"/>
  </cols>
  <sheetData>
    <row r="1" spans="1:25" x14ac:dyDescent="0.25">
      <c r="A1" s="535" t="s">
        <v>405</v>
      </c>
      <c r="B1" s="2"/>
      <c r="C1" s="2"/>
      <c r="D1" s="2"/>
      <c r="E1" s="2"/>
    </row>
    <row r="2" spans="1:25" x14ac:dyDescent="0.25">
      <c r="A2" s="536" t="s">
        <v>298</v>
      </c>
    </row>
    <row r="3" spans="1:25" ht="15" customHeight="1" x14ac:dyDescent="0.25">
      <c r="A3" s="175" t="s">
        <v>302</v>
      </c>
    </row>
    <row r="4" spans="1:25" ht="15" customHeight="1" x14ac:dyDescent="0.25">
      <c r="A4" s="313"/>
      <c r="B4" s="431"/>
      <c r="C4" s="299">
        <v>2018</v>
      </c>
      <c r="D4" s="299"/>
      <c r="E4" s="432"/>
      <c r="F4" s="431"/>
      <c r="G4" s="299">
        <v>2019</v>
      </c>
      <c r="H4" s="299"/>
      <c r="I4" s="432"/>
      <c r="J4" s="431"/>
      <c r="K4" s="437">
        <v>2020</v>
      </c>
      <c r="L4" s="299"/>
      <c r="M4" s="432"/>
      <c r="N4" s="431"/>
      <c r="O4" s="437">
        <v>2021</v>
      </c>
      <c r="P4" s="299"/>
      <c r="Q4" s="432"/>
      <c r="R4" s="431"/>
      <c r="S4" s="437">
        <v>2022</v>
      </c>
      <c r="T4" s="299"/>
      <c r="U4" s="432"/>
      <c r="V4" s="431"/>
      <c r="W4" s="437">
        <v>2023</v>
      </c>
      <c r="X4" s="299"/>
      <c r="Y4" s="432"/>
    </row>
    <row r="5" spans="1:25" x14ac:dyDescent="0.25">
      <c r="A5" s="314" t="s">
        <v>180</v>
      </c>
      <c r="B5" s="295" t="s">
        <v>114</v>
      </c>
      <c r="C5" s="311"/>
      <c r="D5" s="312" t="s">
        <v>115</v>
      </c>
      <c r="E5" s="308"/>
      <c r="F5" s="276" t="s">
        <v>114</v>
      </c>
      <c r="G5" s="309"/>
      <c r="H5" s="312" t="s">
        <v>115</v>
      </c>
      <c r="I5" s="308"/>
      <c r="J5" s="295" t="s">
        <v>114</v>
      </c>
      <c r="K5" s="309"/>
      <c r="L5" s="312" t="s">
        <v>115</v>
      </c>
      <c r="M5" s="310"/>
      <c r="N5" s="295" t="s">
        <v>114</v>
      </c>
      <c r="O5" s="309"/>
      <c r="P5" s="312" t="s">
        <v>115</v>
      </c>
      <c r="Q5" s="310"/>
      <c r="R5" s="295" t="s">
        <v>114</v>
      </c>
      <c r="S5" s="309"/>
      <c r="T5" s="312" t="s">
        <v>115</v>
      </c>
      <c r="U5" s="310"/>
      <c r="V5" s="295" t="s">
        <v>114</v>
      </c>
      <c r="W5" s="309"/>
      <c r="X5" s="312" t="s">
        <v>115</v>
      </c>
      <c r="Y5" s="310"/>
    </row>
    <row r="6" spans="1:25" x14ac:dyDescent="0.25">
      <c r="A6" s="314" t="s">
        <v>181</v>
      </c>
      <c r="B6" s="296" t="s">
        <v>119</v>
      </c>
      <c r="C6" s="242" t="s">
        <v>116</v>
      </c>
      <c r="D6" s="242" t="s">
        <v>117</v>
      </c>
      <c r="E6" s="300" t="s">
        <v>118</v>
      </c>
      <c r="F6" s="317" t="s">
        <v>119</v>
      </c>
      <c r="G6" s="242" t="s">
        <v>116</v>
      </c>
      <c r="H6" s="242" t="s">
        <v>117</v>
      </c>
      <c r="I6" s="300" t="s">
        <v>118</v>
      </c>
      <c r="J6" s="296" t="s">
        <v>119</v>
      </c>
      <c r="K6" s="242" t="s">
        <v>116</v>
      </c>
      <c r="L6" s="242" t="s">
        <v>117</v>
      </c>
      <c r="M6" s="300" t="s">
        <v>118</v>
      </c>
      <c r="N6" s="296" t="s">
        <v>119</v>
      </c>
      <c r="O6" s="242" t="s">
        <v>116</v>
      </c>
      <c r="P6" s="242" t="s">
        <v>117</v>
      </c>
      <c r="Q6" s="300" t="s">
        <v>118</v>
      </c>
      <c r="R6" s="296" t="s">
        <v>119</v>
      </c>
      <c r="S6" s="242" t="s">
        <v>116</v>
      </c>
      <c r="T6" s="242" t="s">
        <v>117</v>
      </c>
      <c r="U6" s="300" t="s">
        <v>118</v>
      </c>
      <c r="V6" s="296" t="s">
        <v>119</v>
      </c>
      <c r="W6" s="242" t="s">
        <v>116</v>
      </c>
      <c r="X6" s="242" t="s">
        <v>117</v>
      </c>
      <c r="Y6" s="300" t="s">
        <v>118</v>
      </c>
    </row>
    <row r="7" spans="1:25" x14ac:dyDescent="0.25">
      <c r="A7" s="315"/>
      <c r="B7" s="163"/>
      <c r="C7" s="243" t="s">
        <v>120</v>
      </c>
      <c r="D7" s="243" t="s">
        <v>120</v>
      </c>
      <c r="E7" s="163" t="s">
        <v>120</v>
      </c>
      <c r="F7" s="244"/>
      <c r="G7" s="243" t="s">
        <v>120</v>
      </c>
      <c r="H7" s="243" t="s">
        <v>120</v>
      </c>
      <c r="I7" s="163" t="s">
        <v>120</v>
      </c>
      <c r="J7" s="244"/>
      <c r="K7" s="243" t="s">
        <v>120</v>
      </c>
      <c r="L7" s="243" t="s">
        <v>120</v>
      </c>
      <c r="M7" s="163" t="s">
        <v>120</v>
      </c>
      <c r="N7" s="244"/>
      <c r="O7" s="243" t="s">
        <v>120</v>
      </c>
      <c r="P7" s="243" t="s">
        <v>120</v>
      </c>
      <c r="Q7" s="163" t="s">
        <v>120</v>
      </c>
      <c r="R7" s="244"/>
      <c r="S7" s="243" t="s">
        <v>120</v>
      </c>
      <c r="T7" s="243" t="s">
        <v>120</v>
      </c>
      <c r="U7" s="163" t="s">
        <v>120</v>
      </c>
      <c r="V7" s="244"/>
      <c r="W7" s="243" t="s">
        <v>120</v>
      </c>
      <c r="X7" s="243" t="s">
        <v>120</v>
      </c>
      <c r="Y7" s="163" t="s">
        <v>120</v>
      </c>
    </row>
    <row r="8" spans="1:25" x14ac:dyDescent="0.25">
      <c r="A8" s="34" t="s">
        <v>122</v>
      </c>
      <c r="B8" s="245">
        <v>0.96369059031965099</v>
      </c>
      <c r="C8" s="246">
        <v>73.457408238665806</v>
      </c>
      <c r="D8" s="246">
        <v>94.089292496806095</v>
      </c>
      <c r="E8" s="247">
        <v>98.350195089948599</v>
      </c>
      <c r="F8" s="245">
        <v>0.96717302675066796</v>
      </c>
      <c r="G8" s="246">
        <v>73.252877172384601</v>
      </c>
      <c r="H8" s="246">
        <v>94.005378913022696</v>
      </c>
      <c r="I8" s="247">
        <v>98.285983426394907</v>
      </c>
      <c r="J8" s="245">
        <v>0.96735899999999997</v>
      </c>
      <c r="K8" s="246">
        <v>73.034809999999993</v>
      </c>
      <c r="L8" s="246">
        <v>93.991860000000003</v>
      </c>
      <c r="M8" s="247">
        <v>98.315269999999998</v>
      </c>
      <c r="N8" s="245">
        <v>0.97268853187238702</v>
      </c>
      <c r="O8" s="246">
        <v>72.7400948839595</v>
      </c>
      <c r="P8" s="246">
        <v>93.963463601946302</v>
      </c>
      <c r="Q8" s="247">
        <v>98.266309445880395</v>
      </c>
      <c r="R8" s="245">
        <v>0.97793964060694805</v>
      </c>
      <c r="S8" s="246">
        <v>72.467984083993699</v>
      </c>
      <c r="T8" s="246">
        <v>93.893737252148298</v>
      </c>
      <c r="U8" s="247">
        <v>98.260607884441797</v>
      </c>
      <c r="V8" s="245">
        <v>0.97986959684543395</v>
      </c>
      <c r="W8" s="246">
        <v>72.235236507054196</v>
      </c>
      <c r="X8" s="246">
        <v>93.897403319304402</v>
      </c>
      <c r="Y8" s="247">
        <v>98.229836681754406</v>
      </c>
    </row>
    <row r="9" spans="1:25" x14ac:dyDescent="0.25">
      <c r="A9" s="34" t="s">
        <v>121</v>
      </c>
      <c r="B9" s="245">
        <v>1.29849676701865</v>
      </c>
      <c r="C9" s="246">
        <v>56.622788723409499</v>
      </c>
      <c r="D9" s="246">
        <v>87.298500871016003</v>
      </c>
      <c r="E9" s="247">
        <v>99.335083543931106</v>
      </c>
      <c r="F9" s="245">
        <v>1.2975543481777401</v>
      </c>
      <c r="G9" s="246">
        <v>56.712010515697102</v>
      </c>
      <c r="H9" s="246">
        <v>87.266224436768297</v>
      </c>
      <c r="I9" s="247">
        <v>99.288967688686498</v>
      </c>
      <c r="J9" s="245">
        <v>1.295609</v>
      </c>
      <c r="K9" s="246">
        <v>56.750140000000002</v>
      </c>
      <c r="L9" s="246">
        <v>87.33905</v>
      </c>
      <c r="M9" s="247">
        <v>99.256339999999994</v>
      </c>
      <c r="N9" s="245">
        <v>1.30155752408073</v>
      </c>
      <c r="O9" s="246">
        <v>56.738879677024002</v>
      </c>
      <c r="P9" s="246">
        <v>87.232956047388996</v>
      </c>
      <c r="Q9" s="247">
        <v>98.957056689015403</v>
      </c>
      <c r="R9" s="245">
        <v>1.4496214882910501</v>
      </c>
      <c r="S9" s="246">
        <v>55.017713060271802</v>
      </c>
      <c r="T9" s="246">
        <v>84.976481321311397</v>
      </c>
      <c r="U9" s="247">
        <v>96.683688581888802</v>
      </c>
      <c r="V9" s="245">
        <v>1.4491497569441401</v>
      </c>
      <c r="W9" s="246">
        <v>54.969115830343</v>
      </c>
      <c r="X9" s="246">
        <v>84.992058356373903</v>
      </c>
      <c r="Y9" s="247">
        <v>96.680392964291997</v>
      </c>
    </row>
    <row r="10" spans="1:25" x14ac:dyDescent="0.25">
      <c r="A10" s="34" t="s">
        <v>123</v>
      </c>
      <c r="B10" s="245">
        <v>1.8023243765094401</v>
      </c>
      <c r="C10" s="246">
        <v>47.777236959519797</v>
      </c>
      <c r="D10" s="246">
        <v>74.541431185383502</v>
      </c>
      <c r="E10" s="247">
        <v>96.297648341941397</v>
      </c>
      <c r="F10" s="245">
        <v>1.67085293121641</v>
      </c>
      <c r="G10" s="246">
        <v>49.450157893095898</v>
      </c>
      <c r="H10" s="246">
        <v>79.310882375210994</v>
      </c>
      <c r="I10" s="247">
        <v>97.042121156784106</v>
      </c>
      <c r="J10" s="245">
        <v>1.664919</v>
      </c>
      <c r="K10" s="246">
        <v>49.49879</v>
      </c>
      <c r="L10" s="246">
        <v>79.422200000000004</v>
      </c>
      <c r="M10" s="247">
        <v>97.088229999999996</v>
      </c>
      <c r="N10" s="245">
        <v>1.6783312271400199</v>
      </c>
      <c r="O10" s="246">
        <v>49.259159012328404</v>
      </c>
      <c r="P10" s="246">
        <v>79.1748157720113</v>
      </c>
      <c r="Q10" s="247">
        <v>96.754182237278698</v>
      </c>
      <c r="R10" s="245">
        <v>1.66580573425181</v>
      </c>
      <c r="S10" s="246">
        <v>48.348002912374596</v>
      </c>
      <c r="T10" s="246">
        <v>79.388056679289804</v>
      </c>
      <c r="U10" s="247">
        <v>96.642152744568406</v>
      </c>
      <c r="V10" s="245">
        <v>1.6634584418816201</v>
      </c>
      <c r="W10" s="246">
        <v>48.331871556664403</v>
      </c>
      <c r="X10" s="246">
        <v>79.475804048127898</v>
      </c>
      <c r="Y10" s="247">
        <v>96.658633990990893</v>
      </c>
    </row>
    <row r="11" spans="1:25" x14ac:dyDescent="0.25">
      <c r="A11" s="34" t="s">
        <v>2</v>
      </c>
      <c r="B11" s="245">
        <v>0.48733611300117402</v>
      </c>
      <c r="C11" s="246">
        <v>91.448420034304206</v>
      </c>
      <c r="D11" s="246">
        <v>100</v>
      </c>
      <c r="E11" s="247">
        <v>100</v>
      </c>
      <c r="F11" s="245">
        <v>0.49079495562919701</v>
      </c>
      <c r="G11" s="246">
        <v>91.395524389670598</v>
      </c>
      <c r="H11" s="246">
        <v>100</v>
      </c>
      <c r="I11" s="247">
        <v>100</v>
      </c>
      <c r="J11" s="245">
        <v>0.49185000000000001</v>
      </c>
      <c r="K11" s="246">
        <v>91.310320000000004</v>
      </c>
      <c r="L11" s="246">
        <v>100</v>
      </c>
      <c r="M11" s="247">
        <v>100</v>
      </c>
      <c r="N11" s="245">
        <v>0.49214778689560801</v>
      </c>
      <c r="O11" s="246">
        <v>91.223823416570298</v>
      </c>
      <c r="P11" s="246">
        <v>100</v>
      </c>
      <c r="Q11" s="247">
        <v>100</v>
      </c>
      <c r="R11" s="245">
        <v>0.48873181603788501</v>
      </c>
      <c r="S11" s="246">
        <v>91.241058967201695</v>
      </c>
      <c r="T11" s="246">
        <v>100</v>
      </c>
      <c r="U11" s="247">
        <v>100</v>
      </c>
      <c r="V11" s="245">
        <v>0.487509276752358</v>
      </c>
      <c r="W11" s="246">
        <v>91.2845492592553</v>
      </c>
      <c r="X11" s="246">
        <v>100</v>
      </c>
      <c r="Y11" s="247">
        <v>100</v>
      </c>
    </row>
    <row r="12" spans="1:25" x14ac:dyDescent="0.25">
      <c r="A12" s="34" t="s">
        <v>124</v>
      </c>
      <c r="B12" s="245">
        <v>1.76855902054712</v>
      </c>
      <c r="C12" s="246">
        <v>48.261668964940903</v>
      </c>
      <c r="D12" s="246">
        <v>75.579095454988604</v>
      </c>
      <c r="E12" s="247">
        <v>95.687601855334094</v>
      </c>
      <c r="F12" s="245">
        <v>1.76887505680388</v>
      </c>
      <c r="G12" s="246">
        <v>48.367044688114902</v>
      </c>
      <c r="H12" s="246">
        <v>75.565815365146506</v>
      </c>
      <c r="I12" s="247">
        <v>95.650783276201295</v>
      </c>
      <c r="J12" s="245">
        <v>1.769738</v>
      </c>
      <c r="K12" s="246">
        <v>48.376950000000001</v>
      </c>
      <c r="L12" s="246">
        <v>75.70599</v>
      </c>
      <c r="M12" s="247">
        <v>95.620590000000007</v>
      </c>
      <c r="N12" s="245">
        <v>1.7787006765045199</v>
      </c>
      <c r="O12" s="246">
        <v>48.255749820749003</v>
      </c>
      <c r="P12" s="246">
        <v>75.568087805416098</v>
      </c>
      <c r="Q12" s="247">
        <v>95.590425238541698</v>
      </c>
      <c r="R12" s="245">
        <v>1.78527593165413</v>
      </c>
      <c r="S12" s="246">
        <v>48.075802748363699</v>
      </c>
      <c r="T12" s="246">
        <v>75.391521880675796</v>
      </c>
      <c r="U12" s="247">
        <v>95.594393612282005</v>
      </c>
      <c r="V12" s="245">
        <v>1.7915782018189299</v>
      </c>
      <c r="W12" s="246">
        <v>47.886834611768897</v>
      </c>
      <c r="X12" s="246">
        <v>75.2040274125645</v>
      </c>
      <c r="Y12" s="247">
        <v>95.555676662533898</v>
      </c>
    </row>
    <row r="13" spans="1:25" x14ac:dyDescent="0.25">
      <c r="A13" s="34" t="s">
        <v>125</v>
      </c>
      <c r="B13" s="245">
        <v>1.3613580158406999</v>
      </c>
      <c r="C13" s="246">
        <v>59.080651342161403</v>
      </c>
      <c r="D13" s="246">
        <v>88.717084653799603</v>
      </c>
      <c r="E13" s="247">
        <v>96.3077634292179</v>
      </c>
      <c r="F13" s="245">
        <v>1.3665591630046601</v>
      </c>
      <c r="G13" s="246">
        <v>58.754627293891701</v>
      </c>
      <c r="H13" s="246">
        <v>88.693902609520194</v>
      </c>
      <c r="I13" s="247">
        <v>96.296949177268701</v>
      </c>
      <c r="J13" s="245">
        <v>1.3651420000000001</v>
      </c>
      <c r="K13" s="246">
        <v>58.895180000000003</v>
      </c>
      <c r="L13" s="246">
        <v>88.723579999999998</v>
      </c>
      <c r="M13" s="247">
        <v>96.324879999999993</v>
      </c>
      <c r="N13" s="245">
        <v>1.3184908660653001</v>
      </c>
      <c r="O13" s="246">
        <v>61.2884954899043</v>
      </c>
      <c r="P13" s="246">
        <v>88.614795042208698</v>
      </c>
      <c r="Q13" s="247">
        <v>96.291899904194395</v>
      </c>
      <c r="R13" s="245">
        <v>1.3199536836104999</v>
      </c>
      <c r="S13" s="246">
        <v>61.473555087117603</v>
      </c>
      <c r="T13" s="246">
        <v>88.516917360391602</v>
      </c>
      <c r="U13" s="247">
        <v>96.297950385270397</v>
      </c>
      <c r="V13" s="245">
        <v>1.3178021215379201</v>
      </c>
      <c r="W13" s="246">
        <v>61.4217573024156</v>
      </c>
      <c r="X13" s="246">
        <v>88.5829653592765</v>
      </c>
      <c r="Y13" s="247">
        <v>96.300975229639405</v>
      </c>
    </row>
    <row r="14" spans="1:25" x14ac:dyDescent="0.25">
      <c r="A14" s="34" t="s">
        <v>126</v>
      </c>
      <c r="B14" s="245">
        <v>3.4208642663825302</v>
      </c>
      <c r="C14" s="246">
        <v>30.9570687267449</v>
      </c>
      <c r="D14" s="246">
        <v>52.446899037258298</v>
      </c>
      <c r="E14" s="247">
        <v>73.293511087380907</v>
      </c>
      <c r="F14" s="245">
        <v>3.4343393717738699</v>
      </c>
      <c r="G14" s="246">
        <v>30.769230769230798</v>
      </c>
      <c r="H14" s="246">
        <v>52.321886888993397</v>
      </c>
      <c r="I14" s="247">
        <v>73.195348798824796</v>
      </c>
      <c r="J14" s="245">
        <v>3.4338700000000002</v>
      </c>
      <c r="K14" s="246">
        <v>30.909970000000001</v>
      </c>
      <c r="L14" s="246">
        <v>52.255310000000001</v>
      </c>
      <c r="M14" s="247">
        <v>73.190439999999995</v>
      </c>
      <c r="N14" s="245">
        <v>3.0628407164829601</v>
      </c>
      <c r="O14" s="246">
        <v>31.548170920151598</v>
      </c>
      <c r="P14" s="246">
        <v>54.959417036711699</v>
      </c>
      <c r="Q14" s="247">
        <v>78.415393874331102</v>
      </c>
      <c r="R14" s="245">
        <v>2.9039280467828799</v>
      </c>
      <c r="S14" s="246">
        <v>31.9017278272811</v>
      </c>
      <c r="T14" s="246">
        <v>56.837852511896799</v>
      </c>
      <c r="U14" s="247">
        <v>81.516879052090303</v>
      </c>
      <c r="V14" s="245">
        <v>2.9991670650478701</v>
      </c>
      <c r="W14" s="246">
        <v>31.745592755604399</v>
      </c>
      <c r="X14" s="246">
        <v>56.048454007411898</v>
      </c>
      <c r="Y14" s="247">
        <v>79.429962150245302</v>
      </c>
    </row>
    <row r="15" spans="1:25" x14ac:dyDescent="0.25">
      <c r="A15" s="34" t="s">
        <v>127</v>
      </c>
      <c r="B15" s="245">
        <v>1.26198068752577</v>
      </c>
      <c r="C15" s="246">
        <v>56.912013654742097</v>
      </c>
      <c r="D15" s="246">
        <v>90.128992543055801</v>
      </c>
      <c r="E15" s="247">
        <v>99.166864865621093</v>
      </c>
      <c r="F15" s="245">
        <v>1.1780746218840501</v>
      </c>
      <c r="G15" s="246">
        <v>65.516174924228395</v>
      </c>
      <c r="H15" s="246">
        <v>90.506724947251996</v>
      </c>
      <c r="I15" s="247">
        <v>99.212387373456195</v>
      </c>
      <c r="J15" s="245">
        <v>1.1787000000000001</v>
      </c>
      <c r="K15" s="246">
        <v>65.25479</v>
      </c>
      <c r="L15" s="246">
        <v>90.681359999999998</v>
      </c>
      <c r="M15" s="247">
        <v>99.228970000000004</v>
      </c>
      <c r="N15" s="245">
        <v>1.1816198081965701</v>
      </c>
      <c r="O15" s="246">
        <v>65.001945081626403</v>
      </c>
      <c r="P15" s="246">
        <v>90.664949629093101</v>
      </c>
      <c r="Q15" s="247">
        <v>99.225991656270494</v>
      </c>
      <c r="R15" s="245">
        <v>1.2339285300865801</v>
      </c>
      <c r="S15" s="246">
        <v>57.845423918027201</v>
      </c>
      <c r="T15" s="246">
        <v>90.945517612583004</v>
      </c>
      <c r="U15" s="247">
        <v>99.225857039384906</v>
      </c>
      <c r="V15" s="245">
        <v>1.23662566876678</v>
      </c>
      <c r="W15" s="246">
        <v>57.709134995519499</v>
      </c>
      <c r="X15" s="246">
        <v>90.910468609983695</v>
      </c>
      <c r="Y15" s="247">
        <v>99.2251330978862</v>
      </c>
    </row>
    <row r="16" spans="1:25" x14ac:dyDescent="0.25">
      <c r="A16" s="34" t="s">
        <v>128</v>
      </c>
      <c r="B16" s="245">
        <v>1.9217401779168199</v>
      </c>
      <c r="C16" s="246">
        <v>43.552014798309997</v>
      </c>
      <c r="D16" s="246">
        <v>71.850279220005703</v>
      </c>
      <c r="E16" s="247">
        <v>94.654530931410704</v>
      </c>
      <c r="F16" s="245">
        <v>1.91063543430782</v>
      </c>
      <c r="G16" s="246">
        <v>43.681738559993299</v>
      </c>
      <c r="H16" s="246">
        <v>72.080591244390803</v>
      </c>
      <c r="I16" s="247">
        <v>94.698201561856607</v>
      </c>
      <c r="J16" s="245">
        <v>1.9093059999999999</v>
      </c>
      <c r="K16" s="246">
        <v>43.498579999999997</v>
      </c>
      <c r="L16" s="246">
        <v>72.132900000000006</v>
      </c>
      <c r="M16" s="247">
        <v>94.708179999999999</v>
      </c>
      <c r="N16" s="245">
        <v>1.9121134297515301</v>
      </c>
      <c r="O16" s="246">
        <v>43.325370083959299</v>
      </c>
      <c r="P16" s="246">
        <v>72.088350640742405</v>
      </c>
      <c r="Q16" s="247">
        <v>94.671067167476807</v>
      </c>
      <c r="R16" s="245">
        <v>1.9112013482688399</v>
      </c>
      <c r="S16" s="246">
        <v>43.143540112738997</v>
      </c>
      <c r="T16" s="246">
        <v>72.118684118601905</v>
      </c>
      <c r="U16" s="247">
        <v>94.796610982116604</v>
      </c>
      <c r="V16" s="245">
        <v>1.9115082428911601</v>
      </c>
      <c r="W16" s="246">
        <v>43.136094271970798</v>
      </c>
      <c r="X16" s="246">
        <v>72.107579994421002</v>
      </c>
      <c r="Y16" s="247">
        <v>94.812864422808701</v>
      </c>
    </row>
    <row r="17" spans="1:25" x14ac:dyDescent="0.25">
      <c r="A17" s="34" t="s">
        <v>17</v>
      </c>
      <c r="B17" s="245">
        <v>2.5474005200405201</v>
      </c>
      <c r="C17" s="246">
        <v>39.195583596214497</v>
      </c>
      <c r="D17" s="246">
        <v>65.8686810751623</v>
      </c>
      <c r="E17" s="247">
        <v>84.836535704043598</v>
      </c>
      <c r="F17" s="245">
        <v>2.5559378629679999</v>
      </c>
      <c r="G17" s="246">
        <v>39.059209591359497</v>
      </c>
      <c r="H17" s="246">
        <v>65.769414622172306</v>
      </c>
      <c r="I17" s="247">
        <v>84.728628089350494</v>
      </c>
      <c r="J17" s="245">
        <v>2.5471020000000002</v>
      </c>
      <c r="K17" s="246">
        <v>39.493819999999999</v>
      </c>
      <c r="L17" s="246">
        <v>65.971869999999996</v>
      </c>
      <c r="M17" s="247">
        <v>84.794269999999997</v>
      </c>
      <c r="N17" s="245">
        <v>2.4988517965894501</v>
      </c>
      <c r="O17" s="246">
        <v>39.353801151077299</v>
      </c>
      <c r="P17" s="246">
        <v>65.536694546628794</v>
      </c>
      <c r="Q17" s="247">
        <v>85.367135413039193</v>
      </c>
      <c r="R17" s="245">
        <v>2.5025235401292698</v>
      </c>
      <c r="S17" s="246">
        <v>39.187871209752998</v>
      </c>
      <c r="T17" s="246">
        <v>65.582369490465794</v>
      </c>
      <c r="U17" s="247">
        <v>85.305407939981293</v>
      </c>
      <c r="V17" s="245">
        <v>2.5732978825833399</v>
      </c>
      <c r="W17" s="246">
        <v>38.154173654213899</v>
      </c>
      <c r="X17" s="246">
        <v>64.296366887999199</v>
      </c>
      <c r="Y17" s="247">
        <v>84.157502923940399</v>
      </c>
    </row>
    <row r="18" spans="1:25" x14ac:dyDescent="0.25">
      <c r="A18" s="34" t="s">
        <v>129</v>
      </c>
      <c r="B18" s="245">
        <v>1.9306759792147801</v>
      </c>
      <c r="C18" s="246">
        <v>44.9763918435116</v>
      </c>
      <c r="D18" s="246">
        <v>74.200176412597898</v>
      </c>
      <c r="E18" s="247">
        <v>91.931717947387497</v>
      </c>
      <c r="F18" s="245">
        <v>1.9389169223563101</v>
      </c>
      <c r="G18" s="246">
        <v>44.821891591554497</v>
      </c>
      <c r="H18" s="246">
        <v>74.110486891385804</v>
      </c>
      <c r="I18" s="247">
        <v>91.807630571675503</v>
      </c>
      <c r="J18" s="245">
        <v>1.9428719999999999</v>
      </c>
      <c r="K18" s="246">
        <v>44.755859999999998</v>
      </c>
      <c r="L18" s="246">
        <v>74.024760000000001</v>
      </c>
      <c r="M18" s="247">
        <v>91.753910000000005</v>
      </c>
      <c r="N18" s="245">
        <v>2.0349393719394602</v>
      </c>
      <c r="O18" s="246">
        <v>42.511600605204997</v>
      </c>
      <c r="P18" s="246">
        <v>71.825077548211496</v>
      </c>
      <c r="Q18" s="247">
        <v>91.386961779990799</v>
      </c>
      <c r="R18" s="245">
        <v>2.0746249638115102</v>
      </c>
      <c r="S18" s="246">
        <v>42.261172304090799</v>
      </c>
      <c r="T18" s="246">
        <v>71.261142291185195</v>
      </c>
      <c r="U18" s="247">
        <v>90.611462929059499</v>
      </c>
      <c r="V18" s="245">
        <v>2.0744589606457202</v>
      </c>
      <c r="W18" s="246">
        <v>42.228011412976102</v>
      </c>
      <c r="X18" s="246">
        <v>71.240292767646693</v>
      </c>
      <c r="Y18" s="247">
        <v>90.635901252946297</v>
      </c>
    </row>
    <row r="19" spans="1:25" x14ac:dyDescent="0.25">
      <c r="A19" s="169" t="s">
        <v>7</v>
      </c>
      <c r="B19" s="248">
        <v>1.55550001041095</v>
      </c>
      <c r="C19" s="249">
        <v>57.847525349849498</v>
      </c>
      <c r="D19" s="249">
        <v>81.902331508923993</v>
      </c>
      <c r="E19" s="250">
        <v>94.684945647378001</v>
      </c>
      <c r="F19" s="248">
        <v>1.53773292902345</v>
      </c>
      <c r="G19" s="249">
        <v>58.595354104878901</v>
      </c>
      <c r="H19" s="249">
        <v>82.4461020760682</v>
      </c>
      <c r="I19" s="250">
        <v>94.731915881758596</v>
      </c>
      <c r="J19" s="248">
        <v>1.537404</v>
      </c>
      <c r="K19" s="249">
        <v>58.559289999999997</v>
      </c>
      <c r="L19" s="249">
        <v>82.485699999999994</v>
      </c>
      <c r="M19" s="250">
        <v>94.73733</v>
      </c>
      <c r="N19" s="248">
        <v>1.5214594851482</v>
      </c>
      <c r="O19" s="249">
        <v>58.403013500736598</v>
      </c>
      <c r="P19" s="249">
        <v>82.303323486375902</v>
      </c>
      <c r="Q19" s="250">
        <v>94.981821581575204</v>
      </c>
      <c r="R19" s="248">
        <v>1.53148885031737</v>
      </c>
      <c r="S19" s="249">
        <v>57.569277624724599</v>
      </c>
      <c r="T19" s="249">
        <v>82.192489324228006</v>
      </c>
      <c r="U19" s="250">
        <v>94.891428826944406</v>
      </c>
      <c r="V19" s="248">
        <v>1.54236384980645</v>
      </c>
      <c r="W19" s="249">
        <v>57.457857290467302</v>
      </c>
      <c r="X19" s="249">
        <v>82.053257756915499</v>
      </c>
      <c r="Y19" s="250">
        <v>94.673240240506203</v>
      </c>
    </row>
    <row r="20" spans="1:25" x14ac:dyDescent="0.25">
      <c r="A20" s="576" t="s">
        <v>271</v>
      </c>
    </row>
    <row r="21" spans="1:25" x14ac:dyDescent="0.25">
      <c r="A21" s="576" t="s">
        <v>481</v>
      </c>
    </row>
    <row r="22" spans="1:25" x14ac:dyDescent="0.25">
      <c r="A22" s="255"/>
    </row>
  </sheetData>
  <hyperlinks>
    <hyperlink ref="A20" location="List!A1" display="Back to List" xr:uid="{538BC237-0F93-49FB-ADDC-9F4F014C3860}"/>
    <hyperlink ref="A21" location="Notes!A1" display="Back to Notes" xr:uid="{6F40A35E-9D02-400B-8A0F-364AD10BBB4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100"/>
  <sheetViews>
    <sheetView showGridLines="0" workbookViewId="0">
      <selection activeCell="A95" sqref="A95"/>
    </sheetView>
  </sheetViews>
  <sheetFormatPr defaultRowHeight="15" x14ac:dyDescent="0.25"/>
  <cols>
    <col min="1" max="1" width="184.42578125" style="175" customWidth="1"/>
    <col min="2" max="16384" width="9.140625" style="175"/>
  </cols>
  <sheetData>
    <row r="1" spans="1:28" x14ac:dyDescent="0.25">
      <c r="A1" s="614" t="s">
        <v>411</v>
      </c>
    </row>
    <row r="2" spans="1:28" x14ac:dyDescent="0.25">
      <c r="A2" s="614"/>
    </row>
    <row r="3" spans="1:28" x14ac:dyDescent="0.25">
      <c r="A3" s="615" t="s">
        <v>130</v>
      </c>
      <c r="B3" s="574"/>
    </row>
    <row r="4" spans="1:28" x14ac:dyDescent="0.25">
      <c r="A4" s="574" t="s">
        <v>131</v>
      </c>
      <c r="B4" s="574"/>
    </row>
    <row r="5" spans="1:28" ht="15" customHeight="1" x14ac:dyDescent="0.25">
      <c r="A5" s="616" t="s">
        <v>238</v>
      </c>
      <c r="B5" s="513"/>
      <c r="C5" s="513"/>
      <c r="D5" s="513"/>
      <c r="E5" s="513"/>
      <c r="F5" s="513"/>
      <c r="G5" s="513"/>
      <c r="H5" s="513"/>
      <c r="I5" s="513"/>
      <c r="J5" s="513"/>
      <c r="K5" s="513"/>
      <c r="L5" s="513"/>
      <c r="M5" s="513"/>
      <c r="N5" s="513"/>
      <c r="O5" s="513"/>
      <c r="P5" s="513"/>
      <c r="Q5" s="513"/>
      <c r="R5" s="513"/>
      <c r="S5" s="513"/>
      <c r="T5" s="513"/>
      <c r="U5" s="513"/>
      <c r="V5" s="513"/>
      <c r="W5" s="513"/>
      <c r="X5" s="513"/>
      <c r="Y5" s="513"/>
      <c r="Z5" s="513"/>
      <c r="AA5" s="513"/>
    </row>
    <row r="6" spans="1:28" ht="15" customHeight="1" x14ac:dyDescent="0.25">
      <c r="A6" s="617" t="s">
        <v>200</v>
      </c>
      <c r="B6" s="618"/>
      <c r="C6" s="618"/>
      <c r="D6" s="618"/>
      <c r="E6" s="618"/>
      <c r="F6" s="618"/>
      <c r="G6" s="618"/>
      <c r="H6" s="618"/>
      <c r="I6" s="618"/>
      <c r="J6" s="618"/>
      <c r="K6" s="618"/>
      <c r="L6" s="618"/>
      <c r="M6" s="618"/>
      <c r="N6" s="618"/>
      <c r="O6" s="618"/>
      <c r="P6" s="618"/>
      <c r="Q6" s="618"/>
      <c r="R6" s="618"/>
      <c r="S6" s="618"/>
      <c r="T6" s="618"/>
      <c r="U6" s="618"/>
      <c r="V6" s="618"/>
      <c r="W6" s="618"/>
      <c r="X6" s="618"/>
      <c r="Y6" s="618"/>
      <c r="Z6" s="618"/>
      <c r="AA6" s="618"/>
    </row>
    <row r="7" spans="1:28" ht="30" x14ac:dyDescent="0.25">
      <c r="A7" s="619" t="s">
        <v>132</v>
      </c>
      <c r="B7" s="618"/>
      <c r="C7" s="618"/>
      <c r="D7" s="618"/>
      <c r="E7" s="618"/>
      <c r="F7" s="618"/>
      <c r="G7" s="618"/>
      <c r="H7" s="618"/>
      <c r="I7" s="618"/>
      <c r="J7" s="618"/>
      <c r="K7" s="618"/>
      <c r="L7" s="618"/>
      <c r="M7" s="618"/>
      <c r="N7" s="618"/>
      <c r="O7" s="618"/>
      <c r="P7" s="618"/>
      <c r="Q7" s="618"/>
      <c r="R7" s="618"/>
      <c r="S7" s="618"/>
      <c r="T7" s="618"/>
      <c r="U7" s="618"/>
      <c r="V7" s="618"/>
      <c r="W7" s="618"/>
      <c r="X7" s="618"/>
      <c r="Y7" s="618"/>
      <c r="Z7" s="618"/>
      <c r="AA7" s="618"/>
    </row>
    <row r="8" spans="1:28" x14ac:dyDescent="0.25">
      <c r="A8" s="620" t="s">
        <v>133</v>
      </c>
      <c r="B8" s="621"/>
      <c r="C8" s="621"/>
      <c r="D8" s="621"/>
      <c r="E8" s="621"/>
      <c r="F8" s="621"/>
      <c r="G8" s="621"/>
      <c r="H8" s="621"/>
      <c r="I8" s="621"/>
      <c r="J8" s="621"/>
      <c r="K8" s="621"/>
      <c r="L8" s="621"/>
      <c r="M8" s="622"/>
      <c r="N8" s="622"/>
      <c r="O8" s="622"/>
      <c r="P8" s="622"/>
      <c r="Q8" s="622"/>
      <c r="R8" s="622"/>
      <c r="S8" s="621"/>
      <c r="T8" s="621"/>
      <c r="U8" s="621"/>
      <c r="V8" s="621"/>
      <c r="W8" s="621"/>
      <c r="X8" s="621"/>
      <c r="Y8" s="621"/>
      <c r="Z8" s="621"/>
      <c r="AA8" s="621"/>
      <c r="AB8" s="621"/>
    </row>
    <row r="9" spans="1:28" x14ac:dyDescent="0.25">
      <c r="A9" s="620" t="s">
        <v>134</v>
      </c>
      <c r="B9" s="621"/>
      <c r="C9" s="621"/>
      <c r="D9" s="621"/>
      <c r="E9" s="621"/>
      <c r="F9" s="621"/>
      <c r="G9" s="621"/>
      <c r="H9" s="621"/>
      <c r="I9" s="621"/>
      <c r="J9" s="621"/>
      <c r="K9" s="621"/>
      <c r="L9" s="621"/>
      <c r="M9" s="622"/>
      <c r="N9" s="622"/>
      <c r="O9" s="622"/>
      <c r="P9" s="622"/>
      <c r="Q9" s="622"/>
      <c r="R9" s="622"/>
      <c r="S9" s="621"/>
      <c r="T9" s="621"/>
      <c r="U9" s="621"/>
      <c r="V9" s="621"/>
      <c r="W9" s="621"/>
      <c r="X9" s="621"/>
      <c r="Y9" s="621"/>
      <c r="Z9" s="621"/>
      <c r="AA9" s="621"/>
      <c r="AB9" s="621"/>
    </row>
    <row r="10" spans="1:28" x14ac:dyDescent="0.25">
      <c r="A10" s="620" t="s">
        <v>135</v>
      </c>
      <c r="B10" s="621"/>
      <c r="C10" s="621"/>
      <c r="D10" s="621"/>
      <c r="E10" s="621"/>
      <c r="F10" s="621"/>
      <c r="G10" s="621"/>
      <c r="H10" s="621"/>
      <c r="I10" s="621"/>
      <c r="J10" s="621"/>
      <c r="K10" s="621"/>
      <c r="L10" s="621"/>
      <c r="M10" s="622"/>
      <c r="N10" s="622"/>
      <c r="O10" s="622"/>
      <c r="P10" s="622"/>
      <c r="Q10" s="622"/>
      <c r="R10" s="622"/>
      <c r="S10" s="621"/>
      <c r="T10" s="621"/>
      <c r="U10" s="621"/>
      <c r="V10" s="621"/>
      <c r="W10" s="621"/>
      <c r="X10" s="621"/>
      <c r="Y10" s="621"/>
      <c r="Z10" s="621"/>
      <c r="AA10" s="621"/>
      <c r="AB10" s="621"/>
    </row>
    <row r="11" spans="1:28" x14ac:dyDescent="0.25">
      <c r="A11" s="574"/>
    </row>
    <row r="12" spans="1:28" x14ac:dyDescent="0.25">
      <c r="A12" s="623" t="s">
        <v>136</v>
      </c>
      <c r="B12" s="574"/>
    </row>
    <row r="13" spans="1:28" x14ac:dyDescent="0.25">
      <c r="A13" s="620" t="s">
        <v>137</v>
      </c>
      <c r="B13" s="574"/>
    </row>
    <row r="14" spans="1:28" x14ac:dyDescent="0.25">
      <c r="A14" s="620" t="s">
        <v>204</v>
      </c>
      <c r="B14" s="574"/>
    </row>
    <row r="15" spans="1:28" x14ac:dyDescent="0.25">
      <c r="A15" s="620" t="s">
        <v>201</v>
      </c>
      <c r="B15" s="574"/>
    </row>
    <row r="16" spans="1:28" x14ac:dyDescent="0.25">
      <c r="A16" s="624" t="s">
        <v>202</v>
      </c>
      <c r="B16" s="513"/>
      <c r="C16" s="513"/>
      <c r="D16" s="513"/>
      <c r="E16" s="513"/>
      <c r="F16" s="513"/>
      <c r="G16" s="513"/>
      <c r="H16" s="513"/>
      <c r="I16" s="513"/>
      <c r="J16" s="513"/>
      <c r="K16" s="513"/>
      <c r="L16" s="513"/>
      <c r="M16" s="513"/>
      <c r="N16" s="513"/>
      <c r="O16" s="513"/>
      <c r="P16" s="513"/>
      <c r="Q16" s="513"/>
      <c r="R16" s="513"/>
      <c r="S16" s="513"/>
      <c r="T16" s="513"/>
      <c r="U16" s="513"/>
      <c r="V16" s="513"/>
      <c r="W16" s="513"/>
      <c r="X16" s="513"/>
      <c r="Y16" s="513"/>
      <c r="Z16" s="513"/>
      <c r="AA16" s="513"/>
      <c r="AB16" s="513"/>
    </row>
    <row r="17" spans="1:28" x14ac:dyDescent="0.25">
      <c r="A17" s="624" t="s">
        <v>203</v>
      </c>
      <c r="B17" s="513"/>
      <c r="C17" s="513"/>
      <c r="D17" s="513"/>
      <c r="E17" s="513"/>
      <c r="F17" s="513"/>
      <c r="G17" s="513"/>
      <c r="H17" s="513"/>
      <c r="I17" s="513"/>
      <c r="J17" s="513"/>
      <c r="K17" s="513"/>
      <c r="L17" s="513"/>
      <c r="M17" s="513"/>
      <c r="N17" s="513"/>
      <c r="O17" s="513"/>
      <c r="P17" s="513"/>
      <c r="Q17" s="513"/>
      <c r="R17" s="513"/>
      <c r="S17" s="513"/>
      <c r="T17" s="513"/>
      <c r="U17" s="513"/>
      <c r="V17" s="513"/>
      <c r="W17" s="513"/>
      <c r="X17" s="513"/>
      <c r="Y17" s="513"/>
      <c r="Z17" s="513"/>
      <c r="AA17" s="513"/>
      <c r="AB17" s="513"/>
    </row>
    <row r="18" spans="1:28" x14ac:dyDescent="0.25">
      <c r="A18" s="616" t="s">
        <v>138</v>
      </c>
      <c r="B18" s="574"/>
    </row>
    <row r="19" spans="1:28" x14ac:dyDescent="0.25">
      <c r="A19" s="251" t="s">
        <v>206</v>
      </c>
      <c r="B19" s="574"/>
    </row>
    <row r="20" spans="1:28" x14ac:dyDescent="0.25">
      <c r="A20" s="522" t="s">
        <v>205</v>
      </c>
      <c r="B20" s="574"/>
    </row>
    <row r="21" spans="1:28" x14ac:dyDescent="0.25">
      <c r="A21" s="251" t="s">
        <v>456</v>
      </c>
      <c r="B21" s="574"/>
    </row>
    <row r="22" spans="1:28" x14ac:dyDescent="0.25">
      <c r="A22" s="616" t="s">
        <v>139</v>
      </c>
      <c r="B22" s="574"/>
    </row>
    <row r="23" spans="1:28" x14ac:dyDescent="0.25">
      <c r="A23" s="616"/>
      <c r="B23" s="574"/>
    </row>
    <row r="24" spans="1:28" x14ac:dyDescent="0.25">
      <c r="A24" s="625" t="s">
        <v>40</v>
      </c>
      <c r="B24" s="574"/>
    </row>
    <row r="25" spans="1:28" ht="150" x14ac:dyDescent="0.25">
      <c r="A25" s="619" t="s">
        <v>237</v>
      </c>
      <c r="B25" s="618"/>
      <c r="C25" s="618"/>
      <c r="D25" s="618"/>
      <c r="E25" s="618"/>
      <c r="F25" s="618"/>
      <c r="G25" s="618"/>
      <c r="H25" s="618"/>
      <c r="I25" s="618"/>
      <c r="J25" s="618"/>
      <c r="K25" s="618"/>
      <c r="L25" s="618"/>
      <c r="M25" s="618"/>
      <c r="N25" s="618"/>
      <c r="O25" s="618"/>
      <c r="P25" s="618"/>
      <c r="Q25" s="618"/>
      <c r="R25" s="618"/>
      <c r="S25" s="618"/>
      <c r="T25" s="618"/>
      <c r="U25" s="618"/>
      <c r="V25" s="618"/>
      <c r="W25" s="618"/>
      <c r="X25" s="618"/>
      <c r="Y25" s="618"/>
      <c r="Z25" s="618"/>
      <c r="AA25" s="618"/>
      <c r="AB25" s="618"/>
    </row>
    <row r="26" spans="1:28" x14ac:dyDescent="0.25">
      <c r="A26" s="626" t="s">
        <v>215</v>
      </c>
      <c r="B26" s="627"/>
      <c r="C26" s="627"/>
      <c r="D26" s="627"/>
      <c r="E26" s="627"/>
      <c r="F26" s="627"/>
      <c r="G26" s="627"/>
      <c r="H26" s="627"/>
      <c r="I26" s="627"/>
      <c r="J26" s="627"/>
      <c r="K26" s="627"/>
      <c r="L26" s="627"/>
      <c r="M26" s="627"/>
      <c r="N26" s="627"/>
      <c r="O26" s="627"/>
      <c r="P26" s="627"/>
      <c r="Q26" s="627"/>
      <c r="R26" s="627"/>
      <c r="S26" s="627"/>
      <c r="T26" s="627"/>
      <c r="U26" s="627"/>
      <c r="V26" s="627"/>
      <c r="W26" s="627"/>
      <c r="X26" s="627"/>
      <c r="Y26" s="627"/>
      <c r="Z26" s="627"/>
      <c r="AA26" s="627"/>
      <c r="AB26" s="627"/>
    </row>
    <row r="27" spans="1:28" x14ac:dyDescent="0.25">
      <c r="A27" s="616" t="s">
        <v>211</v>
      </c>
      <c r="B27" s="513"/>
      <c r="C27" s="513"/>
      <c r="D27" s="513"/>
      <c r="E27" s="513"/>
      <c r="F27" s="513"/>
      <c r="G27" s="513"/>
      <c r="H27" s="513"/>
      <c r="I27" s="513"/>
      <c r="J27" s="513"/>
      <c r="K27" s="513"/>
      <c r="L27" s="513"/>
      <c r="M27" s="513"/>
      <c r="N27" s="513"/>
      <c r="O27" s="513"/>
      <c r="P27" s="513"/>
      <c r="Q27" s="513"/>
      <c r="R27" s="513"/>
      <c r="S27" s="513"/>
      <c r="T27" s="513"/>
      <c r="U27" s="513"/>
      <c r="V27" s="513"/>
      <c r="W27" s="513"/>
      <c r="X27" s="513"/>
      <c r="Y27" s="513"/>
      <c r="Z27" s="513"/>
      <c r="AA27" s="513"/>
      <c r="AB27" s="513"/>
    </row>
    <row r="28" spans="1:28" x14ac:dyDescent="0.25">
      <c r="A28" s="616" t="s">
        <v>207</v>
      </c>
      <c r="B28" s="513"/>
      <c r="C28" s="513"/>
      <c r="D28" s="513"/>
      <c r="E28" s="513"/>
      <c r="F28" s="513"/>
      <c r="G28" s="513"/>
      <c r="H28" s="513"/>
      <c r="I28" s="513"/>
      <c r="J28" s="513"/>
      <c r="K28" s="513"/>
      <c r="L28" s="513"/>
      <c r="M28" s="513"/>
      <c r="N28" s="513"/>
      <c r="O28" s="513"/>
      <c r="P28" s="513"/>
      <c r="Q28" s="513"/>
      <c r="R28" s="513"/>
      <c r="S28" s="513"/>
      <c r="T28" s="513"/>
      <c r="U28" s="513"/>
      <c r="V28" s="513"/>
      <c r="W28" s="513"/>
      <c r="X28" s="513"/>
      <c r="Y28" s="513"/>
      <c r="Z28" s="513"/>
      <c r="AA28" s="513"/>
      <c r="AB28" s="513"/>
    </row>
    <row r="29" spans="1:28" x14ac:dyDescent="0.25">
      <c r="A29" s="617" t="s">
        <v>208</v>
      </c>
      <c r="B29" s="513"/>
      <c r="C29" s="513"/>
      <c r="D29" s="513"/>
      <c r="E29" s="513"/>
      <c r="F29" s="513"/>
      <c r="G29" s="513"/>
      <c r="H29" s="513"/>
      <c r="I29" s="513"/>
      <c r="J29" s="513"/>
      <c r="K29" s="513"/>
      <c r="L29" s="513"/>
      <c r="M29" s="513"/>
      <c r="N29" s="513"/>
      <c r="O29" s="513"/>
      <c r="P29" s="513"/>
      <c r="Q29" s="513"/>
      <c r="R29" s="513"/>
      <c r="S29" s="513"/>
      <c r="T29" s="513"/>
      <c r="U29" s="513"/>
      <c r="V29" s="513"/>
      <c r="W29" s="513"/>
      <c r="X29" s="513"/>
      <c r="Y29" s="513"/>
      <c r="Z29" s="513"/>
      <c r="AA29" s="513"/>
      <c r="AB29" s="513"/>
    </row>
    <row r="30" spans="1:28" x14ac:dyDescent="0.25">
      <c r="A30" s="617"/>
      <c r="B30" s="513"/>
      <c r="C30" s="513"/>
      <c r="D30" s="513"/>
      <c r="E30" s="513"/>
      <c r="F30" s="513"/>
      <c r="G30" s="513"/>
      <c r="H30" s="513"/>
      <c r="I30" s="513"/>
      <c r="J30" s="513"/>
      <c r="K30" s="513"/>
      <c r="L30" s="513"/>
      <c r="M30" s="513"/>
      <c r="N30" s="513"/>
      <c r="O30" s="513"/>
      <c r="P30" s="513"/>
      <c r="Q30" s="513"/>
      <c r="R30" s="513"/>
      <c r="S30" s="513"/>
      <c r="T30" s="513"/>
      <c r="U30" s="513"/>
      <c r="V30" s="513"/>
      <c r="W30" s="513"/>
      <c r="X30" s="513"/>
      <c r="Y30" s="513"/>
      <c r="Z30" s="513"/>
      <c r="AA30" s="513"/>
      <c r="AB30" s="513"/>
    </row>
    <row r="31" spans="1:28" x14ac:dyDescent="0.25">
      <c r="A31" s="628" t="s">
        <v>140</v>
      </c>
      <c r="B31" s="513"/>
      <c r="C31" s="513"/>
      <c r="D31" s="513"/>
      <c r="E31" s="513"/>
      <c r="F31" s="513"/>
      <c r="G31" s="513"/>
      <c r="H31" s="513"/>
      <c r="I31" s="513"/>
      <c r="J31" s="513"/>
      <c r="K31" s="513"/>
      <c r="L31" s="513"/>
      <c r="M31" s="513"/>
      <c r="N31" s="513"/>
      <c r="O31" s="513"/>
      <c r="P31" s="513"/>
      <c r="Q31" s="513"/>
      <c r="R31" s="513"/>
      <c r="S31" s="513"/>
      <c r="T31" s="513"/>
      <c r="U31" s="513"/>
      <c r="V31" s="513"/>
      <c r="W31" s="513"/>
      <c r="X31" s="513"/>
      <c r="Y31" s="513"/>
      <c r="Z31" s="513"/>
      <c r="AA31" s="513"/>
      <c r="AB31" s="513"/>
    </row>
    <row r="32" spans="1:28" x14ac:dyDescent="0.25">
      <c r="A32" s="616" t="s">
        <v>209</v>
      </c>
      <c r="B32" s="513"/>
      <c r="C32" s="513"/>
      <c r="D32" s="513"/>
      <c r="E32" s="513"/>
      <c r="F32" s="513"/>
      <c r="G32" s="513"/>
      <c r="H32" s="513"/>
      <c r="I32" s="513"/>
      <c r="J32" s="513"/>
      <c r="K32" s="513"/>
      <c r="L32" s="513"/>
      <c r="M32" s="513"/>
      <c r="N32" s="513"/>
      <c r="O32" s="513"/>
      <c r="P32" s="513"/>
      <c r="Q32" s="513"/>
      <c r="R32" s="513"/>
      <c r="S32" s="513"/>
      <c r="T32" s="513"/>
      <c r="U32" s="513"/>
      <c r="V32" s="513"/>
      <c r="W32" s="513"/>
      <c r="X32" s="513"/>
      <c r="Y32" s="513"/>
      <c r="Z32" s="513"/>
      <c r="AA32" s="513"/>
      <c r="AB32" s="513"/>
    </row>
    <row r="33" spans="1:28" x14ac:dyDescent="0.25">
      <c r="A33" s="617" t="s">
        <v>210</v>
      </c>
      <c r="B33" s="513"/>
      <c r="C33" s="513"/>
      <c r="D33" s="513"/>
      <c r="E33" s="513"/>
      <c r="F33" s="513"/>
      <c r="G33" s="513"/>
      <c r="H33" s="513"/>
      <c r="I33" s="513"/>
      <c r="J33" s="513"/>
      <c r="K33" s="513"/>
      <c r="L33" s="513"/>
      <c r="M33" s="513"/>
      <c r="N33" s="513"/>
      <c r="O33" s="513"/>
      <c r="P33" s="513"/>
      <c r="Q33" s="513"/>
      <c r="R33" s="513"/>
      <c r="S33" s="513"/>
      <c r="T33" s="513"/>
      <c r="U33" s="513"/>
      <c r="V33" s="513"/>
      <c r="W33" s="513"/>
      <c r="X33" s="513"/>
      <c r="Y33" s="513"/>
      <c r="Z33" s="513"/>
      <c r="AA33" s="513"/>
      <c r="AB33" s="513"/>
    </row>
    <row r="34" spans="1:28" x14ac:dyDescent="0.25">
      <c r="A34" s="617"/>
      <c r="B34" s="513"/>
      <c r="C34" s="513"/>
      <c r="D34" s="513"/>
      <c r="E34" s="513"/>
      <c r="F34" s="513"/>
      <c r="G34" s="513"/>
      <c r="H34" s="513"/>
      <c r="I34" s="513"/>
      <c r="J34" s="513"/>
      <c r="K34" s="513"/>
      <c r="L34" s="513"/>
      <c r="M34" s="513"/>
      <c r="N34" s="513"/>
      <c r="O34" s="513"/>
      <c r="P34" s="513"/>
      <c r="Q34" s="513"/>
      <c r="R34" s="513"/>
      <c r="S34" s="513"/>
      <c r="T34" s="513"/>
      <c r="U34" s="513"/>
      <c r="V34" s="513"/>
      <c r="W34" s="513"/>
      <c r="X34" s="513"/>
      <c r="Y34" s="513"/>
      <c r="Z34" s="513"/>
      <c r="AA34" s="513"/>
      <c r="AB34" s="513"/>
    </row>
    <row r="35" spans="1:28" ht="16.5" customHeight="1" x14ac:dyDescent="0.25">
      <c r="A35" s="629" t="s">
        <v>141</v>
      </c>
      <c r="B35" s="574"/>
      <c r="C35" s="513"/>
      <c r="D35" s="513"/>
      <c r="E35" s="513"/>
      <c r="F35" s="513"/>
      <c r="G35" s="513"/>
      <c r="H35" s="513"/>
      <c r="I35" s="513"/>
      <c r="J35" s="513"/>
      <c r="K35" s="513"/>
      <c r="L35" s="513"/>
      <c r="M35" s="513"/>
      <c r="N35" s="513"/>
      <c r="O35" s="513"/>
      <c r="P35" s="513"/>
      <c r="Q35" s="513"/>
      <c r="R35" s="513"/>
      <c r="S35" s="513"/>
      <c r="T35" s="513"/>
      <c r="U35" s="513"/>
      <c r="V35" s="513"/>
      <c r="W35" s="513"/>
      <c r="X35" s="513"/>
      <c r="Y35" s="513"/>
      <c r="Z35" s="513"/>
      <c r="AA35" s="513"/>
      <c r="AB35" s="513"/>
    </row>
    <row r="36" spans="1:28" x14ac:dyDescent="0.25">
      <c r="A36" s="630" t="s">
        <v>212</v>
      </c>
      <c r="B36" s="627"/>
      <c r="C36" s="627"/>
      <c r="D36" s="627"/>
      <c r="E36" s="627"/>
      <c r="F36" s="627"/>
      <c r="G36" s="627"/>
      <c r="H36" s="627"/>
      <c r="I36" s="627"/>
      <c r="J36" s="627"/>
      <c r="K36" s="627"/>
      <c r="L36" s="627"/>
      <c r="M36" s="627"/>
      <c r="N36" s="627"/>
      <c r="O36" s="627"/>
      <c r="P36" s="627"/>
      <c r="Q36" s="627"/>
      <c r="R36" s="627"/>
      <c r="S36" s="627"/>
      <c r="T36" s="627"/>
      <c r="U36" s="627"/>
      <c r="V36" s="627"/>
      <c r="W36" s="627"/>
      <c r="X36" s="627"/>
      <c r="Y36" s="627"/>
      <c r="Z36" s="627"/>
      <c r="AA36" s="627"/>
      <c r="AB36" s="627"/>
    </row>
    <row r="37" spans="1:28" x14ac:dyDescent="0.25">
      <c r="A37" s="630" t="s">
        <v>416</v>
      </c>
      <c r="B37" s="627"/>
      <c r="C37" s="627"/>
      <c r="D37" s="627"/>
      <c r="E37" s="627"/>
      <c r="F37" s="627"/>
      <c r="G37" s="627"/>
      <c r="H37" s="627"/>
      <c r="I37" s="627"/>
      <c r="J37" s="627"/>
      <c r="K37" s="627"/>
      <c r="L37" s="627"/>
      <c r="M37" s="627"/>
      <c r="N37" s="627"/>
      <c r="O37" s="627"/>
      <c r="P37" s="627"/>
      <c r="Q37" s="627"/>
      <c r="R37" s="627"/>
      <c r="S37" s="627"/>
      <c r="T37" s="627"/>
      <c r="U37" s="627"/>
      <c r="V37" s="627"/>
      <c r="W37" s="627"/>
      <c r="X37" s="627"/>
      <c r="Y37" s="627"/>
      <c r="Z37" s="627"/>
      <c r="AA37" s="627"/>
      <c r="AB37" s="627"/>
    </row>
    <row r="38" spans="1:28" x14ac:dyDescent="0.25">
      <c r="A38" s="630" t="s">
        <v>213</v>
      </c>
      <c r="B38" s="627"/>
      <c r="C38" s="627"/>
      <c r="D38" s="627"/>
      <c r="E38" s="627"/>
      <c r="F38" s="627"/>
      <c r="G38" s="627"/>
      <c r="H38" s="627"/>
      <c r="I38" s="627"/>
      <c r="J38" s="627"/>
      <c r="K38" s="627"/>
      <c r="L38" s="627"/>
      <c r="M38" s="627"/>
      <c r="N38" s="627"/>
      <c r="O38" s="627"/>
      <c r="P38" s="627"/>
      <c r="Q38" s="627"/>
      <c r="R38" s="627"/>
      <c r="S38" s="627"/>
      <c r="T38" s="627"/>
      <c r="U38" s="627"/>
      <c r="V38" s="627"/>
      <c r="W38" s="627"/>
      <c r="X38" s="627"/>
      <c r="Y38" s="627"/>
      <c r="Z38" s="627"/>
      <c r="AA38" s="627"/>
      <c r="AB38" s="627"/>
    </row>
    <row r="39" spans="1:28" x14ac:dyDescent="0.25">
      <c r="A39" s="630" t="s">
        <v>214</v>
      </c>
      <c r="B39" s="627"/>
      <c r="C39" s="627"/>
      <c r="D39" s="627"/>
      <c r="E39" s="627"/>
      <c r="F39" s="627"/>
      <c r="G39" s="627"/>
      <c r="H39" s="627"/>
      <c r="I39" s="627"/>
      <c r="J39" s="627"/>
      <c r="K39" s="627"/>
      <c r="L39" s="627"/>
      <c r="M39" s="627"/>
      <c r="N39" s="627"/>
      <c r="O39" s="627"/>
      <c r="P39" s="627"/>
      <c r="Q39" s="627"/>
      <c r="R39" s="627"/>
      <c r="S39" s="627"/>
      <c r="T39" s="627"/>
      <c r="U39" s="627"/>
      <c r="V39" s="627"/>
      <c r="W39" s="627"/>
      <c r="X39" s="627"/>
      <c r="Y39" s="627"/>
      <c r="Z39" s="627"/>
      <c r="AA39" s="627"/>
      <c r="AB39" s="627"/>
    </row>
    <row r="40" spans="1:28" x14ac:dyDescent="0.25">
      <c r="A40" s="630" t="s">
        <v>216</v>
      </c>
      <c r="B40" s="627"/>
      <c r="C40" s="627"/>
      <c r="D40" s="627"/>
      <c r="E40" s="627"/>
      <c r="F40" s="627"/>
      <c r="G40" s="627"/>
      <c r="H40" s="627"/>
      <c r="I40" s="627"/>
      <c r="J40" s="627"/>
      <c r="K40" s="627"/>
      <c r="L40" s="627"/>
      <c r="M40" s="627"/>
      <c r="N40" s="627"/>
      <c r="O40" s="627"/>
      <c r="P40" s="627"/>
      <c r="Q40" s="627"/>
      <c r="R40" s="627"/>
      <c r="S40" s="627"/>
      <c r="T40" s="627"/>
      <c r="U40" s="627"/>
      <c r="V40" s="627"/>
      <c r="W40" s="627"/>
      <c r="X40" s="627"/>
      <c r="Y40" s="627"/>
      <c r="Z40" s="627"/>
      <c r="AA40" s="627"/>
      <c r="AB40" s="627"/>
    </row>
    <row r="41" spans="1:28" x14ac:dyDescent="0.25">
      <c r="A41" s="626" t="s">
        <v>215</v>
      </c>
      <c r="B41" s="627"/>
      <c r="C41" s="627"/>
      <c r="D41" s="627"/>
      <c r="E41" s="627"/>
      <c r="F41" s="627"/>
      <c r="G41" s="627"/>
      <c r="H41" s="627"/>
      <c r="I41" s="627"/>
      <c r="J41" s="627"/>
      <c r="K41" s="627"/>
      <c r="L41" s="627"/>
      <c r="M41" s="627"/>
      <c r="N41" s="627"/>
      <c r="O41" s="627"/>
      <c r="P41" s="627"/>
      <c r="Q41" s="627"/>
      <c r="R41" s="627"/>
      <c r="S41" s="627"/>
      <c r="T41" s="627"/>
      <c r="U41" s="627"/>
      <c r="V41" s="627"/>
      <c r="W41" s="627"/>
      <c r="X41" s="627"/>
      <c r="Y41" s="627"/>
      <c r="Z41" s="627"/>
      <c r="AA41" s="627"/>
      <c r="AB41" s="627"/>
    </row>
    <row r="42" spans="1:28" x14ac:dyDescent="0.25">
      <c r="A42" s="630"/>
      <c r="B42" s="627"/>
      <c r="C42" s="627"/>
      <c r="D42" s="627"/>
      <c r="E42" s="627"/>
      <c r="F42" s="627"/>
      <c r="G42" s="627"/>
      <c r="H42" s="627"/>
      <c r="I42" s="627"/>
      <c r="J42" s="627"/>
      <c r="K42" s="627"/>
      <c r="L42" s="627"/>
      <c r="M42" s="627"/>
      <c r="N42" s="627"/>
      <c r="O42" s="627"/>
      <c r="P42" s="627"/>
      <c r="Q42" s="627"/>
      <c r="R42" s="627"/>
      <c r="S42" s="627"/>
      <c r="T42" s="627"/>
      <c r="U42" s="627"/>
      <c r="V42" s="627"/>
      <c r="W42" s="627"/>
      <c r="X42" s="627"/>
      <c r="Y42" s="627"/>
      <c r="Z42" s="627"/>
      <c r="AA42" s="627"/>
      <c r="AB42" s="627"/>
    </row>
    <row r="43" spans="1:28" x14ac:dyDescent="0.25">
      <c r="A43" s="629" t="s">
        <v>142</v>
      </c>
      <c r="B43" s="574"/>
    </row>
    <row r="44" spans="1:28" x14ac:dyDescent="0.25">
      <c r="A44" s="616" t="s">
        <v>217</v>
      </c>
      <c r="B44" s="621"/>
      <c r="C44" s="621"/>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row>
    <row r="45" spans="1:28" x14ac:dyDescent="0.25">
      <c r="A45" s="616" t="s">
        <v>218</v>
      </c>
      <c r="B45" s="621"/>
      <c r="C45" s="621"/>
      <c r="D45" s="621"/>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row>
    <row r="46" spans="1:28" x14ac:dyDescent="0.25">
      <c r="A46" s="616" t="s">
        <v>219</v>
      </c>
      <c r="B46" s="621"/>
      <c r="C46" s="621"/>
      <c r="D46" s="621"/>
      <c r="E46" s="621"/>
      <c r="F46" s="621"/>
      <c r="G46" s="621"/>
      <c r="H46" s="621"/>
      <c r="I46" s="621"/>
      <c r="J46" s="621"/>
      <c r="K46" s="621"/>
      <c r="L46" s="621"/>
      <c r="M46" s="621"/>
      <c r="N46" s="621"/>
      <c r="O46" s="621"/>
      <c r="P46" s="621"/>
      <c r="Q46" s="621"/>
      <c r="R46" s="621"/>
      <c r="S46" s="621"/>
      <c r="T46" s="621"/>
      <c r="U46" s="621"/>
      <c r="V46" s="621"/>
      <c r="W46" s="621"/>
      <c r="X46" s="621"/>
      <c r="Y46" s="621"/>
      <c r="Z46" s="621"/>
      <c r="AA46" s="621"/>
      <c r="AB46" s="621"/>
    </row>
    <row r="47" spans="1:28" x14ac:dyDescent="0.25">
      <c r="A47" s="626" t="s">
        <v>215</v>
      </c>
      <c r="B47" s="627"/>
      <c r="C47" s="627"/>
      <c r="D47" s="627"/>
      <c r="E47" s="627"/>
      <c r="F47" s="627"/>
      <c r="G47" s="627"/>
      <c r="H47" s="627"/>
      <c r="I47" s="627"/>
      <c r="J47" s="627"/>
      <c r="K47" s="627"/>
      <c r="L47" s="627"/>
      <c r="M47" s="627"/>
      <c r="N47" s="627"/>
      <c r="O47" s="627"/>
      <c r="P47" s="627"/>
      <c r="Q47" s="627"/>
      <c r="R47" s="627"/>
      <c r="S47" s="627"/>
      <c r="T47" s="627"/>
      <c r="U47" s="627"/>
      <c r="V47" s="627"/>
      <c r="W47" s="627"/>
      <c r="X47" s="627"/>
      <c r="Y47" s="627"/>
      <c r="Z47" s="627"/>
      <c r="AA47" s="627"/>
      <c r="AB47" s="627"/>
    </row>
    <row r="48" spans="1:28" x14ac:dyDescent="0.25">
      <c r="A48" s="616"/>
      <c r="B48" s="621"/>
      <c r="C48" s="621"/>
      <c r="D48" s="621"/>
      <c r="E48" s="621"/>
      <c r="F48" s="621"/>
      <c r="G48" s="621"/>
      <c r="H48" s="621"/>
      <c r="I48" s="621"/>
      <c r="J48" s="621"/>
      <c r="K48" s="621"/>
      <c r="L48" s="621"/>
      <c r="M48" s="622"/>
      <c r="N48" s="622"/>
      <c r="O48" s="622"/>
      <c r="P48" s="622"/>
      <c r="Q48" s="622"/>
      <c r="R48" s="622"/>
      <c r="S48" s="621"/>
      <c r="T48" s="621"/>
      <c r="U48" s="621"/>
      <c r="V48" s="621"/>
      <c r="W48" s="621"/>
      <c r="X48" s="621"/>
      <c r="Y48" s="621"/>
      <c r="Z48" s="621"/>
      <c r="AA48" s="621"/>
      <c r="AB48" s="621"/>
    </row>
    <row r="49" spans="1:28" x14ac:dyDescent="0.25">
      <c r="A49" s="629" t="s">
        <v>143</v>
      </c>
      <c r="B49" s="621"/>
      <c r="C49" s="621"/>
      <c r="D49" s="621"/>
      <c r="E49" s="621"/>
      <c r="F49" s="621"/>
      <c r="G49" s="621"/>
      <c r="H49" s="621"/>
      <c r="I49" s="621"/>
      <c r="J49" s="621"/>
      <c r="K49" s="621"/>
      <c r="L49" s="621"/>
      <c r="M49" s="622"/>
      <c r="N49" s="622"/>
      <c r="O49" s="622"/>
      <c r="P49" s="622"/>
      <c r="Q49" s="622"/>
      <c r="R49" s="622"/>
      <c r="S49" s="621"/>
      <c r="T49" s="621"/>
      <c r="U49" s="621"/>
      <c r="V49" s="621"/>
      <c r="W49" s="621"/>
      <c r="X49" s="621"/>
      <c r="Y49" s="621"/>
      <c r="Z49" s="621"/>
      <c r="AA49" s="621"/>
      <c r="AB49" s="621"/>
    </row>
    <row r="50" spans="1:28" x14ac:dyDescent="0.25">
      <c r="A50" s="616" t="s">
        <v>144</v>
      </c>
      <c r="B50" s="621"/>
      <c r="C50" s="621"/>
      <c r="D50" s="621"/>
      <c r="E50" s="621"/>
      <c r="F50" s="621"/>
      <c r="G50" s="621"/>
      <c r="H50" s="621"/>
      <c r="I50" s="621"/>
      <c r="J50" s="621"/>
      <c r="K50" s="621"/>
      <c r="L50" s="621"/>
      <c r="M50" s="622"/>
      <c r="N50" s="622"/>
      <c r="O50" s="622"/>
      <c r="P50" s="622"/>
      <c r="Q50" s="622"/>
      <c r="R50" s="622"/>
      <c r="S50" s="621"/>
      <c r="T50" s="621"/>
      <c r="U50" s="621"/>
      <c r="V50" s="621"/>
      <c r="W50" s="621"/>
      <c r="X50" s="621"/>
      <c r="Y50" s="621"/>
      <c r="Z50" s="621"/>
      <c r="AA50" s="621"/>
      <c r="AB50" s="621"/>
    </row>
    <row r="51" spans="1:28" x14ac:dyDescent="0.25">
      <c r="A51" s="616" t="s">
        <v>220</v>
      </c>
      <c r="B51" s="621"/>
      <c r="C51" s="621"/>
      <c r="D51" s="621"/>
      <c r="E51" s="621"/>
      <c r="F51" s="621"/>
      <c r="G51" s="621"/>
      <c r="H51" s="621"/>
      <c r="I51" s="621"/>
      <c r="J51" s="621"/>
      <c r="K51" s="621"/>
      <c r="L51" s="621"/>
      <c r="M51" s="622"/>
      <c r="N51" s="622"/>
      <c r="O51" s="622"/>
      <c r="P51" s="622"/>
      <c r="Q51" s="622"/>
      <c r="R51" s="622"/>
      <c r="S51" s="621"/>
      <c r="T51" s="621"/>
      <c r="U51" s="621"/>
      <c r="V51" s="621"/>
      <c r="W51" s="621"/>
      <c r="X51" s="621"/>
      <c r="Y51" s="621"/>
      <c r="Z51" s="621"/>
      <c r="AA51" s="621"/>
      <c r="AB51" s="621"/>
    </row>
    <row r="52" spans="1:28" x14ac:dyDescent="0.25">
      <c r="A52" s="616" t="s">
        <v>221</v>
      </c>
      <c r="B52" s="621"/>
      <c r="C52" s="621"/>
      <c r="D52" s="621"/>
      <c r="E52" s="621"/>
      <c r="F52" s="621"/>
      <c r="G52" s="621"/>
      <c r="H52" s="621"/>
      <c r="I52" s="621"/>
      <c r="J52" s="621"/>
      <c r="K52" s="621"/>
      <c r="L52" s="621"/>
      <c r="M52" s="622"/>
      <c r="N52" s="622"/>
      <c r="O52" s="622"/>
      <c r="P52" s="622"/>
      <c r="Q52" s="622"/>
      <c r="R52" s="622"/>
      <c r="S52" s="621"/>
      <c r="T52" s="621"/>
      <c r="U52" s="621"/>
      <c r="V52" s="621"/>
      <c r="W52" s="621"/>
      <c r="X52" s="621"/>
      <c r="Y52" s="621"/>
      <c r="Z52" s="621"/>
      <c r="AA52" s="621"/>
      <c r="AB52" s="621"/>
    </row>
    <row r="53" spans="1:28" x14ac:dyDescent="0.25">
      <c r="A53" s="616" t="s">
        <v>457</v>
      </c>
      <c r="B53" s="621"/>
      <c r="C53" s="621"/>
      <c r="D53" s="621"/>
      <c r="E53" s="621"/>
      <c r="F53" s="621"/>
      <c r="G53" s="621"/>
      <c r="H53" s="621"/>
      <c r="I53" s="621"/>
      <c r="J53" s="621"/>
      <c r="K53" s="621"/>
      <c r="L53" s="621"/>
      <c r="M53" s="622"/>
      <c r="N53" s="622"/>
      <c r="O53" s="622"/>
      <c r="P53" s="622"/>
      <c r="Q53" s="622"/>
      <c r="R53" s="622"/>
      <c r="S53" s="621"/>
      <c r="T53" s="621"/>
      <c r="U53" s="621"/>
      <c r="V53" s="621"/>
      <c r="W53" s="621"/>
      <c r="X53" s="621"/>
      <c r="Y53" s="621"/>
      <c r="Z53" s="621"/>
      <c r="AA53" s="621"/>
      <c r="AB53" s="621"/>
    </row>
    <row r="54" spans="1:28" x14ac:dyDescent="0.25">
      <c r="A54" s="616"/>
      <c r="B54" s="621"/>
      <c r="C54" s="621"/>
      <c r="D54" s="621"/>
      <c r="E54" s="621"/>
      <c r="F54" s="621"/>
      <c r="G54" s="621"/>
      <c r="H54" s="621"/>
      <c r="I54" s="621"/>
      <c r="J54" s="621"/>
      <c r="K54" s="621"/>
      <c r="L54" s="621"/>
      <c r="M54" s="622"/>
      <c r="N54" s="622"/>
      <c r="O54" s="622"/>
      <c r="P54" s="622"/>
      <c r="Q54" s="622"/>
      <c r="R54" s="622"/>
      <c r="S54" s="621"/>
      <c r="T54" s="621"/>
      <c r="U54" s="621"/>
      <c r="V54" s="621"/>
      <c r="W54" s="621"/>
      <c r="X54" s="621"/>
      <c r="Y54" s="621"/>
      <c r="Z54" s="621"/>
      <c r="AA54" s="621"/>
      <c r="AB54" s="621"/>
    </row>
    <row r="55" spans="1:28" x14ac:dyDescent="0.25">
      <c r="A55" s="629" t="s">
        <v>145</v>
      </c>
      <c r="B55" s="621"/>
      <c r="C55" s="621"/>
      <c r="D55" s="621"/>
      <c r="E55" s="621"/>
      <c r="F55" s="621"/>
      <c r="G55" s="621"/>
      <c r="H55" s="621"/>
      <c r="I55" s="621"/>
      <c r="J55" s="621"/>
      <c r="K55" s="621"/>
      <c r="L55" s="621"/>
      <c r="M55" s="622"/>
      <c r="N55" s="622"/>
      <c r="O55" s="622"/>
      <c r="P55" s="622"/>
      <c r="Q55" s="622"/>
      <c r="R55" s="622"/>
      <c r="S55" s="621"/>
      <c r="T55" s="621"/>
      <c r="U55" s="621"/>
      <c r="V55" s="621"/>
      <c r="W55" s="621"/>
      <c r="X55" s="621"/>
      <c r="Y55" s="621"/>
      <c r="Z55" s="621"/>
      <c r="AA55" s="621"/>
      <c r="AB55" s="621"/>
    </row>
    <row r="56" spans="1:28" x14ac:dyDescent="0.25">
      <c r="A56" s="616" t="s">
        <v>458</v>
      </c>
      <c r="B56" s="621"/>
      <c r="C56" s="621"/>
      <c r="D56" s="621"/>
      <c r="E56" s="621"/>
      <c r="F56" s="621"/>
      <c r="G56" s="621"/>
      <c r="H56" s="621"/>
      <c r="I56" s="621"/>
      <c r="J56" s="621"/>
      <c r="K56" s="621"/>
      <c r="L56" s="621"/>
      <c r="M56" s="622"/>
      <c r="N56" s="622"/>
      <c r="O56" s="622"/>
      <c r="P56" s="622"/>
      <c r="Q56" s="622"/>
      <c r="R56" s="622"/>
      <c r="S56" s="621"/>
      <c r="T56" s="621"/>
      <c r="U56" s="621"/>
      <c r="V56" s="621"/>
      <c r="W56" s="621"/>
      <c r="X56" s="621"/>
      <c r="Y56" s="621"/>
      <c r="Z56" s="621"/>
      <c r="AA56" s="621"/>
      <c r="AB56" s="621"/>
    </row>
    <row r="57" spans="1:28" x14ac:dyDescent="0.25">
      <c r="A57" s="519" t="s">
        <v>460</v>
      </c>
      <c r="B57" s="621"/>
      <c r="C57" s="621"/>
      <c r="D57" s="621"/>
      <c r="E57" s="621"/>
      <c r="F57" s="621"/>
      <c r="G57" s="621"/>
      <c r="H57" s="621"/>
      <c r="I57" s="621"/>
      <c r="J57" s="621"/>
      <c r="K57" s="621"/>
      <c r="L57" s="621"/>
      <c r="M57" s="622"/>
      <c r="N57" s="622"/>
      <c r="O57" s="622"/>
      <c r="P57" s="622"/>
      <c r="Q57" s="622"/>
      <c r="R57" s="622"/>
      <c r="S57" s="621"/>
      <c r="T57" s="621"/>
      <c r="U57" s="621"/>
      <c r="V57" s="621"/>
      <c r="W57" s="621"/>
      <c r="X57" s="621"/>
      <c r="Y57" s="621"/>
      <c r="Z57" s="621"/>
      <c r="AA57" s="621"/>
      <c r="AB57" s="621"/>
    </row>
    <row r="58" spans="1:28" x14ac:dyDescent="0.25">
      <c r="A58" s="519" t="s">
        <v>459</v>
      </c>
      <c r="B58" s="621"/>
      <c r="C58" s="621"/>
      <c r="D58" s="621"/>
      <c r="E58" s="621"/>
      <c r="F58" s="621"/>
      <c r="G58" s="621"/>
      <c r="H58" s="621"/>
      <c r="I58" s="621"/>
      <c r="J58" s="621"/>
      <c r="K58" s="621"/>
      <c r="L58" s="621"/>
      <c r="M58" s="622"/>
      <c r="N58" s="622"/>
      <c r="O58" s="622"/>
      <c r="P58" s="622"/>
      <c r="Q58" s="622"/>
      <c r="R58" s="622"/>
      <c r="S58" s="621"/>
      <c r="T58" s="621"/>
      <c r="U58" s="621"/>
      <c r="V58" s="621"/>
      <c r="W58" s="621"/>
      <c r="X58" s="621"/>
      <c r="Y58" s="621"/>
      <c r="Z58" s="621"/>
      <c r="AA58" s="621"/>
      <c r="AB58" s="621"/>
    </row>
    <row r="59" spans="1:28" x14ac:dyDescent="0.25">
      <c r="A59" s="616"/>
      <c r="B59" s="621"/>
      <c r="C59" s="621"/>
      <c r="D59" s="621"/>
      <c r="E59" s="621"/>
      <c r="F59" s="621"/>
      <c r="G59" s="621"/>
      <c r="H59" s="621"/>
      <c r="I59" s="621"/>
      <c r="J59" s="621"/>
      <c r="K59" s="621"/>
      <c r="L59" s="621"/>
      <c r="M59" s="622"/>
      <c r="N59" s="622"/>
      <c r="O59" s="622"/>
      <c r="P59" s="622"/>
      <c r="Q59" s="622"/>
      <c r="R59" s="622"/>
      <c r="S59" s="621"/>
      <c r="T59" s="621"/>
      <c r="U59" s="621"/>
      <c r="V59" s="621"/>
      <c r="W59" s="621"/>
      <c r="X59" s="621"/>
      <c r="Y59" s="621"/>
      <c r="Z59" s="621"/>
      <c r="AA59" s="621"/>
      <c r="AB59" s="621"/>
    </row>
    <row r="60" spans="1:28" x14ac:dyDescent="0.25">
      <c r="A60" s="629" t="s">
        <v>146</v>
      </c>
      <c r="B60" s="621"/>
      <c r="C60" s="621"/>
      <c r="D60" s="621"/>
      <c r="E60" s="621"/>
      <c r="F60" s="621"/>
      <c r="G60" s="621"/>
      <c r="H60" s="621"/>
      <c r="I60" s="621"/>
      <c r="J60" s="621"/>
      <c r="K60" s="621"/>
      <c r="L60" s="621"/>
      <c r="M60" s="622"/>
      <c r="N60" s="622"/>
      <c r="O60" s="622"/>
      <c r="P60" s="622"/>
      <c r="Q60" s="622"/>
      <c r="R60" s="622"/>
      <c r="S60" s="621"/>
      <c r="T60" s="621"/>
      <c r="U60" s="621"/>
      <c r="V60" s="621"/>
      <c r="W60" s="621"/>
      <c r="X60" s="621"/>
      <c r="Y60" s="621"/>
      <c r="Z60" s="621"/>
      <c r="AA60" s="621"/>
      <c r="AB60" s="621"/>
    </row>
    <row r="61" spans="1:28" ht="15" customHeight="1" x14ac:dyDescent="0.25">
      <c r="A61" s="616" t="s">
        <v>222</v>
      </c>
      <c r="B61" s="616"/>
      <c r="C61" s="616"/>
      <c r="D61" s="616"/>
      <c r="E61" s="616"/>
      <c r="F61" s="616"/>
      <c r="G61" s="616"/>
      <c r="H61" s="616"/>
      <c r="I61" s="616"/>
      <c r="J61" s="616"/>
      <c r="K61" s="616"/>
      <c r="L61" s="616"/>
      <c r="M61" s="616"/>
      <c r="N61" s="616"/>
      <c r="O61" s="616"/>
      <c r="P61" s="616"/>
      <c r="Q61" s="616"/>
      <c r="R61" s="616"/>
      <c r="S61" s="616"/>
      <c r="T61" s="616"/>
      <c r="U61" s="616"/>
      <c r="V61" s="616"/>
      <c r="W61" s="616"/>
      <c r="X61" s="616"/>
      <c r="Y61" s="616"/>
      <c r="Z61" s="616"/>
      <c r="AA61" s="616"/>
      <c r="AB61" s="621"/>
    </row>
    <row r="62" spans="1:28" x14ac:dyDescent="0.25">
      <c r="A62" s="617" t="s">
        <v>223</v>
      </c>
      <c r="B62" s="631"/>
      <c r="C62" s="631"/>
      <c r="D62" s="631"/>
      <c r="E62" s="631"/>
      <c r="F62" s="631"/>
      <c r="G62" s="631"/>
      <c r="H62" s="631"/>
      <c r="I62" s="631"/>
      <c r="J62" s="631"/>
      <c r="K62" s="631"/>
      <c r="L62" s="631"/>
      <c r="M62" s="631"/>
      <c r="N62" s="631"/>
      <c r="O62" s="631"/>
      <c r="P62" s="631"/>
      <c r="Q62" s="631"/>
      <c r="R62" s="631"/>
      <c r="S62" s="631"/>
      <c r="T62" s="631"/>
      <c r="U62" s="631"/>
      <c r="V62" s="631"/>
      <c r="W62" s="631"/>
      <c r="X62" s="631"/>
      <c r="Y62" s="631"/>
      <c r="Z62" s="631"/>
      <c r="AA62" s="631"/>
      <c r="AB62" s="621"/>
    </row>
    <row r="63" spans="1:28" x14ac:dyDescent="0.25">
      <c r="A63" s="617" t="s">
        <v>153</v>
      </c>
      <c r="B63" s="621"/>
      <c r="C63" s="621"/>
      <c r="D63" s="621"/>
      <c r="E63" s="621"/>
      <c r="F63" s="621"/>
      <c r="G63" s="621"/>
      <c r="H63" s="621"/>
      <c r="I63" s="621"/>
      <c r="J63" s="621"/>
      <c r="K63" s="621"/>
      <c r="L63" s="621"/>
      <c r="M63" s="622"/>
      <c r="N63" s="622"/>
      <c r="O63" s="622"/>
      <c r="P63" s="622"/>
      <c r="Q63" s="622"/>
      <c r="R63" s="622"/>
      <c r="S63" s="621"/>
      <c r="T63" s="621"/>
      <c r="U63" s="621"/>
      <c r="V63" s="621"/>
      <c r="W63" s="621"/>
      <c r="X63" s="621"/>
      <c r="Y63" s="621"/>
      <c r="Z63" s="621"/>
      <c r="AA63" s="621"/>
      <c r="AB63" s="621"/>
    </row>
    <row r="64" spans="1:28" x14ac:dyDescent="0.25">
      <c r="A64" s="616" t="s">
        <v>224</v>
      </c>
      <c r="B64" s="621"/>
      <c r="C64" s="621"/>
      <c r="D64" s="621"/>
      <c r="E64" s="621"/>
      <c r="F64" s="621"/>
      <c r="G64" s="621"/>
      <c r="H64" s="621"/>
      <c r="I64" s="621"/>
      <c r="J64" s="621"/>
      <c r="K64" s="621"/>
      <c r="L64" s="621"/>
      <c r="M64" s="622"/>
      <c r="N64" s="622"/>
      <c r="O64" s="622"/>
      <c r="P64" s="622"/>
      <c r="Q64" s="622"/>
      <c r="R64" s="622"/>
      <c r="S64" s="621"/>
      <c r="T64" s="621"/>
      <c r="U64" s="621"/>
      <c r="V64" s="621"/>
      <c r="W64" s="621"/>
      <c r="X64" s="621"/>
      <c r="Y64" s="621"/>
      <c r="Z64" s="621"/>
      <c r="AA64" s="621"/>
      <c r="AB64" s="621"/>
    </row>
    <row r="65" spans="1:28" x14ac:dyDescent="0.25">
      <c r="A65" s="616" t="s">
        <v>225</v>
      </c>
      <c r="B65" s="621"/>
      <c r="C65" s="621"/>
      <c r="D65" s="621"/>
      <c r="E65" s="621"/>
      <c r="F65" s="621"/>
      <c r="G65" s="621"/>
      <c r="H65" s="621"/>
      <c r="I65" s="621"/>
      <c r="J65" s="621"/>
      <c r="K65" s="621"/>
      <c r="L65" s="621"/>
      <c r="M65" s="622"/>
      <c r="N65" s="622"/>
      <c r="O65" s="622"/>
      <c r="P65" s="622"/>
      <c r="Q65" s="622"/>
      <c r="R65" s="622"/>
      <c r="S65" s="621"/>
      <c r="T65" s="621"/>
      <c r="U65" s="621"/>
      <c r="V65" s="621"/>
      <c r="W65" s="621"/>
      <c r="X65" s="621"/>
      <c r="Y65" s="621"/>
      <c r="Z65" s="621"/>
      <c r="AA65" s="621"/>
      <c r="AB65" s="621"/>
    </row>
    <row r="66" spans="1:28" x14ac:dyDescent="0.25">
      <c r="A66" s="251" t="s">
        <v>154</v>
      </c>
      <c r="B66" s="621"/>
      <c r="C66" s="621"/>
      <c r="D66" s="621"/>
      <c r="E66" s="621"/>
      <c r="F66" s="621"/>
      <c r="G66" s="621"/>
      <c r="H66" s="621"/>
      <c r="I66" s="621"/>
      <c r="J66" s="621"/>
      <c r="K66" s="621"/>
      <c r="L66" s="621"/>
      <c r="M66" s="622"/>
      <c r="N66" s="622"/>
      <c r="O66" s="622"/>
      <c r="P66" s="622"/>
      <c r="Q66" s="622"/>
      <c r="R66" s="622"/>
      <c r="S66" s="621"/>
      <c r="T66" s="621"/>
      <c r="U66" s="621"/>
      <c r="V66" s="621"/>
      <c r="W66" s="621"/>
      <c r="X66" s="621"/>
      <c r="Y66" s="621"/>
      <c r="Z66" s="621"/>
      <c r="AA66" s="621"/>
      <c r="AB66" s="621"/>
    </row>
    <row r="67" spans="1:28" ht="45" x14ac:dyDescent="0.25">
      <c r="A67" s="619" t="s">
        <v>147</v>
      </c>
      <c r="B67" s="616"/>
      <c r="C67" s="616"/>
      <c r="D67" s="616"/>
      <c r="E67" s="616"/>
      <c r="F67" s="616"/>
      <c r="G67" s="616"/>
      <c r="H67" s="616"/>
      <c r="I67" s="616"/>
      <c r="J67" s="616"/>
      <c r="K67" s="616"/>
      <c r="L67" s="616"/>
      <c r="M67" s="616"/>
      <c r="N67" s="616"/>
      <c r="O67" s="616"/>
      <c r="P67" s="616"/>
      <c r="Q67" s="616"/>
      <c r="R67" s="616"/>
      <c r="S67" s="616"/>
      <c r="T67" s="616"/>
      <c r="U67" s="616"/>
      <c r="V67" s="616"/>
      <c r="W67" s="616"/>
      <c r="X67" s="616"/>
      <c r="Y67" s="616"/>
      <c r="Z67" s="616"/>
      <c r="AA67" s="616"/>
      <c r="AB67" s="616"/>
    </row>
    <row r="68" spans="1:28" ht="30" x14ac:dyDescent="0.25">
      <c r="A68" s="619" t="s">
        <v>236</v>
      </c>
      <c r="B68" s="621"/>
      <c r="C68" s="621"/>
      <c r="D68" s="621"/>
      <c r="E68" s="621"/>
      <c r="F68" s="621"/>
      <c r="G68" s="621"/>
      <c r="H68" s="621"/>
      <c r="I68" s="621"/>
      <c r="J68" s="621"/>
      <c r="K68" s="621"/>
      <c r="L68" s="621"/>
      <c r="M68" s="622"/>
      <c r="N68" s="622"/>
      <c r="O68" s="622"/>
      <c r="P68" s="622"/>
      <c r="Q68" s="622"/>
      <c r="R68" s="622"/>
      <c r="S68" s="621"/>
      <c r="T68" s="621"/>
      <c r="U68" s="621"/>
      <c r="V68" s="621"/>
      <c r="W68" s="621"/>
      <c r="X68" s="621"/>
      <c r="Y68" s="621"/>
      <c r="Z68" s="621"/>
      <c r="AA68" s="621"/>
      <c r="AB68" s="621"/>
    </row>
    <row r="69" spans="1:28" x14ac:dyDescent="0.25">
      <c r="A69" s="616" t="s">
        <v>226</v>
      </c>
      <c r="B69" s="616"/>
      <c r="C69" s="616"/>
      <c r="D69" s="616"/>
      <c r="E69" s="616"/>
      <c r="F69" s="616"/>
      <c r="G69" s="616"/>
      <c r="H69" s="616"/>
      <c r="I69" s="616"/>
      <c r="J69" s="616"/>
      <c r="K69" s="616"/>
      <c r="L69" s="616"/>
      <c r="M69" s="616"/>
      <c r="N69" s="616"/>
      <c r="O69" s="616"/>
      <c r="P69" s="616"/>
      <c r="Q69" s="616"/>
      <c r="R69" s="616"/>
      <c r="S69" s="616"/>
      <c r="T69" s="616"/>
      <c r="U69" s="616"/>
      <c r="V69" s="616"/>
      <c r="W69" s="616"/>
      <c r="X69" s="616"/>
      <c r="Y69" s="616"/>
      <c r="Z69" s="616"/>
      <c r="AA69" s="616"/>
      <c r="AB69" s="616"/>
    </row>
    <row r="70" spans="1:28" x14ac:dyDescent="0.25">
      <c r="A70" s="616" t="s">
        <v>227</v>
      </c>
      <c r="B70" s="616"/>
      <c r="C70" s="616"/>
      <c r="D70" s="616"/>
      <c r="E70" s="616"/>
      <c r="F70" s="616"/>
      <c r="G70" s="616"/>
      <c r="H70" s="616"/>
      <c r="I70" s="616"/>
      <c r="J70" s="616"/>
      <c r="K70" s="616"/>
      <c r="L70" s="616"/>
      <c r="M70" s="616"/>
      <c r="N70" s="616"/>
      <c r="O70" s="616"/>
      <c r="P70" s="616"/>
      <c r="Q70" s="616"/>
      <c r="R70" s="616"/>
      <c r="S70" s="616"/>
      <c r="T70" s="616"/>
      <c r="U70" s="616"/>
      <c r="V70" s="616"/>
      <c r="W70" s="616"/>
      <c r="X70" s="616"/>
      <c r="Y70" s="616"/>
      <c r="Z70" s="616"/>
      <c r="AA70" s="616"/>
      <c r="AB70" s="616"/>
    </row>
    <row r="71" spans="1:28" x14ac:dyDescent="0.25">
      <c r="A71" s="617" t="s">
        <v>417</v>
      </c>
      <c r="B71" s="631"/>
      <c r="C71" s="631"/>
      <c r="D71" s="631"/>
      <c r="E71" s="631"/>
      <c r="F71" s="631"/>
      <c r="G71" s="631"/>
      <c r="H71" s="631"/>
      <c r="I71" s="631"/>
      <c r="J71" s="631"/>
      <c r="K71" s="631"/>
      <c r="L71" s="631"/>
      <c r="M71" s="631"/>
      <c r="N71" s="631"/>
      <c r="O71" s="631"/>
      <c r="P71" s="631"/>
      <c r="Q71" s="631"/>
      <c r="R71" s="631"/>
      <c r="S71" s="631"/>
      <c r="T71" s="631"/>
      <c r="U71" s="631"/>
      <c r="V71" s="631"/>
      <c r="W71" s="631"/>
      <c r="X71" s="631"/>
      <c r="Y71" s="631"/>
      <c r="Z71" s="631"/>
      <c r="AA71" s="631"/>
      <c r="AB71" s="631"/>
    </row>
    <row r="72" spans="1:28" ht="30" x14ac:dyDescent="0.25">
      <c r="A72" s="631" t="s">
        <v>461</v>
      </c>
      <c r="B72" s="630"/>
    </row>
    <row r="73" spans="1:28" x14ac:dyDescent="0.25">
      <c r="A73" s="522" t="s">
        <v>228</v>
      </c>
      <c r="B73" s="621"/>
      <c r="C73" s="621"/>
      <c r="D73" s="621"/>
      <c r="E73" s="621"/>
      <c r="F73" s="621"/>
      <c r="G73" s="621"/>
      <c r="H73" s="621"/>
      <c r="I73" s="621"/>
      <c r="J73" s="621"/>
      <c r="K73" s="621"/>
      <c r="L73" s="621"/>
      <c r="M73" s="622"/>
      <c r="N73" s="622"/>
      <c r="O73" s="622"/>
      <c r="P73" s="622"/>
      <c r="Q73" s="622"/>
      <c r="R73" s="622"/>
      <c r="S73" s="621"/>
      <c r="T73" s="621"/>
      <c r="U73" s="621"/>
      <c r="V73" s="621"/>
      <c r="W73" s="621"/>
      <c r="X73" s="621"/>
      <c r="Y73" s="621"/>
      <c r="Z73" s="621"/>
      <c r="AA73" s="621"/>
      <c r="AB73" s="621"/>
    </row>
    <row r="74" spans="1:28" x14ac:dyDescent="0.25">
      <c r="A74" s="522"/>
      <c r="B74" s="621"/>
      <c r="C74" s="621"/>
      <c r="D74" s="621"/>
      <c r="E74" s="621"/>
      <c r="F74" s="621"/>
      <c r="G74" s="621"/>
      <c r="H74" s="621"/>
      <c r="I74" s="621"/>
      <c r="J74" s="621"/>
      <c r="K74" s="621"/>
      <c r="L74" s="621"/>
      <c r="M74" s="622"/>
      <c r="N74" s="622"/>
      <c r="O74" s="622"/>
      <c r="P74" s="622"/>
      <c r="Q74" s="622"/>
      <c r="R74" s="622"/>
      <c r="S74" s="621"/>
      <c r="T74" s="621"/>
      <c r="U74" s="621"/>
      <c r="V74" s="621"/>
      <c r="W74" s="621"/>
      <c r="X74" s="621"/>
      <c r="Y74" s="621"/>
      <c r="Z74" s="621"/>
      <c r="AA74" s="621"/>
      <c r="AB74" s="621"/>
    </row>
    <row r="75" spans="1:28" x14ac:dyDescent="0.25">
      <c r="A75" s="625" t="s">
        <v>148</v>
      </c>
      <c r="B75" s="632"/>
      <c r="C75" s="621"/>
      <c r="D75" s="621"/>
      <c r="E75" s="621"/>
      <c r="F75" s="621"/>
      <c r="G75" s="621"/>
      <c r="H75" s="621"/>
      <c r="I75" s="621"/>
      <c r="J75" s="621"/>
      <c r="K75" s="621"/>
      <c r="L75" s="621"/>
      <c r="M75" s="622"/>
      <c r="N75" s="622"/>
      <c r="O75" s="622"/>
      <c r="P75" s="622"/>
      <c r="Q75" s="622"/>
      <c r="R75" s="622"/>
      <c r="S75" s="621"/>
      <c r="T75" s="621"/>
      <c r="U75" s="621"/>
      <c r="V75" s="621"/>
      <c r="W75" s="621"/>
      <c r="X75" s="621"/>
      <c r="Y75" s="621"/>
      <c r="Z75" s="621"/>
      <c r="AA75" s="621"/>
      <c r="AB75" s="621"/>
    </row>
    <row r="76" spans="1:28" ht="15" customHeight="1" x14ac:dyDescent="0.25">
      <c r="A76" s="598" t="s">
        <v>229</v>
      </c>
      <c r="F76" s="633"/>
      <c r="G76" s="633"/>
      <c r="H76" s="633"/>
      <c r="I76" s="633"/>
      <c r="J76" s="633"/>
      <c r="K76" s="633"/>
      <c r="L76" s="633"/>
      <c r="M76" s="633"/>
      <c r="N76" s="633"/>
      <c r="O76" s="633"/>
      <c r="P76" s="633"/>
      <c r="Q76" s="633"/>
      <c r="R76" s="633"/>
      <c r="S76" s="633"/>
      <c r="T76" s="633"/>
      <c r="U76" s="633"/>
      <c r="V76" s="633"/>
      <c r="W76" s="633"/>
      <c r="X76" s="633"/>
    </row>
    <row r="77" spans="1:28" x14ac:dyDescent="0.25">
      <c r="A77" s="522" t="s">
        <v>241</v>
      </c>
    </row>
    <row r="78" spans="1:28" x14ac:dyDescent="0.25">
      <c r="A78" s="598" t="s">
        <v>408</v>
      </c>
    </row>
    <row r="79" spans="1:28" x14ac:dyDescent="0.25">
      <c r="A79" s="634" t="s">
        <v>231</v>
      </c>
      <c r="B79" s="633"/>
      <c r="C79" s="633"/>
      <c r="D79" s="633"/>
      <c r="E79" s="633"/>
    </row>
    <row r="80" spans="1:28" x14ac:dyDescent="0.25">
      <c r="A80" s="676" t="s">
        <v>462</v>
      </c>
      <c r="B80" s="633"/>
      <c r="C80" s="633"/>
      <c r="D80" s="633"/>
      <c r="E80" s="633"/>
    </row>
    <row r="81" spans="1:28" x14ac:dyDescent="0.25">
      <c r="A81" s="522" t="s">
        <v>409</v>
      </c>
      <c r="B81" s="518"/>
      <c r="C81" s="518"/>
      <c r="D81" s="518"/>
      <c r="E81" s="518"/>
    </row>
    <row r="82" spans="1:28" ht="17.25" x14ac:dyDescent="0.25">
      <c r="A82" s="634" t="s">
        <v>230</v>
      </c>
    </row>
    <row r="83" spans="1:28" x14ac:dyDescent="0.25">
      <c r="A83" s="634" t="s">
        <v>197</v>
      </c>
    </row>
    <row r="84" spans="1:28" ht="17.25" x14ac:dyDescent="0.25">
      <c r="A84" s="635" t="s">
        <v>158</v>
      </c>
      <c r="B84" s="574"/>
      <c r="C84" s="574"/>
      <c r="D84" s="574"/>
      <c r="E84" s="574"/>
      <c r="F84" s="574"/>
      <c r="G84" s="574"/>
      <c r="H84" s="574"/>
      <c r="I84" s="574"/>
      <c r="J84" s="574"/>
      <c r="K84" s="574"/>
      <c r="L84" s="574"/>
      <c r="M84" s="574"/>
      <c r="N84" s="574"/>
      <c r="O84" s="574"/>
      <c r="P84" s="574"/>
      <c r="Q84" s="574"/>
      <c r="R84" s="574"/>
      <c r="S84" s="574"/>
      <c r="T84" s="574"/>
      <c r="U84" s="574"/>
      <c r="V84" s="574"/>
      <c r="W84" s="574"/>
      <c r="X84" s="574"/>
    </row>
    <row r="85" spans="1:28" x14ac:dyDescent="0.25">
      <c r="A85" s="636" t="s">
        <v>232</v>
      </c>
      <c r="B85" s="495"/>
      <c r="C85" s="495"/>
      <c r="D85" s="495"/>
      <c r="E85" s="495"/>
      <c r="F85" s="495"/>
      <c r="G85" s="495"/>
      <c r="H85" s="495"/>
      <c r="I85" s="495"/>
      <c r="J85" s="495"/>
      <c r="K85" s="495"/>
      <c r="L85" s="495"/>
      <c r="M85" s="637"/>
      <c r="N85" s="637"/>
      <c r="O85" s="637"/>
      <c r="P85" s="637"/>
      <c r="Q85" s="637"/>
      <c r="R85" s="637"/>
      <c r="S85" s="495"/>
      <c r="T85" s="495"/>
      <c r="U85" s="495"/>
      <c r="V85" s="495"/>
      <c r="W85" s="495"/>
      <c r="X85" s="495"/>
      <c r="Y85" s="621"/>
      <c r="Z85" s="621"/>
      <c r="AA85" s="621"/>
      <c r="AB85" s="621"/>
    </row>
    <row r="86" spans="1:28" x14ac:dyDescent="0.25">
      <c r="A86" s="616"/>
      <c r="B86" s="621"/>
      <c r="C86" s="621"/>
      <c r="D86" s="621"/>
      <c r="E86" s="621"/>
      <c r="F86" s="621"/>
      <c r="G86" s="621"/>
      <c r="H86" s="621"/>
      <c r="I86" s="621"/>
      <c r="J86" s="621"/>
      <c r="K86" s="621"/>
      <c r="L86" s="621"/>
      <c r="M86" s="622"/>
      <c r="N86" s="622"/>
      <c r="O86" s="622"/>
      <c r="P86" s="622"/>
      <c r="Q86" s="622"/>
      <c r="R86" s="622"/>
      <c r="S86" s="621"/>
      <c r="T86" s="621"/>
      <c r="U86" s="621"/>
      <c r="V86" s="621"/>
      <c r="W86" s="621"/>
      <c r="X86" s="621"/>
      <c r="Y86" s="621"/>
      <c r="Z86" s="621"/>
      <c r="AA86" s="621"/>
      <c r="AB86" s="621"/>
    </row>
    <row r="87" spans="1:28" x14ac:dyDescent="0.25">
      <c r="A87" s="623" t="s">
        <v>149</v>
      </c>
      <c r="B87" s="621"/>
      <c r="C87" s="621"/>
      <c r="D87" s="621"/>
      <c r="E87" s="621"/>
      <c r="F87" s="621"/>
      <c r="G87" s="621"/>
      <c r="H87" s="621"/>
      <c r="I87" s="621"/>
      <c r="J87" s="621"/>
      <c r="K87" s="621"/>
      <c r="L87" s="621"/>
      <c r="M87" s="622"/>
      <c r="N87" s="622"/>
      <c r="O87" s="622"/>
      <c r="P87" s="622"/>
      <c r="Q87" s="622"/>
      <c r="R87" s="622"/>
      <c r="S87" s="621"/>
      <c r="T87" s="621"/>
      <c r="U87" s="621"/>
      <c r="V87" s="621"/>
      <c r="W87" s="621"/>
      <c r="X87" s="621"/>
      <c r="Y87" s="621"/>
      <c r="Z87" s="621"/>
      <c r="AA87" s="621"/>
      <c r="AB87" s="621"/>
    </row>
    <row r="88" spans="1:28" x14ac:dyDescent="0.25">
      <c r="A88" s="616" t="s">
        <v>492</v>
      </c>
      <c r="B88" s="621"/>
      <c r="C88" s="621"/>
      <c r="D88" s="621"/>
      <c r="E88" s="621"/>
      <c r="F88" s="621"/>
      <c r="G88" s="621"/>
      <c r="H88" s="621"/>
      <c r="I88" s="621"/>
      <c r="J88" s="621"/>
      <c r="K88" s="621"/>
      <c r="L88" s="621"/>
      <c r="M88" s="622"/>
      <c r="N88" s="622"/>
      <c r="O88" s="622"/>
      <c r="P88" s="622"/>
      <c r="Q88" s="622"/>
      <c r="R88" s="622"/>
      <c r="S88" s="621"/>
      <c r="T88" s="621"/>
      <c r="U88" s="621"/>
      <c r="V88" s="621"/>
      <c r="W88" s="621"/>
      <c r="X88" s="621"/>
      <c r="Y88" s="621"/>
      <c r="Z88" s="621"/>
      <c r="AA88" s="621"/>
      <c r="AB88" s="621"/>
    </row>
    <row r="89" spans="1:28" x14ac:dyDescent="0.25">
      <c r="A89" s="616" t="s">
        <v>235</v>
      </c>
      <c r="B89" s="621"/>
      <c r="C89" s="621"/>
      <c r="D89" s="621"/>
      <c r="E89" s="621"/>
      <c r="F89" s="621"/>
      <c r="G89" s="621"/>
      <c r="H89" s="621"/>
      <c r="I89" s="621"/>
      <c r="J89" s="621"/>
      <c r="K89" s="621"/>
      <c r="L89" s="621"/>
      <c r="M89" s="622"/>
      <c r="N89" s="622"/>
      <c r="O89" s="622"/>
      <c r="P89" s="622"/>
      <c r="Q89" s="622"/>
      <c r="R89" s="622"/>
      <c r="S89" s="621"/>
      <c r="T89" s="621"/>
      <c r="U89" s="621"/>
      <c r="V89" s="621"/>
      <c r="W89" s="621"/>
      <c r="X89" s="621"/>
      <c r="Y89" s="621"/>
      <c r="Z89" s="621"/>
      <c r="AA89" s="621"/>
      <c r="AB89" s="621"/>
    </row>
    <row r="90" spans="1:28" x14ac:dyDescent="0.25">
      <c r="A90" s="616" t="s">
        <v>150</v>
      </c>
      <c r="B90" s="621"/>
      <c r="C90" s="621"/>
      <c r="D90" s="621"/>
      <c r="E90" s="621"/>
      <c r="F90" s="621"/>
      <c r="G90" s="621"/>
      <c r="H90" s="621"/>
      <c r="I90" s="621"/>
      <c r="J90" s="621"/>
      <c r="K90" s="621"/>
      <c r="L90" s="621"/>
      <c r="M90" s="622"/>
      <c r="N90" s="622"/>
      <c r="O90" s="622"/>
      <c r="P90" s="622"/>
      <c r="Q90" s="622"/>
      <c r="R90" s="622"/>
      <c r="S90" s="621"/>
      <c r="T90" s="621"/>
      <c r="U90" s="621"/>
      <c r="V90" s="621"/>
      <c r="W90" s="621"/>
      <c r="X90" s="621"/>
      <c r="Y90" s="621"/>
      <c r="Z90" s="621"/>
      <c r="AA90" s="621"/>
      <c r="AB90" s="621"/>
    </row>
    <row r="91" spans="1:28" x14ac:dyDescent="0.25">
      <c r="A91" s="616" t="s">
        <v>491</v>
      </c>
      <c r="B91" s="621"/>
      <c r="C91" s="621"/>
      <c r="D91" s="621"/>
      <c r="E91" s="621"/>
      <c r="F91" s="621"/>
      <c r="G91" s="621"/>
      <c r="H91" s="621"/>
      <c r="I91" s="621"/>
      <c r="J91" s="621"/>
      <c r="K91" s="621"/>
      <c r="L91" s="621"/>
      <c r="M91" s="622"/>
      <c r="N91" s="622"/>
      <c r="O91" s="622"/>
      <c r="P91" s="622"/>
      <c r="Q91" s="622"/>
      <c r="R91" s="622"/>
      <c r="S91" s="621"/>
      <c r="T91" s="621"/>
      <c r="U91" s="621"/>
      <c r="V91" s="621"/>
      <c r="W91" s="621"/>
      <c r="X91" s="621"/>
      <c r="Y91" s="621"/>
      <c r="Z91" s="621"/>
      <c r="AA91" s="621"/>
      <c r="AB91" s="621"/>
    </row>
    <row r="92" spans="1:28" x14ac:dyDescent="0.25">
      <c r="A92" s="620" t="s">
        <v>233</v>
      </c>
      <c r="B92" s="621"/>
      <c r="C92" s="621"/>
      <c r="D92" s="621"/>
      <c r="E92" s="621"/>
      <c r="F92" s="621"/>
      <c r="G92" s="621"/>
      <c r="H92" s="621"/>
      <c r="I92" s="621"/>
      <c r="J92" s="621"/>
      <c r="K92" s="621"/>
      <c r="L92" s="621"/>
      <c r="M92" s="622"/>
      <c r="N92" s="622"/>
      <c r="O92" s="622"/>
      <c r="P92" s="622"/>
      <c r="Q92" s="622"/>
      <c r="R92" s="622"/>
      <c r="S92" s="621"/>
      <c r="T92" s="621"/>
      <c r="U92" s="621"/>
      <c r="V92" s="621"/>
      <c r="W92" s="621"/>
      <c r="X92" s="621"/>
      <c r="Y92" s="621"/>
      <c r="Z92" s="621"/>
      <c r="AA92" s="621"/>
      <c r="AB92" s="621"/>
    </row>
    <row r="93" spans="1:28" x14ac:dyDescent="0.25">
      <c r="A93" s="620" t="s">
        <v>234</v>
      </c>
      <c r="B93" s="621"/>
      <c r="C93" s="621"/>
      <c r="D93" s="621"/>
      <c r="E93" s="621"/>
      <c r="F93" s="621"/>
      <c r="G93" s="621"/>
      <c r="H93" s="621"/>
      <c r="I93" s="621"/>
      <c r="J93" s="621"/>
      <c r="K93" s="621"/>
      <c r="L93" s="621"/>
      <c r="M93" s="622"/>
      <c r="N93" s="622"/>
      <c r="O93" s="622"/>
      <c r="P93" s="622"/>
      <c r="Q93" s="622"/>
      <c r="R93" s="622"/>
      <c r="S93" s="621"/>
      <c r="T93" s="621"/>
      <c r="U93" s="621"/>
      <c r="V93" s="621"/>
      <c r="W93" s="621"/>
      <c r="X93" s="621"/>
      <c r="Y93" s="621"/>
      <c r="Z93" s="621"/>
      <c r="AA93" s="621"/>
      <c r="AB93" s="621"/>
    </row>
    <row r="94" spans="1:28" ht="45" x14ac:dyDescent="0.25">
      <c r="A94" s="638" t="s">
        <v>463</v>
      </c>
      <c r="B94" s="622"/>
      <c r="C94" s="622"/>
      <c r="D94" s="622"/>
      <c r="E94" s="622"/>
      <c r="F94" s="622"/>
      <c r="G94" s="622"/>
      <c r="H94" s="622"/>
      <c r="I94" s="622"/>
      <c r="J94" s="622"/>
      <c r="K94" s="622"/>
      <c r="L94" s="622"/>
      <c r="M94" s="622"/>
      <c r="N94" s="622"/>
      <c r="O94" s="622"/>
      <c r="P94" s="622"/>
      <c r="Q94" s="622"/>
      <c r="R94" s="622"/>
      <c r="S94" s="621"/>
      <c r="T94" s="621"/>
      <c r="U94" s="621"/>
      <c r="V94" s="621"/>
      <c r="W94" s="621"/>
      <c r="X94" s="621"/>
      <c r="Y94" s="621"/>
      <c r="Z94" s="621"/>
      <c r="AA94" s="621"/>
      <c r="AB94" s="621"/>
    </row>
    <row r="95" spans="1:28" ht="30" x14ac:dyDescent="0.25">
      <c r="A95" s="638" t="s">
        <v>464</v>
      </c>
      <c r="B95" s="622"/>
      <c r="C95" s="622"/>
      <c r="D95" s="622"/>
      <c r="E95" s="622"/>
      <c r="F95" s="622"/>
      <c r="G95" s="622"/>
      <c r="H95" s="622"/>
      <c r="I95" s="622"/>
      <c r="J95" s="622"/>
      <c r="K95" s="622"/>
      <c r="L95" s="622"/>
      <c r="M95" s="622"/>
      <c r="N95" s="622"/>
      <c r="O95" s="622"/>
      <c r="P95" s="622"/>
      <c r="Q95" s="622"/>
      <c r="R95" s="622"/>
      <c r="S95" s="621"/>
      <c r="T95" s="621"/>
      <c r="U95" s="621"/>
      <c r="V95" s="621"/>
      <c r="W95" s="621"/>
      <c r="X95" s="621"/>
      <c r="Y95" s="621"/>
      <c r="Z95" s="621"/>
      <c r="AA95" s="621"/>
      <c r="AB95" s="621"/>
    </row>
    <row r="96" spans="1:28" x14ac:dyDescent="0.25">
      <c r="A96" s="638"/>
      <c r="B96" s="622"/>
      <c r="C96" s="622"/>
      <c r="D96" s="622"/>
      <c r="E96" s="622"/>
      <c r="F96" s="622"/>
      <c r="G96" s="622"/>
      <c r="H96" s="622"/>
      <c r="I96" s="622"/>
      <c r="J96" s="622"/>
      <c r="K96" s="622"/>
      <c r="L96" s="622"/>
      <c r="M96" s="622"/>
      <c r="N96" s="622"/>
      <c r="O96" s="622"/>
      <c r="P96" s="622"/>
      <c r="Q96" s="622"/>
      <c r="R96" s="622"/>
      <c r="S96" s="621"/>
      <c r="T96" s="621"/>
      <c r="U96" s="621"/>
      <c r="V96" s="621"/>
      <c r="W96" s="621"/>
      <c r="X96" s="621"/>
      <c r="Y96" s="621"/>
      <c r="Z96" s="621"/>
      <c r="AA96" s="621"/>
      <c r="AB96" s="621"/>
    </row>
    <row r="97" spans="1:36" x14ac:dyDescent="0.25">
      <c r="A97" s="639" t="s">
        <v>151</v>
      </c>
      <c r="B97" s="622"/>
      <c r="C97" s="622"/>
      <c r="D97" s="622"/>
      <c r="E97" s="622"/>
      <c r="F97" s="622"/>
      <c r="G97" s="622"/>
      <c r="H97" s="622"/>
      <c r="I97" s="622"/>
      <c r="J97" s="622"/>
      <c r="K97" s="622"/>
      <c r="L97" s="622"/>
      <c r="M97" s="622"/>
      <c r="N97" s="622"/>
      <c r="O97" s="622"/>
      <c r="P97" s="622"/>
      <c r="Q97" s="622"/>
      <c r="R97" s="622"/>
      <c r="S97" s="621"/>
      <c r="T97" s="621"/>
      <c r="U97" s="621"/>
      <c r="V97" s="621"/>
      <c r="W97" s="621"/>
      <c r="X97" s="621"/>
      <c r="Y97" s="621"/>
      <c r="Z97" s="621"/>
      <c r="AA97" s="621"/>
      <c r="AB97" s="621"/>
      <c r="AC97" s="621"/>
      <c r="AD97" s="621"/>
      <c r="AE97" s="621"/>
      <c r="AF97" s="621"/>
      <c r="AG97" s="621"/>
      <c r="AH97" s="621"/>
      <c r="AI97" s="621"/>
      <c r="AJ97" s="621"/>
    </row>
    <row r="98" spans="1:36" x14ac:dyDescent="0.25">
      <c r="A98" s="175" t="s">
        <v>382</v>
      </c>
      <c r="B98" s="622"/>
      <c r="C98" s="622"/>
      <c r="D98" s="622"/>
      <c r="E98" s="622"/>
      <c r="F98" s="622"/>
      <c r="G98" s="622"/>
      <c r="H98" s="622"/>
      <c r="I98" s="622"/>
      <c r="J98" s="622"/>
      <c r="K98" s="622"/>
      <c r="L98" s="622"/>
      <c r="M98" s="622"/>
      <c r="N98" s="622"/>
      <c r="O98" s="622"/>
      <c r="P98" s="622"/>
      <c r="Q98" s="622"/>
      <c r="R98" s="622"/>
      <c r="S98" s="621"/>
      <c r="T98" s="621"/>
      <c r="U98" s="621"/>
      <c r="V98" s="621"/>
      <c r="W98" s="621"/>
      <c r="X98" s="621"/>
      <c r="Y98" s="621"/>
      <c r="Z98" s="621"/>
      <c r="AA98" s="621"/>
      <c r="AB98" s="621"/>
      <c r="AC98" s="621"/>
      <c r="AD98" s="621"/>
      <c r="AE98" s="621"/>
      <c r="AF98" s="621"/>
      <c r="AG98" s="621"/>
      <c r="AH98" s="621"/>
      <c r="AI98" s="621"/>
      <c r="AJ98" s="621"/>
    </row>
    <row r="99" spans="1:36" x14ac:dyDescent="0.25">
      <c r="A99" s="640" t="s">
        <v>264</v>
      </c>
      <c r="B99" s="518"/>
      <c r="C99" s="518"/>
      <c r="D99" s="518"/>
      <c r="E99" s="518"/>
      <c r="F99" s="518"/>
      <c r="G99" s="518"/>
      <c r="H99" s="518"/>
      <c r="I99" s="518"/>
      <c r="J99" s="518"/>
      <c r="K99" s="518"/>
      <c r="L99" s="518"/>
      <c r="M99" s="518"/>
      <c r="N99" s="518"/>
      <c r="O99" s="518"/>
      <c r="P99" s="518"/>
      <c r="Q99" s="518"/>
      <c r="R99" s="518"/>
      <c r="S99" s="518"/>
      <c r="T99" s="518"/>
      <c r="U99" s="518"/>
      <c r="V99" s="518"/>
      <c r="W99" s="518"/>
      <c r="X99" s="518"/>
      <c r="Y99" s="518"/>
      <c r="Z99" s="518"/>
      <c r="AA99" s="518"/>
      <c r="AB99" s="518"/>
      <c r="AC99" s="518"/>
      <c r="AD99" s="518"/>
      <c r="AE99" s="518"/>
      <c r="AF99" s="518"/>
      <c r="AG99" s="518"/>
      <c r="AH99" s="518"/>
      <c r="AI99" s="518"/>
      <c r="AJ99" s="518"/>
    </row>
    <row r="100" spans="1:36" x14ac:dyDescent="0.25">
      <c r="A100" s="641" t="s">
        <v>152</v>
      </c>
      <c r="B100" s="518"/>
      <c r="C100" s="518"/>
      <c r="D100" s="518"/>
      <c r="E100" s="518"/>
      <c r="F100" s="518"/>
      <c r="G100" s="518"/>
      <c r="H100" s="518"/>
      <c r="I100" s="518"/>
      <c r="J100" s="518"/>
      <c r="K100" s="518"/>
      <c r="L100" s="518"/>
      <c r="M100" s="518"/>
      <c r="N100" s="518"/>
      <c r="O100" s="518"/>
      <c r="P100" s="518"/>
      <c r="Q100" s="518"/>
      <c r="R100" s="518"/>
      <c r="S100" s="518"/>
      <c r="T100" s="518"/>
      <c r="U100" s="518"/>
      <c r="V100" s="518"/>
      <c r="W100" s="518"/>
      <c r="X100" s="518"/>
      <c r="Y100" s="518"/>
      <c r="Z100" s="518"/>
      <c r="AA100" s="518"/>
      <c r="AB100" s="518"/>
      <c r="AC100" s="518"/>
      <c r="AD100" s="518"/>
      <c r="AE100" s="518"/>
      <c r="AF100" s="518"/>
      <c r="AG100" s="518"/>
      <c r="AH100" s="518"/>
      <c r="AI100" s="518"/>
      <c r="AJ100" s="518"/>
    </row>
  </sheetData>
  <hyperlinks>
    <hyperlink ref="A20" r:id="rId1" xr:uid="{00000000-0004-0000-0200-000000000000}"/>
    <hyperlink ref="A41" r:id="rId2" xr:uid="{00000000-0004-0000-0200-000001000000}"/>
    <hyperlink ref="A47" r:id="rId3" xr:uid="{00000000-0004-0000-0200-000002000000}"/>
    <hyperlink ref="A73" r:id="rId4" xr:uid="{00000000-0004-0000-0200-000003000000}"/>
    <hyperlink ref="A76" r:id="rId5" display="7 NHS Digital in England general ophthalmic statistics on activity" xr:uid="{00000000-0004-0000-0200-000004000000}"/>
    <hyperlink ref="A78" r:id="rId6" display="- Population estimates for England and Wales" xr:uid="{00000000-0004-0000-0200-000005000000}"/>
    <hyperlink ref="A80" r:id="rId7" display="    ISD provides information on ophthalmic activity and workforce" xr:uid="{00000000-0004-0000-0200-000006000000}"/>
    <hyperlink ref="A85" r:id="rId8" xr:uid="{00000000-0004-0000-0200-000008000000}"/>
    <hyperlink ref="A26" r:id="rId9" xr:uid="{00000000-0004-0000-0200-000009000000}"/>
    <hyperlink ref="A77" r:id="rId10" display="8 Welsh Government ophthalmic statistics on activity and workforce" xr:uid="{00000000-0004-0000-0200-00000A000000}"/>
    <hyperlink ref="A58" r:id="rId11" display="https://www.nisra.gov.uk/statistics/population/national-population-projections" xr:uid="{2C0EB0FB-ABCA-424C-9887-9C6CCF41D5E7}"/>
    <hyperlink ref="A57" r:id="rId12" display="https://www.nisra.gov.uk/statistics/population/mid-year-population-estimates" xr:uid="{7594CFFD-4862-440E-94FA-BE0BC5121D39}"/>
    <hyperlink ref="A81" r:id="rId13" display="https://www.ons.gov.uk/peoplepopulationandcommunity/populationandmigration/populationprojections/bulletins/nationalpopulationprojections/2020basedinterim" xr:uid="{E466021F-AE7E-4D9D-A046-54D05A7C26C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18"/>
  <sheetViews>
    <sheetView workbookViewId="0"/>
  </sheetViews>
  <sheetFormatPr defaultRowHeight="15" x14ac:dyDescent="0.25"/>
  <cols>
    <col min="1" max="1" width="26.28515625" style="3" customWidth="1"/>
    <col min="2" max="23" width="11.5703125" style="2" customWidth="1"/>
    <col min="24" max="31" width="11.5703125" style="3" customWidth="1"/>
    <col min="32" max="32" width="33.28515625" style="3" customWidth="1"/>
    <col min="33" max="33" width="9.85546875" style="3" bestFit="1" customWidth="1"/>
    <col min="34" max="16384" width="9.140625" style="3"/>
  </cols>
  <sheetData>
    <row r="1" spans="1:34" x14ac:dyDescent="0.25">
      <c r="A1" s="535" t="s">
        <v>299</v>
      </c>
    </row>
    <row r="2" spans="1:34" x14ac:dyDescent="0.25">
      <c r="A2" s="536" t="s">
        <v>298</v>
      </c>
    </row>
    <row r="3" spans="1:34" ht="15" customHeight="1" x14ac:dyDescent="0.25">
      <c r="A3" s="175" t="s">
        <v>302</v>
      </c>
    </row>
    <row r="4" spans="1:34" x14ac:dyDescent="0.25">
      <c r="A4" s="318" t="s">
        <v>160</v>
      </c>
      <c r="B4" s="305"/>
      <c r="C4" s="306"/>
      <c r="D4" s="306"/>
      <c r="E4" s="306" t="s">
        <v>300</v>
      </c>
      <c r="F4" s="306"/>
      <c r="G4" s="306"/>
      <c r="H4" s="306"/>
      <c r="I4" s="306"/>
      <c r="J4" s="306"/>
      <c r="K4" s="307"/>
      <c r="L4" s="305"/>
      <c r="M4" s="306"/>
      <c r="N4" s="306"/>
      <c r="O4" s="306" t="s">
        <v>301</v>
      </c>
      <c r="P4" s="306"/>
      <c r="Q4" s="306"/>
      <c r="R4" s="306"/>
      <c r="S4" s="306"/>
      <c r="T4" s="306"/>
      <c r="U4" s="307"/>
      <c r="V4" s="305"/>
      <c r="W4" s="306"/>
      <c r="X4" s="306" t="s">
        <v>1</v>
      </c>
      <c r="Y4" s="306"/>
      <c r="Z4" s="306"/>
      <c r="AA4" s="306"/>
      <c r="AB4" s="306"/>
      <c r="AC4" s="306"/>
      <c r="AD4" s="306"/>
      <c r="AE4" s="307"/>
      <c r="AF4" s="290" t="s">
        <v>163</v>
      </c>
      <c r="AG4" s="4"/>
    </row>
    <row r="5" spans="1:34" s="475" customFormat="1" ht="30" x14ac:dyDescent="0.25">
      <c r="A5" s="675" t="s">
        <v>161</v>
      </c>
      <c r="B5" s="686">
        <v>2014</v>
      </c>
      <c r="C5" s="686">
        <v>2015</v>
      </c>
      <c r="D5" s="686">
        <v>2016</v>
      </c>
      <c r="E5" s="686">
        <v>2017</v>
      </c>
      <c r="F5" s="686">
        <v>2018</v>
      </c>
      <c r="G5" s="686">
        <v>2019</v>
      </c>
      <c r="H5" s="686">
        <v>2020</v>
      </c>
      <c r="I5" s="686">
        <v>2021</v>
      </c>
      <c r="J5" s="686">
        <v>2022</v>
      </c>
      <c r="K5" s="687">
        <v>2023</v>
      </c>
      <c r="L5" s="686">
        <v>2014</v>
      </c>
      <c r="M5" s="686">
        <v>2015</v>
      </c>
      <c r="N5" s="686">
        <v>2016</v>
      </c>
      <c r="O5" s="686">
        <v>2017</v>
      </c>
      <c r="P5" s="686">
        <v>2018</v>
      </c>
      <c r="Q5" s="686">
        <v>2019</v>
      </c>
      <c r="R5" s="686">
        <v>2020</v>
      </c>
      <c r="S5" s="686" t="s">
        <v>483</v>
      </c>
      <c r="T5" s="686" t="s">
        <v>482</v>
      </c>
      <c r="U5" s="687" t="s">
        <v>484</v>
      </c>
      <c r="V5" s="686">
        <v>2014</v>
      </c>
      <c r="W5" s="686">
        <v>2015</v>
      </c>
      <c r="X5" s="686">
        <v>2016</v>
      </c>
      <c r="Y5" s="686">
        <v>2017</v>
      </c>
      <c r="Z5" s="686">
        <v>2018</v>
      </c>
      <c r="AA5" s="686">
        <v>2019</v>
      </c>
      <c r="AB5" s="686">
        <v>2020</v>
      </c>
      <c r="AC5" s="686" t="s">
        <v>483</v>
      </c>
      <c r="AD5" s="686" t="s">
        <v>482</v>
      </c>
      <c r="AE5" s="687" t="s">
        <v>484</v>
      </c>
      <c r="AF5" s="689" t="s">
        <v>423</v>
      </c>
      <c r="AG5" s="449"/>
      <c r="AH5" s="688"/>
    </row>
    <row r="6" spans="1:34" x14ac:dyDescent="0.25">
      <c r="A6" s="5" t="s">
        <v>2</v>
      </c>
      <c r="B6" s="6">
        <v>57</v>
      </c>
      <c r="C6" s="6">
        <v>57</v>
      </c>
      <c r="D6" s="6">
        <v>60</v>
      </c>
      <c r="E6" s="6">
        <v>60</v>
      </c>
      <c r="F6" s="6">
        <v>56</v>
      </c>
      <c r="G6" s="6">
        <v>53</v>
      </c>
      <c r="H6" s="6">
        <v>53</v>
      </c>
      <c r="I6" s="6">
        <v>52</v>
      </c>
      <c r="J6" s="6">
        <v>52</v>
      </c>
      <c r="K6" s="7">
        <v>52</v>
      </c>
      <c r="L6" s="8">
        <v>351554</v>
      </c>
      <c r="M6" s="8">
        <v>353778</v>
      </c>
      <c r="N6" s="8">
        <v>354706</v>
      </c>
      <c r="O6" s="8">
        <v>355593</v>
      </c>
      <c r="P6" s="8">
        <v>357625</v>
      </c>
      <c r="Q6" s="8">
        <v>359845</v>
      </c>
      <c r="R6" s="8">
        <v>359230</v>
      </c>
      <c r="S6" s="8">
        <v>361027</v>
      </c>
      <c r="T6" s="8">
        <v>362062</v>
      </c>
      <c r="U6" s="9">
        <v>362903</v>
      </c>
      <c r="V6" s="10">
        <v>16.213725345181679</v>
      </c>
      <c r="W6" s="10">
        <v>16.111798924749419</v>
      </c>
      <c r="X6" s="10">
        <v>16.915417275151817</v>
      </c>
      <c r="Y6" s="10">
        <v>16.873223038698736</v>
      </c>
      <c r="Z6" s="10">
        <v>15.658860538273332</v>
      </c>
      <c r="AA6" s="10">
        <v>14.728563687143076</v>
      </c>
      <c r="AB6" s="10">
        <v>14.753778916014808</v>
      </c>
      <c r="AC6" s="10">
        <v>14.403354873735205</v>
      </c>
      <c r="AD6" s="10">
        <v>14.362181062911876</v>
      </c>
      <c r="AE6" s="11">
        <v>14.328897804647523</v>
      </c>
      <c r="AF6" s="12">
        <v>-0.11624888792718326</v>
      </c>
      <c r="AG6" s="13"/>
      <c r="AH6" s="14"/>
    </row>
    <row r="7" spans="1:34" x14ac:dyDescent="0.25">
      <c r="A7" s="5" t="s">
        <v>3</v>
      </c>
      <c r="B7" s="6">
        <v>71</v>
      </c>
      <c r="C7" s="6">
        <v>72</v>
      </c>
      <c r="D7" s="6">
        <v>72</v>
      </c>
      <c r="E7" s="6">
        <v>75</v>
      </c>
      <c r="F7" s="6">
        <v>75</v>
      </c>
      <c r="G7" s="6">
        <v>76</v>
      </c>
      <c r="H7" s="6">
        <v>76</v>
      </c>
      <c r="I7" s="6">
        <v>75</v>
      </c>
      <c r="J7" s="6">
        <v>75</v>
      </c>
      <c r="K7" s="7">
        <v>75</v>
      </c>
      <c r="L7" s="8">
        <v>469051</v>
      </c>
      <c r="M7" s="8">
        <v>471188</v>
      </c>
      <c r="N7" s="8">
        <v>473076</v>
      </c>
      <c r="O7" s="8">
        <v>474773</v>
      </c>
      <c r="P7" s="8">
        <v>476942</v>
      </c>
      <c r="Q7" s="8">
        <v>479360</v>
      </c>
      <c r="R7" s="8">
        <v>480194</v>
      </c>
      <c r="S7" s="8">
        <v>482261</v>
      </c>
      <c r="T7" s="8">
        <v>483581</v>
      </c>
      <c r="U7" s="9">
        <v>484671</v>
      </c>
      <c r="V7" s="10">
        <v>15.136946728607338</v>
      </c>
      <c r="W7" s="10">
        <v>15.280524970924558</v>
      </c>
      <c r="X7" s="10">
        <v>15.219541891789058</v>
      </c>
      <c r="Y7" s="10">
        <v>15.797022998359216</v>
      </c>
      <c r="Z7" s="10">
        <v>15.725182516951747</v>
      </c>
      <c r="AA7" s="10">
        <v>15.854472630173564</v>
      </c>
      <c r="AB7" s="10">
        <v>15.826936613118866</v>
      </c>
      <c r="AC7" s="10">
        <v>15.551744802088496</v>
      </c>
      <c r="AD7" s="10">
        <v>15.509294203039408</v>
      </c>
      <c r="AE7" s="11">
        <v>15.474414602895573</v>
      </c>
      <c r="AF7" s="12">
        <v>2.2294316042643782E-2</v>
      </c>
      <c r="AG7" s="13"/>
      <c r="AH7" s="14"/>
    </row>
    <row r="8" spans="1:34" x14ac:dyDescent="0.25">
      <c r="A8" s="5" t="s">
        <v>4</v>
      </c>
      <c r="B8" s="6">
        <v>47</v>
      </c>
      <c r="C8" s="6">
        <v>47</v>
      </c>
      <c r="D8" s="6">
        <v>47</v>
      </c>
      <c r="E8" s="6">
        <v>49</v>
      </c>
      <c r="F8" s="6">
        <v>49</v>
      </c>
      <c r="G8" s="6">
        <v>50</v>
      </c>
      <c r="H8" s="6">
        <v>49</v>
      </c>
      <c r="I8" s="6">
        <v>50</v>
      </c>
      <c r="J8" s="6">
        <v>49</v>
      </c>
      <c r="K8" s="7">
        <v>48</v>
      </c>
      <c r="L8" s="8">
        <v>352301</v>
      </c>
      <c r="M8" s="8">
        <v>354651</v>
      </c>
      <c r="N8" s="8">
        <v>356693</v>
      </c>
      <c r="O8" s="8">
        <v>358708</v>
      </c>
      <c r="P8" s="8">
        <v>361329</v>
      </c>
      <c r="Q8" s="8">
        <v>363800</v>
      </c>
      <c r="R8" s="8">
        <v>364191</v>
      </c>
      <c r="S8" s="8">
        <v>367877</v>
      </c>
      <c r="T8" s="8">
        <v>369740</v>
      </c>
      <c r="U8" s="9">
        <v>371468</v>
      </c>
      <c r="V8" s="10">
        <v>13.340864771885403</v>
      </c>
      <c r="W8" s="10">
        <v>13.252465099492179</v>
      </c>
      <c r="X8" s="10">
        <v>13.176597241885878</v>
      </c>
      <c r="Y8" s="10">
        <v>13.660135820779017</v>
      </c>
      <c r="Z8" s="10">
        <v>13.561048241353447</v>
      </c>
      <c r="AA8" s="10">
        <v>13.743815283122595</v>
      </c>
      <c r="AB8" s="10">
        <v>13.454478556581574</v>
      </c>
      <c r="AC8" s="10">
        <v>13.591499332657383</v>
      </c>
      <c r="AD8" s="10">
        <v>13.252555850056796</v>
      </c>
      <c r="AE8" s="11">
        <v>12.921705234367428</v>
      </c>
      <c r="AF8" s="12">
        <v>-3.1419217920663899E-2</v>
      </c>
      <c r="AG8" s="13"/>
      <c r="AH8" s="14"/>
    </row>
    <row r="9" spans="1:34" x14ac:dyDescent="0.25">
      <c r="A9" s="5" t="s">
        <v>5</v>
      </c>
      <c r="B9" s="6">
        <v>45</v>
      </c>
      <c r="C9" s="6">
        <v>45</v>
      </c>
      <c r="D9" s="6">
        <v>45</v>
      </c>
      <c r="E9" s="6">
        <v>47</v>
      </c>
      <c r="F9" s="6">
        <v>47</v>
      </c>
      <c r="G9" s="6">
        <v>48</v>
      </c>
      <c r="H9" s="6">
        <v>47</v>
      </c>
      <c r="I9" s="6">
        <v>47</v>
      </c>
      <c r="J9" s="6">
        <v>47</v>
      </c>
      <c r="K9" s="7">
        <v>47</v>
      </c>
      <c r="L9" s="8">
        <v>369391</v>
      </c>
      <c r="M9" s="8">
        <v>372976</v>
      </c>
      <c r="N9" s="8">
        <v>377231</v>
      </c>
      <c r="O9" s="8">
        <v>380312</v>
      </c>
      <c r="P9" s="8">
        <v>383541</v>
      </c>
      <c r="Q9" s="8">
        <v>387162</v>
      </c>
      <c r="R9" s="8">
        <v>388688</v>
      </c>
      <c r="S9" s="8">
        <v>394647</v>
      </c>
      <c r="T9" s="8">
        <v>397844</v>
      </c>
      <c r="U9" s="9">
        <v>400822</v>
      </c>
      <c r="V9" s="10">
        <v>12.182213426964923</v>
      </c>
      <c r="W9" s="10">
        <v>12.065119471494144</v>
      </c>
      <c r="X9" s="10">
        <v>11.929030222860794</v>
      </c>
      <c r="Y9" s="10">
        <v>12.358274259029429</v>
      </c>
      <c r="Z9" s="10">
        <v>12.254230968788214</v>
      </c>
      <c r="AA9" s="10">
        <v>12.397910952004587</v>
      </c>
      <c r="AB9" s="10">
        <v>12.091960647099986</v>
      </c>
      <c r="AC9" s="10">
        <v>11.909377240926702</v>
      </c>
      <c r="AD9" s="10">
        <v>11.813675712088155</v>
      </c>
      <c r="AE9" s="11">
        <v>11.725903268782652</v>
      </c>
      <c r="AF9" s="12">
        <v>-3.7457081253579397E-2</v>
      </c>
      <c r="AG9" s="13"/>
      <c r="AH9" s="14"/>
    </row>
    <row r="10" spans="1:34" x14ac:dyDescent="0.25">
      <c r="A10" s="5" t="s">
        <v>6</v>
      </c>
      <c r="B10" s="6">
        <v>40</v>
      </c>
      <c r="C10" s="6">
        <v>41</v>
      </c>
      <c r="D10" s="6">
        <v>41</v>
      </c>
      <c r="E10" s="6">
        <v>43</v>
      </c>
      <c r="F10" s="6">
        <v>44</v>
      </c>
      <c r="G10" s="6">
        <v>44</v>
      </c>
      <c r="H10" s="6">
        <v>46</v>
      </c>
      <c r="I10" s="6">
        <v>47</v>
      </c>
      <c r="J10" s="6">
        <v>48</v>
      </c>
      <c r="K10" s="7">
        <v>48</v>
      </c>
      <c r="L10" s="8">
        <v>298201</v>
      </c>
      <c r="M10" s="8">
        <v>299028</v>
      </c>
      <c r="N10" s="8">
        <v>300431</v>
      </c>
      <c r="O10" s="8">
        <v>301448</v>
      </c>
      <c r="P10" s="8">
        <v>302204</v>
      </c>
      <c r="Q10" s="8">
        <v>303500</v>
      </c>
      <c r="R10" s="8">
        <v>303207</v>
      </c>
      <c r="S10" s="8">
        <v>304811</v>
      </c>
      <c r="T10" s="8">
        <v>305254</v>
      </c>
      <c r="U10" s="9">
        <v>305559</v>
      </c>
      <c r="V10" s="10">
        <v>13.413771248252019</v>
      </c>
      <c r="W10" s="10">
        <v>13.711090600211353</v>
      </c>
      <c r="X10" s="10">
        <v>13.6470603899065</v>
      </c>
      <c r="Y10" s="10">
        <v>14.264483426660652</v>
      </c>
      <c r="Z10" s="10">
        <v>14.559701393760506</v>
      </c>
      <c r="AA10" s="10">
        <v>14.497528830313014</v>
      </c>
      <c r="AB10" s="10">
        <v>15.171153700277369</v>
      </c>
      <c r="AC10" s="10">
        <v>15.419391032475861</v>
      </c>
      <c r="AD10" s="10">
        <v>15.724609669324563</v>
      </c>
      <c r="AE10" s="11">
        <v>15.70891382678959</v>
      </c>
      <c r="AF10" s="12">
        <v>0.1711034530156206</v>
      </c>
      <c r="AG10" s="13"/>
    </row>
    <row r="11" spans="1:34" x14ac:dyDescent="0.25">
      <c r="A11" s="15" t="s">
        <v>7</v>
      </c>
      <c r="B11" s="16">
        <v>260</v>
      </c>
      <c r="C11" s="16">
        <v>262</v>
      </c>
      <c r="D11" s="16">
        <v>265</v>
      </c>
      <c r="E11" s="16">
        <v>274</v>
      </c>
      <c r="F11" s="16">
        <v>271</v>
      </c>
      <c r="G11" s="16">
        <v>271</v>
      </c>
      <c r="H11" s="16">
        <v>271</v>
      </c>
      <c r="I11" s="16">
        <v>271</v>
      </c>
      <c r="J11" s="16">
        <v>271</v>
      </c>
      <c r="K11" s="17">
        <v>270</v>
      </c>
      <c r="L11" s="16">
        <v>1840498</v>
      </c>
      <c r="M11" s="16">
        <v>1851621</v>
      </c>
      <c r="N11" s="16">
        <v>1862137</v>
      </c>
      <c r="O11" s="16">
        <v>1870834</v>
      </c>
      <c r="P11" s="16">
        <v>1881641</v>
      </c>
      <c r="Q11" s="16">
        <v>1893667</v>
      </c>
      <c r="R11" s="16">
        <v>1895510</v>
      </c>
      <c r="S11" s="16">
        <v>1910623</v>
      </c>
      <c r="T11" s="16">
        <v>1918481</v>
      </c>
      <c r="U11" s="17">
        <v>1925423</v>
      </c>
      <c r="V11" s="18">
        <v>14.126611384527449</v>
      </c>
      <c r="W11" s="18">
        <v>14.149763909568968</v>
      </c>
      <c r="X11" s="18">
        <v>14.230961524313196</v>
      </c>
      <c r="Y11" s="18">
        <v>14.64587451371955</v>
      </c>
      <c r="Z11" s="18">
        <v>14.402322228310288</v>
      </c>
      <c r="AA11" s="18">
        <v>14.31085824487621</v>
      </c>
      <c r="AB11" s="18">
        <v>14.296943830420307</v>
      </c>
      <c r="AC11" s="18">
        <v>14.183855213718248</v>
      </c>
      <c r="AD11" s="18">
        <v>14.125758868604901</v>
      </c>
      <c r="AE11" s="19">
        <v>14.022892631904782</v>
      </c>
      <c r="AF11" s="20">
        <v>-7.3420829524812872E-3</v>
      </c>
    </row>
    <row r="12" spans="1:34" x14ac:dyDescent="0.25">
      <c r="A12" s="576" t="s">
        <v>271</v>
      </c>
      <c r="R12" s="653"/>
      <c r="S12" s="653"/>
      <c r="T12" s="653"/>
      <c r="U12" s="653"/>
      <c r="V12" s="399"/>
      <c r="W12" s="399"/>
      <c r="X12" s="399"/>
      <c r="Y12" s="399"/>
      <c r="Z12" s="399"/>
      <c r="AA12" s="399"/>
      <c r="AB12" s="399"/>
      <c r="AC12" s="399"/>
      <c r="AD12" s="399"/>
      <c r="AE12" s="399"/>
      <c r="AF12" s="21"/>
    </row>
    <row r="13" spans="1:34" s="23" customFormat="1" x14ac:dyDescent="0.25">
      <c r="A13" s="576" t="s">
        <v>481</v>
      </c>
      <c r="B13" s="2"/>
      <c r="C13" s="2"/>
      <c r="D13" s="2"/>
      <c r="E13" s="2"/>
      <c r="F13" s="2"/>
      <c r="G13" s="2"/>
      <c r="H13" s="2"/>
      <c r="I13" s="2"/>
      <c r="J13" s="2"/>
      <c r="K13" s="2"/>
      <c r="L13" s="2"/>
      <c r="M13" s="2"/>
      <c r="N13" s="2"/>
      <c r="O13" s="2"/>
      <c r="P13" s="2"/>
      <c r="Q13" s="2"/>
      <c r="R13" s="2"/>
      <c r="S13" s="2"/>
      <c r="T13" s="2"/>
      <c r="U13" s="2"/>
      <c r="V13" s="399"/>
      <c r="W13" s="399"/>
      <c r="X13" s="399"/>
      <c r="Y13" s="399"/>
      <c r="Z13" s="399"/>
      <c r="AA13" s="399"/>
      <c r="AB13" s="399"/>
      <c r="AC13" s="399"/>
      <c r="AD13" s="399"/>
      <c r="AE13" s="399"/>
      <c r="AF13" s="21"/>
    </row>
    <row r="14" spans="1:34" x14ac:dyDescent="0.25">
      <c r="A14" s="22"/>
      <c r="V14" s="399"/>
      <c r="W14" s="399"/>
      <c r="X14" s="399"/>
      <c r="Y14" s="399"/>
      <c r="Z14" s="399"/>
      <c r="AA14" s="399"/>
      <c r="AB14" s="399"/>
      <c r="AC14" s="399"/>
      <c r="AD14" s="399"/>
      <c r="AE14" s="399"/>
      <c r="AF14" s="21"/>
    </row>
    <row r="15" spans="1:34" x14ac:dyDescent="0.25">
      <c r="A15" s="23"/>
      <c r="B15" s="24"/>
      <c r="C15" s="24"/>
      <c r="D15" s="24"/>
      <c r="E15" s="24"/>
      <c r="F15" s="24"/>
      <c r="G15" s="24"/>
      <c r="H15" s="24"/>
      <c r="I15" s="24"/>
      <c r="J15" s="24"/>
      <c r="K15" s="24"/>
      <c r="L15" s="24"/>
      <c r="M15" s="24"/>
      <c r="N15" s="24"/>
      <c r="O15" s="24"/>
      <c r="P15" s="24"/>
      <c r="Q15" s="24"/>
      <c r="R15" s="24"/>
      <c r="S15" s="24"/>
      <c r="T15" s="24"/>
      <c r="U15" s="24"/>
      <c r="V15" s="399"/>
      <c r="W15" s="399"/>
      <c r="X15" s="399"/>
      <c r="Y15" s="399"/>
      <c r="Z15" s="399"/>
      <c r="AA15" s="399"/>
      <c r="AB15" s="399"/>
      <c r="AC15" s="399"/>
      <c r="AD15" s="399"/>
      <c r="AE15" s="399"/>
      <c r="AF15" s="21"/>
    </row>
    <row r="16" spans="1:34" x14ac:dyDescent="0.25">
      <c r="A16" s="23"/>
      <c r="V16" s="399"/>
      <c r="W16" s="399"/>
      <c r="X16" s="399"/>
      <c r="Y16" s="399"/>
      <c r="Z16" s="399"/>
      <c r="AA16" s="399"/>
      <c r="AB16" s="399"/>
      <c r="AC16" s="399"/>
      <c r="AD16" s="399"/>
      <c r="AE16" s="399"/>
      <c r="AF16" s="21"/>
    </row>
    <row r="17" spans="1:32" x14ac:dyDescent="0.25">
      <c r="A17" s="23"/>
      <c r="V17" s="399"/>
      <c r="W17" s="399"/>
      <c r="X17" s="399"/>
      <c r="Y17" s="399"/>
      <c r="Z17" s="399"/>
      <c r="AA17" s="399"/>
      <c r="AB17" s="399"/>
      <c r="AC17" s="399"/>
      <c r="AD17" s="399"/>
      <c r="AE17" s="399"/>
      <c r="AF17" s="21"/>
    </row>
    <row r="18" spans="1:32" x14ac:dyDescent="0.25">
      <c r="A18" s="25"/>
    </row>
  </sheetData>
  <hyperlinks>
    <hyperlink ref="A12" location="List!A1" display="Back to List" xr:uid="{00000000-0004-0000-0500-000000000000}"/>
    <hyperlink ref="A13" location="Notes!A1" display="Back to Notes" xr:uid="{E93563D0-CFF7-411F-A3C7-B7A8F73E3241}"/>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29"/>
  <sheetViews>
    <sheetView workbookViewId="0"/>
  </sheetViews>
  <sheetFormatPr defaultRowHeight="15" x14ac:dyDescent="0.25"/>
  <cols>
    <col min="1" max="1" width="36.28515625" style="3" customWidth="1"/>
    <col min="2" max="7" width="11.5703125" style="3" customWidth="1"/>
    <col min="8" max="14" width="11.5703125" style="2" customWidth="1"/>
    <col min="15" max="31" width="11.5703125" style="3" customWidth="1"/>
    <col min="32" max="32" width="33.28515625" style="3" customWidth="1"/>
    <col min="33" max="16384" width="9.140625" style="3"/>
  </cols>
  <sheetData>
    <row r="1" spans="1:33" x14ac:dyDescent="0.25">
      <c r="A1" s="535" t="s">
        <v>303</v>
      </c>
      <c r="B1" s="2"/>
      <c r="C1" s="2"/>
      <c r="D1" s="2"/>
      <c r="E1" s="2"/>
      <c r="F1" s="2"/>
      <c r="G1" s="2"/>
      <c r="O1" s="2"/>
      <c r="P1" s="2"/>
    </row>
    <row r="2" spans="1:33" x14ac:dyDescent="0.25">
      <c r="A2" s="536" t="s">
        <v>298</v>
      </c>
    </row>
    <row r="3" spans="1:33" ht="15" customHeight="1" x14ac:dyDescent="0.25">
      <c r="A3" s="175" t="s">
        <v>302</v>
      </c>
    </row>
    <row r="4" spans="1:33" s="252" customFormat="1" x14ac:dyDescent="0.25">
      <c r="A4" s="276" t="s">
        <v>8</v>
      </c>
      <c r="B4" s="305"/>
      <c r="C4" s="306"/>
      <c r="D4" s="306"/>
      <c r="E4" s="306" t="s">
        <v>300</v>
      </c>
      <c r="F4" s="306"/>
      <c r="G4" s="306"/>
      <c r="H4" s="306"/>
      <c r="I4" s="306"/>
      <c r="J4" s="306"/>
      <c r="K4" s="307"/>
      <c r="L4" s="305"/>
      <c r="M4" s="306"/>
      <c r="N4" s="306"/>
      <c r="O4" s="306" t="s">
        <v>301</v>
      </c>
      <c r="P4" s="306"/>
      <c r="Q4" s="306"/>
      <c r="R4" s="306"/>
      <c r="S4" s="306"/>
      <c r="T4" s="306"/>
      <c r="U4" s="307"/>
      <c r="V4" s="305"/>
      <c r="W4" s="306"/>
      <c r="X4" s="319"/>
      <c r="Y4" s="289" t="s">
        <v>1</v>
      </c>
      <c r="Z4" s="306"/>
      <c r="AA4" s="306"/>
      <c r="AB4" s="306"/>
      <c r="AC4" s="306"/>
      <c r="AD4" s="306"/>
      <c r="AE4" s="307"/>
      <c r="AF4" s="650" t="s">
        <v>163</v>
      </c>
    </row>
    <row r="5" spans="1:33" s="475" customFormat="1" ht="30" x14ac:dyDescent="0.25">
      <c r="A5" s="690"/>
      <c r="B5" s="691">
        <v>2014</v>
      </c>
      <c r="C5" s="692">
        <v>2015</v>
      </c>
      <c r="D5" s="692">
        <v>2016</v>
      </c>
      <c r="E5" s="692">
        <v>2017</v>
      </c>
      <c r="F5" s="692">
        <v>2018</v>
      </c>
      <c r="G5" s="692">
        <v>2019</v>
      </c>
      <c r="H5" s="692">
        <v>2020</v>
      </c>
      <c r="I5" s="692">
        <v>2021</v>
      </c>
      <c r="J5" s="692">
        <v>2022</v>
      </c>
      <c r="K5" s="693">
        <v>2023</v>
      </c>
      <c r="L5" s="686">
        <v>2014</v>
      </c>
      <c r="M5" s="686">
        <v>2015</v>
      </c>
      <c r="N5" s="686">
        <v>2016</v>
      </c>
      <c r="O5" s="686">
        <v>2017</v>
      </c>
      <c r="P5" s="686">
        <v>2018</v>
      </c>
      <c r="Q5" s="686">
        <v>2019</v>
      </c>
      <c r="R5" s="686">
        <v>2020</v>
      </c>
      <c r="S5" s="686" t="s">
        <v>483</v>
      </c>
      <c r="T5" s="686" t="s">
        <v>482</v>
      </c>
      <c r="U5" s="687" t="s">
        <v>484</v>
      </c>
      <c r="V5" s="686">
        <v>2014</v>
      </c>
      <c r="W5" s="686">
        <v>2015</v>
      </c>
      <c r="X5" s="686">
        <v>2016</v>
      </c>
      <c r="Y5" s="686">
        <v>2017</v>
      </c>
      <c r="Z5" s="686">
        <v>2018</v>
      </c>
      <c r="AA5" s="686">
        <v>2019</v>
      </c>
      <c r="AB5" s="686">
        <v>2020</v>
      </c>
      <c r="AC5" s="686" t="s">
        <v>483</v>
      </c>
      <c r="AD5" s="686" t="s">
        <v>482</v>
      </c>
      <c r="AE5" s="687" t="s">
        <v>484</v>
      </c>
      <c r="AF5" s="689" t="s">
        <v>423</v>
      </c>
    </row>
    <row r="6" spans="1:33" x14ac:dyDescent="0.25">
      <c r="A6" s="5" t="s">
        <v>9</v>
      </c>
      <c r="B6" s="6">
        <v>23</v>
      </c>
      <c r="C6" s="6">
        <v>23</v>
      </c>
      <c r="D6" s="6">
        <v>23</v>
      </c>
      <c r="E6" s="6">
        <v>24</v>
      </c>
      <c r="F6" s="6">
        <v>24</v>
      </c>
      <c r="G6" s="6">
        <v>24</v>
      </c>
      <c r="H6" s="6">
        <v>24</v>
      </c>
      <c r="I6" s="6">
        <v>24</v>
      </c>
      <c r="J6" s="6">
        <v>24</v>
      </c>
      <c r="K6" s="7">
        <v>24</v>
      </c>
      <c r="L6" s="8">
        <v>139966</v>
      </c>
      <c r="M6" s="8">
        <v>140467</v>
      </c>
      <c r="N6" s="8">
        <v>141032</v>
      </c>
      <c r="O6" s="8">
        <v>141697</v>
      </c>
      <c r="P6" s="8">
        <v>142492</v>
      </c>
      <c r="Q6" s="8">
        <v>143504</v>
      </c>
      <c r="R6" s="8">
        <v>143756</v>
      </c>
      <c r="S6" s="8">
        <v>144485</v>
      </c>
      <c r="T6" s="8">
        <v>144930</v>
      </c>
      <c r="U6" s="9">
        <v>145306</v>
      </c>
      <c r="V6" s="10">
        <v>16.432562193675608</v>
      </c>
      <c r="W6" s="10">
        <v>16.373952600966774</v>
      </c>
      <c r="X6" s="10">
        <v>16.308355550513358</v>
      </c>
      <c r="Y6" s="10">
        <v>16.937549842269068</v>
      </c>
      <c r="Z6" s="10">
        <v>16.843050837941778</v>
      </c>
      <c r="AA6" s="10">
        <v>16.724272494146504</v>
      </c>
      <c r="AB6" s="10">
        <v>16.694955340994465</v>
      </c>
      <c r="AC6" s="10">
        <v>16.61072083607295</v>
      </c>
      <c r="AD6" s="10">
        <v>16.559718484785758</v>
      </c>
      <c r="AE6" s="10">
        <v>16.516867851293132</v>
      </c>
      <c r="AF6" s="26">
        <v>5.1304024669975266E-3</v>
      </c>
    </row>
    <row r="7" spans="1:33" x14ac:dyDescent="0.25">
      <c r="A7" s="5" t="s">
        <v>10</v>
      </c>
      <c r="B7" s="6">
        <v>21</v>
      </c>
      <c r="C7" s="6">
        <v>20</v>
      </c>
      <c r="D7" s="6">
        <v>20</v>
      </c>
      <c r="E7" s="6">
        <v>20</v>
      </c>
      <c r="F7" s="6">
        <v>20</v>
      </c>
      <c r="G7" s="6">
        <v>21</v>
      </c>
      <c r="H7" s="6">
        <v>21</v>
      </c>
      <c r="I7" s="6">
        <v>22</v>
      </c>
      <c r="J7" s="6">
        <v>21</v>
      </c>
      <c r="K7" s="7">
        <v>20</v>
      </c>
      <c r="L7" s="8">
        <v>157931</v>
      </c>
      <c r="M7" s="8">
        <v>158797</v>
      </c>
      <c r="N7" s="8">
        <v>159593</v>
      </c>
      <c r="O7" s="8">
        <v>160098</v>
      </c>
      <c r="P7" s="8">
        <v>160864</v>
      </c>
      <c r="Q7" s="8">
        <v>161725</v>
      </c>
      <c r="R7" s="8">
        <v>162056</v>
      </c>
      <c r="S7" s="8">
        <v>162714</v>
      </c>
      <c r="T7" s="8">
        <v>163184</v>
      </c>
      <c r="U7" s="9">
        <v>163614</v>
      </c>
      <c r="V7" s="10">
        <v>13.296946134704395</v>
      </c>
      <c r="W7" s="10">
        <v>12.594696373357181</v>
      </c>
      <c r="X7" s="10">
        <v>12.531877964572383</v>
      </c>
      <c r="Y7" s="10">
        <v>12.492348436582594</v>
      </c>
      <c r="Z7" s="10">
        <v>12.432862542271732</v>
      </c>
      <c r="AA7" s="10">
        <v>12.985005410418921</v>
      </c>
      <c r="AB7" s="10">
        <v>12.958483487189614</v>
      </c>
      <c r="AC7" s="10">
        <v>13.520655874724977</v>
      </c>
      <c r="AD7" s="10">
        <v>12.868908716540838</v>
      </c>
      <c r="AE7" s="10">
        <v>12.223892820907746</v>
      </c>
      <c r="AF7" s="28">
        <v>-8.0699229952961221E-2</v>
      </c>
    </row>
    <row r="8" spans="1:33" x14ac:dyDescent="0.25">
      <c r="A8" s="5" t="s">
        <v>11</v>
      </c>
      <c r="B8" s="6">
        <v>25</v>
      </c>
      <c r="C8" s="6">
        <v>26</v>
      </c>
      <c r="D8" s="6">
        <v>26</v>
      </c>
      <c r="E8" s="6">
        <v>28</v>
      </c>
      <c r="F8" s="6">
        <v>27</v>
      </c>
      <c r="G8" s="6">
        <v>28</v>
      </c>
      <c r="H8" s="6">
        <v>28</v>
      </c>
      <c r="I8" s="6">
        <v>28</v>
      </c>
      <c r="J8" s="6">
        <v>28</v>
      </c>
      <c r="K8" s="7">
        <v>28</v>
      </c>
      <c r="L8" s="8">
        <v>205711</v>
      </c>
      <c r="M8" s="8">
        <v>207797</v>
      </c>
      <c r="N8" s="8">
        <v>210260</v>
      </c>
      <c r="O8" s="8">
        <v>211898</v>
      </c>
      <c r="P8" s="8">
        <v>214090</v>
      </c>
      <c r="Q8" s="8">
        <v>216205</v>
      </c>
      <c r="R8" s="8">
        <v>217232</v>
      </c>
      <c r="S8" s="8">
        <v>220365</v>
      </c>
      <c r="T8" s="8">
        <v>222191</v>
      </c>
      <c r="U8" s="9">
        <v>223905</v>
      </c>
      <c r="V8" s="10">
        <v>12.152971887745428</v>
      </c>
      <c r="W8" s="10">
        <v>12.51221143712373</v>
      </c>
      <c r="X8" s="10">
        <v>12.365642537810331</v>
      </c>
      <c r="Y8" s="10">
        <v>13.213904803254396</v>
      </c>
      <c r="Z8" s="10">
        <v>12.611518520248493</v>
      </c>
      <c r="AA8" s="10">
        <v>12.950671816100462</v>
      </c>
      <c r="AB8" s="10">
        <v>12.889445385578552</v>
      </c>
      <c r="AC8" s="10">
        <v>12.706191999636966</v>
      </c>
      <c r="AD8" s="10">
        <v>12.601770548762101</v>
      </c>
      <c r="AE8" s="10">
        <v>12.505303588575511</v>
      </c>
      <c r="AF8" s="28">
        <v>2.8991402603782905E-2</v>
      </c>
    </row>
    <row r="9" spans="1:33" x14ac:dyDescent="0.25">
      <c r="A9" s="5" t="s">
        <v>2</v>
      </c>
      <c r="B9" s="6">
        <v>52</v>
      </c>
      <c r="C9" s="6">
        <v>52</v>
      </c>
      <c r="D9" s="6">
        <v>55</v>
      </c>
      <c r="E9" s="6">
        <v>56</v>
      </c>
      <c r="F9" s="6">
        <v>53</v>
      </c>
      <c r="G9" s="6">
        <v>49</v>
      </c>
      <c r="H9" s="6">
        <v>49</v>
      </c>
      <c r="I9" s="6">
        <v>48</v>
      </c>
      <c r="J9" s="6">
        <v>48</v>
      </c>
      <c r="K9" s="7">
        <v>48</v>
      </c>
      <c r="L9" s="8">
        <v>336830</v>
      </c>
      <c r="M9" s="8">
        <v>338907</v>
      </c>
      <c r="N9" s="8">
        <v>339579</v>
      </c>
      <c r="O9" s="8">
        <v>340220</v>
      </c>
      <c r="P9" s="8">
        <v>341877</v>
      </c>
      <c r="Q9" s="8">
        <v>343542</v>
      </c>
      <c r="R9" s="8">
        <v>342560</v>
      </c>
      <c r="S9" s="8">
        <v>344161</v>
      </c>
      <c r="T9" s="8">
        <v>344852</v>
      </c>
      <c r="U9" s="9">
        <v>345356</v>
      </c>
      <c r="V9" s="10">
        <v>15.438054805094557</v>
      </c>
      <c r="W9" s="10">
        <v>15.343442301280293</v>
      </c>
      <c r="X9" s="10">
        <v>16.196525697996634</v>
      </c>
      <c r="Y9" s="10">
        <v>16.459937687378755</v>
      </c>
      <c r="Z9" s="10">
        <v>15.502651538418789</v>
      </c>
      <c r="AA9" s="10">
        <v>14.263175972661275</v>
      </c>
      <c r="AB9" s="10">
        <v>14.304063521718824</v>
      </c>
      <c r="AC9" s="10">
        <v>13.946960870057909</v>
      </c>
      <c r="AD9" s="10">
        <v>13.91901453377101</v>
      </c>
      <c r="AE9" s="10">
        <v>13.898701629622765</v>
      </c>
      <c r="AF9" s="28">
        <v>-9.9711601941185335E-2</v>
      </c>
      <c r="AG9" s="27"/>
    </row>
    <row r="10" spans="1:33" x14ac:dyDescent="0.25">
      <c r="A10" s="5" t="s">
        <v>12</v>
      </c>
      <c r="B10" s="6">
        <v>22</v>
      </c>
      <c r="C10" s="6">
        <v>23</v>
      </c>
      <c r="D10" s="6">
        <v>23</v>
      </c>
      <c r="E10" s="6">
        <v>24</v>
      </c>
      <c r="F10" s="6">
        <v>23</v>
      </c>
      <c r="G10" s="6">
        <v>23</v>
      </c>
      <c r="H10" s="6">
        <v>23</v>
      </c>
      <c r="I10" s="6">
        <v>22</v>
      </c>
      <c r="J10" s="6">
        <v>22</v>
      </c>
      <c r="K10" s="7">
        <v>22</v>
      </c>
      <c r="L10" s="8">
        <v>142303</v>
      </c>
      <c r="M10" s="8">
        <v>143148</v>
      </c>
      <c r="N10" s="8">
        <v>143525</v>
      </c>
      <c r="O10" s="8">
        <v>143920</v>
      </c>
      <c r="P10" s="8">
        <v>144246</v>
      </c>
      <c r="Q10" s="8">
        <v>144838</v>
      </c>
      <c r="R10" s="8">
        <v>144943</v>
      </c>
      <c r="S10" s="8">
        <v>145158</v>
      </c>
      <c r="T10" s="8">
        <v>145351</v>
      </c>
      <c r="U10" s="9">
        <v>145458</v>
      </c>
      <c r="V10" s="10">
        <v>15.459969220606734</v>
      </c>
      <c r="W10" s="10">
        <v>16.067287003660546</v>
      </c>
      <c r="X10" s="10">
        <v>16.025082738198918</v>
      </c>
      <c r="Y10" s="10">
        <v>16.675931072818234</v>
      </c>
      <c r="Z10" s="10">
        <v>15.944982876474912</v>
      </c>
      <c r="AA10" s="10">
        <v>15.879810546955909</v>
      </c>
      <c r="AB10" s="10">
        <v>15.868306851658927</v>
      </c>
      <c r="AC10" s="10">
        <v>15.155899089268246</v>
      </c>
      <c r="AD10" s="10">
        <v>15.135774779671278</v>
      </c>
      <c r="AE10" s="10">
        <v>15.124640789781242</v>
      </c>
      <c r="AF10" s="28">
        <v>-2.1690109859890862E-2</v>
      </c>
      <c r="AG10" s="27"/>
    </row>
    <row r="11" spans="1:33" x14ac:dyDescent="0.25">
      <c r="A11" s="5" t="s">
        <v>13</v>
      </c>
      <c r="B11" s="6">
        <v>17</v>
      </c>
      <c r="C11" s="6">
        <v>18</v>
      </c>
      <c r="D11" s="6">
        <v>18</v>
      </c>
      <c r="E11" s="6">
        <v>19</v>
      </c>
      <c r="F11" s="6">
        <v>20</v>
      </c>
      <c r="G11" s="6">
        <v>20</v>
      </c>
      <c r="H11" s="6">
        <v>21</v>
      </c>
      <c r="I11" s="6">
        <v>22</v>
      </c>
      <c r="J11" s="6">
        <v>22</v>
      </c>
      <c r="K11" s="7">
        <v>22</v>
      </c>
      <c r="L11" s="8">
        <v>149198</v>
      </c>
      <c r="M11" s="8">
        <v>149473</v>
      </c>
      <c r="N11" s="8">
        <v>150142</v>
      </c>
      <c r="O11" s="8">
        <v>150497</v>
      </c>
      <c r="P11" s="8">
        <v>150679</v>
      </c>
      <c r="Q11" s="8">
        <v>151284</v>
      </c>
      <c r="R11" s="8">
        <v>151109</v>
      </c>
      <c r="S11" s="8">
        <v>151332</v>
      </c>
      <c r="T11" s="8">
        <v>151335</v>
      </c>
      <c r="U11" s="9">
        <v>151280</v>
      </c>
      <c r="V11" s="10">
        <v>11.39425461467312</v>
      </c>
      <c r="W11" s="10">
        <v>12.042308644370555</v>
      </c>
      <c r="X11" s="10">
        <v>11.988650743962381</v>
      </c>
      <c r="Y11" s="10">
        <v>12.624836375475923</v>
      </c>
      <c r="Z11" s="10">
        <v>13.273249756104034</v>
      </c>
      <c r="AA11" s="10">
        <v>13.220168689352475</v>
      </c>
      <c r="AB11" s="10">
        <v>13.897252976328346</v>
      </c>
      <c r="AC11" s="10">
        <v>14.537573018264478</v>
      </c>
      <c r="AD11" s="10">
        <v>14.537284831664849</v>
      </c>
      <c r="AE11" s="10">
        <v>14.542570068746695</v>
      </c>
      <c r="AF11" s="28">
        <v>0.27630727595109955</v>
      </c>
      <c r="AG11" s="27"/>
    </row>
    <row r="12" spans="1:33" x14ac:dyDescent="0.25">
      <c r="A12" s="5" t="s">
        <v>14</v>
      </c>
      <c r="B12" s="6">
        <v>19</v>
      </c>
      <c r="C12" s="6">
        <v>19</v>
      </c>
      <c r="D12" s="6">
        <v>19</v>
      </c>
      <c r="E12" s="6">
        <v>20</v>
      </c>
      <c r="F12" s="6">
        <v>20</v>
      </c>
      <c r="G12" s="6">
        <v>20</v>
      </c>
      <c r="H12" s="6">
        <v>21</v>
      </c>
      <c r="I12" s="6">
        <v>21</v>
      </c>
      <c r="J12" s="6">
        <v>22</v>
      </c>
      <c r="K12" s="7">
        <v>22</v>
      </c>
      <c r="L12" s="8">
        <v>114992</v>
      </c>
      <c r="M12" s="8">
        <v>115311</v>
      </c>
      <c r="N12" s="8">
        <v>115799</v>
      </c>
      <c r="O12" s="8">
        <v>116289</v>
      </c>
      <c r="P12" s="8">
        <v>116835</v>
      </c>
      <c r="Q12" s="8">
        <v>117397</v>
      </c>
      <c r="R12" s="8">
        <v>117337</v>
      </c>
      <c r="S12" s="8">
        <v>118343</v>
      </c>
      <c r="T12" s="8">
        <v>118677</v>
      </c>
      <c r="U12" s="9">
        <v>118951</v>
      </c>
      <c r="V12" s="10">
        <v>16.522888548768609</v>
      </c>
      <c r="W12" s="10">
        <v>16.477179106936891</v>
      </c>
      <c r="X12" s="10">
        <v>16.407740999490496</v>
      </c>
      <c r="Y12" s="10">
        <v>17.198531245431639</v>
      </c>
      <c r="Z12" s="10">
        <v>17.118158086189926</v>
      </c>
      <c r="AA12" s="10">
        <v>17.036210465344087</v>
      </c>
      <c r="AB12" s="10">
        <v>17.897167986227704</v>
      </c>
      <c r="AC12" s="10">
        <v>17.745029279298311</v>
      </c>
      <c r="AD12" s="10">
        <v>18.537711603764841</v>
      </c>
      <c r="AE12" s="10">
        <v>18.495010550562839</v>
      </c>
      <c r="AF12" s="28">
        <v>0.11935697538438002</v>
      </c>
      <c r="AG12" s="27"/>
    </row>
    <row r="13" spans="1:33" x14ac:dyDescent="0.25">
      <c r="A13" s="5" t="s">
        <v>15</v>
      </c>
      <c r="B13" s="6">
        <v>17</v>
      </c>
      <c r="C13" s="6">
        <v>18</v>
      </c>
      <c r="D13" s="6">
        <v>18</v>
      </c>
      <c r="E13" s="6">
        <v>18</v>
      </c>
      <c r="F13" s="6">
        <v>17</v>
      </c>
      <c r="G13" s="6">
        <v>18</v>
      </c>
      <c r="H13" s="6">
        <v>18</v>
      </c>
      <c r="I13" s="6">
        <v>18</v>
      </c>
      <c r="J13" s="6">
        <v>18</v>
      </c>
      <c r="K13" s="7">
        <v>18</v>
      </c>
      <c r="L13" s="8">
        <v>138627</v>
      </c>
      <c r="M13" s="8">
        <v>140205</v>
      </c>
      <c r="N13" s="8">
        <v>141181</v>
      </c>
      <c r="O13" s="8">
        <v>142640</v>
      </c>
      <c r="P13" s="8">
        <v>144381</v>
      </c>
      <c r="Q13" s="8">
        <v>146002</v>
      </c>
      <c r="R13" s="8">
        <v>146452</v>
      </c>
      <c r="S13" s="8">
        <v>148965</v>
      </c>
      <c r="T13" s="8">
        <v>150406</v>
      </c>
      <c r="U13" s="9">
        <v>151779</v>
      </c>
      <c r="V13" s="10">
        <v>12.263123345380048</v>
      </c>
      <c r="W13" s="10">
        <v>12.838343853642881</v>
      </c>
      <c r="X13" s="10">
        <v>12.749590950623666</v>
      </c>
      <c r="Y13" s="10">
        <v>12.619181155356141</v>
      </c>
      <c r="Z13" s="10">
        <v>11.77440244907571</v>
      </c>
      <c r="AA13" s="10">
        <v>12.328598238380296</v>
      </c>
      <c r="AB13" s="10">
        <v>12.290716412203317</v>
      </c>
      <c r="AC13" s="10">
        <v>12.083375289497532</v>
      </c>
      <c r="AD13" s="10">
        <v>11.967607675225723</v>
      </c>
      <c r="AE13" s="10">
        <v>11.85934813116439</v>
      </c>
      <c r="AF13" s="28">
        <v>-3.2925968600631787E-2</v>
      </c>
      <c r="AG13" s="27"/>
    </row>
    <row r="14" spans="1:33" x14ac:dyDescent="0.25">
      <c r="A14" s="5" t="s">
        <v>16</v>
      </c>
      <c r="B14" s="6">
        <v>19</v>
      </c>
      <c r="C14" s="6">
        <v>19</v>
      </c>
      <c r="D14" s="6">
        <v>19</v>
      </c>
      <c r="E14" s="6">
        <v>19</v>
      </c>
      <c r="F14" s="6">
        <v>19</v>
      </c>
      <c r="G14" s="6">
        <v>20</v>
      </c>
      <c r="H14" s="6">
        <v>20</v>
      </c>
      <c r="I14" s="6">
        <v>20</v>
      </c>
      <c r="J14" s="6">
        <v>20</v>
      </c>
      <c r="K14" s="7">
        <v>20</v>
      </c>
      <c r="L14" s="8">
        <v>136642</v>
      </c>
      <c r="M14" s="8">
        <v>137145</v>
      </c>
      <c r="N14" s="8">
        <v>137821</v>
      </c>
      <c r="O14" s="8">
        <v>138152</v>
      </c>
      <c r="P14" s="8">
        <v>138773</v>
      </c>
      <c r="Q14" s="8">
        <v>139274</v>
      </c>
      <c r="R14" s="8">
        <v>139443</v>
      </c>
      <c r="S14" s="8">
        <v>140056</v>
      </c>
      <c r="T14" s="8">
        <v>140383</v>
      </c>
      <c r="U14" s="9">
        <v>140654</v>
      </c>
      <c r="V14" s="10">
        <v>13.904948698057698</v>
      </c>
      <c r="W14" s="10">
        <v>13.853950198694813</v>
      </c>
      <c r="X14" s="10">
        <v>13.785997779728779</v>
      </c>
      <c r="Y14" s="10">
        <v>13.752967745671434</v>
      </c>
      <c r="Z14" s="10">
        <v>13.691424124289306</v>
      </c>
      <c r="AA14" s="10">
        <v>14.360182087108864</v>
      </c>
      <c r="AB14" s="10">
        <v>14.342778052681023</v>
      </c>
      <c r="AC14" s="10">
        <v>14.280002284800366</v>
      </c>
      <c r="AD14" s="10">
        <v>14.246739277547849</v>
      </c>
      <c r="AE14" s="10">
        <v>14.21928988866296</v>
      </c>
      <c r="AF14" s="28">
        <v>2.2606425771939057E-2</v>
      </c>
      <c r="AG14" s="27"/>
    </row>
    <row r="15" spans="1:33" x14ac:dyDescent="0.25">
      <c r="A15" s="5" t="s">
        <v>17</v>
      </c>
      <c r="B15" s="6">
        <v>22</v>
      </c>
      <c r="C15" s="6">
        <v>21</v>
      </c>
      <c r="D15" s="6">
        <v>21</v>
      </c>
      <c r="E15" s="6">
        <v>22</v>
      </c>
      <c r="F15" s="6">
        <v>23</v>
      </c>
      <c r="G15" s="6">
        <v>23</v>
      </c>
      <c r="H15" s="6">
        <v>23</v>
      </c>
      <c r="I15" s="6">
        <v>23</v>
      </c>
      <c r="J15" s="6">
        <v>23</v>
      </c>
      <c r="K15" s="7">
        <v>22</v>
      </c>
      <c r="L15" s="8">
        <v>142895</v>
      </c>
      <c r="M15" s="8">
        <v>144002</v>
      </c>
      <c r="N15" s="8">
        <v>145389</v>
      </c>
      <c r="O15" s="8">
        <v>146427</v>
      </c>
      <c r="P15" s="8">
        <v>147392</v>
      </c>
      <c r="Q15" s="8">
        <v>148528</v>
      </c>
      <c r="R15" s="8">
        <v>148953</v>
      </c>
      <c r="S15" s="8">
        <v>151198</v>
      </c>
      <c r="T15" s="8">
        <v>152292</v>
      </c>
      <c r="U15" s="9">
        <v>153312</v>
      </c>
      <c r="V15" s="10">
        <v>15.395920081178488</v>
      </c>
      <c r="W15" s="10">
        <v>14.583130789850141</v>
      </c>
      <c r="X15" s="10">
        <v>14.444008831479685</v>
      </c>
      <c r="Y15" s="10">
        <v>15.024551482991525</v>
      </c>
      <c r="Z15" s="10">
        <v>15.604646113764655</v>
      </c>
      <c r="AA15" s="10">
        <v>15.485295701820533</v>
      </c>
      <c r="AB15" s="10">
        <v>15.441112297167562</v>
      </c>
      <c r="AC15" s="10">
        <v>15.211841426473896</v>
      </c>
      <c r="AD15" s="10">
        <v>15.102566122974286</v>
      </c>
      <c r="AE15" s="10">
        <v>14.349822584011688</v>
      </c>
      <c r="AF15" s="28">
        <v>-6.7946409935295382E-2</v>
      </c>
      <c r="AG15" s="27"/>
    </row>
    <row r="16" spans="1:33" x14ac:dyDescent="0.25">
      <c r="A16" s="5" t="s">
        <v>18</v>
      </c>
      <c r="B16" s="6">
        <v>23</v>
      </c>
      <c r="C16" s="6">
        <v>23</v>
      </c>
      <c r="D16" s="6">
        <v>23</v>
      </c>
      <c r="E16" s="6">
        <v>24</v>
      </c>
      <c r="F16" s="6">
        <v>25</v>
      </c>
      <c r="G16" s="6">
        <v>25</v>
      </c>
      <c r="H16" s="6">
        <v>23</v>
      </c>
      <c r="I16" s="6">
        <v>23</v>
      </c>
      <c r="J16" s="6">
        <v>23</v>
      </c>
      <c r="K16" s="7">
        <v>24</v>
      </c>
      <c r="L16" s="8">
        <v>175403</v>
      </c>
      <c r="M16" s="8">
        <v>176369</v>
      </c>
      <c r="N16" s="8">
        <v>177816</v>
      </c>
      <c r="O16" s="8">
        <v>178996</v>
      </c>
      <c r="P16" s="8">
        <v>180012</v>
      </c>
      <c r="Q16" s="8">
        <v>181368</v>
      </c>
      <c r="R16" s="8">
        <v>181669</v>
      </c>
      <c r="S16" s="8">
        <v>183846</v>
      </c>
      <c r="T16" s="8">
        <v>184880</v>
      </c>
      <c r="U16" s="9">
        <v>185808</v>
      </c>
      <c r="V16" s="10">
        <v>13.112660558827386</v>
      </c>
      <c r="W16" s="10">
        <v>13.040840510520555</v>
      </c>
      <c r="X16" s="10">
        <v>12.934719035407387</v>
      </c>
      <c r="Y16" s="10">
        <v>13.408120851862613</v>
      </c>
      <c r="Z16" s="10">
        <v>13.887963024687243</v>
      </c>
      <c r="AA16" s="10">
        <v>13.784129504653523</v>
      </c>
      <c r="AB16" s="10">
        <v>12.660387848229472</v>
      </c>
      <c r="AC16" s="10">
        <v>12.51047072005918</v>
      </c>
      <c r="AD16" s="10">
        <v>12.440501947209</v>
      </c>
      <c r="AE16" s="10">
        <v>12.916559028674762</v>
      </c>
      <c r="AF16" s="28">
        <v>-1.4955128997113393E-2</v>
      </c>
      <c r="AG16" s="27"/>
    </row>
    <row r="17" spans="1:33" x14ac:dyDescent="0.25">
      <c r="A17" s="15" t="s">
        <v>7</v>
      </c>
      <c r="B17" s="16">
        <v>260</v>
      </c>
      <c r="C17" s="16">
        <v>262</v>
      </c>
      <c r="D17" s="16">
        <v>265</v>
      </c>
      <c r="E17" s="16">
        <v>274</v>
      </c>
      <c r="F17" s="16">
        <v>271</v>
      </c>
      <c r="G17" s="16">
        <v>271</v>
      </c>
      <c r="H17" s="16">
        <v>271</v>
      </c>
      <c r="I17" s="16">
        <v>271</v>
      </c>
      <c r="J17" s="16">
        <v>271</v>
      </c>
      <c r="K17" s="17">
        <v>270</v>
      </c>
      <c r="L17" s="16">
        <v>1840498</v>
      </c>
      <c r="M17" s="16">
        <v>1851621</v>
      </c>
      <c r="N17" s="16">
        <v>1862137</v>
      </c>
      <c r="O17" s="16">
        <v>1870834</v>
      </c>
      <c r="P17" s="16">
        <v>1881641</v>
      </c>
      <c r="Q17" s="16">
        <v>1893667</v>
      </c>
      <c r="R17" s="16">
        <v>1895510</v>
      </c>
      <c r="S17" s="16">
        <v>1910623</v>
      </c>
      <c r="T17" s="16">
        <v>1918481</v>
      </c>
      <c r="U17" s="17">
        <v>1925423</v>
      </c>
      <c r="V17" s="18">
        <v>14.126611384527449</v>
      </c>
      <c r="W17" s="18">
        <v>14.149763909568968</v>
      </c>
      <c r="X17" s="18">
        <v>14.230961524313196</v>
      </c>
      <c r="Y17" s="18">
        <v>14.64587451371955</v>
      </c>
      <c r="Z17" s="18">
        <v>14.402322228310288</v>
      </c>
      <c r="AA17" s="18">
        <v>14.31085824487621</v>
      </c>
      <c r="AB17" s="18">
        <v>14.296943830420307</v>
      </c>
      <c r="AC17" s="18">
        <v>14.183855213718248</v>
      </c>
      <c r="AD17" s="18">
        <v>14.125758868604901</v>
      </c>
      <c r="AE17" s="19">
        <v>14.022892631904782</v>
      </c>
      <c r="AF17" s="20">
        <v>-7.3420829524812872E-3</v>
      </c>
      <c r="AG17" s="27"/>
    </row>
    <row r="18" spans="1:33" x14ac:dyDescent="0.25">
      <c r="A18" s="576" t="s">
        <v>271</v>
      </c>
      <c r="B18" s="2"/>
      <c r="C18" s="2"/>
      <c r="D18" s="2"/>
      <c r="E18" s="2"/>
      <c r="F18" s="29"/>
      <c r="G18" s="29"/>
      <c r="O18" s="2"/>
      <c r="P18" s="2"/>
      <c r="T18" s="399"/>
      <c r="U18" s="399"/>
      <c r="V18" s="399"/>
      <c r="W18" s="399"/>
      <c r="X18" s="399"/>
      <c r="Y18" s="399"/>
      <c r="Z18" s="399"/>
      <c r="AA18" s="399"/>
      <c r="AB18" s="399"/>
      <c r="AD18" s="27"/>
    </row>
    <row r="19" spans="1:33" s="23" customFormat="1" x14ac:dyDescent="0.25">
      <c r="A19" s="576" t="s">
        <v>481</v>
      </c>
      <c r="B19" s="2"/>
      <c r="C19" s="2"/>
      <c r="D19" s="2"/>
      <c r="E19" s="2"/>
      <c r="F19" s="2"/>
      <c r="G19" s="2"/>
      <c r="H19" s="2"/>
      <c r="I19" s="2"/>
      <c r="J19" s="2"/>
      <c r="K19" s="2"/>
      <c r="L19" s="2"/>
      <c r="M19" s="2"/>
      <c r="N19" s="2"/>
      <c r="O19" s="2"/>
      <c r="P19" s="2"/>
      <c r="Q19" s="3"/>
      <c r="R19" s="3"/>
      <c r="S19" s="3"/>
      <c r="T19" s="399"/>
      <c r="U19" s="399"/>
      <c r="V19" s="399"/>
      <c r="W19" s="399"/>
      <c r="X19" s="399"/>
      <c r="Y19" s="399"/>
      <c r="Z19" s="399"/>
      <c r="AA19" s="399"/>
      <c r="AB19" s="399"/>
      <c r="AC19" s="3"/>
      <c r="AD19" s="27"/>
    </row>
    <row r="20" spans="1:33" x14ac:dyDescent="0.25">
      <c r="A20" s="22"/>
      <c r="B20" s="2"/>
      <c r="C20" s="2"/>
      <c r="D20" s="2"/>
      <c r="E20" s="2"/>
      <c r="F20" s="2"/>
      <c r="G20" s="2"/>
      <c r="O20" s="2"/>
      <c r="P20" s="2"/>
      <c r="T20" s="399"/>
      <c r="U20" s="399"/>
      <c r="V20" s="399"/>
      <c r="W20" s="399"/>
      <c r="X20" s="399"/>
      <c r="Y20" s="399"/>
      <c r="Z20" s="399"/>
      <c r="AA20" s="399"/>
      <c r="AB20" s="399"/>
      <c r="AD20" s="27"/>
    </row>
    <row r="21" spans="1:33" x14ac:dyDescent="0.25">
      <c r="A21" s="23"/>
      <c r="B21" s="24"/>
      <c r="C21" s="24"/>
      <c r="D21" s="24"/>
      <c r="E21" s="24"/>
      <c r="F21" s="24"/>
      <c r="G21" s="24"/>
      <c r="H21" s="24"/>
      <c r="I21" s="24"/>
      <c r="J21" s="24"/>
      <c r="K21" s="24"/>
      <c r="L21" s="24"/>
      <c r="M21" s="24"/>
      <c r="N21" s="24"/>
      <c r="O21" s="24"/>
      <c r="P21" s="24"/>
      <c r="Q21" s="24"/>
      <c r="R21" s="24"/>
      <c r="S21" s="24"/>
      <c r="T21" s="399"/>
      <c r="U21" s="399"/>
      <c r="V21" s="399"/>
      <c r="W21" s="399"/>
      <c r="X21" s="399"/>
      <c r="Y21" s="399"/>
      <c r="Z21" s="399"/>
      <c r="AA21" s="399"/>
      <c r="AB21" s="399"/>
      <c r="AC21" s="23"/>
    </row>
    <row r="22" spans="1:33" x14ac:dyDescent="0.25">
      <c r="A22" s="23"/>
      <c r="B22" s="2"/>
      <c r="C22" s="2"/>
      <c r="D22" s="2"/>
      <c r="E22" s="2"/>
      <c r="F22" s="2"/>
      <c r="G22" s="2"/>
      <c r="O22" s="2"/>
      <c r="P22" s="2"/>
      <c r="T22" s="399"/>
      <c r="U22" s="399"/>
      <c r="V22" s="399"/>
      <c r="W22" s="399"/>
      <c r="X22" s="399"/>
      <c r="Y22" s="399"/>
      <c r="Z22" s="399"/>
      <c r="AA22" s="399"/>
      <c r="AB22" s="399"/>
    </row>
    <row r="23" spans="1:33" x14ac:dyDescent="0.25">
      <c r="A23" s="23"/>
      <c r="B23" s="2"/>
      <c r="C23" s="2"/>
      <c r="D23" s="2"/>
      <c r="E23" s="2"/>
      <c r="F23" s="2"/>
      <c r="G23" s="2"/>
      <c r="O23" s="2"/>
      <c r="P23" s="2"/>
      <c r="Q23" s="2"/>
      <c r="R23" s="2"/>
      <c r="S23" s="2"/>
      <c r="T23" s="399"/>
      <c r="U23" s="399"/>
      <c r="V23" s="399"/>
      <c r="W23" s="399"/>
      <c r="X23" s="399"/>
      <c r="Y23" s="399"/>
      <c r="Z23" s="399"/>
      <c r="AA23" s="399"/>
      <c r="AB23" s="399"/>
      <c r="AC23" s="21"/>
      <c r="AD23" s="23"/>
    </row>
    <row r="24" spans="1:33" x14ac:dyDescent="0.25">
      <c r="A24" s="25"/>
      <c r="T24" s="399"/>
      <c r="U24" s="399"/>
      <c r="V24" s="399"/>
      <c r="W24" s="399"/>
      <c r="X24" s="399"/>
      <c r="Y24" s="399"/>
      <c r="Z24" s="399"/>
      <c r="AA24" s="399"/>
      <c r="AB24" s="399"/>
    </row>
    <row r="25" spans="1:33" x14ac:dyDescent="0.25">
      <c r="T25" s="399"/>
      <c r="U25" s="399"/>
      <c r="V25" s="399"/>
      <c r="W25" s="399"/>
      <c r="X25" s="399"/>
      <c r="Y25" s="399"/>
      <c r="Z25" s="399"/>
      <c r="AA25" s="399"/>
      <c r="AB25" s="399"/>
    </row>
    <row r="26" spans="1:33" x14ac:dyDescent="0.25">
      <c r="T26" s="399"/>
      <c r="U26" s="399"/>
      <c r="V26" s="399"/>
      <c r="W26" s="399"/>
      <c r="X26" s="399"/>
      <c r="Y26" s="399"/>
      <c r="Z26" s="399"/>
      <c r="AA26" s="399"/>
      <c r="AB26" s="399"/>
    </row>
    <row r="27" spans="1:33" x14ac:dyDescent="0.25">
      <c r="T27" s="399"/>
      <c r="U27" s="399"/>
      <c r="V27" s="399"/>
      <c r="W27" s="399"/>
      <c r="X27" s="399"/>
      <c r="Y27" s="399"/>
      <c r="Z27" s="399"/>
      <c r="AA27" s="399"/>
      <c r="AB27" s="399"/>
    </row>
    <row r="28" spans="1:33" x14ac:dyDescent="0.25">
      <c r="T28" s="399"/>
      <c r="U28" s="399"/>
      <c r="V28" s="399"/>
      <c r="W28" s="399"/>
      <c r="X28" s="399"/>
      <c r="Y28" s="399"/>
      <c r="Z28" s="399"/>
      <c r="AA28" s="399"/>
      <c r="AB28" s="399"/>
    </row>
    <row r="29" spans="1:33" x14ac:dyDescent="0.25">
      <c r="T29" s="399"/>
      <c r="U29" s="399"/>
      <c r="V29" s="399"/>
      <c r="W29" s="399"/>
      <c r="X29" s="399"/>
      <c r="Y29" s="399"/>
      <c r="Z29" s="399"/>
      <c r="AA29" s="399"/>
      <c r="AB29" s="399"/>
    </row>
  </sheetData>
  <hyperlinks>
    <hyperlink ref="A18" location="List!A1" display="Back to List" xr:uid="{00000000-0004-0000-0800-000000000000}"/>
    <hyperlink ref="A19" location="Notes!A1" display="Back to Notes" xr:uid="{6E683342-29CD-4B18-B62B-17A841084EE5}"/>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24"/>
  <sheetViews>
    <sheetView showGridLines="0" workbookViewId="0"/>
  </sheetViews>
  <sheetFormatPr defaultRowHeight="15" x14ac:dyDescent="0.25"/>
  <cols>
    <col min="1" max="1" width="13.28515625" style="3" customWidth="1"/>
    <col min="2" max="4" width="15.7109375" style="3" customWidth="1"/>
    <col min="5" max="5" width="15.7109375" style="1" customWidth="1"/>
    <col min="6" max="6" width="15.7109375" style="3" customWidth="1"/>
    <col min="7" max="16384" width="9.140625" style="3"/>
  </cols>
  <sheetData>
    <row r="1" spans="1:24" x14ac:dyDescent="0.25">
      <c r="A1" s="535" t="s">
        <v>305</v>
      </c>
    </row>
    <row r="2" spans="1:24" x14ac:dyDescent="0.25">
      <c r="A2" s="536" t="s">
        <v>298</v>
      </c>
    </row>
    <row r="3" spans="1:24" x14ac:dyDescent="0.25">
      <c r="A3" s="175" t="s">
        <v>304</v>
      </c>
    </row>
    <row r="4" spans="1:24" ht="60" x14ac:dyDescent="0.25">
      <c r="A4" s="46" t="s">
        <v>306</v>
      </c>
      <c r="B4" s="32" t="s">
        <v>307</v>
      </c>
      <c r="C4" s="32" t="s">
        <v>308</v>
      </c>
      <c r="D4" s="33" t="s">
        <v>309</v>
      </c>
      <c r="E4" s="32" t="s">
        <v>485</v>
      </c>
      <c r="F4" s="33" t="s">
        <v>19</v>
      </c>
      <c r="G4" s="21"/>
    </row>
    <row r="5" spans="1:24" x14ac:dyDescent="0.25">
      <c r="A5" s="72">
        <v>2017</v>
      </c>
      <c r="B5" s="35">
        <v>9</v>
      </c>
      <c r="C5" s="36">
        <v>597</v>
      </c>
      <c r="D5" s="544">
        <v>606</v>
      </c>
      <c r="E5" s="545">
        <v>1870834</v>
      </c>
      <c r="F5" s="546">
        <v>32.391970639832287</v>
      </c>
      <c r="G5" s="21"/>
    </row>
    <row r="6" spans="1:24" x14ac:dyDescent="0.25">
      <c r="A6" s="72">
        <v>2018</v>
      </c>
      <c r="B6" s="37">
        <v>9</v>
      </c>
      <c r="C6" s="38">
        <v>606</v>
      </c>
      <c r="D6" s="547">
        <v>615</v>
      </c>
      <c r="E6" s="548">
        <v>1881641</v>
      </c>
      <c r="F6" s="549">
        <v>32.684236791183871</v>
      </c>
      <c r="G6" s="21"/>
    </row>
    <row r="7" spans="1:24" x14ac:dyDescent="0.25">
      <c r="A7" s="72">
        <v>2019</v>
      </c>
      <c r="B7" s="37">
        <v>4</v>
      </c>
      <c r="C7" s="38">
        <v>630</v>
      </c>
      <c r="D7" s="547">
        <v>634</v>
      </c>
      <c r="E7" s="548">
        <v>1893667</v>
      </c>
      <c r="F7" s="549">
        <v>33.480015229710396</v>
      </c>
      <c r="G7" s="21"/>
    </row>
    <row r="8" spans="1:24" x14ac:dyDescent="0.25">
      <c r="A8" s="72">
        <v>2020</v>
      </c>
      <c r="B8" s="37">
        <v>4</v>
      </c>
      <c r="C8" s="38">
        <v>641</v>
      </c>
      <c r="D8" s="547">
        <v>645</v>
      </c>
      <c r="E8" s="548">
        <v>1895510</v>
      </c>
      <c r="F8" s="549">
        <v>34.027781441406269</v>
      </c>
      <c r="G8" s="21"/>
    </row>
    <row r="9" spans="1:24" x14ac:dyDescent="0.25">
      <c r="A9" s="72">
        <v>2021</v>
      </c>
      <c r="B9" s="37">
        <v>4</v>
      </c>
      <c r="C9" s="38">
        <v>661</v>
      </c>
      <c r="D9" s="547">
        <v>665</v>
      </c>
      <c r="E9" s="548">
        <v>1910623</v>
      </c>
      <c r="F9" s="549">
        <v>34.805401170194223</v>
      </c>
      <c r="G9" s="21"/>
    </row>
    <row r="10" spans="1:24" x14ac:dyDescent="0.25">
      <c r="A10" s="72">
        <v>2022</v>
      </c>
      <c r="B10" s="37">
        <v>4</v>
      </c>
      <c r="C10" s="38">
        <v>683</v>
      </c>
      <c r="D10" s="547">
        <v>687</v>
      </c>
      <c r="E10" s="548">
        <v>1918481</v>
      </c>
      <c r="F10" s="549">
        <v>35.809580600485489</v>
      </c>
      <c r="G10" s="21"/>
    </row>
    <row r="11" spans="1:24" x14ac:dyDescent="0.25">
      <c r="A11" s="550">
        <v>2023</v>
      </c>
      <c r="B11" s="40">
        <v>5</v>
      </c>
      <c r="C11" s="41">
        <v>695</v>
      </c>
      <c r="D11" s="551">
        <v>700</v>
      </c>
      <c r="E11" s="552">
        <v>1925423</v>
      </c>
      <c r="F11" s="553">
        <v>36.355647564197582</v>
      </c>
    </row>
    <row r="12" spans="1:24" x14ac:dyDescent="0.25">
      <c r="A12" s="576" t="s">
        <v>271</v>
      </c>
    </row>
    <row r="13" spans="1:24" x14ac:dyDescent="0.25">
      <c r="A13" s="576" t="s">
        <v>481</v>
      </c>
      <c r="D13" s="27"/>
    </row>
    <row r="14" spans="1:24" ht="15" customHeight="1" x14ac:dyDescent="0.25">
      <c r="A14" s="43"/>
      <c r="G14" s="294"/>
      <c r="H14" s="294"/>
      <c r="I14" s="294"/>
      <c r="J14" s="294"/>
      <c r="K14" s="294"/>
      <c r="L14" s="294"/>
      <c r="M14" s="294"/>
      <c r="N14" s="294"/>
      <c r="O14" s="294"/>
      <c r="P14" s="294"/>
      <c r="Q14" s="294"/>
      <c r="R14" s="294"/>
      <c r="S14" s="294"/>
      <c r="T14" s="294"/>
      <c r="U14" s="294"/>
      <c r="V14" s="294"/>
      <c r="W14" s="294"/>
      <c r="X14" s="294"/>
    </row>
    <row r="15" spans="1:24" ht="15" customHeight="1" x14ac:dyDescent="0.25">
      <c r="A15" s="23"/>
      <c r="B15" s="294"/>
      <c r="C15" s="294"/>
      <c r="D15" s="294"/>
      <c r="E15" s="294"/>
      <c r="F15" s="294"/>
      <c r="G15" s="294"/>
      <c r="H15" s="294"/>
      <c r="I15" s="294"/>
      <c r="J15" s="294"/>
      <c r="K15" s="294"/>
      <c r="L15" s="294"/>
      <c r="M15" s="294"/>
      <c r="N15" s="294"/>
      <c r="O15" s="294"/>
      <c r="P15" s="294"/>
      <c r="Q15" s="294"/>
      <c r="R15" s="294"/>
      <c r="S15" s="294"/>
      <c r="T15" s="294"/>
      <c r="U15" s="294"/>
      <c r="V15" s="294"/>
      <c r="W15" s="294"/>
      <c r="X15" s="294"/>
    </row>
    <row r="16" spans="1:24" x14ac:dyDescent="0.25">
      <c r="A16" s="257"/>
      <c r="B16" s="294"/>
      <c r="C16" s="294"/>
      <c r="D16" s="294"/>
      <c r="E16" s="294"/>
      <c r="F16" s="294"/>
      <c r="G16" s="291"/>
      <c r="H16" s="291"/>
      <c r="I16" s="291"/>
      <c r="J16" s="291"/>
      <c r="K16" s="291"/>
      <c r="L16" s="291"/>
      <c r="M16" s="291"/>
      <c r="N16" s="291"/>
      <c r="O16" s="291"/>
      <c r="P16" s="291"/>
      <c r="Q16" s="291"/>
      <c r="R16" s="291"/>
      <c r="S16" s="291"/>
      <c r="T16" s="291"/>
      <c r="U16" s="291"/>
      <c r="V16" s="291"/>
      <c r="W16" s="291"/>
      <c r="X16" s="291"/>
    </row>
    <row r="17" spans="1:24" x14ac:dyDescent="0.25">
      <c r="A17" s="257"/>
      <c r="B17" s="291"/>
      <c r="C17" s="291"/>
      <c r="D17" s="291"/>
      <c r="E17" s="291"/>
      <c r="F17" s="291"/>
      <c r="G17" s="291"/>
      <c r="H17" s="291"/>
      <c r="I17" s="291"/>
      <c r="J17" s="291"/>
      <c r="K17" s="291"/>
      <c r="L17" s="291"/>
      <c r="M17" s="291"/>
      <c r="N17" s="291"/>
      <c r="O17" s="291"/>
      <c r="P17" s="291"/>
      <c r="Q17" s="291"/>
      <c r="R17" s="291"/>
      <c r="S17" s="291"/>
      <c r="T17" s="291"/>
      <c r="U17" s="291"/>
      <c r="V17" s="291"/>
      <c r="W17" s="291"/>
      <c r="X17" s="291"/>
    </row>
    <row r="18" spans="1:24" x14ac:dyDescent="0.25">
      <c r="A18" s="257"/>
      <c r="B18" s="291"/>
      <c r="C18" s="291"/>
      <c r="D18" s="291"/>
      <c r="E18" s="291"/>
      <c r="F18" s="291"/>
      <c r="G18" s="44"/>
      <c r="H18" s="44"/>
      <c r="I18" s="44"/>
      <c r="J18" s="44"/>
      <c r="K18" s="44"/>
      <c r="L18" s="44"/>
      <c r="M18" s="44"/>
      <c r="N18" s="44"/>
      <c r="O18" s="44"/>
      <c r="P18" s="44"/>
      <c r="Q18" s="44"/>
      <c r="R18" s="44"/>
      <c r="S18" s="44"/>
      <c r="T18" s="44"/>
      <c r="U18" s="44"/>
      <c r="V18" s="44"/>
      <c r="W18" s="44"/>
      <c r="X18" s="44"/>
    </row>
    <row r="19" spans="1:24" x14ac:dyDescent="0.25">
      <c r="A19" s="257"/>
      <c r="B19" s="44"/>
      <c r="C19" s="44"/>
      <c r="D19" s="44"/>
      <c r="E19" s="44"/>
      <c r="F19" s="44"/>
      <c r="G19" s="442"/>
      <c r="H19" s="442"/>
      <c r="I19" s="442"/>
      <c r="J19" s="442"/>
      <c r="K19" s="442"/>
      <c r="L19" s="442"/>
      <c r="M19" s="442"/>
      <c r="N19" s="442"/>
      <c r="O19" s="442"/>
      <c r="P19" s="442"/>
      <c r="Q19" s="442"/>
      <c r="R19" s="442"/>
      <c r="S19" s="442"/>
      <c r="T19" s="442"/>
      <c r="U19" s="442"/>
      <c r="V19" s="442"/>
      <c r="W19" s="442"/>
      <c r="X19" s="442"/>
    </row>
    <row r="20" spans="1:24" s="23" customFormat="1" x14ac:dyDescent="0.25">
      <c r="A20" s="256"/>
      <c r="B20" s="442"/>
      <c r="C20" s="442"/>
      <c r="D20" s="442"/>
      <c r="E20" s="442"/>
      <c r="F20" s="442"/>
      <c r="G20" s="24"/>
      <c r="H20" s="24"/>
      <c r="I20" s="24"/>
      <c r="J20" s="24"/>
      <c r="K20" s="24"/>
      <c r="L20" s="24"/>
      <c r="M20" s="24"/>
      <c r="N20" s="24"/>
      <c r="O20" s="24"/>
      <c r="P20" s="24"/>
      <c r="Q20" s="24"/>
      <c r="R20" s="24"/>
      <c r="S20" s="24"/>
    </row>
    <row r="21" spans="1:24" x14ac:dyDescent="0.25">
      <c r="A21" s="256"/>
      <c r="B21" s="24"/>
      <c r="C21" s="24"/>
      <c r="D21" s="24"/>
      <c r="E21" s="24"/>
      <c r="F21" s="24"/>
    </row>
    <row r="22" spans="1:24" x14ac:dyDescent="0.25">
      <c r="A22" s="23"/>
    </row>
    <row r="24" spans="1:24" x14ac:dyDescent="0.25">
      <c r="A24" s="25"/>
    </row>
  </sheetData>
  <hyperlinks>
    <hyperlink ref="A12" location="List!A1" display="Back to List" xr:uid="{00000000-0004-0000-0B00-000000000000}"/>
    <hyperlink ref="A13" location="Notes!A1" display="Back to Notes" xr:uid="{E42B12C0-61BE-4127-A42B-013051584665}"/>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FD38"/>
  <sheetViews>
    <sheetView zoomScale="91" workbookViewId="0"/>
  </sheetViews>
  <sheetFormatPr defaultRowHeight="15" x14ac:dyDescent="0.25"/>
  <cols>
    <col min="1" max="1" width="17.7109375" style="254" customWidth="1"/>
    <col min="2" max="7" width="15.140625" style="23" customWidth="1"/>
    <col min="8" max="8" width="17.7109375" style="23" customWidth="1"/>
    <col min="9" max="9" width="17.85546875" style="23" customWidth="1"/>
    <col min="10" max="10" width="11.5703125" style="23" customWidth="1"/>
    <col min="11" max="11" width="17.5703125" style="23" customWidth="1"/>
    <col min="12" max="12" width="13.85546875" style="23" customWidth="1"/>
    <col min="13" max="16384" width="9.140625" style="23"/>
  </cols>
  <sheetData>
    <row r="1" spans="1:16384" x14ac:dyDescent="0.25">
      <c r="A1" s="572" t="s">
        <v>435</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c r="XEY1" s="1"/>
      <c r="XEZ1" s="1"/>
      <c r="XFA1" s="1"/>
      <c r="XFB1" s="1"/>
      <c r="XFC1" s="1"/>
      <c r="XFD1" s="1"/>
    </row>
    <row r="2" spans="1:16384" x14ac:dyDescent="0.25">
      <c r="A2" s="573" t="s">
        <v>298</v>
      </c>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c r="XEQ2" s="1"/>
      <c r="XER2" s="1"/>
      <c r="XES2" s="1"/>
      <c r="XET2" s="1"/>
      <c r="XEU2" s="1"/>
      <c r="XEV2" s="1"/>
      <c r="XEW2" s="1"/>
      <c r="XEX2" s="1"/>
      <c r="XEY2" s="1"/>
      <c r="XEZ2" s="1"/>
      <c r="XFA2" s="1"/>
      <c r="XFB2" s="1"/>
      <c r="XFC2" s="1"/>
      <c r="XFD2" s="1"/>
    </row>
    <row r="3" spans="1:16384" ht="15" customHeight="1" x14ac:dyDescent="0.25">
      <c r="A3" s="574" t="s">
        <v>304</v>
      </c>
    </row>
    <row r="4" spans="1:16384" ht="60" x14ac:dyDescent="0.25">
      <c r="A4" s="31" t="s">
        <v>20</v>
      </c>
      <c r="B4" s="45" t="s">
        <v>21</v>
      </c>
      <c r="C4" s="46" t="s">
        <v>310</v>
      </c>
      <c r="D4" s="46" t="s">
        <v>22</v>
      </c>
      <c r="E4" s="46" t="s">
        <v>311</v>
      </c>
      <c r="F4" s="46" t="s">
        <v>23</v>
      </c>
      <c r="G4" s="46" t="s">
        <v>312</v>
      </c>
      <c r="H4" s="46" t="s">
        <v>431</v>
      </c>
      <c r="I4" s="46" t="s">
        <v>432</v>
      </c>
      <c r="J4" s="46" t="s">
        <v>433</v>
      </c>
      <c r="K4" s="46" t="s">
        <v>434</v>
      </c>
      <c r="L4" s="46" t="s">
        <v>430</v>
      </c>
    </row>
    <row r="5" spans="1:16384" x14ac:dyDescent="0.25">
      <c r="A5" s="575" t="s">
        <v>24</v>
      </c>
      <c r="B5" s="47">
        <v>356918</v>
      </c>
      <c r="C5" s="47">
        <v>11139</v>
      </c>
      <c r="D5" s="48">
        <v>3.1208849091387939E-2</v>
      </c>
      <c r="E5" s="49">
        <v>171038</v>
      </c>
      <c r="F5" s="49">
        <v>32796</v>
      </c>
      <c r="G5" s="50">
        <v>0.47920810942569442</v>
      </c>
      <c r="H5" s="49" t="s">
        <v>86</v>
      </c>
      <c r="I5" s="49" t="s">
        <v>86</v>
      </c>
      <c r="J5" s="49" t="s">
        <v>86</v>
      </c>
      <c r="K5" s="49" t="s">
        <v>86</v>
      </c>
      <c r="L5" s="49">
        <f>B5+E5+F5</f>
        <v>560752</v>
      </c>
    </row>
    <row r="6" spans="1:16384" x14ac:dyDescent="0.25">
      <c r="A6" s="72" t="s">
        <v>25</v>
      </c>
      <c r="B6" s="51">
        <v>367875</v>
      </c>
      <c r="C6" s="51">
        <v>12137</v>
      </c>
      <c r="D6" s="52">
        <v>3.2992184845395851E-2</v>
      </c>
      <c r="E6" s="53">
        <v>173096</v>
      </c>
      <c r="F6" s="53">
        <v>30376</v>
      </c>
      <c r="G6" s="54">
        <v>0.47052939177709818</v>
      </c>
      <c r="H6" s="53" t="s">
        <v>86</v>
      </c>
      <c r="I6" s="53" t="s">
        <v>86</v>
      </c>
      <c r="J6" s="53" t="s">
        <v>86</v>
      </c>
      <c r="K6" s="53" t="s">
        <v>86</v>
      </c>
      <c r="L6" s="53">
        <f t="shared" ref="L6:L12" si="0">B6+E6+F6</f>
        <v>571347</v>
      </c>
    </row>
    <row r="7" spans="1:16384" x14ac:dyDescent="0.25">
      <c r="A7" s="72" t="s">
        <v>26</v>
      </c>
      <c r="B7" s="51">
        <v>384520</v>
      </c>
      <c r="C7" s="51">
        <v>12803</v>
      </c>
      <c r="D7" s="52">
        <v>3.3296057422240719E-2</v>
      </c>
      <c r="E7" s="53">
        <v>176557</v>
      </c>
      <c r="F7" s="53">
        <v>30724</v>
      </c>
      <c r="G7" s="54">
        <v>0.45916207219390409</v>
      </c>
      <c r="H7" s="53" t="s">
        <v>86</v>
      </c>
      <c r="I7" s="53" t="s">
        <v>86</v>
      </c>
      <c r="J7" s="53" t="s">
        <v>86</v>
      </c>
      <c r="K7" s="53" t="s">
        <v>86</v>
      </c>
      <c r="L7" s="53">
        <f t="shared" si="0"/>
        <v>591801</v>
      </c>
    </row>
    <row r="8" spans="1:16384" x14ac:dyDescent="0.25">
      <c r="A8" s="72" t="s">
        <v>27</v>
      </c>
      <c r="B8" s="51">
        <v>396633</v>
      </c>
      <c r="C8" s="51">
        <v>12931</v>
      </c>
      <c r="D8" s="52">
        <v>3.2601926718150029E-2</v>
      </c>
      <c r="E8" s="53">
        <v>181424</v>
      </c>
      <c r="F8" s="53">
        <v>30276</v>
      </c>
      <c r="G8" s="54">
        <v>0.45741025078599107</v>
      </c>
      <c r="H8" s="53" t="s">
        <v>86</v>
      </c>
      <c r="I8" s="53" t="s">
        <v>86</v>
      </c>
      <c r="J8" s="53" t="s">
        <v>86</v>
      </c>
      <c r="K8" s="53" t="s">
        <v>86</v>
      </c>
      <c r="L8" s="53">
        <f t="shared" si="0"/>
        <v>608333</v>
      </c>
    </row>
    <row r="9" spans="1:16384" x14ac:dyDescent="0.25">
      <c r="A9" s="72" t="s">
        <v>28</v>
      </c>
      <c r="B9" s="51">
        <v>415491</v>
      </c>
      <c r="C9" s="51">
        <v>13808</v>
      </c>
      <c r="D9" s="52">
        <v>3.3232970148571211E-2</v>
      </c>
      <c r="E9" s="53">
        <v>187700</v>
      </c>
      <c r="F9" s="53">
        <v>30130</v>
      </c>
      <c r="G9" s="54">
        <v>0.45175467097963612</v>
      </c>
      <c r="H9" s="53" t="s">
        <v>86</v>
      </c>
      <c r="I9" s="53" t="s">
        <v>86</v>
      </c>
      <c r="J9" s="53" t="s">
        <v>86</v>
      </c>
      <c r="K9" s="53" t="s">
        <v>86</v>
      </c>
      <c r="L9" s="53">
        <f t="shared" si="0"/>
        <v>633321</v>
      </c>
    </row>
    <row r="10" spans="1:16384" x14ac:dyDescent="0.25">
      <c r="A10" s="72" t="s">
        <v>29</v>
      </c>
      <c r="B10" s="51">
        <v>422830</v>
      </c>
      <c r="C10" s="51">
        <v>14518</v>
      </c>
      <c r="D10" s="52">
        <v>3.4335312063950053E-2</v>
      </c>
      <c r="E10" s="53">
        <v>191688</v>
      </c>
      <c r="F10" s="53">
        <v>29269</v>
      </c>
      <c r="G10" s="54">
        <v>0.45334531608447842</v>
      </c>
      <c r="H10" s="53" t="s">
        <v>86</v>
      </c>
      <c r="I10" s="53" t="s">
        <v>86</v>
      </c>
      <c r="J10" s="53" t="s">
        <v>86</v>
      </c>
      <c r="K10" s="53" t="s">
        <v>86</v>
      </c>
      <c r="L10" s="53">
        <f t="shared" si="0"/>
        <v>643787</v>
      </c>
    </row>
    <row r="11" spans="1:16384" x14ac:dyDescent="0.25">
      <c r="A11" s="72" t="s">
        <v>30</v>
      </c>
      <c r="B11" s="51">
        <v>434399</v>
      </c>
      <c r="C11" s="51">
        <v>13957</v>
      </c>
      <c r="D11" s="52">
        <v>3.2129447811804358E-2</v>
      </c>
      <c r="E11" s="53">
        <v>198285</v>
      </c>
      <c r="F11" s="53">
        <v>29812</v>
      </c>
      <c r="G11" s="54">
        <v>0.4564582330990633</v>
      </c>
      <c r="H11" s="53" t="s">
        <v>86</v>
      </c>
      <c r="I11" s="53" t="s">
        <v>86</v>
      </c>
      <c r="J11" s="53" t="s">
        <v>86</v>
      </c>
      <c r="K11" s="53" t="s">
        <v>86</v>
      </c>
      <c r="L11" s="53">
        <f t="shared" si="0"/>
        <v>662496</v>
      </c>
    </row>
    <row r="12" spans="1:16384" x14ac:dyDescent="0.25">
      <c r="A12" s="72" t="s">
        <v>31</v>
      </c>
      <c r="B12" s="51">
        <v>437701</v>
      </c>
      <c r="C12" s="51">
        <v>15058</v>
      </c>
      <c r="D12" s="52">
        <v>3.4402480231939155E-2</v>
      </c>
      <c r="E12" s="53">
        <v>203618</v>
      </c>
      <c r="F12" s="53">
        <v>30733</v>
      </c>
      <c r="G12" s="54">
        <v>0.4651988457874211</v>
      </c>
      <c r="H12" s="53" t="s">
        <v>86</v>
      </c>
      <c r="I12" s="53" t="s">
        <v>86</v>
      </c>
      <c r="J12" s="53" t="s">
        <v>86</v>
      </c>
      <c r="K12" s="53" t="s">
        <v>86</v>
      </c>
      <c r="L12" s="53">
        <f t="shared" si="0"/>
        <v>672052</v>
      </c>
    </row>
    <row r="13" spans="1:16384" x14ac:dyDescent="0.25">
      <c r="A13" s="72" t="s">
        <v>32</v>
      </c>
      <c r="B13" s="51">
        <v>445757</v>
      </c>
      <c r="C13" s="51">
        <v>13809</v>
      </c>
      <c r="D13" s="52">
        <v>3.1E-2</v>
      </c>
      <c r="E13" s="53">
        <v>205901</v>
      </c>
      <c r="F13" s="53">
        <v>31599</v>
      </c>
      <c r="G13" s="54">
        <v>0.46189999999999998</v>
      </c>
      <c r="H13" s="53">
        <v>271</v>
      </c>
      <c r="I13" s="53" t="s">
        <v>86</v>
      </c>
      <c r="J13" s="53" t="s">
        <v>86</v>
      </c>
      <c r="K13" s="53" t="s">
        <v>86</v>
      </c>
      <c r="L13" s="53">
        <f>B13+E13+F13+H13</f>
        <v>683528</v>
      </c>
    </row>
    <row r="14" spans="1:16384" x14ac:dyDescent="0.25">
      <c r="A14" s="72" t="s">
        <v>33</v>
      </c>
      <c r="B14" s="51">
        <v>453714</v>
      </c>
      <c r="C14" s="51">
        <v>13851</v>
      </c>
      <c r="D14" s="52">
        <v>3.0499999999999999E-2</v>
      </c>
      <c r="E14" s="53">
        <v>206983</v>
      </c>
      <c r="F14" s="53">
        <v>32214</v>
      </c>
      <c r="G14" s="54">
        <v>0.45619999999999999</v>
      </c>
      <c r="H14" s="53">
        <v>2223</v>
      </c>
      <c r="I14" s="53" t="s">
        <v>86</v>
      </c>
      <c r="J14" s="53" t="s">
        <v>86</v>
      </c>
      <c r="K14" s="53" t="s">
        <v>86</v>
      </c>
      <c r="L14" s="53">
        <f t="shared" ref="L14:L15" si="1">B14+E14+F14+H14</f>
        <v>695134</v>
      </c>
    </row>
    <row r="15" spans="1:16384" x14ac:dyDescent="0.25">
      <c r="A15" s="72" t="s">
        <v>34</v>
      </c>
      <c r="B15" s="51">
        <v>468117</v>
      </c>
      <c r="C15" s="51">
        <v>14673</v>
      </c>
      <c r="D15" s="52">
        <v>3.1300000000000001E-2</v>
      </c>
      <c r="E15" s="53">
        <v>207457</v>
      </c>
      <c r="F15" s="53">
        <v>31949</v>
      </c>
      <c r="G15" s="54">
        <v>0.44319999999999998</v>
      </c>
      <c r="H15" s="53">
        <v>1923</v>
      </c>
      <c r="I15" s="53" t="s">
        <v>86</v>
      </c>
      <c r="J15" s="53" t="s">
        <v>86</v>
      </c>
      <c r="K15" s="53" t="s">
        <v>86</v>
      </c>
      <c r="L15" s="53">
        <f t="shared" si="1"/>
        <v>709446</v>
      </c>
    </row>
    <row r="16" spans="1:16384" x14ac:dyDescent="0.25">
      <c r="A16" s="72" t="s">
        <v>35</v>
      </c>
      <c r="B16" s="51">
        <v>476423</v>
      </c>
      <c r="C16" s="51">
        <v>14928</v>
      </c>
      <c r="D16" s="52">
        <v>3.1300000000000001E-2</v>
      </c>
      <c r="E16" s="53">
        <v>211814</v>
      </c>
      <c r="F16" s="53">
        <v>34533</v>
      </c>
      <c r="G16" s="54">
        <v>0.4446</v>
      </c>
      <c r="H16" s="53">
        <v>1907</v>
      </c>
      <c r="I16" s="53">
        <v>151</v>
      </c>
      <c r="J16" s="53" t="s">
        <v>86</v>
      </c>
      <c r="K16" s="53" t="s">
        <v>86</v>
      </c>
      <c r="L16" s="53">
        <f>B16+E16+F16+H16+I16</f>
        <v>724828</v>
      </c>
    </row>
    <row r="17" spans="1:27" x14ac:dyDescent="0.25">
      <c r="A17" s="72" t="s">
        <v>36</v>
      </c>
      <c r="B17" s="51">
        <v>464466</v>
      </c>
      <c r="C17" s="51">
        <v>15562</v>
      </c>
      <c r="D17" s="52">
        <v>3.3500000000000002E-2</v>
      </c>
      <c r="E17" s="53">
        <v>205864</v>
      </c>
      <c r="F17" s="53">
        <v>35852</v>
      </c>
      <c r="G17" s="54">
        <v>0.44319999999999998</v>
      </c>
      <c r="H17" s="53">
        <v>1627</v>
      </c>
      <c r="I17" s="53">
        <v>651</v>
      </c>
      <c r="J17" s="53" t="s">
        <v>86</v>
      </c>
      <c r="K17" s="53">
        <v>283</v>
      </c>
      <c r="L17" s="53">
        <f>B17+E17+F17+H17+I17+K17</f>
        <v>708743</v>
      </c>
    </row>
    <row r="18" spans="1:27" x14ac:dyDescent="0.25">
      <c r="A18" s="72" t="s">
        <v>37</v>
      </c>
      <c r="B18" s="51">
        <v>470429</v>
      </c>
      <c r="C18" s="51">
        <v>14768</v>
      </c>
      <c r="D18" s="52">
        <v>3.1399999999999997E-2</v>
      </c>
      <c r="E18" s="53">
        <v>200703</v>
      </c>
      <c r="F18" s="53">
        <v>36046</v>
      </c>
      <c r="G18" s="54">
        <v>0.42659999999999998</v>
      </c>
      <c r="H18" s="53">
        <v>1151</v>
      </c>
      <c r="I18" s="53">
        <v>341</v>
      </c>
      <c r="J18" s="53">
        <v>27</v>
      </c>
      <c r="K18" s="53">
        <v>12854</v>
      </c>
      <c r="L18" s="53">
        <f>B18+E18+F18+H18+K18+I18+J18</f>
        <v>721551</v>
      </c>
    </row>
    <row r="19" spans="1:27" x14ac:dyDescent="0.25">
      <c r="A19" s="72" t="s">
        <v>38</v>
      </c>
      <c r="B19" s="51">
        <v>468813</v>
      </c>
      <c r="C19" s="51">
        <v>15320</v>
      </c>
      <c r="D19" s="52">
        <v>3.27E-2</v>
      </c>
      <c r="E19" s="53">
        <v>198134</v>
      </c>
      <c r="F19" s="53">
        <v>35967</v>
      </c>
      <c r="G19" s="54">
        <v>0.42259999999999998</v>
      </c>
      <c r="H19" s="53">
        <v>1181</v>
      </c>
      <c r="I19" s="53">
        <v>318</v>
      </c>
      <c r="J19" s="53">
        <v>152</v>
      </c>
      <c r="K19" s="53">
        <v>24977</v>
      </c>
      <c r="L19" s="53">
        <f t="shared" ref="L19:L22" si="2">B19+E19+F19+H19+K19+I19+J19</f>
        <v>729542</v>
      </c>
    </row>
    <row r="20" spans="1:27" x14ac:dyDescent="0.25">
      <c r="A20" s="72" t="s">
        <v>313</v>
      </c>
      <c r="B20" s="51">
        <v>311344</v>
      </c>
      <c r="C20" s="51">
        <v>3833</v>
      </c>
      <c r="D20" s="52">
        <v>1.23E-2</v>
      </c>
      <c r="E20" s="53">
        <v>141074</v>
      </c>
      <c r="F20" s="53">
        <v>27394</v>
      </c>
      <c r="G20" s="54">
        <v>0.4531</v>
      </c>
      <c r="H20" s="53">
        <v>751</v>
      </c>
      <c r="I20" s="53">
        <v>248</v>
      </c>
      <c r="J20" s="53">
        <v>537</v>
      </c>
      <c r="K20" s="53">
        <v>30555</v>
      </c>
      <c r="L20" s="53">
        <f t="shared" si="2"/>
        <v>511903</v>
      </c>
    </row>
    <row r="21" spans="1:27" x14ac:dyDescent="0.25">
      <c r="A21" s="72" t="s">
        <v>373</v>
      </c>
      <c r="B21" s="51">
        <v>436084</v>
      </c>
      <c r="C21" s="51">
        <v>11569</v>
      </c>
      <c r="D21" s="52">
        <v>2.6499999999999999E-2</v>
      </c>
      <c r="E21" s="53">
        <v>179407</v>
      </c>
      <c r="F21" s="53">
        <v>34471</v>
      </c>
      <c r="G21" s="54">
        <v>0.41139999999999999</v>
      </c>
      <c r="H21" s="53">
        <v>1272</v>
      </c>
      <c r="I21" s="53">
        <v>412</v>
      </c>
      <c r="J21" s="53">
        <v>839</v>
      </c>
      <c r="K21" s="53">
        <v>37384</v>
      </c>
      <c r="L21" s="53">
        <f t="shared" si="2"/>
        <v>689869</v>
      </c>
    </row>
    <row r="22" spans="1:27" x14ac:dyDescent="0.25">
      <c r="A22" s="550" t="s">
        <v>424</v>
      </c>
      <c r="B22" s="55">
        <v>446304</v>
      </c>
      <c r="C22" s="55">
        <v>14376</v>
      </c>
      <c r="D22" s="56">
        <v>3.2199999999999999E-2</v>
      </c>
      <c r="E22" s="57">
        <v>178052</v>
      </c>
      <c r="F22" s="57">
        <v>36607</v>
      </c>
      <c r="G22" s="58">
        <v>0.39889999999999998</v>
      </c>
      <c r="H22" s="57">
        <v>1345</v>
      </c>
      <c r="I22" s="57">
        <v>414</v>
      </c>
      <c r="J22" s="57">
        <v>1317</v>
      </c>
      <c r="K22" s="57">
        <v>45440</v>
      </c>
      <c r="L22" s="57">
        <f t="shared" si="2"/>
        <v>709479</v>
      </c>
    </row>
    <row r="23" spans="1:27" x14ac:dyDescent="0.25">
      <c r="A23" s="576" t="s">
        <v>271</v>
      </c>
      <c r="C23" s="183"/>
      <c r="J23" s="3"/>
      <c r="K23" s="3"/>
      <c r="L23" s="3"/>
      <c r="M23" s="3"/>
      <c r="N23" s="3"/>
      <c r="O23" s="3"/>
      <c r="P23" s="3"/>
      <c r="Q23" s="3"/>
      <c r="R23" s="3"/>
      <c r="S23" s="3"/>
      <c r="T23" s="3"/>
      <c r="U23" s="3"/>
      <c r="V23" s="3"/>
      <c r="W23" s="3"/>
      <c r="X23" s="3"/>
      <c r="Y23" s="3"/>
      <c r="Z23" s="3"/>
      <c r="AA23" s="3"/>
    </row>
    <row r="24" spans="1:27" ht="15" customHeight="1" x14ac:dyDescent="0.25">
      <c r="A24" s="576" t="s">
        <v>481</v>
      </c>
      <c r="B24" s="183"/>
      <c r="C24" s="4"/>
      <c r="D24" s="42"/>
      <c r="E24" s="42"/>
      <c r="F24" s="3"/>
      <c r="G24" s="42"/>
      <c r="J24" s="268"/>
      <c r="K24" s="268"/>
      <c r="L24" s="268"/>
      <c r="M24" s="268"/>
      <c r="N24" s="268"/>
      <c r="O24" s="268"/>
      <c r="P24" s="268"/>
      <c r="Q24" s="268"/>
      <c r="R24" s="268"/>
      <c r="S24" s="268"/>
      <c r="T24" s="268"/>
      <c r="U24" s="268"/>
      <c r="V24" s="268"/>
      <c r="W24" s="268"/>
      <c r="X24" s="3"/>
      <c r="Y24" s="3"/>
      <c r="Z24" s="3"/>
      <c r="AA24" s="3"/>
    </row>
    <row r="25" spans="1:27" x14ac:dyDescent="0.25">
      <c r="A25" s="577"/>
      <c r="B25" s="183"/>
      <c r="C25" s="597"/>
      <c r="D25" s="268"/>
      <c r="E25" s="268"/>
      <c r="F25" s="268"/>
      <c r="G25" s="268"/>
      <c r="J25" s="3"/>
      <c r="K25" s="411"/>
      <c r="L25" s="3"/>
      <c r="M25" s="3"/>
      <c r="N25" s="3"/>
      <c r="O25" s="3"/>
      <c r="P25" s="3"/>
      <c r="Q25" s="3"/>
      <c r="R25" s="3"/>
      <c r="S25" s="3"/>
      <c r="T25" s="3"/>
      <c r="U25" s="3"/>
      <c r="V25" s="3"/>
      <c r="W25" s="3"/>
      <c r="X25" s="3"/>
      <c r="Y25" s="3"/>
      <c r="Z25" s="3"/>
      <c r="AA25" s="3"/>
    </row>
    <row r="26" spans="1:27" x14ac:dyDescent="0.25">
      <c r="A26" s="170"/>
      <c r="B26" s="3"/>
      <c r="C26" s="3"/>
      <c r="D26" s="3"/>
      <c r="E26" s="3"/>
      <c r="F26" s="3"/>
      <c r="G26" s="3"/>
      <c r="J26" s="3"/>
      <c r="K26" s="411"/>
      <c r="L26" s="3"/>
      <c r="M26" s="3"/>
      <c r="N26" s="3"/>
      <c r="O26" s="3"/>
      <c r="P26" s="3"/>
      <c r="Q26" s="3"/>
      <c r="R26" s="3"/>
      <c r="S26" s="3"/>
      <c r="T26" s="3"/>
      <c r="U26" s="3"/>
      <c r="V26" s="3"/>
      <c r="W26" s="3"/>
      <c r="X26" s="3"/>
      <c r="Y26" s="3"/>
      <c r="Z26" s="3"/>
      <c r="AA26" s="3"/>
    </row>
    <row r="27" spans="1:27" x14ac:dyDescent="0.25">
      <c r="A27" s="170"/>
      <c r="B27" s="3"/>
      <c r="C27" s="3"/>
      <c r="D27" s="3"/>
      <c r="E27" s="3"/>
      <c r="F27" s="3"/>
      <c r="G27" s="3"/>
      <c r="H27" s="59"/>
      <c r="I27" s="59"/>
      <c r="J27" s="3"/>
      <c r="K27" s="411"/>
      <c r="L27" s="3"/>
      <c r="M27" s="3"/>
      <c r="N27" s="3"/>
      <c r="O27" s="3"/>
      <c r="P27" s="3"/>
      <c r="Q27" s="3"/>
      <c r="R27" s="3"/>
      <c r="S27" s="3"/>
      <c r="T27" s="3"/>
      <c r="U27" s="3"/>
      <c r="V27" s="3"/>
      <c r="W27" s="3"/>
      <c r="X27" s="3"/>
      <c r="Y27" s="3"/>
      <c r="Z27" s="3"/>
      <c r="AA27" s="3"/>
    </row>
    <row r="28" spans="1:27" ht="15" customHeight="1" x14ac:dyDescent="0.25">
      <c r="A28" s="170"/>
      <c r="B28" s="3"/>
      <c r="C28" s="3"/>
      <c r="D28" s="3"/>
      <c r="E28" s="3"/>
      <c r="F28" s="3"/>
      <c r="G28" s="3"/>
      <c r="H28" s="268"/>
      <c r="I28" s="268"/>
      <c r="J28" s="293"/>
      <c r="K28" s="411"/>
      <c r="L28" s="293"/>
      <c r="M28" s="293"/>
      <c r="N28" s="293"/>
      <c r="O28" s="293"/>
      <c r="P28" s="293"/>
      <c r="Q28" s="293"/>
      <c r="R28" s="293"/>
      <c r="S28" s="293"/>
      <c r="T28" s="293"/>
      <c r="U28" s="293"/>
      <c r="V28" s="293"/>
      <c r="W28" s="293"/>
      <c r="X28" s="293"/>
      <c r="Y28" s="293"/>
      <c r="Z28" s="293"/>
      <c r="AA28" s="293"/>
    </row>
    <row r="29" spans="1:27" ht="15" customHeight="1" x14ac:dyDescent="0.25">
      <c r="A29" s="170"/>
      <c r="B29" s="293"/>
      <c r="C29" s="293"/>
      <c r="D29" s="293"/>
      <c r="E29" s="293"/>
      <c r="F29" s="293"/>
      <c r="G29" s="293"/>
      <c r="H29" s="3"/>
      <c r="I29" s="3"/>
      <c r="J29" s="293"/>
      <c r="K29" s="411"/>
      <c r="L29" s="293"/>
      <c r="M29" s="293"/>
      <c r="N29" s="293"/>
      <c r="O29" s="293"/>
      <c r="P29" s="293"/>
      <c r="Q29" s="293"/>
      <c r="R29" s="293"/>
      <c r="S29" s="293"/>
      <c r="T29" s="293"/>
      <c r="U29" s="293"/>
      <c r="V29" s="293"/>
      <c r="W29" s="293"/>
      <c r="X29" s="293"/>
      <c r="Y29" s="293"/>
      <c r="Z29" s="293"/>
      <c r="AA29" s="293"/>
    </row>
    <row r="30" spans="1:27" ht="15" customHeight="1" x14ac:dyDescent="0.25">
      <c r="A30" s="170"/>
      <c r="B30" s="293"/>
      <c r="C30" s="293"/>
      <c r="D30" s="293"/>
      <c r="E30" s="293"/>
      <c r="F30" s="293"/>
      <c r="G30" s="293"/>
      <c r="H30" s="3"/>
      <c r="I30" s="3"/>
      <c r="J30" s="293"/>
      <c r="K30" s="411"/>
      <c r="L30" s="293"/>
      <c r="M30" s="293"/>
      <c r="N30" s="293"/>
      <c r="O30" s="293"/>
      <c r="P30" s="293"/>
      <c r="Q30" s="293"/>
      <c r="R30" s="293"/>
      <c r="S30" s="293"/>
      <c r="T30" s="293"/>
      <c r="U30" s="293"/>
      <c r="V30" s="293"/>
      <c r="W30" s="293"/>
      <c r="X30" s="293"/>
      <c r="Y30" s="293"/>
      <c r="Z30" s="293"/>
      <c r="AA30" s="293"/>
    </row>
    <row r="31" spans="1:27" x14ac:dyDescent="0.25">
      <c r="A31" s="170"/>
      <c r="B31" s="293"/>
      <c r="C31" s="293"/>
      <c r="D31" s="293"/>
      <c r="E31" s="293"/>
      <c r="F31" s="293"/>
      <c r="G31" s="293"/>
      <c r="H31" s="3"/>
      <c r="I31" s="3"/>
    </row>
    <row r="32" spans="1:27" x14ac:dyDescent="0.25">
      <c r="A32" s="170"/>
      <c r="H32" s="293"/>
      <c r="I32" s="293"/>
    </row>
    <row r="33" spans="1:27" x14ac:dyDescent="0.25">
      <c r="H33" s="293"/>
      <c r="I33" s="293"/>
    </row>
    <row r="34" spans="1:27" x14ac:dyDescent="0.25">
      <c r="H34" s="293"/>
      <c r="I34" s="293"/>
      <c r="J34" s="3"/>
      <c r="K34" s="3"/>
      <c r="L34" s="3"/>
      <c r="M34" s="3"/>
      <c r="N34" s="3"/>
      <c r="O34" s="3"/>
      <c r="P34" s="3"/>
      <c r="Q34" s="3"/>
      <c r="R34" s="3"/>
      <c r="S34" s="3"/>
      <c r="T34" s="3"/>
      <c r="U34" s="3"/>
      <c r="V34" s="3"/>
      <c r="W34" s="3"/>
      <c r="X34" s="3"/>
      <c r="Y34" s="3"/>
      <c r="Z34" s="3"/>
      <c r="AA34" s="3"/>
    </row>
    <row r="35" spans="1:27" x14ac:dyDescent="0.25">
      <c r="B35" s="3"/>
      <c r="C35" s="3"/>
      <c r="D35" s="3"/>
      <c r="E35" s="3"/>
      <c r="F35" s="3"/>
      <c r="G35" s="3"/>
    </row>
    <row r="36" spans="1:27" x14ac:dyDescent="0.25">
      <c r="A36" s="253"/>
    </row>
    <row r="38" spans="1:27" x14ac:dyDescent="0.25">
      <c r="H38" s="3"/>
      <c r="I38" s="3"/>
    </row>
  </sheetData>
  <hyperlinks>
    <hyperlink ref="A23" location="List!A1" display="Back to List" xr:uid="{00000000-0004-0000-0E00-000000000000}"/>
    <hyperlink ref="A24" location="Notes!A1" display="Back to Notes" xr:uid="{D978DA07-8642-4063-996E-7568B54B312B}"/>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C61"/>
  <sheetViews>
    <sheetView showGridLines="0" workbookViewId="0"/>
  </sheetViews>
  <sheetFormatPr defaultRowHeight="15" x14ac:dyDescent="0.25"/>
  <cols>
    <col min="1" max="10" width="11.42578125" style="23" customWidth="1"/>
    <col min="11" max="11" width="11.42578125" style="13" customWidth="1"/>
    <col min="12" max="12" width="19.42578125" style="24" customWidth="1"/>
    <col min="13" max="16384" width="9.140625" style="23"/>
  </cols>
  <sheetData>
    <row r="1" spans="1:23" ht="19.5" x14ac:dyDescent="0.3">
      <c r="A1" s="537" t="s">
        <v>316</v>
      </c>
    </row>
    <row r="2" spans="1:23" s="374" customFormat="1" ht="15" customHeight="1" x14ac:dyDescent="0.25">
      <c r="A2" s="538" t="s">
        <v>315</v>
      </c>
      <c r="I2" s="501"/>
      <c r="J2" s="501"/>
    </row>
    <row r="3" spans="1:23" ht="15" customHeight="1" x14ac:dyDescent="0.25">
      <c r="A3" s="536" t="s">
        <v>314</v>
      </c>
    </row>
    <row r="4" spans="1:23" x14ac:dyDescent="0.25">
      <c r="A4" s="175" t="s">
        <v>304</v>
      </c>
      <c r="M4" s="494"/>
      <c r="N4" s="494"/>
      <c r="O4" s="494"/>
    </row>
    <row r="5" spans="1:23" x14ac:dyDescent="0.25">
      <c r="A5" s="61" t="s">
        <v>317</v>
      </c>
    </row>
    <row r="6" spans="1:23" ht="30" x14ac:dyDescent="0.25">
      <c r="A6" s="273" t="s">
        <v>39</v>
      </c>
      <c r="B6" s="377" t="s">
        <v>32</v>
      </c>
      <c r="C6" s="377" t="s">
        <v>33</v>
      </c>
      <c r="D6" s="377" t="s">
        <v>34</v>
      </c>
      <c r="E6" s="377" t="s">
        <v>35</v>
      </c>
      <c r="F6" s="377" t="s">
        <v>36</v>
      </c>
      <c r="G6" s="377" t="s">
        <v>37</v>
      </c>
      <c r="H6" s="377" t="s">
        <v>38</v>
      </c>
      <c r="I6" s="543" t="s">
        <v>313</v>
      </c>
      <c r="J6" s="649" t="s">
        <v>373</v>
      </c>
      <c r="K6" s="378" t="s">
        <v>424</v>
      </c>
      <c r="L6" s="384" t="s">
        <v>425</v>
      </c>
    </row>
    <row r="7" spans="1:23" x14ac:dyDescent="0.25">
      <c r="A7" s="62" t="s">
        <v>41</v>
      </c>
      <c r="B7" s="63">
        <v>15191</v>
      </c>
      <c r="C7" s="64">
        <v>14862</v>
      </c>
      <c r="D7" s="64">
        <v>15356</v>
      </c>
      <c r="E7" s="64">
        <v>15951</v>
      </c>
      <c r="F7" s="64">
        <v>15347</v>
      </c>
      <c r="G7" s="64">
        <v>14844</v>
      </c>
      <c r="H7" s="64">
        <v>14609</v>
      </c>
      <c r="I7" s="64">
        <v>8313</v>
      </c>
      <c r="J7" s="64">
        <v>11264</v>
      </c>
      <c r="K7" s="65">
        <v>12164</v>
      </c>
      <c r="L7" s="66">
        <v>-0.19926272134816667</v>
      </c>
      <c r="M7" s="183"/>
      <c r="O7" s="13"/>
    </row>
    <row r="8" spans="1:23" x14ac:dyDescent="0.25">
      <c r="A8" s="67" t="s">
        <v>42</v>
      </c>
      <c r="B8" s="68">
        <v>93424</v>
      </c>
      <c r="C8" s="69">
        <v>97036</v>
      </c>
      <c r="D8" s="69">
        <v>101200</v>
      </c>
      <c r="E8" s="69">
        <v>106944</v>
      </c>
      <c r="F8" s="69">
        <v>106903</v>
      </c>
      <c r="G8" s="69">
        <v>110027</v>
      </c>
      <c r="H8" s="69">
        <v>111179</v>
      </c>
      <c r="I8" s="69">
        <v>73956</v>
      </c>
      <c r="J8" s="69">
        <v>98377</v>
      </c>
      <c r="K8" s="70">
        <v>102768</v>
      </c>
      <c r="L8" s="71">
        <v>0.1000171262202432</v>
      </c>
      <c r="M8" s="183"/>
      <c r="O8" s="13"/>
    </row>
    <row r="9" spans="1:23" x14ac:dyDescent="0.25">
      <c r="A9" s="67" t="s">
        <v>43</v>
      </c>
      <c r="B9" s="68">
        <v>24041</v>
      </c>
      <c r="C9" s="69">
        <v>25076</v>
      </c>
      <c r="D9" s="69">
        <v>25333</v>
      </c>
      <c r="E9" s="69">
        <v>25279</v>
      </c>
      <c r="F9" s="69">
        <v>24141</v>
      </c>
      <c r="G9" s="69">
        <v>23901</v>
      </c>
      <c r="H9" s="69">
        <v>23611</v>
      </c>
      <c r="I9" s="69">
        <v>17538</v>
      </c>
      <c r="J9" s="69">
        <v>21295</v>
      </c>
      <c r="K9" s="70">
        <v>22127</v>
      </c>
      <c r="L9" s="71">
        <v>-7.9613992762364291E-2</v>
      </c>
      <c r="M9" s="183"/>
      <c r="O9" s="13"/>
    </row>
    <row r="10" spans="1:23" x14ac:dyDescent="0.25">
      <c r="A10" s="67" t="s">
        <v>44</v>
      </c>
      <c r="B10" s="68">
        <v>48996</v>
      </c>
      <c r="C10" s="69">
        <v>47240</v>
      </c>
      <c r="D10" s="69">
        <v>46386</v>
      </c>
      <c r="E10" s="69">
        <v>45371</v>
      </c>
      <c r="F10" s="69">
        <v>41229</v>
      </c>
      <c r="G10" s="69">
        <v>38123</v>
      </c>
      <c r="H10" s="69">
        <v>34197</v>
      </c>
      <c r="I10" s="69">
        <v>22240</v>
      </c>
      <c r="J10" s="69">
        <v>27619</v>
      </c>
      <c r="K10" s="70">
        <v>25505</v>
      </c>
      <c r="L10" s="71">
        <v>-0.47944730182055678</v>
      </c>
      <c r="M10" s="183"/>
      <c r="O10" s="13"/>
    </row>
    <row r="11" spans="1:23" x14ac:dyDescent="0.25">
      <c r="A11" s="67" t="s">
        <v>45</v>
      </c>
      <c r="B11" s="68">
        <v>57648</v>
      </c>
      <c r="C11" s="69">
        <v>57808</v>
      </c>
      <c r="D11" s="69">
        <v>59284</v>
      </c>
      <c r="E11" s="69">
        <v>59592</v>
      </c>
      <c r="F11" s="69">
        <v>56823</v>
      </c>
      <c r="G11" s="69">
        <v>55590</v>
      </c>
      <c r="H11" s="69">
        <v>53640</v>
      </c>
      <c r="I11" s="69">
        <v>38084</v>
      </c>
      <c r="J11" s="69">
        <v>48874</v>
      </c>
      <c r="K11" s="70">
        <v>48457</v>
      </c>
      <c r="L11" s="71">
        <v>-0.1594331112961421</v>
      </c>
      <c r="M11" s="183"/>
      <c r="O11" s="13"/>
    </row>
    <row r="12" spans="1:23" x14ac:dyDescent="0.25">
      <c r="A12" s="67" t="s">
        <v>46</v>
      </c>
      <c r="B12" s="68">
        <v>125093</v>
      </c>
      <c r="C12" s="69">
        <v>127963</v>
      </c>
      <c r="D12" s="69">
        <v>133428</v>
      </c>
      <c r="E12" s="69">
        <v>134945</v>
      </c>
      <c r="F12" s="69">
        <v>132353</v>
      </c>
      <c r="G12" s="69">
        <v>136198</v>
      </c>
      <c r="H12" s="69">
        <v>137414</v>
      </c>
      <c r="I12" s="69">
        <v>94103</v>
      </c>
      <c r="J12" s="69">
        <v>139354</v>
      </c>
      <c r="K12" s="70">
        <v>138554</v>
      </c>
      <c r="L12" s="71">
        <v>0.10760793969286851</v>
      </c>
      <c r="M12" s="183"/>
      <c r="O12" s="13"/>
    </row>
    <row r="13" spans="1:23" x14ac:dyDescent="0.25">
      <c r="A13" s="67" t="s">
        <v>47</v>
      </c>
      <c r="B13" s="68">
        <v>81364</v>
      </c>
      <c r="C13" s="69">
        <v>83727</v>
      </c>
      <c r="D13" s="69">
        <v>87130</v>
      </c>
      <c r="E13" s="69">
        <v>88340</v>
      </c>
      <c r="F13" s="69">
        <v>87670</v>
      </c>
      <c r="G13" s="69">
        <v>91746</v>
      </c>
      <c r="H13" s="69">
        <v>94163</v>
      </c>
      <c r="I13" s="69">
        <v>57109</v>
      </c>
      <c r="J13" s="69">
        <v>89300</v>
      </c>
      <c r="K13" s="70">
        <v>96727</v>
      </c>
      <c r="L13" s="71">
        <v>0.18881815053340545</v>
      </c>
      <c r="M13" s="183"/>
      <c r="O13" s="13"/>
    </row>
    <row r="14" spans="1:23" ht="15" customHeight="1" x14ac:dyDescent="0.25">
      <c r="A14" s="72" t="s">
        <v>48</v>
      </c>
      <c r="B14" s="73">
        <v>0</v>
      </c>
      <c r="C14" s="74">
        <v>2</v>
      </c>
      <c r="D14" s="74">
        <v>0</v>
      </c>
      <c r="E14" s="74">
        <v>1</v>
      </c>
      <c r="F14" s="74">
        <v>0</v>
      </c>
      <c r="G14" s="74">
        <v>0</v>
      </c>
      <c r="H14" s="74">
        <v>0</v>
      </c>
      <c r="I14" s="74">
        <v>1</v>
      </c>
      <c r="J14" s="74">
        <v>1</v>
      </c>
      <c r="K14" s="75">
        <v>2</v>
      </c>
      <c r="L14" s="71" t="s">
        <v>186</v>
      </c>
      <c r="M14" s="183"/>
      <c r="O14" s="13"/>
    </row>
    <row r="15" spans="1:23" ht="15" customHeight="1" x14ac:dyDescent="0.25">
      <c r="A15" s="76" t="s">
        <v>49</v>
      </c>
      <c r="B15" s="77">
        <v>445757</v>
      </c>
      <c r="C15" s="78">
        <v>453714</v>
      </c>
      <c r="D15" s="78">
        <v>468117</v>
      </c>
      <c r="E15" s="78">
        <v>476423</v>
      </c>
      <c r="F15" s="78">
        <v>464466</v>
      </c>
      <c r="G15" s="78">
        <v>470429</v>
      </c>
      <c r="H15" s="78">
        <v>468813</v>
      </c>
      <c r="I15" s="78">
        <v>311344</v>
      </c>
      <c r="J15" s="78">
        <v>436084</v>
      </c>
      <c r="K15" s="79">
        <v>446304</v>
      </c>
      <c r="L15" s="80">
        <v>1.2271259901695318E-3</v>
      </c>
      <c r="M15" s="183"/>
      <c r="N15" s="526"/>
      <c r="O15" s="13"/>
      <c r="P15" s="526"/>
      <c r="Q15" s="526"/>
      <c r="R15" s="526"/>
      <c r="S15" s="526"/>
      <c r="T15" s="526"/>
      <c r="U15" s="526"/>
      <c r="V15" s="526"/>
      <c r="W15" s="526"/>
    </row>
    <row r="16" spans="1:23" ht="15" customHeight="1" x14ac:dyDescent="0.25">
      <c r="I16" s="13"/>
      <c r="J16" s="13"/>
      <c r="K16" s="699"/>
      <c r="M16" s="86"/>
      <c r="O16" s="13"/>
    </row>
    <row r="17" spans="1:15" x14ac:dyDescent="0.25">
      <c r="A17" s="61" t="s">
        <v>376</v>
      </c>
      <c r="M17" s="87"/>
      <c r="O17" s="13"/>
    </row>
    <row r="18" spans="1:15" ht="30" x14ac:dyDescent="0.25">
      <c r="A18" s="273" t="s">
        <v>39</v>
      </c>
      <c r="B18" s="383" t="s">
        <v>32</v>
      </c>
      <c r="C18" s="383" t="s">
        <v>33</v>
      </c>
      <c r="D18" s="383" t="s">
        <v>34</v>
      </c>
      <c r="E18" s="383" t="s">
        <v>35</v>
      </c>
      <c r="F18" s="383" t="s">
        <v>36</v>
      </c>
      <c r="G18" s="383" t="s">
        <v>37</v>
      </c>
      <c r="H18" s="383" t="s">
        <v>38</v>
      </c>
      <c r="I18" s="543" t="s">
        <v>313</v>
      </c>
      <c r="J18" s="649" t="s">
        <v>373</v>
      </c>
      <c r="K18" s="511" t="s">
        <v>424</v>
      </c>
      <c r="L18" s="384" t="s">
        <v>425</v>
      </c>
      <c r="O18" s="13"/>
    </row>
    <row r="19" spans="1:15" s="86" customFormat="1" x14ac:dyDescent="0.25">
      <c r="A19" s="81" t="s">
        <v>261</v>
      </c>
      <c r="B19" s="527">
        <v>65</v>
      </c>
      <c r="C19" s="527">
        <v>33</v>
      </c>
      <c r="D19" s="527">
        <v>18</v>
      </c>
      <c r="E19" s="527">
        <v>15</v>
      </c>
      <c r="F19" s="527">
        <v>7</v>
      </c>
      <c r="G19" s="527">
        <v>13</v>
      </c>
      <c r="H19" s="527">
        <v>8</v>
      </c>
      <c r="I19" s="527">
        <v>12</v>
      </c>
      <c r="J19" s="527">
        <v>13</v>
      </c>
      <c r="K19" s="527">
        <v>25</v>
      </c>
      <c r="L19" s="83">
        <v>-0.61538461538461542</v>
      </c>
      <c r="M19" s="23"/>
      <c r="O19" s="87"/>
    </row>
    <row r="20" spans="1:15" s="86" customFormat="1" x14ac:dyDescent="0.25">
      <c r="A20" s="5" t="s">
        <v>44</v>
      </c>
      <c r="B20" s="82">
        <v>347</v>
      </c>
      <c r="C20" s="82">
        <v>268</v>
      </c>
      <c r="D20" s="82">
        <v>254</v>
      </c>
      <c r="E20" s="82">
        <v>181</v>
      </c>
      <c r="F20" s="82">
        <v>201</v>
      </c>
      <c r="G20" s="82">
        <v>207</v>
      </c>
      <c r="H20" s="82">
        <v>192</v>
      </c>
      <c r="I20" s="82">
        <v>50</v>
      </c>
      <c r="J20" s="82">
        <v>175</v>
      </c>
      <c r="K20" s="82">
        <v>201</v>
      </c>
      <c r="L20" s="85">
        <v>-0.4207492795389049</v>
      </c>
      <c r="M20" s="23"/>
      <c r="O20" s="87"/>
    </row>
    <row r="21" spans="1:15" x14ac:dyDescent="0.25">
      <c r="A21" s="5" t="s">
        <v>45</v>
      </c>
      <c r="B21" s="82">
        <v>675</v>
      </c>
      <c r="C21" s="82">
        <v>580</v>
      </c>
      <c r="D21" s="82">
        <v>733</v>
      </c>
      <c r="E21" s="82">
        <v>674</v>
      </c>
      <c r="F21" s="82">
        <v>758</v>
      </c>
      <c r="G21" s="82">
        <v>767</v>
      </c>
      <c r="H21" s="82">
        <v>749</v>
      </c>
      <c r="I21" s="82">
        <v>211</v>
      </c>
      <c r="J21" s="82">
        <v>607</v>
      </c>
      <c r="K21" s="82">
        <v>717</v>
      </c>
      <c r="L21" s="85">
        <v>6.222222222222222E-2</v>
      </c>
      <c r="O21" s="13"/>
    </row>
    <row r="22" spans="1:15" x14ac:dyDescent="0.25">
      <c r="A22" s="5" t="s">
        <v>46</v>
      </c>
      <c r="B22" s="82">
        <v>1993</v>
      </c>
      <c r="C22" s="82">
        <v>2019</v>
      </c>
      <c r="D22" s="82">
        <v>2160</v>
      </c>
      <c r="E22" s="82">
        <v>2321</v>
      </c>
      <c r="F22" s="82">
        <v>2377</v>
      </c>
      <c r="G22" s="82">
        <v>2246</v>
      </c>
      <c r="H22" s="82">
        <v>2435</v>
      </c>
      <c r="I22" s="82">
        <v>739</v>
      </c>
      <c r="J22" s="82">
        <v>2026</v>
      </c>
      <c r="K22" s="82">
        <v>2565</v>
      </c>
      <c r="L22" s="85">
        <v>0.28700451580531861</v>
      </c>
      <c r="O22" s="13"/>
    </row>
    <row r="23" spans="1:15" x14ac:dyDescent="0.25">
      <c r="A23" s="88" t="s">
        <v>47</v>
      </c>
      <c r="B23" s="82">
        <v>10729</v>
      </c>
      <c r="C23" s="82">
        <v>10951</v>
      </c>
      <c r="D23" s="82">
        <v>11508</v>
      </c>
      <c r="E23" s="82">
        <v>11737</v>
      </c>
      <c r="F23" s="82">
        <v>12219</v>
      </c>
      <c r="G23" s="82">
        <v>11535</v>
      </c>
      <c r="H23" s="82">
        <v>11936</v>
      </c>
      <c r="I23" s="82">
        <v>2821</v>
      </c>
      <c r="J23" s="82">
        <v>8748</v>
      </c>
      <c r="K23" s="82">
        <v>10868</v>
      </c>
      <c r="L23" s="89">
        <v>1.2955541056948457E-2</v>
      </c>
      <c r="O23" s="13"/>
    </row>
    <row r="24" spans="1:15" x14ac:dyDescent="0.25">
      <c r="A24" s="15" t="s">
        <v>50</v>
      </c>
      <c r="B24" s="90">
        <v>13809</v>
      </c>
      <c r="C24" s="90">
        <v>13851</v>
      </c>
      <c r="D24" s="90">
        <v>14673</v>
      </c>
      <c r="E24" s="90">
        <v>14928</v>
      </c>
      <c r="F24" s="90">
        <v>15562</v>
      </c>
      <c r="G24" s="90">
        <v>14768</v>
      </c>
      <c r="H24" s="90">
        <v>15320</v>
      </c>
      <c r="I24" s="90">
        <v>3833</v>
      </c>
      <c r="J24" s="90">
        <v>11569</v>
      </c>
      <c r="K24" s="90">
        <v>14376</v>
      </c>
      <c r="L24" s="102">
        <v>4.106017814468825E-2</v>
      </c>
      <c r="M24" s="87"/>
      <c r="O24" s="13"/>
    </row>
    <row r="25" spans="1:15" x14ac:dyDescent="0.25">
      <c r="B25" s="1"/>
      <c r="C25" s="1"/>
      <c r="D25" s="1"/>
      <c r="E25" s="1"/>
      <c r="F25" s="1"/>
      <c r="G25" s="1"/>
      <c r="H25" s="1"/>
      <c r="I25" s="1"/>
      <c r="J25" s="1"/>
      <c r="K25" s="91"/>
      <c r="M25" s="87"/>
      <c r="O25" s="13"/>
    </row>
    <row r="26" spans="1:15" x14ac:dyDescent="0.25">
      <c r="A26" s="61" t="s">
        <v>377</v>
      </c>
      <c r="O26" s="13"/>
    </row>
    <row r="27" spans="1:15" ht="30" x14ac:dyDescent="0.25">
      <c r="A27" s="273" t="s">
        <v>39</v>
      </c>
      <c r="B27" s="270" t="s">
        <v>32</v>
      </c>
      <c r="C27" s="270" t="s">
        <v>33</v>
      </c>
      <c r="D27" s="270" t="s">
        <v>34</v>
      </c>
      <c r="E27" s="270" t="s">
        <v>35</v>
      </c>
      <c r="F27" s="270" t="s">
        <v>36</v>
      </c>
      <c r="G27" s="270" t="s">
        <v>37</v>
      </c>
      <c r="H27" s="270" t="s">
        <v>38</v>
      </c>
      <c r="I27" s="543" t="s">
        <v>313</v>
      </c>
      <c r="J27" s="649" t="s">
        <v>373</v>
      </c>
      <c r="K27" s="511" t="s">
        <v>424</v>
      </c>
      <c r="L27" s="385" t="s">
        <v>425</v>
      </c>
      <c r="O27" s="13"/>
    </row>
    <row r="28" spans="1:15" x14ac:dyDescent="0.25">
      <c r="A28" s="81" t="s">
        <v>41</v>
      </c>
      <c r="B28" s="92">
        <v>12518</v>
      </c>
      <c r="C28" s="93">
        <v>12592</v>
      </c>
      <c r="D28" s="93">
        <v>12707</v>
      </c>
      <c r="E28" s="93">
        <v>13479</v>
      </c>
      <c r="F28" s="93">
        <v>13394</v>
      </c>
      <c r="G28" s="93">
        <v>12380</v>
      </c>
      <c r="H28" s="93">
        <v>12848</v>
      </c>
      <c r="I28" s="93">
        <v>8238</v>
      </c>
      <c r="J28" s="93">
        <v>10524</v>
      </c>
      <c r="K28" s="94">
        <v>11040</v>
      </c>
      <c r="L28" s="83">
        <v>-0.11806997922990893</v>
      </c>
      <c r="O28" s="13"/>
    </row>
    <row r="29" spans="1:15" x14ac:dyDescent="0.25">
      <c r="A29" s="84" t="s">
        <v>42</v>
      </c>
      <c r="B29" s="95">
        <v>57839</v>
      </c>
      <c r="C29" s="96">
        <v>60817</v>
      </c>
      <c r="D29" s="96">
        <v>62549</v>
      </c>
      <c r="E29" s="96">
        <v>67547</v>
      </c>
      <c r="F29" s="96">
        <v>69209</v>
      </c>
      <c r="G29" s="96">
        <v>70679</v>
      </c>
      <c r="H29" s="96">
        <v>73358</v>
      </c>
      <c r="I29" s="96">
        <v>55563</v>
      </c>
      <c r="J29" s="96">
        <v>70096</v>
      </c>
      <c r="K29" s="97">
        <v>71979</v>
      </c>
      <c r="L29" s="85">
        <v>0.24447172323172944</v>
      </c>
      <c r="O29" s="13"/>
    </row>
    <row r="30" spans="1:15" x14ac:dyDescent="0.25">
      <c r="A30" s="5" t="s">
        <v>43</v>
      </c>
      <c r="B30" s="95">
        <v>16575</v>
      </c>
      <c r="C30" s="96">
        <v>17346</v>
      </c>
      <c r="D30" s="96">
        <v>17200</v>
      </c>
      <c r="E30" s="96">
        <v>17524</v>
      </c>
      <c r="F30" s="96">
        <v>17228</v>
      </c>
      <c r="G30" s="96">
        <v>16748</v>
      </c>
      <c r="H30" s="96">
        <v>16924</v>
      </c>
      <c r="I30" s="96">
        <v>13392</v>
      </c>
      <c r="J30" s="96">
        <v>15404</v>
      </c>
      <c r="K30" s="97">
        <v>15797</v>
      </c>
      <c r="L30" s="85">
        <v>-4.6938159879336347E-2</v>
      </c>
      <c r="O30" s="13"/>
    </row>
    <row r="31" spans="1:15" x14ac:dyDescent="0.25">
      <c r="A31" s="5" t="s">
        <v>44</v>
      </c>
      <c r="B31" s="95">
        <v>32882</v>
      </c>
      <c r="C31" s="96">
        <v>32039</v>
      </c>
      <c r="D31" s="96">
        <v>31351</v>
      </c>
      <c r="E31" s="96">
        <v>31074</v>
      </c>
      <c r="F31" s="96">
        <v>28928</v>
      </c>
      <c r="G31" s="96">
        <v>26250</v>
      </c>
      <c r="H31" s="96">
        <v>23303</v>
      </c>
      <c r="I31" s="96">
        <v>15854</v>
      </c>
      <c r="J31" s="96">
        <v>18701</v>
      </c>
      <c r="K31" s="97">
        <v>16469</v>
      </c>
      <c r="L31" s="85">
        <v>-0.49914847028769538</v>
      </c>
      <c r="O31" s="13"/>
    </row>
    <row r="32" spans="1:15" x14ac:dyDescent="0.25">
      <c r="A32" s="5" t="s">
        <v>45</v>
      </c>
      <c r="B32" s="95">
        <v>35207</v>
      </c>
      <c r="C32" s="96">
        <v>34892</v>
      </c>
      <c r="D32" s="96">
        <v>34946</v>
      </c>
      <c r="E32" s="96">
        <v>34527</v>
      </c>
      <c r="F32" s="96">
        <v>32010</v>
      </c>
      <c r="G32" s="96">
        <v>30389</v>
      </c>
      <c r="H32" s="96">
        <v>28278</v>
      </c>
      <c r="I32" s="96">
        <v>20305</v>
      </c>
      <c r="J32" s="96">
        <v>25391</v>
      </c>
      <c r="K32" s="97">
        <v>23283</v>
      </c>
      <c r="L32" s="85">
        <v>-0.33868264833697842</v>
      </c>
      <c r="O32" s="13"/>
    </row>
    <row r="33" spans="1:15" x14ac:dyDescent="0.25">
      <c r="A33" s="5" t="s">
        <v>46</v>
      </c>
      <c r="B33" s="95">
        <v>29040</v>
      </c>
      <c r="C33" s="96">
        <v>28160</v>
      </c>
      <c r="D33" s="96">
        <v>28061</v>
      </c>
      <c r="E33" s="96">
        <v>27745</v>
      </c>
      <c r="F33" s="96">
        <v>26262</v>
      </c>
      <c r="G33" s="96">
        <v>25420</v>
      </c>
      <c r="H33" s="96">
        <v>24855</v>
      </c>
      <c r="I33" s="96">
        <v>16806</v>
      </c>
      <c r="J33" s="96">
        <v>22885</v>
      </c>
      <c r="K33" s="97">
        <v>22134</v>
      </c>
      <c r="L33" s="85">
        <v>-0.23780991735537191</v>
      </c>
      <c r="O33" s="13"/>
    </row>
    <row r="34" spans="1:15" x14ac:dyDescent="0.25">
      <c r="A34" s="5" t="s">
        <v>47</v>
      </c>
      <c r="B34" s="95">
        <v>21836</v>
      </c>
      <c r="C34" s="96">
        <v>21132</v>
      </c>
      <c r="D34" s="96">
        <v>20643</v>
      </c>
      <c r="E34" s="96">
        <v>19917</v>
      </c>
      <c r="F34" s="96">
        <v>18832</v>
      </c>
      <c r="G34" s="96">
        <v>18837</v>
      </c>
      <c r="H34" s="96">
        <v>18568</v>
      </c>
      <c r="I34" s="96">
        <v>10915</v>
      </c>
      <c r="J34" s="96">
        <v>16406</v>
      </c>
      <c r="K34" s="97">
        <v>17350</v>
      </c>
      <c r="L34" s="85">
        <v>-0.20544055687854917</v>
      </c>
      <c r="O34" s="13"/>
    </row>
    <row r="35" spans="1:15" x14ac:dyDescent="0.25">
      <c r="A35" s="88" t="s">
        <v>48</v>
      </c>
      <c r="B35" s="98">
        <v>4</v>
      </c>
      <c r="C35" s="99">
        <v>5</v>
      </c>
      <c r="D35" s="99">
        <v>0</v>
      </c>
      <c r="E35" s="99">
        <v>1</v>
      </c>
      <c r="F35" s="99">
        <v>1</v>
      </c>
      <c r="G35" s="99">
        <v>0</v>
      </c>
      <c r="H35" s="99">
        <v>0</v>
      </c>
      <c r="I35" s="99">
        <v>1</v>
      </c>
      <c r="J35" s="99">
        <v>0</v>
      </c>
      <c r="K35" s="100">
        <v>0</v>
      </c>
      <c r="L35" s="85" t="s">
        <v>186</v>
      </c>
      <c r="O35" s="13"/>
    </row>
    <row r="36" spans="1:15" x14ac:dyDescent="0.25">
      <c r="A36" s="15" t="s">
        <v>50</v>
      </c>
      <c r="B36" s="101">
        <v>205901</v>
      </c>
      <c r="C36" s="101">
        <v>206983</v>
      </c>
      <c r="D36" s="101">
        <v>207457</v>
      </c>
      <c r="E36" s="101">
        <v>211814</v>
      </c>
      <c r="F36" s="101">
        <v>205864</v>
      </c>
      <c r="G36" s="101">
        <v>200703</v>
      </c>
      <c r="H36" s="101">
        <v>198134</v>
      </c>
      <c r="I36" s="101">
        <v>141074</v>
      </c>
      <c r="J36" s="101">
        <v>179407</v>
      </c>
      <c r="K36" s="101">
        <v>178052</v>
      </c>
      <c r="L36" s="102">
        <v>-0.13525432125147521</v>
      </c>
      <c r="O36" s="13"/>
    </row>
    <row r="37" spans="1:15" x14ac:dyDescent="0.25">
      <c r="I37" s="13"/>
      <c r="J37" s="13"/>
      <c r="M37" s="13"/>
      <c r="O37" s="13"/>
    </row>
    <row r="38" spans="1:15" x14ac:dyDescent="0.25">
      <c r="A38" s="61" t="s">
        <v>378</v>
      </c>
      <c r="M38" s="13"/>
      <c r="O38" s="13"/>
    </row>
    <row r="39" spans="1:15" ht="30" x14ac:dyDescent="0.25">
      <c r="A39" s="272" t="s">
        <v>39</v>
      </c>
      <c r="B39" s="270" t="s">
        <v>32</v>
      </c>
      <c r="C39" s="270" t="s">
        <v>33</v>
      </c>
      <c r="D39" s="270" t="s">
        <v>34</v>
      </c>
      <c r="E39" s="270" t="s">
        <v>35</v>
      </c>
      <c r="F39" s="270" t="s">
        <v>36</v>
      </c>
      <c r="G39" s="270" t="s">
        <v>37</v>
      </c>
      <c r="H39" s="270" t="s">
        <v>38</v>
      </c>
      <c r="I39" s="543" t="s">
        <v>313</v>
      </c>
      <c r="J39" s="649" t="s">
        <v>373</v>
      </c>
      <c r="K39" s="511" t="s">
        <v>424</v>
      </c>
      <c r="L39" s="385" t="s">
        <v>425</v>
      </c>
      <c r="O39" s="13"/>
    </row>
    <row r="40" spans="1:15" x14ac:dyDescent="0.25">
      <c r="A40" s="81" t="s">
        <v>41</v>
      </c>
      <c r="B40" s="92">
        <v>10038</v>
      </c>
      <c r="C40" s="93">
        <v>9674</v>
      </c>
      <c r="D40" s="93">
        <v>8732</v>
      </c>
      <c r="E40" s="93">
        <v>9085</v>
      </c>
      <c r="F40" s="93">
        <v>9115</v>
      </c>
      <c r="G40" s="93">
        <v>8423</v>
      </c>
      <c r="H40" s="93">
        <v>8147</v>
      </c>
      <c r="I40" s="93">
        <v>6143</v>
      </c>
      <c r="J40" s="93">
        <v>7156</v>
      </c>
      <c r="K40" s="94">
        <v>7326</v>
      </c>
      <c r="L40" s="83">
        <v>-0.27017334130304843</v>
      </c>
      <c r="O40" s="13"/>
    </row>
    <row r="41" spans="1:15" x14ac:dyDescent="0.25">
      <c r="A41" s="84" t="s">
        <v>42</v>
      </c>
      <c r="B41" s="95">
        <v>20889</v>
      </c>
      <c r="C41" s="96">
        <v>21899</v>
      </c>
      <c r="D41" s="96">
        <v>22678</v>
      </c>
      <c r="E41" s="96">
        <v>24826</v>
      </c>
      <c r="F41" s="96">
        <v>26226</v>
      </c>
      <c r="G41" s="96">
        <v>27123</v>
      </c>
      <c r="H41" s="96">
        <v>27259</v>
      </c>
      <c r="I41" s="96">
        <v>20469</v>
      </c>
      <c r="J41" s="96">
        <v>26913</v>
      </c>
      <c r="K41" s="97">
        <v>28828</v>
      </c>
      <c r="L41" s="85">
        <v>0.38005648906122841</v>
      </c>
      <c r="O41" s="13"/>
    </row>
    <row r="42" spans="1:15" x14ac:dyDescent="0.25">
      <c r="A42" s="5" t="s">
        <v>43</v>
      </c>
      <c r="B42" s="95">
        <v>56</v>
      </c>
      <c r="C42" s="96">
        <v>77</v>
      </c>
      <c r="D42" s="96">
        <v>62</v>
      </c>
      <c r="E42" s="96">
        <v>67</v>
      </c>
      <c r="F42" s="96">
        <v>58</v>
      </c>
      <c r="G42" s="96">
        <v>58</v>
      </c>
      <c r="H42" s="96">
        <v>63</v>
      </c>
      <c r="I42" s="96">
        <v>134</v>
      </c>
      <c r="J42" s="96">
        <v>77</v>
      </c>
      <c r="K42" s="97">
        <v>95</v>
      </c>
      <c r="L42" s="85">
        <v>0.6964285714285714</v>
      </c>
      <c r="O42" s="13"/>
    </row>
    <row r="43" spans="1:15" x14ac:dyDescent="0.25">
      <c r="A43" s="5" t="s">
        <v>44</v>
      </c>
      <c r="B43" s="95">
        <v>103</v>
      </c>
      <c r="C43" s="96">
        <v>103</v>
      </c>
      <c r="D43" s="96">
        <v>83</v>
      </c>
      <c r="E43" s="96">
        <v>88</v>
      </c>
      <c r="F43" s="96">
        <v>77</v>
      </c>
      <c r="G43" s="96">
        <v>75</v>
      </c>
      <c r="H43" s="96">
        <v>89</v>
      </c>
      <c r="I43" s="96">
        <v>176</v>
      </c>
      <c r="J43" s="96">
        <v>80</v>
      </c>
      <c r="K43" s="97">
        <v>110</v>
      </c>
      <c r="L43" s="85">
        <v>6.7961165048543687E-2</v>
      </c>
      <c r="O43" s="13"/>
    </row>
    <row r="44" spans="1:15" x14ac:dyDescent="0.25">
      <c r="A44" s="5" t="s">
        <v>45</v>
      </c>
      <c r="B44" s="95">
        <v>124</v>
      </c>
      <c r="C44" s="96">
        <v>117</v>
      </c>
      <c r="D44" s="96">
        <v>123</v>
      </c>
      <c r="E44" s="96">
        <v>134</v>
      </c>
      <c r="F44" s="96">
        <v>119</v>
      </c>
      <c r="G44" s="96">
        <v>116</v>
      </c>
      <c r="H44" s="96">
        <v>125</v>
      </c>
      <c r="I44" s="96">
        <v>161</v>
      </c>
      <c r="J44" s="96">
        <v>77</v>
      </c>
      <c r="K44" s="97">
        <v>82</v>
      </c>
      <c r="L44" s="85">
        <v>-0.33870967741935482</v>
      </c>
      <c r="O44" s="13"/>
    </row>
    <row r="45" spans="1:15" x14ac:dyDescent="0.25">
      <c r="A45" s="5" t="s">
        <v>46</v>
      </c>
      <c r="B45" s="95">
        <v>129</v>
      </c>
      <c r="C45" s="96">
        <v>115</v>
      </c>
      <c r="D45" s="96">
        <v>112</v>
      </c>
      <c r="E45" s="96">
        <v>142</v>
      </c>
      <c r="F45" s="96">
        <v>84</v>
      </c>
      <c r="G45" s="96">
        <v>94</v>
      </c>
      <c r="H45" s="96">
        <v>111</v>
      </c>
      <c r="I45" s="96">
        <v>146</v>
      </c>
      <c r="J45" s="96">
        <v>80</v>
      </c>
      <c r="K45" s="97">
        <v>75</v>
      </c>
      <c r="L45" s="85">
        <v>-0.41860465116279072</v>
      </c>
      <c r="O45" s="13"/>
    </row>
    <row r="46" spans="1:15" x14ac:dyDescent="0.25">
      <c r="A46" s="5" t="s">
        <v>47</v>
      </c>
      <c r="B46" s="95">
        <v>258</v>
      </c>
      <c r="C46" s="96">
        <v>224</v>
      </c>
      <c r="D46" s="96">
        <v>158</v>
      </c>
      <c r="E46" s="96">
        <v>188</v>
      </c>
      <c r="F46" s="96">
        <v>172</v>
      </c>
      <c r="G46" s="96">
        <v>157</v>
      </c>
      <c r="H46" s="96">
        <v>173</v>
      </c>
      <c r="I46" s="96">
        <v>165</v>
      </c>
      <c r="J46" s="96">
        <v>88</v>
      </c>
      <c r="K46" s="97">
        <v>91</v>
      </c>
      <c r="L46" s="85">
        <v>-0.6472868217054264</v>
      </c>
      <c r="O46" s="13"/>
    </row>
    <row r="47" spans="1:15" x14ac:dyDescent="0.25">
      <c r="A47" s="88" t="s">
        <v>48</v>
      </c>
      <c r="B47" s="98">
        <v>2</v>
      </c>
      <c r="C47" s="99">
        <v>5</v>
      </c>
      <c r="D47" s="99">
        <v>1</v>
      </c>
      <c r="E47" s="99">
        <v>3</v>
      </c>
      <c r="F47" s="99">
        <v>1</v>
      </c>
      <c r="G47" s="99">
        <v>0</v>
      </c>
      <c r="H47" s="99">
        <v>0</v>
      </c>
      <c r="I47" s="99">
        <v>0</v>
      </c>
      <c r="J47" s="99">
        <v>0</v>
      </c>
      <c r="K47" s="100">
        <v>0</v>
      </c>
      <c r="L47" s="89" t="s">
        <v>186</v>
      </c>
      <c r="O47" s="13"/>
    </row>
    <row r="48" spans="1:15" x14ac:dyDescent="0.25">
      <c r="A48" s="15" t="s">
        <v>50</v>
      </c>
      <c r="B48" s="103">
        <v>31599</v>
      </c>
      <c r="C48" s="104">
        <v>32214</v>
      </c>
      <c r="D48" s="104">
        <v>31949</v>
      </c>
      <c r="E48" s="104">
        <v>34533</v>
      </c>
      <c r="F48" s="104">
        <v>35852</v>
      </c>
      <c r="G48" s="104">
        <v>36046</v>
      </c>
      <c r="H48" s="104">
        <v>35967</v>
      </c>
      <c r="I48" s="280">
        <v>27394</v>
      </c>
      <c r="J48" s="280">
        <v>34471</v>
      </c>
      <c r="K48" s="105">
        <v>36607</v>
      </c>
      <c r="L48" s="102">
        <v>0.158486028038862</v>
      </c>
      <c r="O48" s="13"/>
    </row>
    <row r="49" spans="1:29" x14ac:dyDescent="0.25">
      <c r="A49" s="576" t="s">
        <v>271</v>
      </c>
    </row>
    <row r="50" spans="1:29" x14ac:dyDescent="0.25">
      <c r="A50" s="576" t="s">
        <v>481</v>
      </c>
    </row>
    <row r="51" spans="1:29" x14ac:dyDescent="0.25">
      <c r="A51" s="22"/>
    </row>
    <row r="52" spans="1:29" x14ac:dyDescent="0.25">
      <c r="A52" s="106"/>
    </row>
    <row r="53" spans="1:29" x14ac:dyDescent="0.25">
      <c r="A53" s="60"/>
    </row>
    <row r="54" spans="1:29" x14ac:dyDescent="0.25">
      <c r="A54" s="60"/>
    </row>
    <row r="55" spans="1:29" x14ac:dyDescent="0.25">
      <c r="A55" s="60"/>
      <c r="M55" s="3"/>
    </row>
    <row r="56" spans="1:29" x14ac:dyDescent="0.25">
      <c r="A56" s="60"/>
    </row>
    <row r="57" spans="1:29" x14ac:dyDescent="0.25">
      <c r="A57" s="60"/>
      <c r="K57" s="23"/>
      <c r="L57" s="23"/>
    </row>
    <row r="58" spans="1:29" x14ac:dyDescent="0.25">
      <c r="A58" s="212"/>
      <c r="K58" s="23"/>
      <c r="L58" s="23"/>
      <c r="N58" s="3"/>
      <c r="O58" s="3"/>
      <c r="P58" s="3"/>
      <c r="Q58" s="3"/>
      <c r="R58" s="3"/>
      <c r="S58" s="3"/>
      <c r="T58" s="3"/>
      <c r="U58" s="3"/>
      <c r="V58" s="3"/>
      <c r="W58" s="3"/>
      <c r="X58" s="3"/>
      <c r="Y58" s="3"/>
      <c r="Z58" s="3"/>
      <c r="AA58" s="3"/>
      <c r="AB58" s="3"/>
      <c r="AC58" s="3"/>
    </row>
    <row r="59" spans="1:29" x14ac:dyDescent="0.25">
      <c r="A59" s="254"/>
      <c r="K59" s="23"/>
      <c r="L59" s="23"/>
    </row>
    <row r="60" spans="1:29" x14ac:dyDescent="0.25">
      <c r="A60" s="254"/>
      <c r="B60" s="3"/>
      <c r="C60" s="3"/>
      <c r="D60" s="3"/>
      <c r="E60" s="3"/>
      <c r="F60" s="3"/>
      <c r="G60" s="3"/>
      <c r="H60" s="3"/>
      <c r="I60" s="3"/>
      <c r="J60" s="3"/>
      <c r="K60" s="3"/>
      <c r="L60" s="3"/>
    </row>
    <row r="61" spans="1:29" x14ac:dyDescent="0.25">
      <c r="A61" s="252"/>
    </row>
  </sheetData>
  <hyperlinks>
    <hyperlink ref="A49" location="List!A1" display="Back to List" xr:uid="{00000000-0004-0000-0F00-000000000000}"/>
    <hyperlink ref="A50" location="Notes!A1" display="Back to Notes" xr:uid="{4CB4F1DA-469A-4B75-B10E-BDE294735A37}"/>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Cover </vt:lpstr>
      <vt:lpstr>List</vt:lpstr>
      <vt:lpstr>Notes</vt:lpstr>
      <vt:lpstr>User Guidance</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1.21</vt:lpstr>
      <vt:lpstr>1.22</vt:lpstr>
      <vt:lpstr>1.23</vt:lpstr>
      <vt:lpstr>1.24</vt:lpstr>
      <vt:lpstr>1.25</vt:lpstr>
      <vt:lpstr>1.26</vt:lpstr>
      <vt:lpstr>1.27</vt:lpstr>
      <vt:lpstr>1.28</vt:lpstr>
      <vt:lpstr>1.29</vt:lpstr>
    </vt:vector>
  </TitlesOfParts>
  <Company>HSC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McCrea</dc:creator>
  <cp:lastModifiedBy>Jennifer McCrea</cp:lastModifiedBy>
  <dcterms:created xsi:type="dcterms:W3CDTF">2020-06-10T07:18:15Z</dcterms:created>
  <dcterms:modified xsi:type="dcterms:W3CDTF">2023-06-07T07:42:24Z</dcterms:modified>
</cp:coreProperties>
</file>