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12"/>
  <workbookPr/>
  <mc:AlternateContent xmlns:mc="http://schemas.openxmlformats.org/markup-compatibility/2006">
    <mc:Choice Requires="x15">
      <x15ac:absPath xmlns:x15ac="http://schemas.microsoft.com/office/spreadsheetml/2010/11/ac" url="https://defra.sharepoint.com/teams/Team809/Programmes  Projects Economics/BCA/Appraisal Guidance/EOV-AG/EHOV Guidance Documents_Final/"/>
    </mc:Choice>
  </mc:AlternateContent>
  <xr:revisionPtr revIDLastSave="702" documentId="13_ncr:1_{88633178-1EA0-45F7-BE81-DA4E96548964}" xr6:coauthVersionLast="47" xr6:coauthVersionMax="47" xr10:uidLastSave="{72E867F4-ADCD-4DED-846E-A3CC7DA3DBB3}"/>
  <bookViews>
    <workbookView xWindow="-120" yWindow="-120" windowWidth="29040" windowHeight="15840" tabRatio="894" firstSheet="9" activeTab="2" xr2:uid="{C608A868-0D33-4093-A803-055F773B2AC1}"/>
  </bookViews>
  <sheets>
    <sheet name="Introduction" sheetId="32" r:id="rId1"/>
    <sheet name="Step 3 - Look-up table" sheetId="41" r:id="rId2"/>
    <sheet name=" Step 4 - Look-up table" sheetId="20" r:id="rId3"/>
    <sheet name="Step 4 - Carbon values" sheetId="47" r:id="rId4"/>
    <sheet name="Step 3 E.g. - Carbon reduction" sheetId="42" r:id="rId5"/>
    <sheet name="Step 3 E.g. - Food" sheetId="52" r:id="rId6"/>
    <sheet name="Step 3 E.g.- Air pollutant re. " sheetId="53" r:id="rId7"/>
    <sheet name="Step 3 - Blank template" sheetId="57" r:id="rId8"/>
    <sheet name="Step 4 E.g. - Carbon reduction" sheetId="43" r:id="rId9"/>
    <sheet name="Step 4 E.g. - Food" sheetId="54" r:id="rId10"/>
    <sheet name="Step 4 E.g.- Air pollutant re." sheetId="56" r:id="rId11"/>
    <sheet name="Step 4 E.g. - Recreation" sheetId="51" r:id="rId12"/>
    <sheet name="Step 4 E.g. - Blank template" sheetId="5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1" hidden="1">'Step 3 - Look-up table'!$B$10:$P$84</definedName>
    <definedName name="ad">'[1]Model Settings'!$C$4</definedName>
    <definedName name="AdditionalPolicyCost_Domestic">'[2]Policy billing'!$D$4</definedName>
    <definedName name="AutoGen_Capacity1">[2]Autogeneration!$C$12</definedName>
    <definedName name="AutoGen_Capacity2">[2]Autogeneration!$D$12</definedName>
    <definedName name="AutoGen_Capacity3">[2]Autogeneration!$E$12</definedName>
    <definedName name="AutoGen_Capacity4">[2]Autogeneration!$F$12</definedName>
    <definedName name="AutoGen_LoadFactor1">[3]Autogeneration!$C$8</definedName>
    <definedName name="AutoGen_LoadFactor2">[3]Autogeneration!$D$8</definedName>
    <definedName name="AutoGen_LoadFactor3">[4]Autogeneration!$E$8</definedName>
    <definedName name="AutoGen_LoadFactor4">[2]Autogeneration!$F$8</definedName>
    <definedName name="AvSiteCapacity">'[5]IRR Calc'!$F$19</definedName>
    <definedName name="B_Regs">'[6]Source Numbers for Master Lists'!$J$13:$J$17</definedName>
    <definedName name="C_T">'[6]Source Numbers for Master Lists'!$J$42:$J$43</definedName>
    <definedName name="CapPay1_AnnualMaxCapacity">'[2]Capacity Payment 1'!$C$11</definedName>
    <definedName name="CapPay1_ChargeBack">'[2]Capacity Payment 1'!$C$9</definedName>
    <definedName name="CapPay1_HurdleRateAdjustment">'[2]Capacity Payment 1'!$D$17</definedName>
    <definedName name="CapPay1_Index">'[2]Capacity Payment 1'!$C$17</definedName>
    <definedName name="CapPay1_Payment_Matrix">'[2]Capacity Payment 1'!$G$6</definedName>
    <definedName name="CapPay1_Switch_String">'[2]Capacity Payment 1'!$B$4</definedName>
    <definedName name="CapPay1_Tech">'[2]Capacity Payment 1'!$B$17</definedName>
    <definedName name="CarbonEmissions">#REF!</definedName>
    <definedName name="CarbonPrice_ChargeBack">#REF!</definedName>
    <definedName name="CBA_end">'[7]CBA control'!$C$19</definedName>
    <definedName name="CBA_start">'[7]CBA control'!$C$18</definedName>
    <definedName name="CBWorkbookPriority" hidden="1">-717821871</definedName>
    <definedName name="ccl">'[6]Source Numbers for Master Lists'!$J$21:$J$22</definedName>
    <definedName name="CfD1_AnnualMaxCapacity">'[2]CfD 1'!$C$15</definedName>
    <definedName name="CfD1_ChargeBack">'[2]CfD 1'!$C$13</definedName>
    <definedName name="CfD1_HurdleRateAdjustment">'[2]CfD 1'!$D$23</definedName>
    <definedName name="CfD1_Index">'[2]CfD 1'!$C$23</definedName>
    <definedName name="CfD1_Payment_Matrix">'[2]CfD 1'!$G$6</definedName>
    <definedName name="CfD1_PaymentType_String">'[2]CfD 1'!$C$9</definedName>
    <definedName name="CfD1_Switch_String">'[2]CfD 1'!$B$4</definedName>
    <definedName name="CfD1_Tech">'[2]CfD 1'!$B$23</definedName>
    <definedName name="CfD1_UpsideOption">'[2]CfD 1'!$C$11</definedName>
    <definedName name="CfD11_AllowForDistortion">#REF!</definedName>
    <definedName name="CfD11_AnnualMaxCapacity">#REF!</definedName>
    <definedName name="CfD11_ChargeBack">#REF!</definedName>
    <definedName name="CfD11_HurdleRateAdjustment">#REF!</definedName>
    <definedName name="CfD11_Index">#REF!</definedName>
    <definedName name="CfD11_Name_String">#REF!</definedName>
    <definedName name="CfD11_Payment_Matrix">#REF!</definedName>
    <definedName name="CfD11_PaymentType_String">#REF!</definedName>
    <definedName name="CfD11_ReferencePriceType">#REF!</definedName>
    <definedName name="CfD11_Switch_String">#REF!</definedName>
    <definedName name="CfD11_Tech">#REF!</definedName>
    <definedName name="CfD11_UpsideOption">#REF!</definedName>
    <definedName name="CfD19_AllowForDistortion">#REF!</definedName>
    <definedName name="CfD19_AnnualMaxCapacity">#REF!</definedName>
    <definedName name="CfD19_ChargeBack">#REF!</definedName>
    <definedName name="CfD19_HurdleRateAdjustment">#REF!</definedName>
    <definedName name="CfD19_Index">#REF!</definedName>
    <definedName name="CfD19_MerchantPPA_Matrix">#REF!</definedName>
    <definedName name="CfD19_Name_String">#REF!</definedName>
    <definedName name="CfD19_Payment_Matrix">#REF!</definedName>
    <definedName name="CfD19_PaymentType_String">#REF!</definedName>
    <definedName name="CfD19_ReferencePriceType">#REF!</definedName>
    <definedName name="CfD19_Switch_String">#REF!</definedName>
    <definedName name="CfD19_Tech">#REF!</definedName>
    <definedName name="CfD19_UpsideOption">#REF!</definedName>
    <definedName name="CfD19_VIUPPA_Matrix">#REF!</definedName>
    <definedName name="CfDcosts">#REF!</definedName>
    <definedName name="CO2limit1_ChargeBack">'[2]CO2 limits 1'!$C$15</definedName>
    <definedName name="CO2limit1_Index">'[2]CO2 limits 1'!$C$21</definedName>
    <definedName name="CO2limit1_Payment_Matrix">'[2]CO2 limits 1'!$G$6</definedName>
    <definedName name="CO2limit1_Switch_String">'[2]CO2 limits 1'!$B$4</definedName>
    <definedName name="CO2limit1_Tech">'[2]CO2 limits 1'!$B$21</definedName>
    <definedName name="CO2limit1_Type_String">'[2]CO2 limits 1'!$C$10</definedName>
    <definedName name="Comm_Calibrate">'[6]Source Numbers for Master Lists'!$E$85:$E$88</definedName>
    <definedName name="ConstructionDelays_Matrix">'[2]Outage rates (new and existing)'!$N$5</definedName>
    <definedName name="Convert_km_to_miles">[8]Conversions!$F$52</definedName>
    <definedName name="D_Premia">'[6]Source Numbers for Master Lists'!$E$51:$E$54</definedName>
    <definedName name="DailyLoadCurve_Matrix">#REF!</definedName>
    <definedName name="DarkSpreadEfficiency">'[2]Spark and Dark Spreads'!$C$5</definedName>
    <definedName name="DataFileLocation">[2]SheetManager!$C$20</definedName>
    <definedName name="DataFileName">[2]SheetManager!$C$21</definedName>
    <definedName name="DECC_DATA">[3]DATA!$L$7:$AW$424</definedName>
    <definedName name="DECC_PARAMETERS">[3]DATA!$G$7:$G$424</definedName>
    <definedName name="DECC_TECHS">[3]DATA!$L$6:$AW$6</definedName>
    <definedName name="Demand_Domestic">'[2]Demand Projections'!$C$5</definedName>
    <definedName name="Demand_NonDomestic">'[2]Demand Projections'!$D$5</definedName>
    <definedName name="Demand_Total">'[2]Demand Projections'!$E$5</definedName>
    <definedName name="DeRating_Index1">'[2]Capacity Margin Derating'!$C$5</definedName>
    <definedName name="DeRating_Index2">'[2]Capacity Margin Derating'!$D$5</definedName>
    <definedName name="DeRating_Tech">'[2]Capacity Margin Derating'!$B$5</definedName>
    <definedName name="DME_LocalFile" hidden="1">"True"</definedName>
    <definedName name="EDF_Biofuel">'[2]EDF Pricing Assumptions'!$G$6</definedName>
    <definedName name="EDF_CarbonHigh">'[2]EDF Pricing Assumptions'!$J$6</definedName>
    <definedName name="EDF_CarbonLow">'[2]EDF Pricing Assumptions'!$H$6</definedName>
    <definedName name="EDF_CarbonMedium">'[2]EDF Pricing Assumptions'!$I$6</definedName>
    <definedName name="EDF_Coal">'[2]EDF Pricing Assumptions'!$C$6</definedName>
    <definedName name="EDF_Gas">'[2]EDF Pricing Assumptions'!$D$6</definedName>
    <definedName name="EDF_Oil">'[2]EDF Pricing Assumptions'!$E$6</definedName>
    <definedName name="EDF_SeasonAdj_Biofuel">'[2]EDF Pricing Assumptions'!$P$6</definedName>
    <definedName name="EDF_SeasonAdj_Carbon">'[2]EDF Pricing Assumptions'!$Q$6</definedName>
    <definedName name="EDF_SeasonAdj_Coal">'[2]EDF Pricing Assumptions'!$M$6</definedName>
    <definedName name="EDF_SeasonAdj_Gas">'[2]EDF Pricing Assumptions'!$N$6</definedName>
    <definedName name="EDF_SeasonAdj_Season">'[2]EDF Pricing Assumptions'!$L$6</definedName>
    <definedName name="EDF_SeasonAdj_Uranium">'[2]EDF Pricing Assumptions'!$O$6</definedName>
    <definedName name="EDF_Uranium">'[2]EDF Pricing Assumptions'!$F$6</definedName>
    <definedName name="EDF_Year">'[2]EDF Pricing Assumptions'!$B$6</definedName>
    <definedName name="EDF_Year1">'[9]Model Settings'!$C$4</definedName>
    <definedName name="elas">'[6]Source Numbers for Master Lists'!$A$16:$A$18</definedName>
    <definedName name="EndogenousBuild">#REF!</definedName>
    <definedName name="EndogenousRetirement_String">'[2]Model Settings'!$C$25</definedName>
    <definedName name="ExistingPlant_Name">'[2]Existing Plant'!$B$5</definedName>
    <definedName name="ExternalPolicyCost_Domestic">'[2]Policy billing'!$E$4</definedName>
    <definedName name="ExternalPolicyCost_NonDomestic">'[2]Policy billing'!$F$4</definedName>
    <definedName name="FF_Price_Scenario">'[10]Constants &amp; Parameters'!$C$16</definedName>
    <definedName name="finance_yn">'[11]CBA control'!$C$28</definedName>
    <definedName name="FIT_Number">'[2]Policy Overview'!$E$14</definedName>
    <definedName name="FIT1_AnnualMaxCapacity">'[2]Feed-in tariff 1'!$C$14</definedName>
    <definedName name="FIT1_ChargeBack">'[2]Feed-in tariff 1'!$C$15</definedName>
    <definedName name="FIT1_HurdleRateAdjustment">'[2]Feed-in tariff 1'!$D$20</definedName>
    <definedName name="FIT1_Index">'[2]Feed-in tariff 1'!$C$20</definedName>
    <definedName name="FIT1_Payment_Matrix">'[2]Feed-in tariff 1'!$G$6</definedName>
    <definedName name="FIT1_PaymentIndex_String">'[2]Feed-in tariff 1'!$C$11</definedName>
    <definedName name="FIT1_PaymentType_String">'[2]Feed-in tariff 1'!$C$10</definedName>
    <definedName name="FIT1_Switch_String">'[2]Feed-in tariff 1'!$B$4</definedName>
    <definedName name="FIT1_Tech">'[2]Feed-in tariff 1'!$B$20</definedName>
    <definedName name="FIT8_AnnualMaxCapacity">#REF!</definedName>
    <definedName name="FIT8_ChargeBack">#REF!</definedName>
    <definedName name="FIT8_HurdleRateAdjustment">#REF!</definedName>
    <definedName name="FIT8_Index">#REF!</definedName>
    <definedName name="FIT8_Name_String">#REF!</definedName>
    <definedName name="FIT8_Payment_Matrix">#REF!</definedName>
    <definedName name="FIT8_PaymentIndex_String">#REF!</definedName>
    <definedName name="FIT8_PaymentType_String">#REF!</definedName>
    <definedName name="FIT8_Switch_String">#REF!</definedName>
    <definedName name="FIT8_Tech">#REF!</definedName>
    <definedName name="Fossil_fuel">'[6]Source Numbers for Master Lists'!$A$6:$A$8</definedName>
    <definedName name="FuelAssumptions_CalorificValue">'[2]Fuel Assumptions'!$D$5</definedName>
    <definedName name="FuelAssumptions_CarbonRate">'[2]Fuel Assumptions'!$F$5</definedName>
    <definedName name="FuelAssumptions_Fuel">'[2]Fuel Assumptions'!$B$5</definedName>
    <definedName name="FuelAssumptions_NonFuelCost">'[2]Fuel Assumptions'!$E$5</definedName>
    <definedName name="FuelAssumptions_Units">'[2]Fuel Assumptions'!$C$5</definedName>
    <definedName name="FuelPriceWeights">OFFSET('[12]Fuel price weights'!$D4,0,0,1,'[12]Fuel price weights'!$C$5)</definedName>
    <definedName name="GD">'[6]Source Numbers for Master Lists'!$J$25:$J$26</definedName>
    <definedName name="Generation_Techs">[7]Generation!$A$3:$A$78</definedName>
    <definedName name="GenerationSummary">#REF!</definedName>
    <definedName name="HalfyearCfD">#REF!</definedName>
    <definedName name="HalfyearGeneration">#REF!</definedName>
    <definedName name="HalfyearRO">#REF!</definedName>
    <definedName name="HHReached">'[6]Source Numbers for Master Lists'!$A$34:$A$34</definedName>
    <definedName name="HR_adjust">'[7]CBA control'!$D$36</definedName>
    <definedName name="HR_Adjust_end">'[7]CBA control'!$F$36</definedName>
    <definedName name="HR_adjust_start">'[7]CBA control'!$E$36</definedName>
    <definedName name="Include_NI_yn">'[3]Model Settings'!$C$25</definedName>
    <definedName name="Include_predev">'[13]Model Settings'!$C$27</definedName>
    <definedName name="Ind_Calibrate">'[6]Source Numbers for Master Lists'!$E$91:$E$93</definedName>
    <definedName name="indelec">[6]Consumption!$P$8:$P$11</definedName>
    <definedName name="indgas">[6]Consumption!$W$8:$W$10</definedName>
    <definedName name="InstalledCapacityPivot">#REF!</definedName>
    <definedName name="InstalledCapacityPivot_OtherResBuild">#REF!</definedName>
    <definedName name="Interconnector_Capacity">[2]Interconnectors!$E$5</definedName>
    <definedName name="Interconnector_Included">[2]Interconnectors!$C$5</definedName>
    <definedName name="Interconnector_SRMC_Matrix">[2]Interconnectors!$G$5</definedName>
    <definedName name="Interconnector_StartDate">[2]Interconnectors!$D$5</definedName>
    <definedName name="InterconnectorFixedFlow2_Capacity">#REF!</definedName>
    <definedName name="InterconnectorFixedFlow2_IntraDayFlowRate_Matrix">#REF!</definedName>
    <definedName name="InterconnectorFixedFlow2_Name_String">#REF!</definedName>
    <definedName name="InterconnectorFixedFlow2_OnOff_String">#REF!</definedName>
    <definedName name="IntraDayCalculationRange">#REF!</definedName>
    <definedName name="IntraDayOutput">#REF!</definedName>
    <definedName name="IntraDayOutputHeadings">#REF!</definedName>
    <definedName name="IntraDaySeason">#REF!</definedName>
    <definedName name="IntraDaySeasonEnd">#REF!</definedName>
    <definedName name="IntraDaySeasonStart">#REF!</definedName>
    <definedName name="IntraDayType">#REF!</definedName>
    <definedName name="IntraDayTypeEnd">#REF!</definedName>
    <definedName name="IntraDayTypeStart">#REF!</definedName>
    <definedName name="IntraDayWindLevel">#REF!</definedName>
    <definedName name="IntraDayWindLevelEnd">#REF!</definedName>
    <definedName name="IntraDayWindLevelStart">#REF!</definedName>
    <definedName name="IntraDayYear">#REF!</definedName>
    <definedName name="IntraDayYearEnd">#REF!</definedName>
    <definedName name="IntraDayYearStart">#REF!</definedName>
    <definedName name="listFuels">OFFSET([12]Lists!$C$2, 1, 0, COUNTA([12]Lists!$C$1:$C$65536)-1, 1)</definedName>
    <definedName name="listPolicyCategories">OFFSET([12]Lists!$E$2, 1, 0, COUNTA([12]Lists!$E$1:$E$65536)-1, 1)</definedName>
    <definedName name="Lists_DDMNames">[7]Lists!$B$11:$B$85</definedName>
    <definedName name="Lists_TechNames">[7]Lists!$C$11:$C$85</definedName>
    <definedName name="Lists_TechNames2">[7]Lists!$D$11:$D$85</definedName>
    <definedName name="listScenarioLevels">OFFSET([12]Lists!$D$2, 1, 0, COUNTA([12]Lists!$D$1:$D$65536)-1, 1)</definedName>
    <definedName name="listSectors">OFFSET([12]Lists!$B$2, 1, 0, COUNTA([12]Lists!$B$1:$B$65536)-1, 1)</definedName>
    <definedName name="listTechnologies">OFFSET([12]Lists!$A$2, 1, 0, COUNTA([12]Lists!$A$1:$A$65536)-1, 1)</definedName>
    <definedName name="LoadCurve_Winter_Matrix">'[2]Daily Load Curves'!$B$5</definedName>
    <definedName name="Losses_Distribution">[2]Losses!$C$6</definedName>
    <definedName name="Losses_Transmission">[2]Losses!$C$5</definedName>
    <definedName name="Merchant_ContractedPrice">'[14]Merchant Assumptions'!$C$9</definedName>
    <definedName name="Merchant_ContractedProportion">'[14]Merchant Assumptions'!$C$8</definedName>
    <definedName name="Merchant_CostDebt">'[14]Merchant Assumptions'!$C$5</definedName>
    <definedName name="Merchant_CostEquity">'[14]Merchant Assumptions'!$C$6</definedName>
    <definedName name="Merchant_Gearing">'[14]Merchant Assumptions'!$C$7</definedName>
    <definedName name="Merchant_HurdleRatePremium_NoPolicy">'[14]Merchant Assumptions'!$C$13</definedName>
    <definedName name="Merchant_HurdleRatePremium_Tech">'[14]Merchant Assumptions'!$B$13</definedName>
    <definedName name="ModelName">[15]QA_Index!$C$6</definedName>
    <definedName name="Mothballing_AnnualLimit">'[2]Model Settings'!$C$29</definedName>
    <definedName name="Mothballing_TestPeriod1">'[2]Model Settings'!$C$26</definedName>
    <definedName name="Mothballing_TestPeriod2">'[2]Model Settings'!$C$27</definedName>
    <definedName name="Mothballing_YearsPreRetirement">'[2]Model Settings'!$C$28</definedName>
    <definedName name="NDWS">'[6]Source Numbers for Master Lists'!$E$81:$E$82</definedName>
    <definedName name="NetworkLosses">[7]Lists!$O$3</definedName>
    <definedName name="NewBuild_InflationIndex">'[2]Model Settings'!$D$15</definedName>
    <definedName name="NewBuild_PricingYear">'[2]Model Settings'!$D$7</definedName>
    <definedName name="NewBuild_UtilisationYear">'[2]Model Settings'!$C$7</definedName>
    <definedName name="NewBuildScenario">#REF!</definedName>
    <definedName name="NewBuildScenarion">#REF!</definedName>
    <definedName name="NewPlant_Capacity">'[2]New Plant'!$BX$7</definedName>
    <definedName name="NewPlant_ConstructionPeriod">'[2]New Plant'!$BU$7</definedName>
    <definedName name="NewPlant_Lifetime">'[2]New Plant'!$BV$7</definedName>
    <definedName name="NewPlant_MaxLifetime">'[2]New Plant'!$BW$7</definedName>
    <definedName name="NewPlant_Type">'[2]New Plant'!$BT$7</definedName>
    <definedName name="NewPlantAvailable_Merchant">'[2]Plant Available for New Build'!$D$6</definedName>
    <definedName name="NewPlantAvailable_Tech">'[2]Plant Available for New Build'!$B$6</definedName>
    <definedName name="NewPlantAvailable_VIU">'[2]Plant Available for New Build'!$C$6</definedName>
    <definedName name="NewPlantCAPEX_Matrix">'[2]New Plant'!$B$7</definedName>
    <definedName name="NewPlantInfrastructureCost">'[2]New Plant'!$BF$7</definedName>
    <definedName name="NewPlantInfrastructureCost_Matrix">'[2]New Plant'!$BG$7</definedName>
    <definedName name="NewPlantPaymentPhasing_Matrix">'[2]New Plant'!$AS$7</definedName>
    <definedName name="NumberSites">'[5]IRR Calc'!$F$2</definedName>
    <definedName name="ORVal5">#REF!</definedName>
    <definedName name="OutageRates_PFMSheet">'[14]Outage rates (new and existing)'!#REF!</definedName>
    <definedName name="OutageRates_PlannedDuration">'[2]Outage rates (new and existing)'!$F$5</definedName>
    <definedName name="OutageRates_PlannedFrequency">'[2]Outage rates (new and existing)'!$E$5</definedName>
    <definedName name="OutageRates_Tech">'[2]Outage rates (new and existing)'!$B$5</definedName>
    <definedName name="OutageRates_UnplannedDuration">'[2]Outage rates (new and existing)'!$H$5</definedName>
    <definedName name="OutageRates_UnplannedFrequency">#REF!</definedName>
    <definedName name="P_T">'[6]Source Numbers for Master Lists'!$A$20:$A$24</definedName>
    <definedName name="PolicyDemandSavings_Domestic">'[2]Policy Demand Reduction'!$C$5</definedName>
    <definedName name="PolicyDemandSavings_NonDomestic">'[2]Policy Demand Reduction'!$D$5</definedName>
    <definedName name="RAB1_AnnualMaxCapacity">'[2]Regulated Asset Base 1'!$C$11</definedName>
    <definedName name="RAB1_ChargeBack">'[2]Regulated Asset Base 1'!$C$9</definedName>
    <definedName name="RAB1_HurdleRateAdjustment">'[2]Regulated Asset Base 1'!$D$14</definedName>
    <definedName name="RAB1_Index">'[2]Regulated Asset Base 1'!$C$14</definedName>
    <definedName name="RAB1_Switch_String">'[2]Regulated Asset Base 1'!$B$4</definedName>
    <definedName name="RAB1_Tech">'[2]Regulated Asset Base 1'!$B$14</definedName>
    <definedName name="ReserveAdj_LargePlant">[2]Reserve!$C$6</definedName>
    <definedName name="ReserveAdj_WindGeneration">[2]Reserve!$D$6</definedName>
    <definedName name="Retail_Price">'[6]Source Numbers for Master Lists'!$E$57:$E$60</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ng.Emission.Generators_Parent">[16]Emission.Generators_data_C!$B:$B</definedName>
    <definedName name="rng.Emission.Generators_Property">[16]Emission.Generators_data_C!$F:$F</definedName>
    <definedName name="rng.Emission.Generators_Region">[16]Emission.Generators_data_C!$A:$A</definedName>
    <definedName name="rng.Generator_Category">[16]Generator_data_C!$E:$E</definedName>
    <definedName name="rng.Generator_Child">[16]Generator_data_C!$D:$D</definedName>
    <definedName name="rng.Generator_Property">[16]Generator_data_C!$F:$F</definedName>
    <definedName name="rng.Generator_Region">[16]Generator_data_C!$A:$A</definedName>
    <definedName name="rng.Generator_Units">[16]Generator_data_C!$H:$H</definedName>
    <definedName name="rng.GeneratorUC_Category">[16]Generator_data_UC!$E:$E</definedName>
    <definedName name="rng.GeneratorUC_Child">[16]Generator_data_UC!$D:$D</definedName>
    <definedName name="rng.GeneratorUC_Property">[16]Generator_data_UC!$F:$F</definedName>
    <definedName name="rng.GeneratorUC_Region">[16]Generator_data_UC!$A:$A</definedName>
    <definedName name="rng.LineUC_Child">[16]Line_data_UC!$D:$D</definedName>
    <definedName name="rng.LineUC_Property">[16]Line_data_UC!$F:$F</definedName>
    <definedName name="rng.LineUC_Units">[16]Line_data_UC!$H:$H</definedName>
    <definedName name="rng.Node_Child">[16]Node_data_C!$D:$D</definedName>
    <definedName name="rng.Node_Property">[16]Node_data_C!$F:$F</definedName>
    <definedName name="rng.Node_Units">[16]Node_data_C!$H:$H</definedName>
    <definedName name="rng.RegionUC_Child">[16]Region_data_UC!$D:$D</definedName>
    <definedName name="rng.RegionUC_Property">[16]Region_data_UC!$F:$F</definedName>
    <definedName name="rng.RegionUC_Units">[16]Region_data_UC!$H:$H</definedName>
    <definedName name="rng_CapitalCost">'[5]IRR Calc'!$B$48</definedName>
    <definedName name="rng_detinput">'[11]CBA control'!#REF!</definedName>
    <definedName name="rng_Efficiency">'[5]IRR Calc'!$B$47</definedName>
    <definedName name="rng_elec_offset">[5]CONTROL!$T$16</definedName>
    <definedName name="rng_Elec_Output">'[5]IRR Calc'!$F$8</definedName>
    <definedName name="rng_Fuel_Offset">[5]CONTROL!$S$31</definedName>
    <definedName name="rng_FuelType">[5]CONTROL!$B$15</definedName>
    <definedName name="rng_gas_offset">[5]CONTROL!$S$16</definedName>
    <definedName name="rng_Heat_Output">'[5]IRR Calc'!$F$9</definedName>
    <definedName name="rng_HeatOffset">[5]CONTROL!$V$16</definedName>
    <definedName name="rng_inputfile">'[11]CBA control'!#REF!</definedName>
    <definedName name="rng_MaintenanceCost">'[5]IRR Calc'!$B$49</definedName>
    <definedName name="rng_outdist_mw">'[5]IRR Calc'!$F$6</definedName>
    <definedName name="rng_Outputs_Clear">'[5]Capacity Summary'!$B$4:$J$11,'[5]Capacity Summary'!$C$17:$J$24</definedName>
    <definedName name="rng_Outputs_Clear2">'[5]Heat&amp;Elec Output'!$B$4:$J$11,'[5]Heat&amp;Elec Output'!$C$17:$J$24,'[5]Heat&amp;Elec Output'!$C$47:$J$54,'[5]Heat&amp;Elec Output'!$C$60:$J$67</definedName>
    <definedName name="rng_Outputs_Clear3">'[5]Fuel Use Output'!$B$4:$J$11,'[5]Fuel Use Output'!$C$17:$J$24,'[5]Fuel Use Output'!$C$47:$J$54,'[5]Fuel Use Output'!$C$60:$J$67</definedName>
    <definedName name="rng_Outputs_Clear4">[5]Probabilities!$B$6:$AY$42,[5]Probabilities!$D$49:$AY$85</definedName>
    <definedName name="rng_Outputs_Clear5">'[5]Capacity By Sector'!$B$6:$AY$42,'[5]Capacity By Sector'!$D$49:$AY$85</definedName>
    <definedName name="rng_Outputs_Clear6">'[5]Heat Output By Sector'!$B$6:$AY$42,'[5]Heat Output By Sector'!$D$49:$AY$85</definedName>
    <definedName name="rng_Outputs_Clear7">'[5]Power Output By Sector'!$B$6:$AY$42,'[5]Power Output By Sector'!$D$49:$AY$85</definedName>
    <definedName name="rng_Outputs_Clear8">'[5]Heat Fuel By Sector'!$B$6:$AY$42,'[5]Heat Fuel By Sector'!$D$49:$AY$85</definedName>
    <definedName name="rng_Outputs_Clear9">'[5]Power Fuel By Sector'!$B$6:$AY$42,'[5]Power Fuel By Sector'!$D$49:$AY$85</definedName>
    <definedName name="rng_sector">[5]CONTROL!$P$33</definedName>
    <definedName name="rng_Site_Type">[5]CONTROL!$B$13</definedName>
    <definedName name="rng_subsector">[5]CONTROL!$P$34</definedName>
    <definedName name="rng_year">[5]CONTROL!$B$11</definedName>
    <definedName name="rng_year_offset">[5]CONTROL!$S$25</definedName>
    <definedName name="ROCcosts">#REF!</definedName>
    <definedName name="SA">'[6]Source Numbers for Master Lists'!$A$11:$A$13</definedName>
    <definedName name="sc2dom_CfD11_AllowForDistortion">#REF!</definedName>
    <definedName name="Scenario">#REF!</definedName>
    <definedName name="ScenarioList" localSheetId="7">OFFSET(FIRSTSCENARIO,0,0,COUNTA(OFFSET(FIRSTSCENARIO,0,0,6,1)),1)</definedName>
    <definedName name="ScenarioList" localSheetId="5">OFFSET(FIRSTSCENARIO,0,0,COUNTA(OFFSET(FIRSTSCENARIO,0,0,6,1)),1)</definedName>
    <definedName name="ScenarioList" localSheetId="6">OFFSET(FIRSTSCENARIO,0,0,COUNTA(OFFSET(FIRSTSCENARIO,0,0,6,1)),1)</definedName>
    <definedName name="ScenarioList" localSheetId="12">OFFSET(FIRSTSCENARIO,0,0,COUNTA(OFFSET(FIRSTSCENARIO,0,0,6,1)),1)</definedName>
    <definedName name="ScenarioList" localSheetId="9">OFFSET(FIRSTSCENARIO,0,0,COUNTA(OFFSET(FIRSTSCENARIO,0,0,6,1)),1)</definedName>
    <definedName name="ScenarioList" localSheetId="11">OFFSET(FIRSTSCENARIO,0,0,COUNTA(OFFSET(FIRSTSCENARIO,0,0,6,1)),1)</definedName>
    <definedName name="ScenarioList" localSheetId="10">OFFSET(FIRSTSCENARIO,0,0,COUNTA(OFFSET(FIRSTSCENARIO,0,0,6,1)),1)</definedName>
    <definedName name="ScenarioList">OFFSET(FIRSTSCENARIO,0,0,COUNTA(OFFSET(FIRSTSCENARIO,0,0,6,1)),1)</definedName>
    <definedName name="scenarioParameters">OFFSET([17]Scenarios!$C$1, 0, 0, 1, COUNTA([17]Scenarios!$A$1:$IV$1)-1)</definedName>
    <definedName name="Season">#REF!</definedName>
    <definedName name="Sector">#REF!</definedName>
    <definedName name="size">[6]Consumption!$AQ$7:$AQ$9</definedName>
    <definedName name="SparkSpreadEfficiency">'[2]Spark and Dark Spreads'!$C$6</definedName>
    <definedName name="Status_Overall">[15]Lookups!$D$7:$D$18</definedName>
    <definedName name="StrategicReserve_Capacity">'[2]Strategic Reserve'!$C$9</definedName>
    <definedName name="StrategicReserve_Price">'[2]Strategic Reserve'!$D$9</definedName>
    <definedName name="StrategicReserve_Year">'[2]Strategic Reserve'!$B$9</definedName>
    <definedName name="SummaryAssumptions_EfWRes">[7]Lists!$O$5</definedName>
    <definedName name="Supplier_Margin">'[6]Source Numbers for Master Lists'!$E$26:$E$32</definedName>
    <definedName name="Supplier_Margin_Industrial">'[6]Source Numbers for Master Lists'!$E$35:$E$38</definedName>
    <definedName name="SupplyBarrierCost_T">'[12]Supply Barriers'!$B$9:$T$9</definedName>
    <definedName name="SupplyBarrierCost_TL">'[12]Supply Barriers'!$A$9</definedName>
    <definedName name="T_D_M">'[6]Source Numbers for Master Lists'!$E$41:$E$43</definedName>
    <definedName name="Targeting">'[6]Source Numbers for Master Lists'!$E$22:$E$23</definedName>
    <definedName name="Team">[15]Lookups!$B$7:$B$18</definedName>
    <definedName name="TechAssumptions_AuxPowerDeductions">'[2]Technology Assumptions'!$L$5</definedName>
    <definedName name="TechAssumptions_CarbonCaptured">'[2]Technology Assumptions'!$M$5</definedName>
    <definedName name="TechAssumptions_CO2transport">'[2]Technology Assumptions'!$R$5</definedName>
    <definedName name="TechAssumptions_EligibleForReservePayments">'[2]Technology Assumptions'!$N$5</definedName>
    <definedName name="TechAssumptions_Fuel1">'[2]Technology Assumptions'!$F$5</definedName>
    <definedName name="TechAssumptions_Fuel2">'[2]Technology Assumptions'!$G$5</definedName>
    <definedName name="TechAssumptions_GrossEfficiency">'[2]Technology Assumptions'!$J$5</definedName>
    <definedName name="TechAssumptions_GrossToNetEfficiency">'[2]Technology Assumptions'!$K$5</definedName>
    <definedName name="TechAssumptions_MaintenanceCost">'[2]Technology Assumptions'!$I$5</definedName>
    <definedName name="TechAssumptions_NonFuelCosts">'[2]Technology Assumptions'!$P$5</definedName>
    <definedName name="TechAssumptions_Opex">'[2]Technology Assumptions'!$Q$5</definedName>
    <definedName name="TechAssumptions_ProportionFuel1">'[2]Technology Assumptions'!$H$5</definedName>
    <definedName name="TechAssumptions_Tech">'[2]Technology Assumptions'!$B$5</definedName>
    <definedName name="UEM_ModelStartDate_String">'[3]UEM inputs'!$C$2</definedName>
    <definedName name="UpdateYear">[18]Introduction!$E$6</definedName>
    <definedName name="Var_WS_Elec">'[6]Source Numbers for Master Lists'!$A$27:$A$28</definedName>
    <definedName name="Variable_Fixed">'[6]Source Numbers for Master Lists'!$E$77:$E$78</definedName>
    <definedName name="VIU_ContractedPrice">'[14]VIU Assumptions'!$C$9</definedName>
    <definedName name="VIU_ContractedProportion">'[14]VIU Assumptions'!$C$8</definedName>
    <definedName name="VIU_CostDebt">'[14]VIU Assumptions'!$C$5</definedName>
    <definedName name="VIU_CostEquity">'[14]VIU Assumptions'!$C$6</definedName>
    <definedName name="VIU_Gearing">'[14]VIU Assumptions'!$C$7</definedName>
    <definedName name="VIU_HurdleRatePremium_NoPolicy">'[14]VIU Assumptions'!$C$13</definedName>
    <definedName name="VIU_HurdleRatePremium_Tech">'[14]VIU Assumptions'!$B$13</definedName>
    <definedName name="VIU_InvestmentLimit_Amount">'[2]VIU limit'!$C$5</definedName>
    <definedName name="Water_Capacity">'[2]Hydro and Pumped Storage'!$F$5</definedName>
    <definedName name="Water_DecommissionDate">'[2]Hydro and Pumped Storage'!$E$5</definedName>
    <definedName name="Water_Efficiency">'[2]Hydro and Pumped Storage'!$G$5</definedName>
    <definedName name="Water_GeneratingHoursPerDay">'[2]Hydro and Pumped Storage'!$I$5</definedName>
    <definedName name="Water_Included">'[2]Hydro and Pumped Storage'!$C$5</definedName>
    <definedName name="Water_PumpToGenerateRatio">'[2]Hydro and Pumped Storage'!$H$5</definedName>
    <definedName name="Water_StartDate">'[2]Hydro and Pumped Storage'!$D$5</definedName>
    <definedName name="WBLIM">10000</definedName>
    <definedName name="WBREPOPEN">"ErrorOnly"</definedName>
    <definedName name="WBSTIMLIM">120</definedName>
    <definedName name="Wholesale">'[6]Source Numbers for Master Lists'!$E$46:$E$48</definedName>
    <definedName name="WholesaleMarkUp_Capacity_Index">'[2]Pricing Mark-up'!$B$9</definedName>
    <definedName name="WholesaleMarkUp_Capacity_Percentage">'[2]Pricing Mark-up'!$C$9</definedName>
    <definedName name="Wind_Offshore">[2]Wind!$C$7</definedName>
    <definedName name="Wind_Onshore">[2]Wind!$C$6</definedName>
    <definedName name="WTT_CFs">[19]Calc3_WTT_Fuels!$B$60:$M$92</definedName>
    <definedName name="WTT_Fuels_names">[19]Calc3_WTT_Fuels!$B$60:$B$92</definedName>
    <definedName name="WTT_labels">[19]Calc3_WTT_Fuels!$B$60:$M$60</definedName>
    <definedName name="Year">[7]Control!$C$4</definedName>
    <definedName name="YearAheadCfDenabled">#REF!</definedName>
    <definedName name="YearOptions">#REF!</definedName>
    <definedName name="Yes_No">'[6]Policy Master &amp; Summary Impacts'!$D$1:$D$2</definedName>
    <definedName name="YesNo">[15]Lookups!$C$7:$C$18</definedName>
    <definedName name="yn">'[20]CBA control'!#REF!</definedName>
  </definedNames>
  <calcPr calcId="191028"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54" l="1"/>
  <c r="F14" i="54"/>
  <c r="D14" i="54"/>
  <c r="O72" i="20"/>
  <c r="N72" i="20"/>
  <c r="M72" i="20"/>
  <c r="E19" i="57"/>
  <c r="F19" i="57"/>
  <c r="G19" i="57"/>
  <c r="D19" i="57"/>
  <c r="E14" i="57"/>
  <c r="F14" i="57"/>
  <c r="G14" i="57"/>
  <c r="D14" i="57"/>
  <c r="C68" i="58"/>
  <c r="D68" i="58"/>
  <c r="E68" i="58"/>
  <c r="F68" i="58"/>
  <c r="G68" i="58"/>
  <c r="H68" i="58"/>
  <c r="I68" i="58"/>
  <c r="J68" i="58"/>
  <c r="K68" i="58"/>
  <c r="L68" i="58"/>
  <c r="M68" i="58"/>
  <c r="N68" i="58"/>
  <c r="O68" i="58"/>
  <c r="P68" i="58"/>
  <c r="Q68" i="58"/>
  <c r="R68" i="58"/>
  <c r="S68" i="58"/>
  <c r="T68" i="58"/>
  <c r="U68" i="58"/>
  <c r="V68" i="58"/>
  <c r="W68" i="58"/>
  <c r="X68" i="58"/>
  <c r="Y68" i="58"/>
  <c r="Z68" i="58"/>
  <c r="AA68" i="58"/>
  <c r="AB68" i="58"/>
  <c r="AC68" i="58"/>
  <c r="AD68" i="58"/>
  <c r="AE68" i="58"/>
  <c r="AF68" i="58"/>
  <c r="AG68" i="58"/>
  <c r="AH68" i="58"/>
  <c r="AI68" i="58"/>
  <c r="AJ68" i="58"/>
  <c r="AK68" i="58"/>
  <c r="AL68" i="58"/>
  <c r="AM68" i="58"/>
  <c r="AN68" i="58"/>
  <c r="AO68" i="58"/>
  <c r="AP68" i="58"/>
  <c r="AQ68" i="58"/>
  <c r="AR68" i="58"/>
  <c r="AS68" i="58"/>
  <c r="AT68" i="58"/>
  <c r="AU68" i="58"/>
  <c r="AV68" i="58"/>
  <c r="AW68" i="58"/>
  <c r="AX68" i="58"/>
  <c r="AY68" i="58"/>
  <c r="AZ68" i="58"/>
  <c r="BA68" i="58"/>
  <c r="BB68" i="58"/>
  <c r="BC68" i="58"/>
  <c r="BD68" i="58"/>
  <c r="BE68" i="58"/>
  <c r="BF68" i="58"/>
  <c r="BG68" i="58"/>
  <c r="BH68" i="58"/>
  <c r="BI68" i="58"/>
  <c r="BJ68" i="58"/>
  <c r="BK68" i="58"/>
  <c r="BL68" i="58"/>
  <c r="BM68" i="58"/>
  <c r="BN68" i="58"/>
  <c r="BO68" i="58"/>
  <c r="BP68" i="58"/>
  <c r="BQ68" i="58"/>
  <c r="BR68" i="58"/>
  <c r="BS68" i="58"/>
  <c r="BT68" i="58"/>
  <c r="BU68" i="58"/>
  <c r="BV68" i="58"/>
  <c r="BW68" i="58"/>
  <c r="BX68" i="58"/>
  <c r="BY68" i="58"/>
  <c r="BZ68" i="58"/>
  <c r="CA68" i="58"/>
  <c r="CB68" i="58"/>
  <c r="CC68" i="58"/>
  <c r="CD68" i="58"/>
  <c r="CE68" i="58"/>
  <c r="CF68" i="58"/>
  <c r="CG68" i="58"/>
  <c r="CH68" i="58"/>
  <c r="CI68" i="58"/>
  <c r="CJ68" i="58"/>
  <c r="CK68" i="58"/>
  <c r="CL68" i="58"/>
  <c r="CM68" i="58"/>
  <c r="CN68" i="58"/>
  <c r="CO68" i="58"/>
  <c r="CP68" i="58"/>
  <c r="CQ68" i="58"/>
  <c r="CR68" i="58"/>
  <c r="CS68" i="58"/>
  <c r="CT68" i="58"/>
  <c r="CU68" i="58"/>
  <c r="CV68" i="58"/>
  <c r="CW68" i="58"/>
  <c r="CX68" i="58"/>
  <c r="CY68" i="58"/>
  <c r="C62" i="58"/>
  <c r="D62" i="58"/>
  <c r="E62" i="58"/>
  <c r="F62" i="58"/>
  <c r="G62" i="58"/>
  <c r="H62" i="58"/>
  <c r="I62" i="58"/>
  <c r="J62" i="58"/>
  <c r="K62" i="58"/>
  <c r="L62" i="58"/>
  <c r="M62" i="58"/>
  <c r="N62" i="58"/>
  <c r="O62" i="58"/>
  <c r="P62" i="58"/>
  <c r="Q62" i="58"/>
  <c r="R62" i="58"/>
  <c r="S62" i="58"/>
  <c r="T62" i="58"/>
  <c r="U62" i="58"/>
  <c r="V62" i="58"/>
  <c r="W62" i="58"/>
  <c r="X62" i="58"/>
  <c r="Y62" i="58"/>
  <c r="Z62" i="58"/>
  <c r="AA62" i="58"/>
  <c r="AB62" i="58"/>
  <c r="AC62" i="58"/>
  <c r="AD62" i="58"/>
  <c r="AE62" i="58"/>
  <c r="AF62" i="58"/>
  <c r="AG62" i="58"/>
  <c r="AH62" i="58"/>
  <c r="AI62" i="58"/>
  <c r="AJ62" i="58"/>
  <c r="AK62" i="58"/>
  <c r="AL62" i="58"/>
  <c r="AM62" i="58"/>
  <c r="AN62" i="58"/>
  <c r="AO62" i="58"/>
  <c r="AP62" i="58"/>
  <c r="AQ62" i="58"/>
  <c r="AR62" i="58"/>
  <c r="AS62" i="58"/>
  <c r="AT62" i="58"/>
  <c r="AU62" i="58"/>
  <c r="AV62" i="58"/>
  <c r="AW62" i="58"/>
  <c r="AX62" i="58"/>
  <c r="AY62" i="58"/>
  <c r="AZ62" i="58"/>
  <c r="BA62" i="58"/>
  <c r="BB62" i="58"/>
  <c r="BC62" i="58"/>
  <c r="BD62" i="58"/>
  <c r="BE62" i="58"/>
  <c r="BF62" i="58"/>
  <c r="BG62" i="58"/>
  <c r="BH62" i="58"/>
  <c r="BI62" i="58"/>
  <c r="BJ62" i="58"/>
  <c r="BK62" i="58"/>
  <c r="BL62" i="58"/>
  <c r="BM62" i="58"/>
  <c r="BN62" i="58"/>
  <c r="BO62" i="58"/>
  <c r="BP62" i="58"/>
  <c r="BQ62" i="58"/>
  <c r="BR62" i="58"/>
  <c r="BS62" i="58"/>
  <c r="BT62" i="58"/>
  <c r="BU62" i="58"/>
  <c r="BV62" i="58"/>
  <c r="BW62" i="58"/>
  <c r="BX62" i="58"/>
  <c r="BY62" i="58"/>
  <c r="BZ62" i="58"/>
  <c r="CA62" i="58"/>
  <c r="CB62" i="58"/>
  <c r="CC62" i="58"/>
  <c r="CD62" i="58"/>
  <c r="CE62" i="58"/>
  <c r="CF62" i="58"/>
  <c r="CG62" i="58"/>
  <c r="CH62" i="58"/>
  <c r="CI62" i="58"/>
  <c r="CJ62" i="58"/>
  <c r="CK62" i="58"/>
  <c r="CL62" i="58"/>
  <c r="CM62" i="58"/>
  <c r="CN62" i="58"/>
  <c r="CO62" i="58"/>
  <c r="CP62" i="58"/>
  <c r="CQ62" i="58"/>
  <c r="CR62" i="58"/>
  <c r="CS62" i="58"/>
  <c r="CT62" i="58"/>
  <c r="CU62" i="58"/>
  <c r="CV62" i="58"/>
  <c r="CW62" i="58"/>
  <c r="CX62" i="58"/>
  <c r="CY62" i="58"/>
  <c r="C54"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AD54" i="58"/>
  <c r="AE54" i="58"/>
  <c r="AF54" i="58"/>
  <c r="AG54" i="58"/>
  <c r="AH54" i="58"/>
  <c r="AI54" i="58"/>
  <c r="AJ54" i="58"/>
  <c r="AK54" i="58"/>
  <c r="AL54" i="58"/>
  <c r="AM54" i="58"/>
  <c r="AN54" i="58"/>
  <c r="AO54" i="58"/>
  <c r="AP54" i="58"/>
  <c r="AQ54" i="58"/>
  <c r="AR54" i="58"/>
  <c r="AS54" i="58"/>
  <c r="AT54" i="58"/>
  <c r="AU54" i="58"/>
  <c r="AV54" i="58"/>
  <c r="AW54" i="58"/>
  <c r="AX54" i="58"/>
  <c r="AY54" i="58"/>
  <c r="AZ54" i="58"/>
  <c r="BA54" i="58"/>
  <c r="BB54" i="58"/>
  <c r="BC54" i="58"/>
  <c r="BD54" i="58"/>
  <c r="BE54" i="58"/>
  <c r="BF54" i="58"/>
  <c r="BG54" i="58"/>
  <c r="BH54" i="58"/>
  <c r="BI54" i="58"/>
  <c r="BJ54" i="58"/>
  <c r="BK54" i="58"/>
  <c r="BL54" i="58"/>
  <c r="BM54" i="58"/>
  <c r="BN54" i="58"/>
  <c r="BO54" i="58"/>
  <c r="BP54" i="58"/>
  <c r="BQ54" i="58"/>
  <c r="BR54" i="58"/>
  <c r="BS54" i="58"/>
  <c r="BT54" i="58"/>
  <c r="BU54" i="58"/>
  <c r="BV54" i="58"/>
  <c r="BW54" i="58"/>
  <c r="BX54" i="58"/>
  <c r="BY54" i="58"/>
  <c r="BZ54" i="58"/>
  <c r="CA54" i="58"/>
  <c r="CB54" i="58"/>
  <c r="CC54" i="58"/>
  <c r="CD54" i="58"/>
  <c r="CE54" i="58"/>
  <c r="CF54" i="58"/>
  <c r="CG54" i="58"/>
  <c r="CH54" i="58"/>
  <c r="CI54" i="58"/>
  <c r="CJ54" i="58"/>
  <c r="CK54" i="58"/>
  <c r="CL54" i="58"/>
  <c r="CM54" i="58"/>
  <c r="CN54" i="58"/>
  <c r="CO54" i="58"/>
  <c r="CP54" i="58"/>
  <c r="CQ54" i="58"/>
  <c r="CR54" i="58"/>
  <c r="CS54" i="58"/>
  <c r="CT54" i="58"/>
  <c r="CU54" i="58"/>
  <c r="CV54" i="58"/>
  <c r="CW54" i="58"/>
  <c r="CX54" i="58"/>
  <c r="CY54" i="58"/>
  <c r="C48"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AD48" i="58"/>
  <c r="AE48" i="58"/>
  <c r="AF48" i="58"/>
  <c r="AG48" i="58"/>
  <c r="AH48" i="58"/>
  <c r="AI48" i="58"/>
  <c r="AJ48" i="58"/>
  <c r="AK48" i="58"/>
  <c r="AL48" i="58"/>
  <c r="AM48" i="58"/>
  <c r="AN48" i="58"/>
  <c r="AO48" i="58"/>
  <c r="AP48" i="58"/>
  <c r="AQ48" i="58"/>
  <c r="AR48" i="58"/>
  <c r="AS48" i="58"/>
  <c r="AT48" i="58"/>
  <c r="AU48" i="58"/>
  <c r="AV48" i="58"/>
  <c r="AW48" i="58"/>
  <c r="AX48" i="58"/>
  <c r="AY48" i="58"/>
  <c r="AZ48" i="58"/>
  <c r="BA48" i="58"/>
  <c r="BB48" i="58"/>
  <c r="BC48" i="58"/>
  <c r="BD48" i="58"/>
  <c r="BE48" i="58"/>
  <c r="BF48" i="58"/>
  <c r="BG48" i="58"/>
  <c r="BH48" i="58"/>
  <c r="BI48" i="58"/>
  <c r="BJ48" i="58"/>
  <c r="BK48" i="58"/>
  <c r="BL48" i="58"/>
  <c r="BM48" i="58"/>
  <c r="BN48" i="58"/>
  <c r="BO48" i="58"/>
  <c r="BP48" i="58"/>
  <c r="BQ48" i="58"/>
  <c r="BR48" i="58"/>
  <c r="BS48" i="58"/>
  <c r="BT48" i="58"/>
  <c r="BU48" i="58"/>
  <c r="BV48" i="58"/>
  <c r="BW48" i="58"/>
  <c r="BX48" i="58"/>
  <c r="BY48" i="58"/>
  <c r="BZ48" i="58"/>
  <c r="CA48" i="58"/>
  <c r="CB48" i="58"/>
  <c r="CC48" i="58"/>
  <c r="CD48" i="58"/>
  <c r="CE48" i="58"/>
  <c r="CF48" i="58"/>
  <c r="CG48" i="58"/>
  <c r="CH48" i="58"/>
  <c r="CI48" i="58"/>
  <c r="CJ48" i="58"/>
  <c r="CK48" i="58"/>
  <c r="CL48" i="58"/>
  <c r="CM48" i="58"/>
  <c r="CN48" i="58"/>
  <c r="CO48" i="58"/>
  <c r="CP48" i="58"/>
  <c r="CQ48" i="58"/>
  <c r="CR48" i="58"/>
  <c r="CS48" i="58"/>
  <c r="CT48" i="58"/>
  <c r="CU48" i="58"/>
  <c r="CV48" i="58"/>
  <c r="CW48" i="58"/>
  <c r="CX48" i="58"/>
  <c r="CY48" i="58"/>
  <c r="C40"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AD40" i="58"/>
  <c r="AE40" i="58"/>
  <c r="AF40" i="58"/>
  <c r="AG40" i="58"/>
  <c r="AH40" i="58"/>
  <c r="AI40" i="58"/>
  <c r="AJ40" i="58"/>
  <c r="AK40" i="58"/>
  <c r="AL40" i="58"/>
  <c r="AM40" i="58"/>
  <c r="AN40" i="58"/>
  <c r="AO40" i="58"/>
  <c r="AP40" i="58"/>
  <c r="AQ40" i="58"/>
  <c r="AR40" i="58"/>
  <c r="AS40" i="58"/>
  <c r="AT40" i="58"/>
  <c r="AU40" i="58"/>
  <c r="AV40" i="58"/>
  <c r="AW40" i="58"/>
  <c r="AX40" i="58"/>
  <c r="AY40" i="58"/>
  <c r="AZ40" i="58"/>
  <c r="BA40" i="58"/>
  <c r="BB40" i="58"/>
  <c r="BC40" i="58"/>
  <c r="BD40" i="58"/>
  <c r="BE40" i="58"/>
  <c r="BF40" i="58"/>
  <c r="BG40" i="58"/>
  <c r="BH40" i="58"/>
  <c r="BI40" i="58"/>
  <c r="BJ40" i="58"/>
  <c r="BK40" i="58"/>
  <c r="BL40" i="58"/>
  <c r="BM40" i="58"/>
  <c r="BN40" i="58"/>
  <c r="BO40" i="58"/>
  <c r="BP40" i="58"/>
  <c r="BQ40" i="58"/>
  <c r="BR40" i="58"/>
  <c r="BS40" i="58"/>
  <c r="BT40" i="58"/>
  <c r="BU40" i="58"/>
  <c r="BV40" i="58"/>
  <c r="BW40" i="58"/>
  <c r="BX40" i="58"/>
  <c r="BY40" i="58"/>
  <c r="BZ40" i="58"/>
  <c r="CA40" i="58"/>
  <c r="CB40" i="58"/>
  <c r="CC40" i="58"/>
  <c r="CD40" i="58"/>
  <c r="CE40" i="58"/>
  <c r="CF40" i="58"/>
  <c r="CG40" i="58"/>
  <c r="CH40" i="58"/>
  <c r="CI40" i="58"/>
  <c r="CJ40" i="58"/>
  <c r="CK40" i="58"/>
  <c r="CL40" i="58"/>
  <c r="CM40" i="58"/>
  <c r="CN40" i="58"/>
  <c r="CO40" i="58"/>
  <c r="CP40" i="58"/>
  <c r="CQ40" i="58"/>
  <c r="CR40" i="58"/>
  <c r="CS40" i="58"/>
  <c r="CT40" i="58"/>
  <c r="CU40" i="58"/>
  <c r="CV40" i="58"/>
  <c r="CW40" i="58"/>
  <c r="CX40" i="58"/>
  <c r="CY40" i="58"/>
  <c r="C34"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AD34" i="58"/>
  <c r="AE34" i="58"/>
  <c r="AF34" i="58"/>
  <c r="AG34" i="58"/>
  <c r="AH34" i="58"/>
  <c r="AI34" i="58"/>
  <c r="AJ34" i="58"/>
  <c r="AK34" i="58"/>
  <c r="AL34" i="58"/>
  <c r="AM34" i="58"/>
  <c r="AN34" i="58"/>
  <c r="AO34" i="58"/>
  <c r="AP34" i="58"/>
  <c r="AQ34" i="58"/>
  <c r="AR34" i="58"/>
  <c r="AS34" i="58"/>
  <c r="AT34" i="58"/>
  <c r="AU34" i="58"/>
  <c r="AV34" i="58"/>
  <c r="AW34" i="58"/>
  <c r="AX34" i="58"/>
  <c r="AY34" i="58"/>
  <c r="AZ34" i="58"/>
  <c r="BA34" i="58"/>
  <c r="BB34" i="58"/>
  <c r="BC34" i="58"/>
  <c r="BD34" i="58"/>
  <c r="BE34" i="58"/>
  <c r="BF34" i="58"/>
  <c r="BG34" i="58"/>
  <c r="BH34" i="58"/>
  <c r="BI34" i="58"/>
  <c r="BJ34" i="58"/>
  <c r="BK34" i="58"/>
  <c r="BL34" i="58"/>
  <c r="BM34" i="58"/>
  <c r="BN34" i="58"/>
  <c r="BO34" i="58"/>
  <c r="BP34" i="58"/>
  <c r="BQ34" i="58"/>
  <c r="BR34" i="58"/>
  <c r="BS34" i="58"/>
  <c r="BT34" i="58"/>
  <c r="BU34" i="58"/>
  <c r="BV34" i="58"/>
  <c r="BW34" i="58"/>
  <c r="BX34" i="58"/>
  <c r="BY34" i="58"/>
  <c r="BZ34" i="58"/>
  <c r="CA34" i="58"/>
  <c r="CB34" i="58"/>
  <c r="CC34" i="58"/>
  <c r="CD34" i="58"/>
  <c r="CE34" i="58"/>
  <c r="CF34" i="58"/>
  <c r="CG34" i="58"/>
  <c r="CH34" i="58"/>
  <c r="CI34" i="58"/>
  <c r="CJ34" i="58"/>
  <c r="CK34" i="58"/>
  <c r="CL34" i="58"/>
  <c r="CM34" i="58"/>
  <c r="CN34" i="58"/>
  <c r="CO34" i="58"/>
  <c r="CP34" i="58"/>
  <c r="CQ34" i="58"/>
  <c r="CR34" i="58"/>
  <c r="CS34" i="58"/>
  <c r="CT34" i="58"/>
  <c r="CU34" i="58"/>
  <c r="CV34" i="58"/>
  <c r="CW34" i="58"/>
  <c r="CX34" i="58"/>
  <c r="CY34"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AD29" i="58"/>
  <c r="AE29" i="58"/>
  <c r="AF29" i="58"/>
  <c r="AG29" i="58"/>
  <c r="AH29" i="58"/>
  <c r="AI29" i="58"/>
  <c r="AJ29" i="58"/>
  <c r="AK29" i="58"/>
  <c r="AL29" i="58"/>
  <c r="AM29" i="58"/>
  <c r="AN29" i="58"/>
  <c r="AO29" i="58"/>
  <c r="AP29" i="58"/>
  <c r="AQ29" i="58"/>
  <c r="AR29" i="58"/>
  <c r="AS29" i="58"/>
  <c r="AT29" i="58"/>
  <c r="AU29" i="58"/>
  <c r="AV29" i="58"/>
  <c r="AW29" i="58"/>
  <c r="AX29" i="58"/>
  <c r="AY29" i="58"/>
  <c r="AZ29" i="58"/>
  <c r="BA29" i="58"/>
  <c r="BB29" i="58"/>
  <c r="BC29" i="58"/>
  <c r="BD29" i="58"/>
  <c r="BE29" i="58"/>
  <c r="BF29" i="58"/>
  <c r="BG29" i="58"/>
  <c r="BH29" i="58"/>
  <c r="BI29" i="58"/>
  <c r="BJ29" i="58"/>
  <c r="BK29" i="58"/>
  <c r="BL29" i="58"/>
  <c r="BM29" i="58"/>
  <c r="BN29" i="58"/>
  <c r="BO29" i="58"/>
  <c r="BP29" i="58"/>
  <c r="BQ29" i="58"/>
  <c r="BR29" i="58"/>
  <c r="BS29" i="58"/>
  <c r="BT29" i="58"/>
  <c r="BU29" i="58"/>
  <c r="BV29" i="58"/>
  <c r="BW29" i="58"/>
  <c r="BX29" i="58"/>
  <c r="BY29" i="58"/>
  <c r="BZ29" i="58"/>
  <c r="CA29" i="58"/>
  <c r="CB29" i="58"/>
  <c r="CC29" i="58"/>
  <c r="CD29" i="58"/>
  <c r="CE29" i="58"/>
  <c r="CF29" i="58"/>
  <c r="CG29" i="58"/>
  <c r="CH29" i="58"/>
  <c r="CI29" i="58"/>
  <c r="CJ29" i="58"/>
  <c r="CK29" i="58"/>
  <c r="CL29" i="58"/>
  <c r="CM29" i="58"/>
  <c r="CN29" i="58"/>
  <c r="CO29" i="58"/>
  <c r="CP29" i="58"/>
  <c r="CQ29" i="58"/>
  <c r="CR29" i="58"/>
  <c r="CS29" i="58"/>
  <c r="CT29" i="58"/>
  <c r="CU29" i="58"/>
  <c r="CV29" i="58"/>
  <c r="CW29" i="58"/>
  <c r="CX29" i="58"/>
  <c r="CY29" i="58"/>
  <c r="C69" i="58"/>
  <c r="C41" i="58"/>
  <c r="C49" i="58"/>
  <c r="D22" i="51"/>
  <c r="E22" i="51"/>
  <c r="D18" i="51"/>
  <c r="F18" i="51"/>
  <c r="F19" i="51"/>
  <c r="E18" i="51"/>
  <c r="E19" i="51"/>
  <c r="F22" i="51"/>
  <c r="F23" i="51"/>
  <c r="C73" i="51"/>
  <c r="C74" i="51"/>
  <c r="F15" i="56"/>
  <c r="E15" i="56"/>
  <c r="E16" i="53"/>
  <c r="E17" i="53"/>
  <c r="E14" i="56"/>
  <c r="E16" i="56"/>
  <c r="E19" i="56"/>
  <c r="E14" i="43"/>
  <c r="F15" i="42"/>
  <c r="F16" i="42"/>
  <c r="F20" i="42"/>
  <c r="F21" i="42"/>
  <c r="F23" i="42"/>
  <c r="C63" i="58"/>
  <c r="C55" i="58"/>
  <c r="C35" i="58"/>
  <c r="C70" i="58"/>
  <c r="D69" i="58"/>
  <c r="C42" i="58"/>
  <c r="D41" i="58"/>
  <c r="C50" i="58"/>
  <c r="D49" i="58"/>
  <c r="F19" i="56"/>
  <c r="D19" i="56"/>
  <c r="D18" i="56"/>
  <c r="D20" i="56"/>
  <c r="D15" i="56"/>
  <c r="D14" i="43"/>
  <c r="F14" i="43"/>
  <c r="D30" i="56"/>
  <c r="E30" i="56"/>
  <c r="F30" i="56"/>
  <c r="G30" i="56"/>
  <c r="H30" i="56"/>
  <c r="I30" i="56"/>
  <c r="J30" i="56"/>
  <c r="K30" i="56"/>
  <c r="L30" i="56"/>
  <c r="M30" i="56"/>
  <c r="N30" i="56"/>
  <c r="O30" i="56"/>
  <c r="P30" i="56"/>
  <c r="Q30" i="56"/>
  <c r="R30" i="56"/>
  <c r="S30" i="56"/>
  <c r="T30" i="56"/>
  <c r="U30" i="56"/>
  <c r="V30" i="56"/>
  <c r="W30" i="56"/>
  <c r="X30" i="56"/>
  <c r="Y30" i="56"/>
  <c r="Z30" i="56"/>
  <c r="AA30" i="56"/>
  <c r="AB30" i="56"/>
  <c r="AC30" i="56"/>
  <c r="AD30" i="56"/>
  <c r="AE30" i="56"/>
  <c r="AF30" i="56"/>
  <c r="AG30" i="56"/>
  <c r="AH30" i="56"/>
  <c r="AI30" i="56"/>
  <c r="AJ30" i="56"/>
  <c r="AK30" i="56"/>
  <c r="AL30" i="56"/>
  <c r="AM30" i="56"/>
  <c r="AN30" i="56"/>
  <c r="AO30" i="56"/>
  <c r="AP30" i="56"/>
  <c r="AQ30" i="56"/>
  <c r="AR30" i="56"/>
  <c r="AS30" i="56"/>
  <c r="AT30" i="56"/>
  <c r="AU30" i="56"/>
  <c r="AV30" i="56"/>
  <c r="AW30" i="56"/>
  <c r="AX30" i="56"/>
  <c r="AY30" i="56"/>
  <c r="AZ30" i="56"/>
  <c r="BA30" i="56"/>
  <c r="BB30" i="56"/>
  <c r="BC30" i="56"/>
  <c r="BD30" i="56"/>
  <c r="BE30" i="56"/>
  <c r="BF30" i="56"/>
  <c r="BG30" i="56"/>
  <c r="BH30" i="56"/>
  <c r="BI30" i="56"/>
  <c r="BJ30" i="56"/>
  <c r="BK30" i="56"/>
  <c r="BL30" i="56"/>
  <c r="BM30" i="56"/>
  <c r="BN30" i="56"/>
  <c r="BO30" i="56"/>
  <c r="BP30" i="56"/>
  <c r="BQ30" i="56"/>
  <c r="BR30" i="56"/>
  <c r="BS30" i="56"/>
  <c r="BT30" i="56"/>
  <c r="BU30" i="56"/>
  <c r="BV30" i="56"/>
  <c r="BW30" i="56"/>
  <c r="BX30" i="56"/>
  <c r="BY30" i="56"/>
  <c r="BZ30" i="56"/>
  <c r="CA30" i="56"/>
  <c r="CB30" i="56"/>
  <c r="CC30" i="56"/>
  <c r="CD30" i="56"/>
  <c r="CE30" i="56"/>
  <c r="CF30" i="56"/>
  <c r="CG30" i="56"/>
  <c r="CH30" i="56"/>
  <c r="CI30" i="56"/>
  <c r="CJ30" i="56"/>
  <c r="CK30" i="56"/>
  <c r="CL30" i="56"/>
  <c r="CM30" i="56"/>
  <c r="CN30" i="56"/>
  <c r="CO30" i="56"/>
  <c r="CP30" i="56"/>
  <c r="CQ30" i="56"/>
  <c r="CR30" i="56"/>
  <c r="CS30" i="56"/>
  <c r="CT30" i="56"/>
  <c r="CU30" i="56"/>
  <c r="CV30" i="56"/>
  <c r="CW30" i="56"/>
  <c r="CX30" i="56"/>
  <c r="CY30" i="56"/>
  <c r="D24" i="56"/>
  <c r="D14" i="56"/>
  <c r="D22" i="56"/>
  <c r="F17" i="54"/>
  <c r="C54" i="54"/>
  <c r="F13" i="54"/>
  <c r="C48" i="54"/>
  <c r="D48" i="54"/>
  <c r="E48" i="54"/>
  <c r="F48" i="54"/>
  <c r="G48" i="54"/>
  <c r="H48" i="54"/>
  <c r="I48" i="54"/>
  <c r="J48" i="54"/>
  <c r="K48" i="54"/>
  <c r="L48" i="54"/>
  <c r="M48" i="54"/>
  <c r="N48" i="54"/>
  <c r="O48" i="54"/>
  <c r="P48" i="54"/>
  <c r="Q48" i="54"/>
  <c r="R48" i="54"/>
  <c r="S48" i="54"/>
  <c r="T48" i="54"/>
  <c r="U48" i="54"/>
  <c r="V48" i="54"/>
  <c r="W48" i="54"/>
  <c r="X48" i="54"/>
  <c r="Y48" i="54"/>
  <c r="Z48" i="54"/>
  <c r="AA48" i="54"/>
  <c r="AB48" i="54"/>
  <c r="AC48" i="54"/>
  <c r="AD48" i="54"/>
  <c r="AE48" i="54"/>
  <c r="AF48" i="54"/>
  <c r="AG48" i="54"/>
  <c r="AH48" i="54"/>
  <c r="AI48" i="54"/>
  <c r="AJ48" i="54"/>
  <c r="AK48" i="54"/>
  <c r="AL48" i="54"/>
  <c r="AM48" i="54"/>
  <c r="AN48" i="54"/>
  <c r="AO48" i="54"/>
  <c r="AP48" i="54"/>
  <c r="AQ48" i="54"/>
  <c r="AR48" i="54"/>
  <c r="AS48" i="54"/>
  <c r="AT48" i="54"/>
  <c r="AU48" i="54"/>
  <c r="AV48" i="54"/>
  <c r="AW48" i="54"/>
  <c r="AX48" i="54"/>
  <c r="AY48" i="54"/>
  <c r="AZ48" i="54"/>
  <c r="BA48" i="54"/>
  <c r="BB48" i="54"/>
  <c r="BC48" i="54"/>
  <c r="BD48" i="54"/>
  <c r="BE48" i="54"/>
  <c r="BF48" i="54"/>
  <c r="BG48" i="54"/>
  <c r="BH48" i="54"/>
  <c r="BI48" i="54"/>
  <c r="BJ48" i="54"/>
  <c r="BK48" i="54"/>
  <c r="BL48" i="54"/>
  <c r="BM48" i="54"/>
  <c r="BN48" i="54"/>
  <c r="BO48" i="54"/>
  <c r="BP48" i="54"/>
  <c r="BQ48" i="54"/>
  <c r="BR48" i="54"/>
  <c r="BS48" i="54"/>
  <c r="BT48" i="54"/>
  <c r="BU48" i="54"/>
  <c r="BV48" i="54"/>
  <c r="BW48" i="54"/>
  <c r="BX48" i="54"/>
  <c r="BY48" i="54"/>
  <c r="BZ48" i="54"/>
  <c r="CA48" i="54"/>
  <c r="CB48" i="54"/>
  <c r="CC48" i="54"/>
  <c r="CD48" i="54"/>
  <c r="CE48" i="54"/>
  <c r="CF48" i="54"/>
  <c r="CG48" i="54"/>
  <c r="CH48" i="54"/>
  <c r="CI48" i="54"/>
  <c r="CJ48" i="54"/>
  <c r="CK48" i="54"/>
  <c r="CL48" i="54"/>
  <c r="CM48" i="54"/>
  <c r="CN48" i="54"/>
  <c r="CO48" i="54"/>
  <c r="CP48" i="54"/>
  <c r="CQ48" i="54"/>
  <c r="CR48" i="54"/>
  <c r="CS48" i="54"/>
  <c r="CT48" i="54"/>
  <c r="CU48" i="54"/>
  <c r="CV48" i="54"/>
  <c r="CW48" i="54"/>
  <c r="CX48" i="54"/>
  <c r="CY48" i="54"/>
  <c r="E17" i="54"/>
  <c r="C40" i="54"/>
  <c r="D29" i="54"/>
  <c r="E29" i="54"/>
  <c r="F29" i="54"/>
  <c r="E13" i="54"/>
  <c r="C34" i="54"/>
  <c r="D34" i="54"/>
  <c r="E34" i="54"/>
  <c r="F34" i="54"/>
  <c r="G34" i="54"/>
  <c r="H34" i="54"/>
  <c r="I34" i="54"/>
  <c r="J34" i="54"/>
  <c r="K34" i="54"/>
  <c r="L34" i="54"/>
  <c r="M34" i="54"/>
  <c r="N34" i="54"/>
  <c r="O34" i="54"/>
  <c r="P34" i="54"/>
  <c r="Q34" i="54"/>
  <c r="R34" i="54"/>
  <c r="S34" i="54"/>
  <c r="T34" i="54"/>
  <c r="U34" i="54"/>
  <c r="V34" i="54"/>
  <c r="W34" i="54"/>
  <c r="X34" i="54"/>
  <c r="Y34" i="54"/>
  <c r="Z34" i="54"/>
  <c r="AA34" i="54"/>
  <c r="AB34" i="54"/>
  <c r="AC34" i="54"/>
  <c r="AD34" i="54"/>
  <c r="AE34" i="54"/>
  <c r="AF34" i="54"/>
  <c r="AG34" i="54"/>
  <c r="AH34" i="54"/>
  <c r="AI34" i="54"/>
  <c r="AJ34" i="54"/>
  <c r="AK34" i="54"/>
  <c r="AL34" i="54"/>
  <c r="AM34" i="54"/>
  <c r="AN34" i="54"/>
  <c r="AO34" i="54"/>
  <c r="AP34" i="54"/>
  <c r="AQ34" i="54"/>
  <c r="AR34" i="54"/>
  <c r="AS34" i="54"/>
  <c r="AT34" i="54"/>
  <c r="AU34" i="54"/>
  <c r="AV34" i="54"/>
  <c r="AW34" i="54"/>
  <c r="AX34" i="54"/>
  <c r="AY34" i="54"/>
  <c r="AZ34" i="54"/>
  <c r="BA34" i="54"/>
  <c r="BB34" i="54"/>
  <c r="BC34" i="54"/>
  <c r="BD34" i="54"/>
  <c r="BE34" i="54"/>
  <c r="BF34" i="54"/>
  <c r="BG34" i="54"/>
  <c r="BH34" i="54"/>
  <c r="BI34" i="54"/>
  <c r="BJ34" i="54"/>
  <c r="BK34" i="54"/>
  <c r="BL34" i="54"/>
  <c r="BM34" i="54"/>
  <c r="BN34" i="54"/>
  <c r="BO34" i="54"/>
  <c r="BP34" i="54"/>
  <c r="BQ34" i="54"/>
  <c r="BR34" i="54"/>
  <c r="BS34" i="54"/>
  <c r="BT34" i="54"/>
  <c r="BU34" i="54"/>
  <c r="BV34" i="54"/>
  <c r="BW34" i="54"/>
  <c r="BX34" i="54"/>
  <c r="BY34" i="54"/>
  <c r="BZ34" i="54"/>
  <c r="CA34" i="54"/>
  <c r="CB34" i="54"/>
  <c r="CC34" i="54"/>
  <c r="CD34" i="54"/>
  <c r="CE34" i="54"/>
  <c r="CF34" i="54"/>
  <c r="CG34" i="54"/>
  <c r="CH34" i="54"/>
  <c r="CI34" i="54"/>
  <c r="CJ34" i="54"/>
  <c r="CK34" i="54"/>
  <c r="CL34" i="54"/>
  <c r="CM34" i="54"/>
  <c r="CN34" i="54"/>
  <c r="CO34" i="54"/>
  <c r="CP34" i="54"/>
  <c r="CQ34" i="54"/>
  <c r="CR34" i="54"/>
  <c r="CS34" i="54"/>
  <c r="CT34" i="54"/>
  <c r="CU34" i="54"/>
  <c r="CV34" i="54"/>
  <c r="CW34" i="54"/>
  <c r="CX34" i="54"/>
  <c r="CY34" i="54"/>
  <c r="D17" i="54"/>
  <c r="D13" i="54"/>
  <c r="C35" i="56"/>
  <c r="D35" i="56"/>
  <c r="E35" i="56"/>
  <c r="F35" i="56"/>
  <c r="G35" i="56"/>
  <c r="H35" i="56"/>
  <c r="I35" i="56"/>
  <c r="J35" i="56"/>
  <c r="K35" i="56"/>
  <c r="L35" i="56"/>
  <c r="M35" i="56"/>
  <c r="N35" i="56"/>
  <c r="O35" i="56"/>
  <c r="P35" i="56"/>
  <c r="Q35" i="56"/>
  <c r="R35" i="56"/>
  <c r="S35" i="56"/>
  <c r="T35" i="56"/>
  <c r="U35" i="56"/>
  <c r="V35" i="56"/>
  <c r="W35" i="56"/>
  <c r="X35" i="56"/>
  <c r="Y35" i="56"/>
  <c r="Z35" i="56"/>
  <c r="AA35" i="56"/>
  <c r="AB35" i="56"/>
  <c r="AC35" i="56"/>
  <c r="AD35" i="56"/>
  <c r="AE35" i="56"/>
  <c r="AF35" i="56"/>
  <c r="AG35" i="56"/>
  <c r="AH35" i="56"/>
  <c r="AI35" i="56"/>
  <c r="AJ35" i="56"/>
  <c r="AK35" i="56"/>
  <c r="AL35" i="56"/>
  <c r="AM35" i="56"/>
  <c r="AN35" i="56"/>
  <c r="AO35" i="56"/>
  <c r="AP35" i="56"/>
  <c r="AQ35" i="56"/>
  <c r="AR35" i="56"/>
  <c r="AS35" i="56"/>
  <c r="AT35" i="56"/>
  <c r="AU35" i="56"/>
  <c r="AV35" i="56"/>
  <c r="AW35" i="56"/>
  <c r="AX35" i="56"/>
  <c r="AY35" i="56"/>
  <c r="AZ35" i="56"/>
  <c r="BA35" i="56"/>
  <c r="BB35" i="56"/>
  <c r="BC35" i="56"/>
  <c r="BD35" i="56"/>
  <c r="BE35" i="56"/>
  <c r="BF35" i="56"/>
  <c r="BG35" i="56"/>
  <c r="BH35" i="56"/>
  <c r="BI35" i="56"/>
  <c r="BJ35" i="56"/>
  <c r="BK35" i="56"/>
  <c r="BL35" i="56"/>
  <c r="BM35" i="56"/>
  <c r="BN35" i="56"/>
  <c r="BO35" i="56"/>
  <c r="BP35" i="56"/>
  <c r="BQ35" i="56"/>
  <c r="BR35" i="56"/>
  <c r="BS35" i="56"/>
  <c r="BT35" i="56"/>
  <c r="BU35" i="56"/>
  <c r="BV35" i="56"/>
  <c r="BW35" i="56"/>
  <c r="BX35" i="56"/>
  <c r="BY35" i="56"/>
  <c r="BZ35" i="56"/>
  <c r="CA35" i="56"/>
  <c r="CB35" i="56"/>
  <c r="CC35" i="56"/>
  <c r="CD35" i="56"/>
  <c r="CE35" i="56"/>
  <c r="CF35" i="56"/>
  <c r="CG35" i="56"/>
  <c r="CH35" i="56"/>
  <c r="CI35" i="56"/>
  <c r="CJ35" i="56"/>
  <c r="CK35" i="56"/>
  <c r="CL35" i="56"/>
  <c r="CM35" i="56"/>
  <c r="CN35" i="56"/>
  <c r="CO35" i="56"/>
  <c r="CP35" i="56"/>
  <c r="CQ35" i="56"/>
  <c r="CR35" i="56"/>
  <c r="CS35" i="56"/>
  <c r="CT35" i="56"/>
  <c r="CU35" i="56"/>
  <c r="CV35" i="56"/>
  <c r="CW35" i="56"/>
  <c r="CX35" i="56"/>
  <c r="CY35" i="56"/>
  <c r="F16" i="53"/>
  <c r="F17" i="53"/>
  <c r="F14" i="56"/>
  <c r="D16" i="53"/>
  <c r="D17" i="53"/>
  <c r="F21" i="53"/>
  <c r="F22" i="53"/>
  <c r="E21" i="53"/>
  <c r="E22" i="53"/>
  <c r="E23" i="53"/>
  <c r="D21" i="53"/>
  <c r="D22" i="53"/>
  <c r="D23" i="53"/>
  <c r="E20" i="52"/>
  <c r="F20" i="52"/>
  <c r="F21" i="52"/>
  <c r="F22" i="52"/>
  <c r="D20" i="52"/>
  <c r="D21" i="52"/>
  <c r="D22" i="52"/>
  <c r="E15" i="52"/>
  <c r="E16" i="52"/>
  <c r="E17" i="52"/>
  <c r="F15" i="52"/>
  <c r="F16" i="52"/>
  <c r="F17" i="52"/>
  <c r="D15" i="52"/>
  <c r="D16" i="52"/>
  <c r="D17" i="52"/>
  <c r="D23" i="54"/>
  <c r="D18" i="54"/>
  <c r="D23" i="51"/>
  <c r="C45" i="51"/>
  <c r="C46" i="51"/>
  <c r="D33" i="51"/>
  <c r="E33" i="51"/>
  <c r="F33" i="51"/>
  <c r="G33" i="51"/>
  <c r="H33" i="51"/>
  <c r="I33" i="51"/>
  <c r="J33" i="51"/>
  <c r="K33" i="51"/>
  <c r="L33" i="51"/>
  <c r="M33" i="51"/>
  <c r="N33" i="51"/>
  <c r="O33" i="51"/>
  <c r="P33" i="51"/>
  <c r="Q33" i="51"/>
  <c r="R33" i="51"/>
  <c r="S33" i="51"/>
  <c r="T33" i="51"/>
  <c r="U33" i="51"/>
  <c r="V33" i="51"/>
  <c r="W33" i="51"/>
  <c r="X33" i="51"/>
  <c r="Y33" i="51"/>
  <c r="Z33" i="51"/>
  <c r="AA33" i="51"/>
  <c r="AB33" i="51"/>
  <c r="AC33" i="51"/>
  <c r="AD33" i="51"/>
  <c r="AE33" i="51"/>
  <c r="AF33" i="51"/>
  <c r="AG33" i="51"/>
  <c r="AH33" i="51"/>
  <c r="AI33" i="51"/>
  <c r="AJ33" i="51"/>
  <c r="AK33" i="51"/>
  <c r="AL33" i="51"/>
  <c r="AM33" i="51"/>
  <c r="AN33" i="51"/>
  <c r="AO33" i="51"/>
  <c r="AP33" i="51"/>
  <c r="AQ33" i="51"/>
  <c r="AR33" i="51"/>
  <c r="AS33" i="51"/>
  <c r="AT33" i="51"/>
  <c r="AU33" i="51"/>
  <c r="AV33" i="51"/>
  <c r="AW33" i="51"/>
  <c r="AX33" i="51"/>
  <c r="AY33" i="51"/>
  <c r="AZ33" i="51"/>
  <c r="BA33" i="51"/>
  <c r="BB33" i="51"/>
  <c r="BC33" i="51"/>
  <c r="BD33" i="51"/>
  <c r="BE33" i="51"/>
  <c r="BF33" i="51"/>
  <c r="BG33" i="51"/>
  <c r="BH33" i="51"/>
  <c r="BI33" i="51"/>
  <c r="BJ33" i="51"/>
  <c r="BK33" i="51"/>
  <c r="BL33" i="51"/>
  <c r="BM33" i="51"/>
  <c r="BN33" i="51"/>
  <c r="BO33" i="51"/>
  <c r="BP33" i="51"/>
  <c r="BQ33" i="51"/>
  <c r="BR33" i="51"/>
  <c r="BS33" i="51"/>
  <c r="BT33" i="51"/>
  <c r="BU33" i="51"/>
  <c r="BV33" i="51"/>
  <c r="BW33" i="51"/>
  <c r="BX33" i="51"/>
  <c r="BY33" i="51"/>
  <c r="BZ33" i="51"/>
  <c r="CA33" i="51"/>
  <c r="CB33" i="51"/>
  <c r="CC33" i="51"/>
  <c r="CD33" i="51"/>
  <c r="CE33" i="51"/>
  <c r="CF33" i="51"/>
  <c r="CG33" i="51"/>
  <c r="CH33" i="51"/>
  <c r="CI33" i="51"/>
  <c r="CJ33" i="51"/>
  <c r="CK33" i="51"/>
  <c r="CL33" i="51"/>
  <c r="CM33" i="51"/>
  <c r="CN33" i="51"/>
  <c r="CO33" i="51"/>
  <c r="CP33" i="51"/>
  <c r="CQ33" i="51"/>
  <c r="CR33" i="51"/>
  <c r="CS33" i="51"/>
  <c r="CT33" i="51"/>
  <c r="CU33" i="51"/>
  <c r="CV33" i="51"/>
  <c r="CW33" i="51"/>
  <c r="CX33" i="51"/>
  <c r="CY33" i="51"/>
  <c r="C72" i="51"/>
  <c r="D72" i="51"/>
  <c r="E72" i="51"/>
  <c r="F72" i="51"/>
  <c r="G72" i="51"/>
  <c r="H72" i="51"/>
  <c r="I72" i="51"/>
  <c r="J72" i="51"/>
  <c r="K72" i="51"/>
  <c r="L72" i="51"/>
  <c r="M72" i="51"/>
  <c r="N72" i="51"/>
  <c r="O72" i="51"/>
  <c r="P72" i="51"/>
  <c r="Q72" i="51"/>
  <c r="R72" i="51"/>
  <c r="S72" i="51"/>
  <c r="T72" i="51"/>
  <c r="U72" i="51"/>
  <c r="V72" i="51"/>
  <c r="W72" i="51"/>
  <c r="X72" i="51"/>
  <c r="Y72" i="51"/>
  <c r="Z72" i="51"/>
  <c r="AA72" i="51"/>
  <c r="AB72" i="51"/>
  <c r="AC72" i="51"/>
  <c r="AD72" i="51"/>
  <c r="AE72" i="51"/>
  <c r="AF72" i="51"/>
  <c r="AG72" i="51"/>
  <c r="AH72" i="51"/>
  <c r="AI72" i="51"/>
  <c r="AJ72" i="51"/>
  <c r="AK72" i="51"/>
  <c r="AL72" i="51"/>
  <c r="AM72" i="51"/>
  <c r="AN72" i="51"/>
  <c r="AO72" i="51"/>
  <c r="AP72" i="51"/>
  <c r="AQ72" i="51"/>
  <c r="AR72" i="51"/>
  <c r="AS72" i="51"/>
  <c r="AT72" i="51"/>
  <c r="AU72" i="51"/>
  <c r="AV72" i="51"/>
  <c r="AW72" i="51"/>
  <c r="AX72" i="51"/>
  <c r="AY72" i="51"/>
  <c r="AZ72" i="51"/>
  <c r="BA72" i="51"/>
  <c r="BB72" i="51"/>
  <c r="BC72" i="51"/>
  <c r="BD72" i="51"/>
  <c r="BE72" i="51"/>
  <c r="BF72" i="51"/>
  <c r="BG72" i="51"/>
  <c r="BH72" i="51"/>
  <c r="BI72" i="51"/>
  <c r="BJ72" i="51"/>
  <c r="BK72" i="51"/>
  <c r="BL72" i="51"/>
  <c r="BM72" i="51"/>
  <c r="BN72" i="51"/>
  <c r="BO72" i="51"/>
  <c r="BP72" i="51"/>
  <c r="BQ72" i="51"/>
  <c r="BR72" i="51"/>
  <c r="BS72" i="51"/>
  <c r="BT72" i="51"/>
  <c r="BU72" i="51"/>
  <c r="BV72" i="51"/>
  <c r="BW72" i="51"/>
  <c r="BX72" i="51"/>
  <c r="BY72" i="51"/>
  <c r="BZ72" i="51"/>
  <c r="CA72" i="51"/>
  <c r="CB72" i="51"/>
  <c r="CC72" i="51"/>
  <c r="CD72" i="51"/>
  <c r="CE72" i="51"/>
  <c r="CF72" i="51"/>
  <c r="CG72" i="51"/>
  <c r="CH72" i="51"/>
  <c r="CI72" i="51"/>
  <c r="CJ72" i="51"/>
  <c r="CK72" i="51"/>
  <c r="CL72" i="51"/>
  <c r="CM72" i="51"/>
  <c r="CN72" i="51"/>
  <c r="CO72" i="51"/>
  <c r="CP72" i="51"/>
  <c r="CQ72" i="51"/>
  <c r="CR72" i="51"/>
  <c r="CS72" i="51"/>
  <c r="CT72" i="51"/>
  <c r="CU72" i="51"/>
  <c r="CV72" i="51"/>
  <c r="CW72" i="51"/>
  <c r="CX72" i="51"/>
  <c r="CY72" i="51"/>
  <c r="C66" i="51"/>
  <c r="D66" i="51"/>
  <c r="E66" i="51"/>
  <c r="F66" i="51"/>
  <c r="G66" i="51"/>
  <c r="H66" i="51"/>
  <c r="I66" i="51"/>
  <c r="J66" i="51"/>
  <c r="K66" i="51"/>
  <c r="L66" i="51"/>
  <c r="M66" i="51"/>
  <c r="N66" i="51"/>
  <c r="O66" i="51"/>
  <c r="P66" i="51"/>
  <c r="Q66" i="51"/>
  <c r="R66" i="51"/>
  <c r="S66" i="51"/>
  <c r="T66" i="51"/>
  <c r="U66" i="51"/>
  <c r="V66" i="51"/>
  <c r="W66" i="51"/>
  <c r="X66" i="51"/>
  <c r="Y66" i="51"/>
  <c r="Z66" i="51"/>
  <c r="AA66" i="51"/>
  <c r="AB66" i="51"/>
  <c r="AC66" i="51"/>
  <c r="AD66" i="51"/>
  <c r="AE66" i="51"/>
  <c r="AF66" i="51"/>
  <c r="AG66" i="51"/>
  <c r="AH66" i="51"/>
  <c r="AI66" i="51"/>
  <c r="AJ66" i="51"/>
  <c r="AK66" i="51"/>
  <c r="AL66" i="51"/>
  <c r="AM66" i="51"/>
  <c r="AN66" i="51"/>
  <c r="AO66" i="51"/>
  <c r="AP66" i="51"/>
  <c r="AQ66" i="51"/>
  <c r="AR66" i="51"/>
  <c r="AS66" i="51"/>
  <c r="AT66" i="51"/>
  <c r="AU66" i="51"/>
  <c r="AV66" i="51"/>
  <c r="AW66" i="51"/>
  <c r="AX66" i="51"/>
  <c r="AY66" i="51"/>
  <c r="AZ66" i="51"/>
  <c r="BA66" i="51"/>
  <c r="BB66" i="51"/>
  <c r="BC66" i="51"/>
  <c r="BD66" i="51"/>
  <c r="BE66" i="51"/>
  <c r="BF66" i="51"/>
  <c r="BG66" i="51"/>
  <c r="BH66" i="51"/>
  <c r="BI66" i="51"/>
  <c r="BJ66" i="51"/>
  <c r="BK66" i="51"/>
  <c r="BL66" i="51"/>
  <c r="BM66" i="51"/>
  <c r="BN66" i="51"/>
  <c r="BO66" i="51"/>
  <c r="BP66" i="51"/>
  <c r="BQ66" i="51"/>
  <c r="BR66" i="51"/>
  <c r="BS66" i="51"/>
  <c r="BT66" i="51"/>
  <c r="BU66" i="51"/>
  <c r="BV66" i="51"/>
  <c r="BW66" i="51"/>
  <c r="BX66" i="51"/>
  <c r="BY66" i="51"/>
  <c r="BZ66" i="51"/>
  <c r="CA66" i="51"/>
  <c r="CB66" i="51"/>
  <c r="CC66" i="51"/>
  <c r="CD66" i="51"/>
  <c r="CE66" i="51"/>
  <c r="CF66" i="51"/>
  <c r="CG66" i="51"/>
  <c r="CH66" i="51"/>
  <c r="CI66" i="51"/>
  <c r="CJ66" i="51"/>
  <c r="CK66" i="51"/>
  <c r="CL66" i="51"/>
  <c r="CM66" i="51"/>
  <c r="CN66" i="51"/>
  <c r="CO66" i="51"/>
  <c r="CP66" i="51"/>
  <c r="CQ66" i="51"/>
  <c r="CR66" i="51"/>
  <c r="CS66" i="51"/>
  <c r="CT66" i="51"/>
  <c r="CU66" i="51"/>
  <c r="CV66" i="51"/>
  <c r="CW66" i="51"/>
  <c r="CX66" i="51"/>
  <c r="CY66" i="51"/>
  <c r="C58" i="51"/>
  <c r="D58" i="51"/>
  <c r="E58" i="51"/>
  <c r="F58" i="51"/>
  <c r="G58" i="51"/>
  <c r="H58" i="51"/>
  <c r="I58" i="51"/>
  <c r="J58" i="51"/>
  <c r="K58" i="51"/>
  <c r="L58" i="51"/>
  <c r="M58" i="51"/>
  <c r="N58" i="51"/>
  <c r="O58" i="51"/>
  <c r="P58" i="51"/>
  <c r="Q58" i="51"/>
  <c r="R58" i="51"/>
  <c r="S58" i="51"/>
  <c r="T58" i="51"/>
  <c r="U58" i="51"/>
  <c r="V58" i="51"/>
  <c r="W58" i="51"/>
  <c r="X58" i="51"/>
  <c r="Y58" i="51"/>
  <c r="Z58" i="51"/>
  <c r="AA58" i="51"/>
  <c r="AB58" i="51"/>
  <c r="AC58" i="51"/>
  <c r="AD58" i="51"/>
  <c r="AE58" i="51"/>
  <c r="AF58" i="51"/>
  <c r="AG58" i="51"/>
  <c r="AH58" i="51"/>
  <c r="AI58" i="51"/>
  <c r="AJ58" i="51"/>
  <c r="AK58" i="51"/>
  <c r="AL58" i="51"/>
  <c r="AM58" i="51"/>
  <c r="AN58" i="51"/>
  <c r="AO58" i="51"/>
  <c r="AP58" i="51"/>
  <c r="AQ58" i="51"/>
  <c r="AR58" i="51"/>
  <c r="AS58" i="51"/>
  <c r="AT58" i="51"/>
  <c r="AU58" i="51"/>
  <c r="AV58" i="51"/>
  <c r="AW58" i="51"/>
  <c r="AX58" i="51"/>
  <c r="AY58" i="51"/>
  <c r="AZ58" i="51"/>
  <c r="BA58" i="51"/>
  <c r="BB58" i="51"/>
  <c r="BC58" i="51"/>
  <c r="BD58" i="51"/>
  <c r="BE58" i="51"/>
  <c r="BF58" i="51"/>
  <c r="BG58" i="51"/>
  <c r="BH58" i="51"/>
  <c r="BI58" i="51"/>
  <c r="BJ58" i="51"/>
  <c r="BK58" i="51"/>
  <c r="BL58" i="51"/>
  <c r="BM58" i="51"/>
  <c r="BN58" i="51"/>
  <c r="BO58" i="51"/>
  <c r="BP58" i="51"/>
  <c r="BQ58" i="51"/>
  <c r="BR58" i="51"/>
  <c r="BS58" i="51"/>
  <c r="BT58" i="51"/>
  <c r="BU58" i="51"/>
  <c r="BV58" i="51"/>
  <c r="BW58" i="51"/>
  <c r="BX58" i="51"/>
  <c r="BY58" i="51"/>
  <c r="BZ58" i="51"/>
  <c r="CA58" i="51"/>
  <c r="CB58" i="51"/>
  <c r="CC58" i="51"/>
  <c r="CD58" i="51"/>
  <c r="CE58" i="51"/>
  <c r="CF58" i="51"/>
  <c r="CG58" i="51"/>
  <c r="CH58" i="51"/>
  <c r="CI58" i="51"/>
  <c r="CJ58" i="51"/>
  <c r="CK58" i="51"/>
  <c r="CL58" i="51"/>
  <c r="CM58" i="51"/>
  <c r="CN58" i="51"/>
  <c r="CO58" i="51"/>
  <c r="CP58" i="51"/>
  <c r="CQ58" i="51"/>
  <c r="CR58" i="51"/>
  <c r="CS58" i="51"/>
  <c r="CT58" i="51"/>
  <c r="CU58" i="51"/>
  <c r="CV58" i="51"/>
  <c r="CW58" i="51"/>
  <c r="CX58" i="51"/>
  <c r="CY58" i="51"/>
  <c r="C52" i="51"/>
  <c r="D52" i="51"/>
  <c r="E52" i="51"/>
  <c r="F52" i="51"/>
  <c r="G52" i="51"/>
  <c r="H52" i="51"/>
  <c r="I52" i="51"/>
  <c r="J52" i="51"/>
  <c r="K52" i="51"/>
  <c r="L52" i="51"/>
  <c r="M52" i="51"/>
  <c r="N52" i="51"/>
  <c r="O52" i="51"/>
  <c r="P52" i="51"/>
  <c r="Q52" i="51"/>
  <c r="R52" i="51"/>
  <c r="S52" i="51"/>
  <c r="T52" i="51"/>
  <c r="U52" i="51"/>
  <c r="V52" i="51"/>
  <c r="W52" i="51"/>
  <c r="X52" i="51"/>
  <c r="Y52" i="51"/>
  <c r="Z52" i="51"/>
  <c r="AA52" i="51"/>
  <c r="AB52" i="51"/>
  <c r="AC52" i="51"/>
  <c r="AD52" i="51"/>
  <c r="AE52" i="51"/>
  <c r="AF52" i="51"/>
  <c r="AG52" i="51"/>
  <c r="AH52" i="51"/>
  <c r="AI52" i="51"/>
  <c r="AJ52" i="51"/>
  <c r="AK52" i="51"/>
  <c r="AL52" i="51"/>
  <c r="AM52" i="51"/>
  <c r="AN52" i="51"/>
  <c r="AO52" i="51"/>
  <c r="AP52" i="51"/>
  <c r="AQ52" i="51"/>
  <c r="AR52" i="51"/>
  <c r="AS52" i="51"/>
  <c r="AT52" i="51"/>
  <c r="AU52" i="51"/>
  <c r="AV52" i="51"/>
  <c r="AW52" i="51"/>
  <c r="AX52" i="51"/>
  <c r="AY52" i="51"/>
  <c r="AZ52" i="51"/>
  <c r="BA52" i="51"/>
  <c r="BB52" i="51"/>
  <c r="BC52" i="51"/>
  <c r="BD52" i="51"/>
  <c r="BE52" i="51"/>
  <c r="BF52" i="51"/>
  <c r="BG52" i="51"/>
  <c r="BH52" i="51"/>
  <c r="BI52" i="51"/>
  <c r="BJ52" i="51"/>
  <c r="BK52" i="51"/>
  <c r="BL52" i="51"/>
  <c r="BM52" i="51"/>
  <c r="BN52" i="51"/>
  <c r="BO52" i="51"/>
  <c r="BP52" i="51"/>
  <c r="BQ52" i="51"/>
  <c r="BR52" i="51"/>
  <c r="BS52" i="51"/>
  <c r="BT52" i="51"/>
  <c r="BU52" i="51"/>
  <c r="BV52" i="51"/>
  <c r="BW52" i="51"/>
  <c r="BX52" i="51"/>
  <c r="BY52" i="51"/>
  <c r="BZ52" i="51"/>
  <c r="CA52" i="51"/>
  <c r="CB52" i="51"/>
  <c r="CC52" i="51"/>
  <c r="CD52" i="51"/>
  <c r="CE52" i="51"/>
  <c r="CF52" i="51"/>
  <c r="CG52" i="51"/>
  <c r="CH52" i="51"/>
  <c r="CI52" i="51"/>
  <c r="CJ52" i="51"/>
  <c r="CK52" i="51"/>
  <c r="CL52" i="51"/>
  <c r="CM52" i="51"/>
  <c r="CN52" i="51"/>
  <c r="CO52" i="51"/>
  <c r="CP52" i="51"/>
  <c r="CQ52" i="51"/>
  <c r="CR52" i="51"/>
  <c r="CS52" i="51"/>
  <c r="CT52" i="51"/>
  <c r="CU52" i="51"/>
  <c r="CV52" i="51"/>
  <c r="CW52" i="51"/>
  <c r="CX52" i="51"/>
  <c r="CY52" i="51"/>
  <c r="C44" i="51"/>
  <c r="D44" i="51"/>
  <c r="E44" i="51"/>
  <c r="F44" i="51"/>
  <c r="G44" i="51"/>
  <c r="H44" i="51"/>
  <c r="I44" i="51"/>
  <c r="J44" i="51"/>
  <c r="K44" i="51"/>
  <c r="L44" i="51"/>
  <c r="M44" i="51"/>
  <c r="N44" i="51"/>
  <c r="O44" i="51"/>
  <c r="P44" i="51"/>
  <c r="Q44" i="51"/>
  <c r="R44" i="51"/>
  <c r="S44" i="51"/>
  <c r="T44" i="51"/>
  <c r="U44" i="51"/>
  <c r="V44" i="51"/>
  <c r="W44" i="51"/>
  <c r="X44" i="51"/>
  <c r="Y44" i="51"/>
  <c r="Z44" i="51"/>
  <c r="AA44" i="51"/>
  <c r="AB44" i="51"/>
  <c r="AC44" i="51"/>
  <c r="AD44" i="51"/>
  <c r="AE44" i="51"/>
  <c r="AF44" i="51"/>
  <c r="AG44" i="51"/>
  <c r="AH44" i="51"/>
  <c r="AI44" i="51"/>
  <c r="AJ44" i="51"/>
  <c r="AK44" i="51"/>
  <c r="AL44" i="51"/>
  <c r="AM44" i="51"/>
  <c r="AN44" i="51"/>
  <c r="AO44" i="51"/>
  <c r="AP44" i="51"/>
  <c r="AQ44" i="51"/>
  <c r="AR44" i="51"/>
  <c r="AS44" i="51"/>
  <c r="AT44" i="51"/>
  <c r="AU44" i="51"/>
  <c r="AV44" i="51"/>
  <c r="AW44" i="51"/>
  <c r="AX44" i="51"/>
  <c r="AY44" i="51"/>
  <c r="AZ44" i="51"/>
  <c r="BA44" i="51"/>
  <c r="BB44" i="51"/>
  <c r="BC44" i="51"/>
  <c r="BD44" i="51"/>
  <c r="BE44" i="51"/>
  <c r="BF44" i="51"/>
  <c r="BG44" i="51"/>
  <c r="BH44" i="51"/>
  <c r="BI44" i="51"/>
  <c r="BJ44" i="51"/>
  <c r="BK44" i="51"/>
  <c r="BL44" i="51"/>
  <c r="BM44" i="51"/>
  <c r="BN44" i="51"/>
  <c r="BO44" i="51"/>
  <c r="BP44" i="51"/>
  <c r="BQ44" i="51"/>
  <c r="BR44" i="51"/>
  <c r="BS44" i="51"/>
  <c r="BT44" i="51"/>
  <c r="BU44" i="51"/>
  <c r="BV44" i="51"/>
  <c r="BW44" i="51"/>
  <c r="BX44" i="51"/>
  <c r="BY44" i="51"/>
  <c r="BZ44" i="51"/>
  <c r="CA44" i="51"/>
  <c r="CB44" i="51"/>
  <c r="CC44" i="51"/>
  <c r="CD44" i="51"/>
  <c r="CE44" i="51"/>
  <c r="CF44" i="51"/>
  <c r="CG44" i="51"/>
  <c r="CH44" i="51"/>
  <c r="CI44" i="51"/>
  <c r="CJ44" i="51"/>
  <c r="CK44" i="51"/>
  <c r="CL44" i="51"/>
  <c r="CM44" i="51"/>
  <c r="CN44" i="51"/>
  <c r="CO44" i="51"/>
  <c r="CP44" i="51"/>
  <c r="CQ44" i="51"/>
  <c r="CR44" i="51"/>
  <c r="CS44" i="51"/>
  <c r="CT44" i="51"/>
  <c r="CU44" i="51"/>
  <c r="CV44" i="51"/>
  <c r="CW44" i="51"/>
  <c r="CX44" i="51"/>
  <c r="CY44" i="51"/>
  <c r="C38" i="51"/>
  <c r="D38" i="51"/>
  <c r="E38" i="51"/>
  <c r="F38" i="51"/>
  <c r="G38" i="51"/>
  <c r="H38" i="51"/>
  <c r="I38" i="51"/>
  <c r="J38" i="51"/>
  <c r="K38" i="51"/>
  <c r="L38" i="51"/>
  <c r="M38" i="51"/>
  <c r="N38" i="51"/>
  <c r="O38" i="51"/>
  <c r="P38" i="51"/>
  <c r="Q38" i="51"/>
  <c r="R38" i="51"/>
  <c r="S38" i="51"/>
  <c r="T38" i="51"/>
  <c r="U38" i="51"/>
  <c r="V38" i="51"/>
  <c r="W38" i="51"/>
  <c r="X38" i="51"/>
  <c r="Y38" i="51"/>
  <c r="Z38" i="51"/>
  <c r="AA38" i="51"/>
  <c r="AB38" i="51"/>
  <c r="AC38" i="51"/>
  <c r="AD38" i="51"/>
  <c r="AE38" i="51"/>
  <c r="AF38" i="51"/>
  <c r="AG38" i="51"/>
  <c r="AH38" i="51"/>
  <c r="AI38" i="51"/>
  <c r="AJ38" i="51"/>
  <c r="AK38" i="51"/>
  <c r="AL38" i="51"/>
  <c r="AM38" i="51"/>
  <c r="AN38" i="51"/>
  <c r="AO38" i="51"/>
  <c r="AP38" i="51"/>
  <c r="AQ38" i="51"/>
  <c r="AR38" i="51"/>
  <c r="AS38" i="51"/>
  <c r="AT38" i="51"/>
  <c r="AU38" i="51"/>
  <c r="AV38" i="51"/>
  <c r="AW38" i="51"/>
  <c r="AX38" i="51"/>
  <c r="AY38" i="51"/>
  <c r="AZ38" i="51"/>
  <c r="BA38" i="51"/>
  <c r="BB38" i="51"/>
  <c r="BC38" i="51"/>
  <c r="BD38" i="51"/>
  <c r="BE38" i="51"/>
  <c r="BF38" i="51"/>
  <c r="BG38" i="51"/>
  <c r="BH38" i="51"/>
  <c r="BI38" i="51"/>
  <c r="BJ38" i="51"/>
  <c r="BK38" i="51"/>
  <c r="BL38" i="51"/>
  <c r="BM38" i="51"/>
  <c r="BN38" i="51"/>
  <c r="BO38" i="51"/>
  <c r="BP38" i="51"/>
  <c r="BQ38" i="51"/>
  <c r="BR38" i="51"/>
  <c r="BS38" i="51"/>
  <c r="BT38" i="51"/>
  <c r="BU38" i="51"/>
  <c r="BV38" i="51"/>
  <c r="BW38" i="51"/>
  <c r="BX38" i="51"/>
  <c r="BY38" i="51"/>
  <c r="BZ38" i="51"/>
  <c r="CA38" i="51"/>
  <c r="CB38" i="51"/>
  <c r="CC38" i="51"/>
  <c r="CD38" i="51"/>
  <c r="CE38" i="51"/>
  <c r="CF38" i="51"/>
  <c r="CG38" i="51"/>
  <c r="CH38" i="51"/>
  <c r="CI38" i="51"/>
  <c r="CJ38" i="51"/>
  <c r="CK38" i="51"/>
  <c r="CL38" i="51"/>
  <c r="CM38" i="51"/>
  <c r="CN38" i="51"/>
  <c r="CO38" i="51"/>
  <c r="CP38" i="51"/>
  <c r="CQ38" i="51"/>
  <c r="CR38" i="51"/>
  <c r="CS38" i="51"/>
  <c r="CT38" i="51"/>
  <c r="CU38" i="51"/>
  <c r="CV38" i="51"/>
  <c r="CW38" i="51"/>
  <c r="CX38" i="51"/>
  <c r="CY38" i="51"/>
  <c r="F25" i="51"/>
  <c r="E25" i="51"/>
  <c r="D25" i="51"/>
  <c r="E23" i="51"/>
  <c r="D19" i="51"/>
  <c r="E21" i="52"/>
  <c r="E22" i="52"/>
  <c r="D42" i="58"/>
  <c r="E41" i="58"/>
  <c r="C36" i="58"/>
  <c r="D35" i="58"/>
  <c r="D50" i="58"/>
  <c r="E49" i="58"/>
  <c r="D70" i="58"/>
  <c r="E69" i="58"/>
  <c r="C56" i="58"/>
  <c r="D55" i="58"/>
  <c r="C64" i="58"/>
  <c r="D63" i="58"/>
  <c r="C67" i="51"/>
  <c r="D67" i="51"/>
  <c r="C59" i="51"/>
  <c r="D59" i="51"/>
  <c r="C60" i="51"/>
  <c r="E18" i="56"/>
  <c r="E20" i="56"/>
  <c r="C42" i="56"/>
  <c r="G29" i="54"/>
  <c r="E24" i="53"/>
  <c r="E18" i="53"/>
  <c r="E25" i="53"/>
  <c r="F18" i="53"/>
  <c r="D64" i="58"/>
  <c r="E63" i="58"/>
  <c r="D56" i="58"/>
  <c r="E55" i="58"/>
  <c r="F49" i="58"/>
  <c r="E50" i="58"/>
  <c r="F41" i="58"/>
  <c r="E42" i="58"/>
  <c r="E70" i="58"/>
  <c r="F69" i="58"/>
  <c r="D36" i="58"/>
  <c r="E35" i="58"/>
  <c r="E22" i="56"/>
  <c r="H29" i="54"/>
  <c r="C68" i="51"/>
  <c r="F35" i="58"/>
  <c r="E36" i="58"/>
  <c r="F63" i="58"/>
  <c r="E64" i="58"/>
  <c r="F42" i="58"/>
  <c r="G41" i="58"/>
  <c r="F50" i="58"/>
  <c r="G49" i="58"/>
  <c r="F70" i="58"/>
  <c r="G69" i="58"/>
  <c r="E56" i="58"/>
  <c r="F55" i="58"/>
  <c r="I29" i="54"/>
  <c r="E67" i="51"/>
  <c r="D68" i="51"/>
  <c r="G63" i="58"/>
  <c r="F64" i="58"/>
  <c r="F36" i="58"/>
  <c r="G35" i="58"/>
  <c r="G70" i="58"/>
  <c r="H69" i="58"/>
  <c r="G42" i="58"/>
  <c r="H41" i="58"/>
  <c r="F56" i="58"/>
  <c r="G55" i="58"/>
  <c r="G50" i="58"/>
  <c r="H49" i="58"/>
  <c r="J29" i="54"/>
  <c r="I49" i="58"/>
  <c r="H50" i="58"/>
  <c r="I41" i="58"/>
  <c r="H42" i="58"/>
  <c r="G36" i="58"/>
  <c r="H35" i="58"/>
  <c r="G56" i="58"/>
  <c r="H55" i="58"/>
  <c r="H70" i="58"/>
  <c r="I69" i="58"/>
  <c r="G64" i="58"/>
  <c r="H63" i="58"/>
  <c r="K29" i="54"/>
  <c r="I55" i="58"/>
  <c r="H56" i="58"/>
  <c r="I42" i="58"/>
  <c r="J41" i="58"/>
  <c r="J69" i="58"/>
  <c r="I70" i="58"/>
  <c r="I35" i="58"/>
  <c r="H36" i="58"/>
  <c r="H64" i="58"/>
  <c r="I63" i="58"/>
  <c r="I50" i="58"/>
  <c r="J49" i="58"/>
  <c r="L29" i="54"/>
  <c r="I36" i="58"/>
  <c r="J35" i="58"/>
  <c r="J63" i="58"/>
  <c r="I64" i="58"/>
  <c r="K69" i="58"/>
  <c r="J70" i="58"/>
  <c r="J50" i="58"/>
  <c r="K49" i="58"/>
  <c r="J42" i="58"/>
  <c r="K41" i="58"/>
  <c r="I56" i="58"/>
  <c r="J55" i="58"/>
  <c r="M29" i="54"/>
  <c r="J56" i="58"/>
  <c r="K55" i="58"/>
  <c r="K50" i="58"/>
  <c r="L49" i="58"/>
  <c r="K63" i="58"/>
  <c r="J64" i="58"/>
  <c r="K42" i="58"/>
  <c r="L41" i="58"/>
  <c r="J36" i="58"/>
  <c r="K35" i="58"/>
  <c r="K70" i="58"/>
  <c r="L69" i="58"/>
  <c r="N29" i="54"/>
  <c r="L70" i="58"/>
  <c r="M69" i="58"/>
  <c r="L42" i="58"/>
  <c r="M41" i="58"/>
  <c r="L50" i="58"/>
  <c r="M49" i="58"/>
  <c r="K36" i="58"/>
  <c r="L35" i="58"/>
  <c r="L55" i="58"/>
  <c r="K56" i="58"/>
  <c r="K64" i="58"/>
  <c r="L63" i="58"/>
  <c r="O29" i="54"/>
  <c r="L64" i="58"/>
  <c r="M63" i="58"/>
  <c r="L36" i="58"/>
  <c r="M35" i="58"/>
  <c r="N41" i="58"/>
  <c r="M42" i="58"/>
  <c r="N49" i="58"/>
  <c r="M50" i="58"/>
  <c r="M70" i="58"/>
  <c r="N69" i="58"/>
  <c r="L56" i="58"/>
  <c r="M55" i="58"/>
  <c r="P29" i="54"/>
  <c r="M56" i="58"/>
  <c r="N55" i="58"/>
  <c r="N35" i="58"/>
  <c r="M36" i="58"/>
  <c r="N50" i="58"/>
  <c r="O49" i="58"/>
  <c r="N70" i="58"/>
  <c r="O69" i="58"/>
  <c r="M64" i="58"/>
  <c r="N63" i="58"/>
  <c r="N42" i="58"/>
  <c r="O41" i="58"/>
  <c r="Q29" i="54"/>
  <c r="O42" i="58"/>
  <c r="P41" i="58"/>
  <c r="O70" i="58"/>
  <c r="P69" i="58"/>
  <c r="N36" i="58"/>
  <c r="O35" i="58"/>
  <c r="O63" i="58"/>
  <c r="N64" i="58"/>
  <c r="O50" i="58"/>
  <c r="P49" i="58"/>
  <c r="N56" i="58"/>
  <c r="O55" i="58"/>
  <c r="R29" i="54"/>
  <c r="O56" i="58"/>
  <c r="P55" i="58"/>
  <c r="P70" i="58"/>
  <c r="Q69" i="58"/>
  <c r="O64" i="58"/>
  <c r="P63" i="58"/>
  <c r="Q49" i="58"/>
  <c r="P50" i="58"/>
  <c r="O36" i="58"/>
  <c r="P35" i="58"/>
  <c r="Q41" i="58"/>
  <c r="P42" i="58"/>
  <c r="S29" i="54"/>
  <c r="Q70" i="58"/>
  <c r="R69" i="58"/>
  <c r="Q42" i="58"/>
  <c r="R41" i="58"/>
  <c r="Q50" i="58"/>
  <c r="R49" i="58"/>
  <c r="Q35" i="58"/>
  <c r="P36" i="58"/>
  <c r="Q63" i="58"/>
  <c r="P64" i="58"/>
  <c r="Q55" i="58"/>
  <c r="P56" i="58"/>
  <c r="T29" i="54"/>
  <c r="R42" i="58"/>
  <c r="S41" i="58"/>
  <c r="Q56" i="58"/>
  <c r="R55" i="58"/>
  <c r="Q36" i="58"/>
  <c r="R35" i="58"/>
  <c r="R50" i="58"/>
  <c r="S49" i="58"/>
  <c r="S69" i="58"/>
  <c r="R70" i="58"/>
  <c r="Q64" i="58"/>
  <c r="R63" i="58"/>
  <c r="U29" i="54"/>
  <c r="R64" i="58"/>
  <c r="S63" i="58"/>
  <c r="S50" i="58"/>
  <c r="T49" i="58"/>
  <c r="R56" i="58"/>
  <c r="S55" i="58"/>
  <c r="R36" i="58"/>
  <c r="S35" i="58"/>
  <c r="S42" i="58"/>
  <c r="T41" i="58"/>
  <c r="S70" i="58"/>
  <c r="T69" i="58"/>
  <c r="V29" i="54"/>
  <c r="T70" i="58"/>
  <c r="U69" i="58"/>
  <c r="S36" i="58"/>
  <c r="T35" i="58"/>
  <c r="T50" i="58"/>
  <c r="U49" i="58"/>
  <c r="T42" i="58"/>
  <c r="U41" i="58"/>
  <c r="T55" i="58"/>
  <c r="S56" i="58"/>
  <c r="S64" i="58"/>
  <c r="T63" i="58"/>
  <c r="W29" i="54"/>
  <c r="T64" i="58"/>
  <c r="U63" i="58"/>
  <c r="V41" i="58"/>
  <c r="U42" i="58"/>
  <c r="T36" i="58"/>
  <c r="U35" i="58"/>
  <c r="V49" i="58"/>
  <c r="U50" i="58"/>
  <c r="V69" i="58"/>
  <c r="U70" i="58"/>
  <c r="T56" i="58"/>
  <c r="U55" i="58"/>
  <c r="X29" i="54"/>
  <c r="U56" i="58"/>
  <c r="V55" i="58"/>
  <c r="V50" i="58"/>
  <c r="W49" i="58"/>
  <c r="V42" i="58"/>
  <c r="W41" i="58"/>
  <c r="V35" i="58"/>
  <c r="U36" i="58"/>
  <c r="V63" i="58"/>
  <c r="U64" i="58"/>
  <c r="V70" i="58"/>
  <c r="W69" i="58"/>
  <c r="Y29" i="54"/>
  <c r="W70" i="58"/>
  <c r="X69" i="58"/>
  <c r="W50" i="58"/>
  <c r="X49" i="58"/>
  <c r="V36" i="58"/>
  <c r="W35" i="58"/>
  <c r="W42" i="58"/>
  <c r="X41" i="58"/>
  <c r="V56" i="58"/>
  <c r="W55" i="58"/>
  <c r="W63" i="58"/>
  <c r="V64" i="58"/>
  <c r="Z29" i="54"/>
  <c r="Y41" i="58"/>
  <c r="X42" i="58"/>
  <c r="Y49" i="58"/>
  <c r="X50" i="58"/>
  <c r="W64" i="58"/>
  <c r="X63" i="58"/>
  <c r="W56" i="58"/>
  <c r="X55" i="58"/>
  <c r="W36" i="58"/>
  <c r="X35" i="58"/>
  <c r="X70" i="58"/>
  <c r="Y69" i="58"/>
  <c r="AA29" i="54"/>
  <c r="Y70" i="58"/>
  <c r="Z69" i="58"/>
  <c r="X56" i="58"/>
  <c r="Y55" i="58"/>
  <c r="Y50" i="58"/>
  <c r="Z49" i="58"/>
  <c r="Y35" i="58"/>
  <c r="X36" i="58"/>
  <c r="X64" i="58"/>
  <c r="Y63" i="58"/>
  <c r="Y42" i="58"/>
  <c r="Z41" i="58"/>
  <c r="AB29" i="54"/>
  <c r="Z42" i="58"/>
  <c r="AA41" i="58"/>
  <c r="Y56" i="58"/>
  <c r="Z55" i="58"/>
  <c r="Y36" i="58"/>
  <c r="Z35" i="58"/>
  <c r="Z63" i="58"/>
  <c r="Y64" i="58"/>
  <c r="Z50" i="58"/>
  <c r="AA49" i="58"/>
  <c r="AA69" i="58"/>
  <c r="Z70" i="58"/>
  <c r="AC29" i="54"/>
  <c r="Z56" i="58"/>
  <c r="AA55" i="58"/>
  <c r="AA70" i="58"/>
  <c r="AB69" i="58"/>
  <c r="AA63" i="58"/>
  <c r="Z64" i="58"/>
  <c r="AA50" i="58"/>
  <c r="AB49" i="58"/>
  <c r="Z36" i="58"/>
  <c r="AA35" i="58"/>
  <c r="AA42" i="58"/>
  <c r="AB41" i="58"/>
  <c r="AD29" i="54"/>
  <c r="AB42" i="58"/>
  <c r="AC41" i="58"/>
  <c r="AB50" i="58"/>
  <c r="AC49" i="58"/>
  <c r="AB70" i="58"/>
  <c r="AC69" i="58"/>
  <c r="AA36" i="58"/>
  <c r="AB35" i="58"/>
  <c r="AB55" i="58"/>
  <c r="AA56" i="58"/>
  <c r="AA64" i="58"/>
  <c r="AB63" i="58"/>
  <c r="AE29" i="54"/>
  <c r="AC63" i="58"/>
  <c r="AB64" i="58"/>
  <c r="AB36" i="58"/>
  <c r="AC35" i="58"/>
  <c r="AD49" i="58"/>
  <c r="AC50" i="58"/>
  <c r="AD69" i="58"/>
  <c r="AC70" i="58"/>
  <c r="AD41" i="58"/>
  <c r="AC42" i="58"/>
  <c r="AB56" i="58"/>
  <c r="AC55" i="58"/>
  <c r="AF29" i="54"/>
  <c r="AC56" i="58"/>
  <c r="AD55" i="58"/>
  <c r="AD35" i="58"/>
  <c r="AC36" i="58"/>
  <c r="AD70" i="58"/>
  <c r="AE69" i="58"/>
  <c r="AD42" i="58"/>
  <c r="AE41" i="58"/>
  <c r="AD50" i="58"/>
  <c r="AE49" i="58"/>
  <c r="AC64" i="58"/>
  <c r="AD63" i="58"/>
  <c r="AG29" i="54"/>
  <c r="AD64" i="58"/>
  <c r="AE63" i="58"/>
  <c r="AE42" i="58"/>
  <c r="AF41" i="58"/>
  <c r="AD36" i="58"/>
  <c r="AE35" i="58"/>
  <c r="AE50" i="58"/>
  <c r="AF49" i="58"/>
  <c r="AE70" i="58"/>
  <c r="AF69" i="58"/>
  <c r="AD56" i="58"/>
  <c r="AE55" i="58"/>
  <c r="AH29" i="54"/>
  <c r="AE56" i="58"/>
  <c r="AF55" i="58"/>
  <c r="AG49" i="58"/>
  <c r="AF50" i="58"/>
  <c r="AG41" i="58"/>
  <c r="AF42" i="58"/>
  <c r="AF70" i="58"/>
  <c r="AG69" i="58"/>
  <c r="AE36" i="58"/>
  <c r="AF35" i="58"/>
  <c r="AE64" i="58"/>
  <c r="AF63" i="58"/>
  <c r="AI29" i="54"/>
  <c r="AG63" i="58"/>
  <c r="AF64" i="58"/>
  <c r="AG70" i="58"/>
  <c r="AH69" i="58"/>
  <c r="AG50" i="58"/>
  <c r="AH49" i="58"/>
  <c r="AG35" i="58"/>
  <c r="AF36" i="58"/>
  <c r="AG55" i="58"/>
  <c r="AF56" i="58"/>
  <c r="AG42" i="58"/>
  <c r="AH41" i="58"/>
  <c r="AJ29" i="54"/>
  <c r="AH42" i="58"/>
  <c r="AI41" i="58"/>
  <c r="AI69" i="58"/>
  <c r="AH70" i="58"/>
  <c r="AG36" i="58"/>
  <c r="AH35" i="58"/>
  <c r="AH50" i="58"/>
  <c r="AI49" i="58"/>
  <c r="AG56" i="58"/>
  <c r="AH55" i="58"/>
  <c r="AH63" i="58"/>
  <c r="AG64" i="58"/>
  <c r="AK29" i="54"/>
  <c r="AI50" i="58"/>
  <c r="AJ49" i="58"/>
  <c r="AH64" i="58"/>
  <c r="AI63" i="58"/>
  <c r="AI70" i="58"/>
  <c r="AJ69" i="58"/>
  <c r="AH56" i="58"/>
  <c r="AI55" i="58"/>
  <c r="AH36" i="58"/>
  <c r="AI35" i="58"/>
  <c r="AI42" i="58"/>
  <c r="AJ41" i="58"/>
  <c r="AL29" i="54"/>
  <c r="AJ42" i="58"/>
  <c r="AK41" i="58"/>
  <c r="AJ55" i="58"/>
  <c r="AI56" i="58"/>
  <c r="AI64" i="58"/>
  <c r="AJ63" i="58"/>
  <c r="AI36" i="58"/>
  <c r="AJ35" i="58"/>
  <c r="AJ70" i="58"/>
  <c r="AK69" i="58"/>
  <c r="AJ50" i="58"/>
  <c r="AK49" i="58"/>
  <c r="AM29" i="54"/>
  <c r="AL49" i="58"/>
  <c r="AK50" i="58"/>
  <c r="AJ36" i="58"/>
  <c r="AK35" i="58"/>
  <c r="AJ56" i="58"/>
  <c r="AK55" i="58"/>
  <c r="AK70" i="58"/>
  <c r="AL69" i="58"/>
  <c r="AK63" i="58"/>
  <c r="AJ64" i="58"/>
  <c r="AL41" i="58"/>
  <c r="AK42" i="58"/>
  <c r="AN29" i="54"/>
  <c r="AL70" i="58"/>
  <c r="AM69" i="58"/>
  <c r="AL35" i="58"/>
  <c r="AK36" i="58"/>
  <c r="AL42" i="58"/>
  <c r="AM41" i="58"/>
  <c r="AK56" i="58"/>
  <c r="AL55" i="58"/>
  <c r="AL63" i="58"/>
  <c r="AK64" i="58"/>
  <c r="AL50" i="58"/>
  <c r="AM49" i="58"/>
  <c r="AO29" i="54"/>
  <c r="AM50" i="58"/>
  <c r="AN49" i="58"/>
  <c r="AL56" i="58"/>
  <c r="AM55" i="58"/>
  <c r="AL36" i="58"/>
  <c r="AM35" i="58"/>
  <c r="AM42" i="58"/>
  <c r="AN41" i="58"/>
  <c r="AM70" i="58"/>
  <c r="AN69" i="58"/>
  <c r="AM63" i="58"/>
  <c r="AL64" i="58"/>
  <c r="AP29" i="54"/>
  <c r="AO41" i="58"/>
  <c r="AN42" i="58"/>
  <c r="AM56" i="58"/>
  <c r="AN55" i="58"/>
  <c r="AM64" i="58"/>
  <c r="AN63" i="58"/>
  <c r="AN70" i="58"/>
  <c r="AO69" i="58"/>
  <c r="AM36" i="58"/>
  <c r="AN35" i="58"/>
  <c r="AO49" i="58"/>
  <c r="AN50" i="58"/>
  <c r="AQ29" i="54"/>
  <c r="AP69" i="58"/>
  <c r="AO70" i="58"/>
  <c r="AO55" i="58"/>
  <c r="AN56" i="58"/>
  <c r="AO50" i="58"/>
  <c r="AP49" i="58"/>
  <c r="AO35" i="58"/>
  <c r="AN36" i="58"/>
  <c r="AN64" i="58"/>
  <c r="AO63" i="58"/>
  <c r="AO42" i="58"/>
  <c r="AP41" i="58"/>
  <c r="AR29" i="54"/>
  <c r="AP42" i="58"/>
  <c r="AQ41" i="58"/>
  <c r="AO36" i="58"/>
  <c r="AP35" i="58"/>
  <c r="AO56" i="58"/>
  <c r="AP55" i="58"/>
  <c r="AO64" i="58"/>
  <c r="AP63" i="58"/>
  <c r="AP50" i="58"/>
  <c r="AQ49" i="58"/>
  <c r="AQ69" i="58"/>
  <c r="AP70" i="58"/>
  <c r="AS29" i="54"/>
  <c r="AQ63" i="58"/>
  <c r="AP64" i="58"/>
  <c r="AP36" i="58"/>
  <c r="AQ35" i="58"/>
  <c r="AQ70" i="58"/>
  <c r="AR69" i="58"/>
  <c r="AQ50" i="58"/>
  <c r="AR49" i="58"/>
  <c r="AP56" i="58"/>
  <c r="AQ55" i="58"/>
  <c r="AQ42" i="58"/>
  <c r="AR41" i="58"/>
  <c r="AT29" i="54"/>
  <c r="AR42" i="58"/>
  <c r="AS41" i="58"/>
  <c r="AR50" i="58"/>
  <c r="AS49" i="58"/>
  <c r="AQ36" i="58"/>
  <c r="AR35" i="58"/>
  <c r="AR55" i="58"/>
  <c r="AQ56" i="58"/>
  <c r="AR70" i="58"/>
  <c r="AS69" i="58"/>
  <c r="AQ64" i="58"/>
  <c r="AR63" i="58"/>
  <c r="AU29" i="54"/>
  <c r="AS63" i="58"/>
  <c r="AR64" i="58"/>
  <c r="AT49" i="58"/>
  <c r="AS50" i="58"/>
  <c r="AR56" i="58"/>
  <c r="AS55" i="58"/>
  <c r="AS70" i="58"/>
  <c r="AT69" i="58"/>
  <c r="AR36" i="58"/>
  <c r="AS35" i="58"/>
  <c r="AT41" i="58"/>
  <c r="AS42" i="58"/>
  <c r="AV29" i="54"/>
  <c r="AT70" i="58"/>
  <c r="AU69" i="58"/>
  <c r="AT42" i="58"/>
  <c r="AU41" i="58"/>
  <c r="AT50" i="58"/>
  <c r="AU49" i="58"/>
  <c r="AT35" i="58"/>
  <c r="AS36" i="58"/>
  <c r="AS56" i="58"/>
  <c r="AT55" i="58"/>
  <c r="AS64" i="58"/>
  <c r="AT63" i="58"/>
  <c r="AW29" i="54"/>
  <c r="AU63" i="58"/>
  <c r="AT64" i="58"/>
  <c r="AU42" i="58"/>
  <c r="AV41" i="58"/>
  <c r="AT36" i="58"/>
  <c r="AU35" i="58"/>
  <c r="AT56" i="58"/>
  <c r="AU55" i="58"/>
  <c r="AU50" i="58"/>
  <c r="AV49" i="58"/>
  <c r="AU70" i="58"/>
  <c r="AV69" i="58"/>
  <c r="AX29" i="54"/>
  <c r="AV70" i="58"/>
  <c r="AW69" i="58"/>
  <c r="AU56" i="58"/>
  <c r="AV55" i="58"/>
  <c r="AW41" i="58"/>
  <c r="AV42" i="58"/>
  <c r="AW49" i="58"/>
  <c r="AV50" i="58"/>
  <c r="AU36" i="58"/>
  <c r="AV35" i="58"/>
  <c r="AU64" i="58"/>
  <c r="AV63" i="58"/>
  <c r="AY29" i="54"/>
  <c r="AW63" i="58"/>
  <c r="AV64" i="58"/>
  <c r="AW55" i="58"/>
  <c r="AV56" i="58"/>
  <c r="AW50" i="58"/>
  <c r="AX49" i="58"/>
  <c r="AW35" i="58"/>
  <c r="AV36" i="58"/>
  <c r="AW70" i="58"/>
  <c r="AX69" i="58"/>
  <c r="AW42" i="58"/>
  <c r="AX41" i="58"/>
  <c r="AZ29" i="54"/>
  <c r="AX42" i="58"/>
  <c r="AY41" i="58"/>
  <c r="AW36" i="58"/>
  <c r="AX35" i="58"/>
  <c r="AW56" i="58"/>
  <c r="AX55" i="58"/>
  <c r="AY69" i="58"/>
  <c r="AX70" i="58"/>
  <c r="AX50" i="58"/>
  <c r="AY49" i="58"/>
  <c r="AX63" i="58"/>
  <c r="AW64" i="58"/>
  <c r="BA29" i="54"/>
  <c r="AX36" i="58"/>
  <c r="AY35" i="58"/>
  <c r="AX64" i="58"/>
  <c r="AY63" i="58"/>
  <c r="AY70" i="58"/>
  <c r="AZ69" i="58"/>
  <c r="AY50" i="58"/>
  <c r="AZ49" i="58"/>
  <c r="AX56" i="58"/>
  <c r="AY55" i="58"/>
  <c r="AY42" i="58"/>
  <c r="AZ41" i="58"/>
  <c r="BB29" i="54"/>
  <c r="AZ42" i="58"/>
  <c r="BA41" i="58"/>
  <c r="AZ50" i="58"/>
  <c r="BA49" i="58"/>
  <c r="AY64" i="58"/>
  <c r="AZ63" i="58"/>
  <c r="AZ55" i="58"/>
  <c r="AY56" i="58"/>
  <c r="AZ70" i="58"/>
  <c r="BA69" i="58"/>
  <c r="AY36" i="58"/>
  <c r="AZ35" i="58"/>
  <c r="BC29" i="54"/>
  <c r="AZ36" i="58"/>
  <c r="BA35" i="58"/>
  <c r="BB49" i="58"/>
  <c r="BA50" i="58"/>
  <c r="AZ56" i="58"/>
  <c r="BA55" i="58"/>
  <c r="BB69" i="58"/>
  <c r="BA70" i="58"/>
  <c r="AZ64" i="58"/>
  <c r="BA63" i="58"/>
  <c r="BB41" i="58"/>
  <c r="BA42" i="58"/>
  <c r="BD29" i="54"/>
  <c r="BB42" i="58"/>
  <c r="BC41" i="58"/>
  <c r="BB70" i="58"/>
  <c r="BC69" i="58"/>
  <c r="BB50" i="58"/>
  <c r="BC49" i="58"/>
  <c r="BB63" i="58"/>
  <c r="BA64" i="58"/>
  <c r="BA56" i="58"/>
  <c r="BB55" i="58"/>
  <c r="BB35" i="58"/>
  <c r="BA36" i="58"/>
  <c r="BE29" i="54"/>
  <c r="BC70" i="58"/>
  <c r="BD69" i="58"/>
  <c r="BB36" i="58"/>
  <c r="BC35" i="58"/>
  <c r="BC63" i="58"/>
  <c r="BB64" i="58"/>
  <c r="BB56" i="58"/>
  <c r="BC55" i="58"/>
  <c r="BC50" i="58"/>
  <c r="BD49" i="58"/>
  <c r="BC42" i="58"/>
  <c r="BD41" i="58"/>
  <c r="BF29" i="54"/>
  <c r="BE41" i="58"/>
  <c r="BD42" i="58"/>
  <c r="BC56" i="58"/>
  <c r="BD55" i="58"/>
  <c r="BC36" i="58"/>
  <c r="BD35" i="58"/>
  <c r="BE49" i="58"/>
  <c r="BD50" i="58"/>
  <c r="BD70" i="58"/>
  <c r="BE69" i="58"/>
  <c r="BC64" i="58"/>
  <c r="BD63" i="58"/>
  <c r="BG29" i="54"/>
  <c r="BD64" i="58"/>
  <c r="BE63" i="58"/>
  <c r="BD56" i="58"/>
  <c r="BE55" i="58"/>
  <c r="BE50" i="58"/>
  <c r="BF49" i="58"/>
  <c r="BE70" i="58"/>
  <c r="BF69" i="58"/>
  <c r="BE35" i="58"/>
  <c r="BD36" i="58"/>
  <c r="BE42" i="58"/>
  <c r="BF41" i="58"/>
  <c r="BH29" i="54"/>
  <c r="BF42" i="58"/>
  <c r="BG41" i="58"/>
  <c r="BG69" i="58"/>
  <c r="BF70" i="58"/>
  <c r="BE56" i="58"/>
  <c r="BF55" i="58"/>
  <c r="BF50" i="58"/>
  <c r="BG49" i="58"/>
  <c r="BF63" i="58"/>
  <c r="BE64" i="58"/>
  <c r="BE36" i="58"/>
  <c r="BF35" i="58"/>
  <c r="BI29" i="54"/>
  <c r="BF36" i="58"/>
  <c r="BG35" i="58"/>
  <c r="BG50" i="58"/>
  <c r="BH49" i="58"/>
  <c r="BG70" i="58"/>
  <c r="BH69" i="58"/>
  <c r="BF56" i="58"/>
  <c r="BG55" i="58"/>
  <c r="BG42" i="58"/>
  <c r="BH41" i="58"/>
  <c r="BG63" i="58"/>
  <c r="BF64" i="58"/>
  <c r="BJ29" i="54"/>
  <c r="BH55" i="58"/>
  <c r="BG56" i="58"/>
  <c r="BH50" i="58"/>
  <c r="BI49" i="58"/>
  <c r="BG64" i="58"/>
  <c r="BH63" i="58"/>
  <c r="BH42" i="58"/>
  <c r="BI41" i="58"/>
  <c r="BH70" i="58"/>
  <c r="BI69" i="58"/>
  <c r="BG36" i="58"/>
  <c r="BH35" i="58"/>
  <c r="BK29" i="54"/>
  <c r="BH36" i="58"/>
  <c r="BI35" i="58"/>
  <c r="BJ41" i="58"/>
  <c r="BI42" i="58"/>
  <c r="BJ49" i="58"/>
  <c r="BI50" i="58"/>
  <c r="BJ69" i="58"/>
  <c r="BI70" i="58"/>
  <c r="BI63" i="58"/>
  <c r="BH64" i="58"/>
  <c r="BH56" i="58"/>
  <c r="BI55" i="58"/>
  <c r="BL29" i="54"/>
  <c r="BI56" i="58"/>
  <c r="BJ55" i="58"/>
  <c r="BJ70" i="58"/>
  <c r="BK69" i="58"/>
  <c r="BJ42" i="58"/>
  <c r="BK41" i="58"/>
  <c r="BJ35" i="58"/>
  <c r="BI36" i="58"/>
  <c r="BI64" i="58"/>
  <c r="BJ63" i="58"/>
  <c r="BJ50" i="58"/>
  <c r="BK49" i="58"/>
  <c r="BM29" i="54"/>
  <c r="BK50" i="58"/>
  <c r="BL49" i="58"/>
  <c r="BK70" i="58"/>
  <c r="BL69" i="58"/>
  <c r="BJ36" i="58"/>
  <c r="BK35" i="58"/>
  <c r="BJ64" i="58"/>
  <c r="BK63" i="58"/>
  <c r="BK42" i="58"/>
  <c r="BL41" i="58"/>
  <c r="BJ56" i="58"/>
  <c r="BK55" i="58"/>
  <c r="BN29" i="54"/>
  <c r="BK56" i="58"/>
  <c r="BL55" i="58"/>
  <c r="BK64" i="58"/>
  <c r="BL63" i="58"/>
  <c r="BL70" i="58"/>
  <c r="BM69" i="58"/>
  <c r="BM41" i="58"/>
  <c r="BL42" i="58"/>
  <c r="BK36" i="58"/>
  <c r="BL35" i="58"/>
  <c r="BM49" i="58"/>
  <c r="BL50" i="58"/>
  <c r="BO29" i="54"/>
  <c r="BM63" i="58"/>
  <c r="BL64" i="58"/>
  <c r="BM50" i="58"/>
  <c r="BN49" i="58"/>
  <c r="BM42" i="58"/>
  <c r="BN41" i="58"/>
  <c r="BM35" i="58"/>
  <c r="BL36" i="58"/>
  <c r="BN69" i="58"/>
  <c r="BM70" i="58"/>
  <c r="BM55" i="58"/>
  <c r="BL56" i="58"/>
  <c r="BP29" i="54"/>
  <c r="BN50" i="58"/>
  <c r="BO49" i="58"/>
  <c r="BM56" i="58"/>
  <c r="BN55" i="58"/>
  <c r="BM36" i="58"/>
  <c r="BN35" i="58"/>
  <c r="BN42" i="58"/>
  <c r="BO41" i="58"/>
  <c r="BO69" i="58"/>
  <c r="BN70" i="58"/>
  <c r="BN63" i="58"/>
  <c r="BM64" i="58"/>
  <c r="BQ29" i="54"/>
  <c r="BO42" i="58"/>
  <c r="BP41" i="58"/>
  <c r="BN56" i="58"/>
  <c r="BO55" i="58"/>
  <c r="BN64" i="58"/>
  <c r="BO63" i="58"/>
  <c r="BN36" i="58"/>
  <c r="BO35" i="58"/>
  <c r="BO50" i="58"/>
  <c r="BP49" i="58"/>
  <c r="BO70" i="58"/>
  <c r="BP69" i="58"/>
  <c r="BR29" i="54"/>
  <c r="BP70" i="58"/>
  <c r="BQ69" i="58"/>
  <c r="BO36" i="58"/>
  <c r="BP35" i="58"/>
  <c r="BP55" i="58"/>
  <c r="BO56" i="58"/>
  <c r="BP50" i="58"/>
  <c r="BQ49" i="58"/>
  <c r="BO64" i="58"/>
  <c r="BP63" i="58"/>
  <c r="BP42" i="58"/>
  <c r="BQ41" i="58"/>
  <c r="BS29" i="54"/>
  <c r="BR41" i="58"/>
  <c r="BQ42" i="58"/>
  <c r="BR49" i="58"/>
  <c r="BQ50" i="58"/>
  <c r="BP36" i="58"/>
  <c r="BQ35" i="58"/>
  <c r="BQ63" i="58"/>
  <c r="BP64" i="58"/>
  <c r="BQ70" i="58"/>
  <c r="BR69" i="58"/>
  <c r="BP56" i="58"/>
  <c r="BQ55" i="58"/>
  <c r="BT29" i="54"/>
  <c r="BQ56" i="58"/>
  <c r="BR55" i="58"/>
  <c r="BR63" i="58"/>
  <c r="BQ64" i="58"/>
  <c r="BR50" i="58"/>
  <c r="BS49" i="58"/>
  <c r="BR70" i="58"/>
  <c r="BS69" i="58"/>
  <c r="BR35" i="58"/>
  <c r="BQ36" i="58"/>
  <c r="BR42" i="58"/>
  <c r="BS41" i="58"/>
  <c r="BU29" i="54"/>
  <c r="BS42" i="58"/>
  <c r="BT41" i="58"/>
  <c r="BS70" i="58"/>
  <c r="BT69" i="58"/>
  <c r="BS63" i="58"/>
  <c r="BR64" i="58"/>
  <c r="BS50" i="58"/>
  <c r="BT49" i="58"/>
  <c r="BR56" i="58"/>
  <c r="BS55" i="58"/>
  <c r="BR36" i="58"/>
  <c r="BS35" i="58"/>
  <c r="BV29" i="54"/>
  <c r="BS36" i="58"/>
  <c r="BT35" i="58"/>
  <c r="BU49" i="58"/>
  <c r="BT50" i="58"/>
  <c r="BT70" i="58"/>
  <c r="BU69" i="58"/>
  <c r="BS56" i="58"/>
  <c r="BT55" i="58"/>
  <c r="BU41" i="58"/>
  <c r="BT42" i="58"/>
  <c r="BS64" i="58"/>
  <c r="BT63" i="58"/>
  <c r="BW29" i="54"/>
  <c r="BT64" i="58"/>
  <c r="BU63" i="58"/>
  <c r="BU55" i="58"/>
  <c r="BT56" i="58"/>
  <c r="BU50" i="58"/>
  <c r="BV49" i="58"/>
  <c r="BV69" i="58"/>
  <c r="BU70" i="58"/>
  <c r="BU35" i="58"/>
  <c r="BT36" i="58"/>
  <c r="BU42" i="58"/>
  <c r="BV41" i="58"/>
  <c r="BX29" i="54"/>
  <c r="BV42" i="58"/>
  <c r="BW41" i="58"/>
  <c r="BW69" i="58"/>
  <c r="BV70" i="58"/>
  <c r="BU56" i="58"/>
  <c r="BV55" i="58"/>
  <c r="BV50" i="58"/>
  <c r="BW49" i="58"/>
  <c r="BU64" i="58"/>
  <c r="BV63" i="58"/>
  <c r="BU36" i="58"/>
  <c r="BV35" i="58"/>
  <c r="BY29" i="54"/>
  <c r="BV36" i="58"/>
  <c r="BW35" i="58"/>
  <c r="BW50" i="58"/>
  <c r="BX49" i="58"/>
  <c r="BW70" i="58"/>
  <c r="BX69" i="58"/>
  <c r="BW63" i="58"/>
  <c r="BV64" i="58"/>
  <c r="BV56" i="58"/>
  <c r="BW55" i="58"/>
  <c r="BW42" i="58"/>
  <c r="BX41" i="58"/>
  <c r="BZ29" i="54"/>
  <c r="BX42" i="58"/>
  <c r="BY41" i="58"/>
  <c r="BX50" i="58"/>
  <c r="BY49" i="58"/>
  <c r="BW64" i="58"/>
  <c r="BX63" i="58"/>
  <c r="BX55" i="58"/>
  <c r="BW56" i="58"/>
  <c r="BX70" i="58"/>
  <c r="BY69" i="58"/>
  <c r="BW36" i="58"/>
  <c r="BX35" i="58"/>
  <c r="CA29" i="54"/>
  <c r="BX36" i="58"/>
  <c r="BY35" i="58"/>
  <c r="BZ49" i="58"/>
  <c r="BY50" i="58"/>
  <c r="BX56" i="58"/>
  <c r="BY55" i="58"/>
  <c r="BY70" i="58"/>
  <c r="BZ69" i="58"/>
  <c r="BY63" i="58"/>
  <c r="BX64" i="58"/>
  <c r="BZ41" i="58"/>
  <c r="BY42" i="58"/>
  <c r="CB29" i="54"/>
  <c r="BZ70" i="58"/>
  <c r="CA69" i="58"/>
  <c r="BZ42" i="58"/>
  <c r="CA41" i="58"/>
  <c r="BZ50" i="58"/>
  <c r="CA49" i="58"/>
  <c r="BY56" i="58"/>
  <c r="BZ55" i="58"/>
  <c r="BZ35" i="58"/>
  <c r="BY36" i="58"/>
  <c r="BY64" i="58"/>
  <c r="BZ63" i="58"/>
  <c r="CC29" i="54"/>
  <c r="BZ64" i="58"/>
  <c r="CA63" i="58"/>
  <c r="BZ56" i="58"/>
  <c r="CA55" i="58"/>
  <c r="CA42" i="58"/>
  <c r="CB41" i="58"/>
  <c r="CA50" i="58"/>
  <c r="CB49" i="58"/>
  <c r="CA70" i="58"/>
  <c r="CB69" i="58"/>
  <c r="BZ36" i="58"/>
  <c r="CA35" i="58"/>
  <c r="CD29" i="54"/>
  <c r="CA36" i="58"/>
  <c r="CB35" i="58"/>
  <c r="CC49" i="58"/>
  <c r="CB50" i="58"/>
  <c r="CA56" i="58"/>
  <c r="CB55" i="58"/>
  <c r="CB70" i="58"/>
  <c r="CC69" i="58"/>
  <c r="CC41" i="58"/>
  <c r="CB42" i="58"/>
  <c r="CA64" i="58"/>
  <c r="CB63" i="58"/>
  <c r="CE29" i="54"/>
  <c r="CB64" i="58"/>
  <c r="CC63" i="58"/>
  <c r="CC70" i="58"/>
  <c r="CD69" i="58"/>
  <c r="CC50" i="58"/>
  <c r="CD49" i="58"/>
  <c r="CC55" i="58"/>
  <c r="CB56" i="58"/>
  <c r="CC35" i="58"/>
  <c r="CB36" i="58"/>
  <c r="CC42" i="58"/>
  <c r="CD41" i="58"/>
  <c r="CF29" i="54"/>
  <c r="CD42" i="58"/>
  <c r="CE41" i="58"/>
  <c r="CE69" i="58"/>
  <c r="CD70" i="58"/>
  <c r="CC56" i="58"/>
  <c r="CD55" i="58"/>
  <c r="CD50" i="58"/>
  <c r="CE49" i="58"/>
  <c r="CD63" i="58"/>
  <c r="CC64" i="58"/>
  <c r="CC36" i="58"/>
  <c r="CD35" i="58"/>
  <c r="CG29" i="54"/>
  <c r="CD36" i="58"/>
  <c r="CE35" i="58"/>
  <c r="CE50" i="58"/>
  <c r="CF49" i="58"/>
  <c r="CE70" i="58"/>
  <c r="CF69" i="58"/>
  <c r="CD56" i="58"/>
  <c r="CE55" i="58"/>
  <c r="CE42" i="58"/>
  <c r="CF41" i="58"/>
  <c r="CD64" i="58"/>
  <c r="CE63" i="58"/>
  <c r="CH29" i="54"/>
  <c r="CE64" i="58"/>
  <c r="CF63" i="58"/>
  <c r="CF55" i="58"/>
  <c r="CE56" i="58"/>
  <c r="CF50" i="58"/>
  <c r="CG49" i="58"/>
  <c r="CF42" i="58"/>
  <c r="CG41" i="58"/>
  <c r="CF70" i="58"/>
  <c r="CG69" i="58"/>
  <c r="CE36" i="58"/>
  <c r="CF35" i="58"/>
  <c r="CI29" i="54"/>
  <c r="CF36" i="58"/>
  <c r="CG35" i="58"/>
  <c r="CH41" i="58"/>
  <c r="CG42" i="58"/>
  <c r="CF56" i="58"/>
  <c r="CG55" i="58"/>
  <c r="CH69" i="58"/>
  <c r="CG70" i="58"/>
  <c r="CH49" i="58"/>
  <c r="CG50" i="58"/>
  <c r="CF64" i="58"/>
  <c r="CG63" i="58"/>
  <c r="CJ29" i="54"/>
  <c r="CG64" i="58"/>
  <c r="CH63" i="58"/>
  <c r="CH70" i="58"/>
  <c r="CI69" i="58"/>
  <c r="CH42" i="58"/>
  <c r="CI41" i="58"/>
  <c r="CG56" i="58"/>
  <c r="CH55" i="58"/>
  <c r="CH35" i="58"/>
  <c r="CG36" i="58"/>
  <c r="CH50" i="58"/>
  <c r="CI49" i="58"/>
  <c r="CK29" i="54"/>
  <c r="CI50" i="58"/>
  <c r="CJ49" i="58"/>
  <c r="CH56" i="58"/>
  <c r="CI55" i="58"/>
  <c r="CI70" i="58"/>
  <c r="CJ69" i="58"/>
  <c r="CI42" i="58"/>
  <c r="CJ41" i="58"/>
  <c r="CH64" i="58"/>
  <c r="CI63" i="58"/>
  <c r="CH36" i="58"/>
  <c r="CI35" i="58"/>
  <c r="CL29" i="54"/>
  <c r="CI36" i="58"/>
  <c r="CJ35" i="58"/>
  <c r="CK41" i="58"/>
  <c r="CJ42" i="58"/>
  <c r="CI56" i="58"/>
  <c r="CJ55" i="58"/>
  <c r="CI64" i="58"/>
  <c r="CJ63" i="58"/>
  <c r="CJ70" i="58"/>
  <c r="CK69" i="58"/>
  <c r="CK49" i="58"/>
  <c r="CJ50" i="58"/>
  <c r="CM29" i="54"/>
  <c r="CJ64" i="58"/>
  <c r="CK63" i="58"/>
  <c r="CK50" i="58"/>
  <c r="CL49" i="58"/>
  <c r="CK42" i="58"/>
  <c r="CL41" i="58"/>
  <c r="CK70" i="58"/>
  <c r="CL69" i="58"/>
  <c r="CK55" i="58"/>
  <c r="CJ56" i="58"/>
  <c r="CK35" i="58"/>
  <c r="CJ36" i="58"/>
  <c r="CN29" i="54"/>
  <c r="CM69" i="58"/>
  <c r="CL70" i="58"/>
  <c r="CL50" i="58"/>
  <c r="CM49" i="58"/>
  <c r="CK36" i="58"/>
  <c r="CL35" i="58"/>
  <c r="CL42" i="58"/>
  <c r="CM41" i="58"/>
  <c r="CL63" i="58"/>
  <c r="CK64" i="58"/>
  <c r="CK56" i="58"/>
  <c r="CL55" i="58"/>
  <c r="CO29" i="54"/>
  <c r="CL56" i="58"/>
  <c r="CM55" i="58"/>
  <c r="CM42" i="58"/>
  <c r="CN41" i="58"/>
  <c r="CM50" i="58"/>
  <c r="CN49" i="58"/>
  <c r="CL36" i="58"/>
  <c r="CM35" i="58"/>
  <c r="CM63" i="58"/>
  <c r="CL64" i="58"/>
  <c r="CM70" i="58"/>
  <c r="CN69" i="58"/>
  <c r="CP29" i="54"/>
  <c r="CN70" i="58"/>
  <c r="CO69" i="58"/>
  <c r="CM36" i="58"/>
  <c r="CN35" i="58"/>
  <c r="CN42" i="58"/>
  <c r="CO41" i="58"/>
  <c r="CN50" i="58"/>
  <c r="CO49" i="58"/>
  <c r="CN55" i="58"/>
  <c r="CM56" i="58"/>
  <c r="CM64" i="58"/>
  <c r="CN63" i="58"/>
  <c r="CQ29" i="54"/>
  <c r="CO63" i="58"/>
  <c r="CN64" i="58"/>
  <c r="CP49" i="58"/>
  <c r="CO50" i="58"/>
  <c r="CN36" i="58"/>
  <c r="CO35" i="58"/>
  <c r="CP41" i="58"/>
  <c r="CO42" i="58"/>
  <c r="CP69" i="58"/>
  <c r="CO70" i="58"/>
  <c r="CN56" i="58"/>
  <c r="CO55" i="58"/>
  <c r="CR29" i="54"/>
  <c r="CO56" i="58"/>
  <c r="CP55" i="58"/>
  <c r="CP42" i="58"/>
  <c r="CQ41" i="58"/>
  <c r="CP50" i="58"/>
  <c r="CQ49" i="58"/>
  <c r="CP35" i="58"/>
  <c r="CO36" i="58"/>
  <c r="CP70" i="58"/>
  <c r="CQ69" i="58"/>
  <c r="CO64" i="58"/>
  <c r="CP63" i="58"/>
  <c r="CS29" i="54"/>
  <c r="CP64" i="58"/>
  <c r="CQ63" i="58"/>
  <c r="CQ42" i="58"/>
  <c r="CR41" i="58"/>
  <c r="CP36" i="58"/>
  <c r="CQ35" i="58"/>
  <c r="CP56" i="58"/>
  <c r="CQ55" i="58"/>
  <c r="CQ70" i="58"/>
  <c r="CR69" i="58"/>
  <c r="CQ50" i="58"/>
  <c r="CR49" i="58"/>
  <c r="CT29" i="54"/>
  <c r="CQ56" i="58"/>
  <c r="CR55" i="58"/>
  <c r="CR70" i="58"/>
  <c r="CS69" i="58"/>
  <c r="CQ64" i="58"/>
  <c r="CR63" i="58"/>
  <c r="CS49" i="58"/>
  <c r="CR50" i="58"/>
  <c r="CS41" i="58"/>
  <c r="CR42" i="58"/>
  <c r="CQ36" i="58"/>
  <c r="CR35" i="58"/>
  <c r="CU29" i="54"/>
  <c r="CS35" i="58"/>
  <c r="CR36" i="58"/>
  <c r="CS70" i="58"/>
  <c r="CT69" i="58"/>
  <c r="CS55" i="58"/>
  <c r="CR56" i="58"/>
  <c r="CS50" i="58"/>
  <c r="CT49" i="58"/>
  <c r="CS63" i="58"/>
  <c r="CR64" i="58"/>
  <c r="CS42" i="58"/>
  <c r="CT41" i="58"/>
  <c r="CV29" i="54"/>
  <c r="CT42" i="58"/>
  <c r="CU41" i="58"/>
  <c r="CU69" i="58"/>
  <c r="CT70" i="58"/>
  <c r="CT50" i="58"/>
  <c r="CU49" i="58"/>
  <c r="CT63" i="58"/>
  <c r="CS64" i="58"/>
  <c r="CS56" i="58"/>
  <c r="CT55" i="58"/>
  <c r="CS36" i="58"/>
  <c r="CT35" i="58"/>
  <c r="CW29" i="54"/>
  <c r="CT64" i="58"/>
  <c r="CU63" i="58"/>
  <c r="CU42" i="58"/>
  <c r="CV41" i="58"/>
  <c r="CT36" i="58"/>
  <c r="CU35" i="58"/>
  <c r="CU70" i="58"/>
  <c r="CV69" i="58"/>
  <c r="CT56" i="58"/>
  <c r="CU55" i="58"/>
  <c r="CU50" i="58"/>
  <c r="CV49" i="58"/>
  <c r="CX29" i="54"/>
  <c r="CV50" i="58"/>
  <c r="CW49" i="58"/>
  <c r="CV70" i="58"/>
  <c r="CW69" i="58"/>
  <c r="CV55" i="58"/>
  <c r="CU56" i="58"/>
  <c r="CU36" i="58"/>
  <c r="CV35" i="58"/>
  <c r="CU64" i="58"/>
  <c r="CV63" i="58"/>
  <c r="CV42" i="58"/>
  <c r="CW41" i="58"/>
  <c r="CY29" i="54"/>
  <c r="CX41" i="58"/>
  <c r="CW42" i="58"/>
  <c r="CV36" i="58"/>
  <c r="CW35" i="58"/>
  <c r="CW70" i="58"/>
  <c r="CX69" i="58"/>
  <c r="CV64" i="58"/>
  <c r="CW63" i="58"/>
  <c r="CX49" i="58"/>
  <c r="CW50" i="58"/>
  <c r="CV56" i="58"/>
  <c r="CW55" i="58"/>
  <c r="CW56" i="58"/>
  <c r="CX55" i="58"/>
  <c r="CW64" i="58"/>
  <c r="CX63" i="58"/>
  <c r="CX35" i="58"/>
  <c r="CW36" i="58"/>
  <c r="CX70" i="58"/>
  <c r="C71" i="58"/>
  <c r="CY69" i="58"/>
  <c r="CY70" i="58"/>
  <c r="CX50" i="58"/>
  <c r="C51" i="58"/>
  <c r="CY49" i="58"/>
  <c r="CY50" i="58"/>
  <c r="CX42" i="58"/>
  <c r="C43" i="58"/>
  <c r="CY41" i="58"/>
  <c r="CY42" i="58"/>
  <c r="CY63" i="58"/>
  <c r="CY64" i="58"/>
  <c r="CX64" i="58"/>
  <c r="C65" i="58"/>
  <c r="CX56" i="58"/>
  <c r="C57" i="58"/>
  <c r="CY55" i="58"/>
  <c r="CY56" i="58"/>
  <c r="CX36" i="58"/>
  <c r="C37" i="58"/>
  <c r="CY35" i="58"/>
  <c r="CY36" i="58"/>
  <c r="D31" i="43"/>
  <c r="E31" i="43"/>
  <c r="F31" i="43"/>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BQ31" i="43"/>
  <c r="BR31" i="43"/>
  <c r="BS31" i="43"/>
  <c r="BT31" i="43"/>
  <c r="BU31" i="43"/>
  <c r="BV31" i="43"/>
  <c r="BW31" i="43"/>
  <c r="BX31" i="43"/>
  <c r="BY31" i="43"/>
  <c r="BZ31" i="43"/>
  <c r="CA31" i="43"/>
  <c r="CB31" i="43"/>
  <c r="CC31" i="43"/>
  <c r="CD31" i="43"/>
  <c r="CE31" i="43"/>
  <c r="CF31" i="43"/>
  <c r="CG31" i="43"/>
  <c r="CH31" i="43"/>
  <c r="CI31" i="43"/>
  <c r="CJ31" i="43"/>
  <c r="CK31" i="43"/>
  <c r="CL31" i="43"/>
  <c r="CM31" i="43"/>
  <c r="CN31" i="43"/>
  <c r="CO31" i="43"/>
  <c r="CP31" i="43"/>
  <c r="CQ31" i="43"/>
  <c r="CR31" i="43"/>
  <c r="CS31" i="43"/>
  <c r="CT31" i="43"/>
  <c r="CU31" i="43"/>
  <c r="CV31" i="43"/>
  <c r="CW31" i="43"/>
  <c r="CX31" i="43"/>
  <c r="CY31" i="43"/>
  <c r="E89" i="47"/>
  <c r="E90" i="47"/>
  <c r="CF33" i="43"/>
  <c r="E91" i="47"/>
  <c r="CG33" i="43"/>
  <c r="E92" i="47"/>
  <c r="CH33" i="43"/>
  <c r="E93" i="47"/>
  <c r="CI33" i="43"/>
  <c r="E94" i="47"/>
  <c r="CJ33" i="43"/>
  <c r="E95" i="47"/>
  <c r="CK33" i="43"/>
  <c r="E96" i="47"/>
  <c r="CL33" i="43"/>
  <c r="E97" i="47"/>
  <c r="CM33" i="43"/>
  <c r="E98" i="47"/>
  <c r="CN33" i="43"/>
  <c r="E99" i="47"/>
  <c r="CO33" i="43"/>
  <c r="E100" i="47"/>
  <c r="CP33" i="43"/>
  <c r="E101" i="47"/>
  <c r="CQ33" i="43"/>
  <c r="E102" i="47"/>
  <c r="CR33" i="43"/>
  <c r="E103" i="47"/>
  <c r="CS33" i="43"/>
  <c r="E104" i="47"/>
  <c r="CT33" i="43"/>
  <c r="E105" i="47"/>
  <c r="CU33" i="43"/>
  <c r="E106" i="47"/>
  <c r="CV33" i="43"/>
  <c r="E107" i="47"/>
  <c r="CW33" i="43"/>
  <c r="E108" i="47"/>
  <c r="CX33" i="43"/>
  <c r="E109" i="47"/>
  <c r="CY33" i="43"/>
  <c r="CE33" i="43"/>
  <c r="E110" i="47"/>
  <c r="F89" i="47"/>
  <c r="F90" i="47"/>
  <c r="F91" i="47"/>
  <c r="F92" i="47"/>
  <c r="F93" i="47"/>
  <c r="F94" i="47"/>
  <c r="F95" i="47"/>
  <c r="F96" i="47"/>
  <c r="F97" i="47"/>
  <c r="F98" i="47"/>
  <c r="F99" i="47"/>
  <c r="F100" i="47"/>
  <c r="F101" i="47"/>
  <c r="F102" i="47"/>
  <c r="F103" i="47"/>
  <c r="F104" i="47"/>
  <c r="F105" i="47"/>
  <c r="F106" i="47"/>
  <c r="F107" i="47"/>
  <c r="F108" i="47"/>
  <c r="F109" i="47"/>
  <c r="F110" i="47"/>
  <c r="D89" i="47"/>
  <c r="D90" i="47"/>
  <c r="D91" i="47"/>
  <c r="D92" i="47"/>
  <c r="D93" i="47"/>
  <c r="D94" i="47"/>
  <c r="D95" i="47"/>
  <c r="D96" i="47"/>
  <c r="D97" i="47"/>
  <c r="D98" i="47"/>
  <c r="D99" i="47"/>
  <c r="D100" i="47"/>
  <c r="D101" i="47"/>
  <c r="D102" i="47"/>
  <c r="D103" i="47"/>
  <c r="D104" i="47"/>
  <c r="D105" i="47"/>
  <c r="D106" i="47"/>
  <c r="D107" i="47"/>
  <c r="D108" i="47"/>
  <c r="D109" i="47"/>
  <c r="D110" i="47"/>
  <c r="N45" i="20"/>
  <c r="O45" i="20"/>
  <c r="N46" i="20"/>
  <c r="O46" i="20"/>
  <c r="N47" i="20"/>
  <c r="O47" i="20"/>
  <c r="N48" i="20"/>
  <c r="E18" i="54"/>
  <c r="E19" i="54"/>
  <c r="O48" i="20"/>
  <c r="M45" i="20"/>
  <c r="M46" i="20"/>
  <c r="M47" i="20"/>
  <c r="M48" i="20"/>
  <c r="D20" i="42"/>
  <c r="D21" i="42"/>
  <c r="E20" i="42"/>
  <c r="D15" i="42"/>
  <c r="D16" i="42"/>
  <c r="E15" i="42"/>
  <c r="E16" i="42"/>
  <c r="D18" i="43"/>
  <c r="F18" i="43"/>
  <c r="E18" i="43"/>
  <c r="D33" i="43"/>
  <c r="E33" i="43"/>
  <c r="F33" i="43"/>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BQ33" i="43"/>
  <c r="BR33" i="43"/>
  <c r="BS33" i="43"/>
  <c r="BT33" i="43"/>
  <c r="BU33" i="43"/>
  <c r="BV33" i="43"/>
  <c r="BW33" i="43"/>
  <c r="BX33" i="43"/>
  <c r="BY33" i="43"/>
  <c r="BZ33" i="43"/>
  <c r="CA33" i="43"/>
  <c r="CB33" i="43"/>
  <c r="CC33" i="43"/>
  <c r="CD33" i="43"/>
  <c r="C33" i="43"/>
  <c r="F15" i="54"/>
  <c r="E15" i="54"/>
  <c r="D15" i="54"/>
  <c r="D16" i="56"/>
  <c r="F22" i="42"/>
  <c r="D17" i="42"/>
  <c r="D21" i="54"/>
  <c r="D19" i="54"/>
  <c r="D24" i="43"/>
  <c r="D15" i="43"/>
  <c r="E21" i="42"/>
  <c r="N62" i="20"/>
  <c r="F13" i="43"/>
  <c r="F15" i="43"/>
  <c r="F17" i="43"/>
  <c r="C58" i="43"/>
  <c r="E21" i="54"/>
  <c r="C35" i="54"/>
  <c r="F21" i="54"/>
  <c r="C52" i="43"/>
  <c r="AL52" i="43"/>
  <c r="AL53" i="43"/>
  <c r="AL54" i="43"/>
  <c r="C49" i="54"/>
  <c r="C36" i="54"/>
  <c r="D35" i="54"/>
  <c r="Q58" i="43"/>
  <c r="Q59" i="43"/>
  <c r="Q60" i="43"/>
  <c r="CW52" i="43"/>
  <c r="CW53" i="43"/>
  <c r="CW54" i="43"/>
  <c r="CP52" i="43"/>
  <c r="CP53" i="43"/>
  <c r="CP54" i="43"/>
  <c r="CI52" i="43"/>
  <c r="CI53" i="43"/>
  <c r="CI54" i="43"/>
  <c r="CQ52" i="43"/>
  <c r="CQ53" i="43"/>
  <c r="CQ54" i="43"/>
  <c r="CN52" i="43"/>
  <c r="CN53" i="43"/>
  <c r="CN54" i="43"/>
  <c r="CL52" i="43"/>
  <c r="CL53" i="43"/>
  <c r="CL54" i="43"/>
  <c r="CT52" i="43"/>
  <c r="CT53" i="43"/>
  <c r="CT54" i="43"/>
  <c r="CM52" i="43"/>
  <c r="CM53" i="43"/>
  <c r="CM54" i="43"/>
  <c r="AH58" i="43"/>
  <c r="AH59" i="43"/>
  <c r="AH60" i="43"/>
  <c r="AI52" i="43"/>
  <c r="AI53" i="43"/>
  <c r="AI54" i="43"/>
  <c r="U52" i="43"/>
  <c r="U53" i="43"/>
  <c r="U54" i="43"/>
  <c r="N58" i="43"/>
  <c r="N59" i="43"/>
  <c r="N60" i="43"/>
  <c r="AV58" i="43"/>
  <c r="AV59" i="43"/>
  <c r="AV60" i="43"/>
  <c r="AI58" i="43"/>
  <c r="AI59" i="43"/>
  <c r="AI60" i="43"/>
  <c r="AF58" i="43"/>
  <c r="AF59" i="43"/>
  <c r="AF60" i="43"/>
  <c r="Z58" i="43"/>
  <c r="Z59" i="43"/>
  <c r="Z60" i="43"/>
  <c r="CB58" i="43"/>
  <c r="CB59" i="43"/>
  <c r="CB60" i="43"/>
  <c r="AS58" i="43"/>
  <c r="AS59" i="43"/>
  <c r="AS60" i="43"/>
  <c r="AV52" i="43"/>
  <c r="AV53" i="43"/>
  <c r="AV54" i="43"/>
  <c r="BJ52" i="43"/>
  <c r="BJ53" i="43"/>
  <c r="BJ54" i="43"/>
  <c r="BH52" i="43"/>
  <c r="BH53" i="43"/>
  <c r="BH54" i="43"/>
  <c r="L52" i="43"/>
  <c r="L53" i="43"/>
  <c r="L54" i="43"/>
  <c r="BP52" i="43"/>
  <c r="BP53" i="43"/>
  <c r="BP54" i="43"/>
  <c r="BY52" i="43"/>
  <c r="BY53" i="43"/>
  <c r="BY54" i="43"/>
  <c r="BQ52" i="43"/>
  <c r="BQ53" i="43"/>
  <c r="BQ54" i="43"/>
  <c r="BM52" i="43"/>
  <c r="BM53" i="43"/>
  <c r="BM54" i="43"/>
  <c r="BW52" i="43"/>
  <c r="BW53" i="43"/>
  <c r="BW54" i="43"/>
  <c r="AE52" i="43"/>
  <c r="AE53" i="43"/>
  <c r="AE54" i="43"/>
  <c r="BA52" i="43"/>
  <c r="BA53" i="43"/>
  <c r="BA54" i="43"/>
  <c r="F52" i="43"/>
  <c r="F53" i="43"/>
  <c r="F54" i="43"/>
  <c r="AB52" i="43"/>
  <c r="AB53" i="43"/>
  <c r="AB54" i="43"/>
  <c r="BR52" i="43"/>
  <c r="BR53" i="43"/>
  <c r="BR54" i="43"/>
  <c r="AP52" i="43"/>
  <c r="AP53" i="43"/>
  <c r="AP54" i="43"/>
  <c r="BF52" i="43"/>
  <c r="BF53" i="43"/>
  <c r="BF54" i="43"/>
  <c r="CD52" i="43"/>
  <c r="CD53" i="43"/>
  <c r="CD54" i="43"/>
  <c r="D52" i="43"/>
  <c r="D53" i="43"/>
  <c r="D54" i="43"/>
  <c r="M52" i="43"/>
  <c r="M53" i="43"/>
  <c r="M54" i="43"/>
  <c r="AM52" i="43"/>
  <c r="AM53" i="43"/>
  <c r="AM54" i="43"/>
  <c r="CC52" i="43"/>
  <c r="CC53" i="43"/>
  <c r="CC54" i="43"/>
  <c r="BC52" i="43"/>
  <c r="BC53" i="43"/>
  <c r="BC54" i="43"/>
  <c r="BD52" i="43"/>
  <c r="BD53" i="43"/>
  <c r="BD54" i="43"/>
  <c r="BK52" i="43"/>
  <c r="BK53" i="43"/>
  <c r="BK54" i="43"/>
  <c r="BT58" i="43"/>
  <c r="BT59" i="43"/>
  <c r="BT60" i="43"/>
  <c r="BW58" i="43"/>
  <c r="BW59" i="43"/>
  <c r="BW60" i="43"/>
  <c r="AS52" i="43"/>
  <c r="AS53" i="43"/>
  <c r="AS54" i="43"/>
  <c r="BS52" i="43"/>
  <c r="BS53" i="43"/>
  <c r="BS54" i="43"/>
  <c r="BT52" i="43"/>
  <c r="BT53" i="43"/>
  <c r="BT54" i="43"/>
  <c r="AC52" i="43"/>
  <c r="AC53" i="43"/>
  <c r="AC54" i="43"/>
  <c r="P52" i="43"/>
  <c r="P53" i="43"/>
  <c r="P54" i="43"/>
  <c r="AU52" i="43"/>
  <c r="AU53" i="43"/>
  <c r="AU54" i="43"/>
  <c r="AD52" i="43"/>
  <c r="AD53" i="43"/>
  <c r="AD54" i="43"/>
  <c r="BP58" i="43"/>
  <c r="BP59" i="43"/>
  <c r="BP60" i="43"/>
  <c r="X58" i="43"/>
  <c r="X59" i="43"/>
  <c r="X60" i="43"/>
  <c r="O58" i="43"/>
  <c r="O59" i="43"/>
  <c r="O60" i="43"/>
  <c r="J58" i="43"/>
  <c r="J59" i="43"/>
  <c r="J60" i="43"/>
  <c r="T58" i="43"/>
  <c r="T59" i="43"/>
  <c r="T60" i="43"/>
  <c r="AY58" i="43"/>
  <c r="AY59" i="43"/>
  <c r="AY60" i="43"/>
  <c r="M58" i="43"/>
  <c r="M59" i="43"/>
  <c r="M60" i="43"/>
  <c r="BD58" i="43"/>
  <c r="BD59" i="43"/>
  <c r="BD60" i="43"/>
  <c r="AP58" i="43"/>
  <c r="AP59" i="43"/>
  <c r="AP60" i="43"/>
  <c r="BU58" i="43"/>
  <c r="BU59" i="43"/>
  <c r="BU60" i="43"/>
  <c r="J52" i="43"/>
  <c r="J53" i="43"/>
  <c r="J54" i="43"/>
  <c r="G58" i="43"/>
  <c r="G59" i="43"/>
  <c r="G60" i="43"/>
  <c r="AL58" i="43"/>
  <c r="AL59" i="43"/>
  <c r="AL60" i="43"/>
  <c r="F58" i="43"/>
  <c r="F59" i="43"/>
  <c r="F60" i="43"/>
  <c r="BA58" i="43"/>
  <c r="BA59" i="43"/>
  <c r="BA60" i="43"/>
  <c r="U58" i="43"/>
  <c r="U59" i="43"/>
  <c r="U60" i="43"/>
  <c r="CC58" i="43"/>
  <c r="CC59" i="43"/>
  <c r="CC60" i="43"/>
  <c r="AW58" i="43"/>
  <c r="AW59" i="43"/>
  <c r="AW60" i="43"/>
  <c r="C50" i="54"/>
  <c r="D49" i="54"/>
  <c r="D36" i="54"/>
  <c r="E35" i="54"/>
  <c r="D54" i="54"/>
  <c r="E54" i="54"/>
  <c r="F54" i="54"/>
  <c r="G54" i="54"/>
  <c r="H54" i="54"/>
  <c r="I54" i="54"/>
  <c r="J54" i="54"/>
  <c r="K54" i="54"/>
  <c r="L54" i="54"/>
  <c r="M54" i="54"/>
  <c r="N54" i="54"/>
  <c r="O54" i="54"/>
  <c r="P54" i="54"/>
  <c r="Q54" i="54"/>
  <c r="R54" i="54"/>
  <c r="S54" i="54"/>
  <c r="T54" i="54"/>
  <c r="U54" i="54"/>
  <c r="V54" i="54"/>
  <c r="W54" i="54"/>
  <c r="X54" i="54"/>
  <c r="Y54" i="54"/>
  <c r="Z54" i="54"/>
  <c r="AA54" i="54"/>
  <c r="AB54" i="54"/>
  <c r="AC54" i="54"/>
  <c r="AD54" i="54"/>
  <c r="AE54" i="54"/>
  <c r="AF54" i="54"/>
  <c r="AG54" i="54"/>
  <c r="AH54" i="54"/>
  <c r="AI54" i="54"/>
  <c r="AJ54" i="54"/>
  <c r="AK54" i="54"/>
  <c r="AL54" i="54"/>
  <c r="AM54" i="54"/>
  <c r="AN54" i="54"/>
  <c r="AO54" i="54"/>
  <c r="AP54" i="54"/>
  <c r="AQ54" i="54"/>
  <c r="AR54" i="54"/>
  <c r="AS54" i="54"/>
  <c r="AT54" i="54"/>
  <c r="AU54" i="54"/>
  <c r="AV54" i="54"/>
  <c r="AW54" i="54"/>
  <c r="AX54" i="54"/>
  <c r="AY54" i="54"/>
  <c r="AZ54" i="54"/>
  <c r="BA54" i="54"/>
  <c r="BB54" i="54"/>
  <c r="BC54" i="54"/>
  <c r="BD54" i="54"/>
  <c r="BE54" i="54"/>
  <c r="BF54" i="54"/>
  <c r="BG54" i="54"/>
  <c r="BH54" i="54"/>
  <c r="BI54" i="54"/>
  <c r="BJ54" i="54"/>
  <c r="BK54" i="54"/>
  <c r="BL54" i="54"/>
  <c r="BM54" i="54"/>
  <c r="BN54" i="54"/>
  <c r="BO54" i="54"/>
  <c r="BP54" i="54"/>
  <c r="BQ54" i="54"/>
  <c r="BR54" i="54"/>
  <c r="BS54" i="54"/>
  <c r="BT54" i="54"/>
  <c r="BU54" i="54"/>
  <c r="BV54" i="54"/>
  <c r="BW54" i="54"/>
  <c r="BX54" i="54"/>
  <c r="BY54" i="54"/>
  <c r="BZ54" i="54"/>
  <c r="CA54" i="54"/>
  <c r="CB54" i="54"/>
  <c r="CC54" i="54"/>
  <c r="CD54" i="54"/>
  <c r="CE54" i="54"/>
  <c r="CF54" i="54"/>
  <c r="CG54" i="54"/>
  <c r="CH54" i="54"/>
  <c r="CI54" i="54"/>
  <c r="CJ54" i="54"/>
  <c r="CK54" i="54"/>
  <c r="CL54" i="54"/>
  <c r="CM54" i="54"/>
  <c r="CN54" i="54"/>
  <c r="CO54" i="54"/>
  <c r="CP54" i="54"/>
  <c r="CQ54" i="54"/>
  <c r="CR54" i="54"/>
  <c r="CS54" i="54"/>
  <c r="CT54" i="54"/>
  <c r="CU54" i="54"/>
  <c r="CV54" i="54"/>
  <c r="CW54" i="54"/>
  <c r="CX54" i="54"/>
  <c r="CY54" i="54"/>
  <c r="E36" i="54"/>
  <c r="F35" i="54"/>
  <c r="D50" i="54"/>
  <c r="E49" i="54"/>
  <c r="D40" i="54"/>
  <c r="E40" i="54"/>
  <c r="F40" i="54"/>
  <c r="G40" i="54"/>
  <c r="H40" i="54"/>
  <c r="I40" i="54"/>
  <c r="J40" i="54"/>
  <c r="K40" i="54"/>
  <c r="L40" i="54"/>
  <c r="M40" i="54"/>
  <c r="N40" i="54"/>
  <c r="O40" i="54"/>
  <c r="P40" i="54"/>
  <c r="Q40" i="54"/>
  <c r="R40" i="54"/>
  <c r="S40" i="54"/>
  <c r="T40" i="54"/>
  <c r="U40" i="54"/>
  <c r="V40" i="54"/>
  <c r="W40" i="54"/>
  <c r="X40" i="54"/>
  <c r="Y40" i="54"/>
  <c r="Z40" i="54"/>
  <c r="AA40" i="54"/>
  <c r="AB40" i="54"/>
  <c r="AC40" i="54"/>
  <c r="AD40" i="54"/>
  <c r="AE40" i="54"/>
  <c r="AF40" i="54"/>
  <c r="AG40" i="54"/>
  <c r="AH40" i="54"/>
  <c r="AI40" i="54"/>
  <c r="AJ40" i="54"/>
  <c r="AK40" i="54"/>
  <c r="AL40" i="54"/>
  <c r="AM40" i="54"/>
  <c r="AN40" i="54"/>
  <c r="AO40" i="54"/>
  <c r="AP40" i="54"/>
  <c r="AQ40" i="54"/>
  <c r="AR40" i="54"/>
  <c r="AS40" i="54"/>
  <c r="AT40" i="54"/>
  <c r="AU40" i="54"/>
  <c r="AV40" i="54"/>
  <c r="AW40" i="54"/>
  <c r="AX40" i="54"/>
  <c r="AY40" i="54"/>
  <c r="AZ40" i="54"/>
  <c r="BA40" i="54"/>
  <c r="BB40" i="54"/>
  <c r="BC40" i="54"/>
  <c r="BD40" i="54"/>
  <c r="BE40" i="54"/>
  <c r="BF40" i="54"/>
  <c r="BG40" i="54"/>
  <c r="BH40" i="54"/>
  <c r="BI40" i="54"/>
  <c r="BJ40" i="54"/>
  <c r="BK40" i="54"/>
  <c r="BL40" i="54"/>
  <c r="BM40" i="54"/>
  <c r="BN40" i="54"/>
  <c r="BO40" i="54"/>
  <c r="BP40" i="54"/>
  <c r="BQ40" i="54"/>
  <c r="BR40" i="54"/>
  <c r="BS40" i="54"/>
  <c r="BT40" i="54"/>
  <c r="BU40" i="54"/>
  <c r="BV40" i="54"/>
  <c r="BW40" i="54"/>
  <c r="BX40" i="54"/>
  <c r="BY40" i="54"/>
  <c r="BZ40" i="54"/>
  <c r="CA40" i="54"/>
  <c r="CB40" i="54"/>
  <c r="CC40" i="54"/>
  <c r="CD40" i="54"/>
  <c r="CE40" i="54"/>
  <c r="CF40" i="54"/>
  <c r="CG40" i="54"/>
  <c r="CH40" i="54"/>
  <c r="CI40" i="54"/>
  <c r="CJ40" i="54"/>
  <c r="CK40" i="54"/>
  <c r="CL40" i="54"/>
  <c r="CM40" i="54"/>
  <c r="CN40" i="54"/>
  <c r="CO40" i="54"/>
  <c r="CP40" i="54"/>
  <c r="CQ40" i="54"/>
  <c r="CR40" i="54"/>
  <c r="CS40" i="54"/>
  <c r="CT40" i="54"/>
  <c r="CU40" i="54"/>
  <c r="CV40" i="54"/>
  <c r="CW40" i="54"/>
  <c r="CX40" i="54"/>
  <c r="CY40" i="54"/>
  <c r="F36" i="54"/>
  <c r="G35" i="54"/>
  <c r="F49" i="54"/>
  <c r="E50" i="54"/>
  <c r="G36" i="54"/>
  <c r="H35" i="54"/>
  <c r="F50" i="54"/>
  <c r="G49" i="54"/>
  <c r="G50" i="54"/>
  <c r="H49" i="54"/>
  <c r="H36" i="54"/>
  <c r="I35" i="54"/>
  <c r="H50" i="54"/>
  <c r="I49" i="54"/>
  <c r="I36" i="54"/>
  <c r="J35" i="54"/>
  <c r="J36" i="54"/>
  <c r="K35" i="54"/>
  <c r="J49" i="54"/>
  <c r="I50" i="54"/>
  <c r="J50" i="54"/>
  <c r="K49" i="54"/>
  <c r="K36" i="54"/>
  <c r="L35" i="54"/>
  <c r="L36" i="54"/>
  <c r="M35" i="54"/>
  <c r="K50" i="54"/>
  <c r="L49" i="54"/>
  <c r="M49" i="54"/>
  <c r="L50" i="54"/>
  <c r="M36" i="54"/>
  <c r="N35" i="54"/>
  <c r="N49" i="54"/>
  <c r="M50" i="54"/>
  <c r="N36" i="54"/>
  <c r="O35" i="54"/>
  <c r="O36" i="54"/>
  <c r="P35" i="54"/>
  <c r="N50" i="54"/>
  <c r="O49" i="54"/>
  <c r="P49" i="54"/>
  <c r="O50" i="54"/>
  <c r="P36" i="54"/>
  <c r="Q35" i="54"/>
  <c r="P50" i="54"/>
  <c r="Q49" i="54"/>
  <c r="Q36" i="54"/>
  <c r="R35" i="54"/>
  <c r="R36" i="54"/>
  <c r="S35" i="54"/>
  <c r="Q50" i="54"/>
  <c r="R49" i="54"/>
  <c r="R50" i="54"/>
  <c r="S49" i="54"/>
  <c r="S36" i="54"/>
  <c r="T35" i="54"/>
  <c r="T36" i="54"/>
  <c r="U35" i="54"/>
  <c r="T49" i="54"/>
  <c r="S50" i="54"/>
  <c r="U36" i="54"/>
  <c r="V35" i="54"/>
  <c r="U49" i="54"/>
  <c r="T50" i="54"/>
  <c r="V36" i="54"/>
  <c r="W35" i="54"/>
  <c r="U50" i="54"/>
  <c r="V49" i="54"/>
  <c r="W49" i="54"/>
  <c r="V50" i="54"/>
  <c r="W36" i="54"/>
  <c r="X35" i="54"/>
  <c r="X36" i="54"/>
  <c r="Y35" i="54"/>
  <c r="W50" i="54"/>
  <c r="X49" i="54"/>
  <c r="Y36" i="54"/>
  <c r="Z35" i="54"/>
  <c r="Y49" i="54"/>
  <c r="X50" i="54"/>
  <c r="Z36" i="54"/>
  <c r="AA35" i="54"/>
  <c r="Z49" i="54"/>
  <c r="Y50" i="54"/>
  <c r="AA36" i="54"/>
  <c r="AB35" i="54"/>
  <c r="Z50" i="54"/>
  <c r="AA49" i="54"/>
  <c r="AB36" i="54"/>
  <c r="AC35" i="54"/>
  <c r="AB49" i="54"/>
  <c r="AA50" i="54"/>
  <c r="AC49" i="54"/>
  <c r="AB50" i="54"/>
  <c r="AC36" i="54"/>
  <c r="AD35" i="54"/>
  <c r="AD36" i="54"/>
  <c r="AE35" i="54"/>
  <c r="AD49" i="54"/>
  <c r="AC50" i="54"/>
  <c r="AE49" i="54"/>
  <c r="AD50" i="54"/>
  <c r="AE36" i="54"/>
  <c r="AF35" i="54"/>
  <c r="AE50" i="54"/>
  <c r="AF49" i="54"/>
  <c r="AF36" i="54"/>
  <c r="AG35" i="54"/>
  <c r="AG36" i="54"/>
  <c r="AH35" i="54"/>
  <c r="AF50" i="54"/>
  <c r="AG49" i="54"/>
  <c r="AH36" i="54"/>
  <c r="AI35" i="54"/>
  <c r="AH49" i="54"/>
  <c r="AG50" i="54"/>
  <c r="AH50" i="54"/>
  <c r="AI49" i="54"/>
  <c r="AI36" i="54"/>
  <c r="AJ35" i="54"/>
  <c r="AJ49" i="54"/>
  <c r="AI50" i="54"/>
  <c r="AJ36" i="54"/>
  <c r="AK35" i="54"/>
  <c r="AK36" i="54"/>
  <c r="AL35" i="54"/>
  <c r="AK49" i="54"/>
  <c r="AJ50" i="54"/>
  <c r="AK50" i="54"/>
  <c r="AL49" i="54"/>
  <c r="AL36" i="54"/>
  <c r="AM35" i="54"/>
  <c r="AM36" i="54"/>
  <c r="AN35" i="54"/>
  <c r="AM49" i="54"/>
  <c r="AL50" i="54"/>
  <c r="AN36" i="54"/>
  <c r="AO35" i="54"/>
  <c r="AM50" i="54"/>
  <c r="AN49" i="54"/>
  <c r="AN50" i="54"/>
  <c r="AO49" i="54"/>
  <c r="AO36" i="54"/>
  <c r="AP35" i="54"/>
  <c r="AP36" i="54"/>
  <c r="AQ35" i="54"/>
  <c r="AP49" i="54"/>
  <c r="AO50" i="54"/>
  <c r="AQ49" i="54"/>
  <c r="AP50" i="54"/>
  <c r="AQ36" i="54"/>
  <c r="AR35" i="54"/>
  <c r="AQ50" i="54"/>
  <c r="AR49" i="54"/>
  <c r="AR36" i="54"/>
  <c r="AS35" i="54"/>
  <c r="AS36" i="54"/>
  <c r="AT35" i="54"/>
  <c r="AS49" i="54"/>
  <c r="AR50" i="54"/>
  <c r="AT36" i="54"/>
  <c r="AU35" i="54"/>
  <c r="AT49" i="54"/>
  <c r="AS50" i="54"/>
  <c r="AU36" i="54"/>
  <c r="AV35" i="54"/>
  <c r="AU49" i="54"/>
  <c r="AT50" i="54"/>
  <c r="AV36" i="54"/>
  <c r="AW35" i="54"/>
  <c r="AV49" i="54"/>
  <c r="AU50" i="54"/>
  <c r="AV50" i="54"/>
  <c r="AW49" i="54"/>
  <c r="AW36" i="54"/>
  <c r="AX35" i="54"/>
  <c r="AX36" i="54"/>
  <c r="AY35" i="54"/>
  <c r="AX49" i="54"/>
  <c r="AW50" i="54"/>
  <c r="AX50" i="54"/>
  <c r="AY49" i="54"/>
  <c r="AY36" i="54"/>
  <c r="AZ35" i="54"/>
  <c r="AY50" i="54"/>
  <c r="AZ49" i="54"/>
  <c r="AZ36" i="54"/>
  <c r="BA35" i="54"/>
  <c r="BA49" i="54"/>
  <c r="AZ50" i="54"/>
  <c r="BA36" i="54"/>
  <c r="BB35" i="54"/>
  <c r="BB36" i="54"/>
  <c r="BC35" i="54"/>
  <c r="BB49" i="54"/>
  <c r="BA50" i="54"/>
  <c r="BC49" i="54"/>
  <c r="BB50" i="54"/>
  <c r="BC36" i="54"/>
  <c r="BD35" i="54"/>
  <c r="BD49" i="54"/>
  <c r="BC50" i="54"/>
  <c r="BD36" i="54"/>
  <c r="BE35" i="54"/>
  <c r="BE36" i="54"/>
  <c r="BF35" i="54"/>
  <c r="BD50" i="54"/>
  <c r="BE49" i="54"/>
  <c r="BF36" i="54"/>
  <c r="BG35" i="54"/>
  <c r="BF49" i="54"/>
  <c r="BE50" i="54"/>
  <c r="BG36" i="54"/>
  <c r="BH35" i="54"/>
  <c r="BF50" i="54"/>
  <c r="BG49" i="54"/>
  <c r="BG50" i="54"/>
  <c r="BH49" i="54"/>
  <c r="BH36" i="54"/>
  <c r="BI35" i="54"/>
  <c r="BI36" i="54"/>
  <c r="BJ35" i="54"/>
  <c r="BI49" i="54"/>
  <c r="BH50" i="54"/>
  <c r="BJ36" i="54"/>
  <c r="BK35" i="54"/>
  <c r="BJ49" i="54"/>
  <c r="BI50" i="54"/>
  <c r="BK36" i="54"/>
  <c r="BL35" i="54"/>
  <c r="BK49" i="54"/>
  <c r="BJ50" i="54"/>
  <c r="BL36" i="54"/>
  <c r="BM35" i="54"/>
  <c r="BL49" i="54"/>
  <c r="BK50" i="54"/>
  <c r="BM36" i="54"/>
  <c r="BN35" i="54"/>
  <c r="BM49" i="54"/>
  <c r="BL50" i="54"/>
  <c r="BN36" i="54"/>
  <c r="BO35" i="54"/>
  <c r="BN49" i="54"/>
  <c r="BM50" i="54"/>
  <c r="BO49" i="54"/>
  <c r="BN50" i="54"/>
  <c r="BO36" i="54"/>
  <c r="BP35" i="54"/>
  <c r="BO50" i="54"/>
  <c r="BP49" i="54"/>
  <c r="BP36" i="54"/>
  <c r="BQ35" i="54"/>
  <c r="BQ36" i="54"/>
  <c r="BR35" i="54"/>
  <c r="BQ49" i="54"/>
  <c r="BP50" i="54"/>
  <c r="BR36" i="54"/>
  <c r="BS35" i="54"/>
  <c r="BQ50" i="54"/>
  <c r="BR49" i="54"/>
  <c r="BS36" i="54"/>
  <c r="BT35" i="54"/>
  <c r="BR50" i="54"/>
  <c r="BS49" i="54"/>
  <c r="BS50" i="54"/>
  <c r="BT49" i="54"/>
  <c r="BT36" i="54"/>
  <c r="BU35" i="54"/>
  <c r="BU49" i="54"/>
  <c r="BT50" i="54"/>
  <c r="BU36" i="54"/>
  <c r="BV35" i="54"/>
  <c r="BV49" i="54"/>
  <c r="BU50" i="54"/>
  <c r="BV36" i="54"/>
  <c r="BW35" i="54"/>
  <c r="BW36" i="54"/>
  <c r="BX35" i="54"/>
  <c r="BV50" i="54"/>
  <c r="BW49" i="54"/>
  <c r="BX36" i="54"/>
  <c r="BY35" i="54"/>
  <c r="BX49" i="54"/>
  <c r="BW50" i="54"/>
  <c r="BY36" i="54"/>
  <c r="BZ35" i="54"/>
  <c r="BX50" i="54"/>
  <c r="BY49" i="54"/>
  <c r="BY50" i="54"/>
  <c r="BZ49" i="54"/>
  <c r="BZ36" i="54"/>
  <c r="CA35" i="54"/>
  <c r="CA49" i="54"/>
  <c r="BZ50" i="54"/>
  <c r="CA36" i="54"/>
  <c r="CB35" i="54"/>
  <c r="CB49" i="54"/>
  <c r="CA50" i="54"/>
  <c r="CB36" i="54"/>
  <c r="CC35" i="54"/>
  <c r="CC36" i="54"/>
  <c r="CD35" i="54"/>
  <c r="CB50" i="54"/>
  <c r="CC49" i="54"/>
  <c r="CD36" i="54"/>
  <c r="CE35" i="54"/>
  <c r="CC50" i="54"/>
  <c r="CD49" i="54"/>
  <c r="CD50" i="54"/>
  <c r="CE49" i="54"/>
  <c r="CE36" i="54"/>
  <c r="CF35" i="54"/>
  <c r="CF36" i="54"/>
  <c r="CG35" i="54"/>
  <c r="CF49" i="54"/>
  <c r="CE50" i="54"/>
  <c r="CG36" i="54"/>
  <c r="CH35" i="54"/>
  <c r="CG49" i="54"/>
  <c r="CF50" i="54"/>
  <c r="CH36" i="54"/>
  <c r="CI35" i="54"/>
  <c r="CG50" i="54"/>
  <c r="CH49" i="54"/>
  <c r="CI49" i="54"/>
  <c r="CH50" i="54"/>
  <c r="CI36" i="54"/>
  <c r="CJ35" i="54"/>
  <c r="CI50" i="54"/>
  <c r="CJ49" i="54"/>
  <c r="CJ36" i="54"/>
  <c r="CK35" i="54"/>
  <c r="CK36" i="54"/>
  <c r="CL35" i="54"/>
  <c r="CK49" i="54"/>
  <c r="CJ50" i="54"/>
  <c r="CK50" i="54"/>
  <c r="CL49" i="54"/>
  <c r="CL36" i="54"/>
  <c r="CM35" i="54"/>
  <c r="CL50" i="54"/>
  <c r="CM49" i="54"/>
  <c r="CM36" i="54"/>
  <c r="CN35" i="54"/>
  <c r="CN36" i="54"/>
  <c r="CO35" i="54"/>
  <c r="CM50" i="54"/>
  <c r="CN49" i="54"/>
  <c r="CO36" i="54"/>
  <c r="CP35" i="54"/>
  <c r="CO49" i="54"/>
  <c r="CN50" i="54"/>
  <c r="CO50" i="54"/>
  <c r="CP49" i="54"/>
  <c r="CP36" i="54"/>
  <c r="CQ35" i="54"/>
  <c r="CQ36" i="54"/>
  <c r="CR35" i="54"/>
  <c r="CQ49" i="54"/>
  <c r="CP50" i="54"/>
  <c r="CR36" i="54"/>
  <c r="CS35" i="54"/>
  <c r="CR49" i="54"/>
  <c r="CQ50" i="54"/>
  <c r="CS36" i="54"/>
  <c r="CT35" i="54"/>
  <c r="CR50" i="54"/>
  <c r="CS49" i="54"/>
  <c r="CT49" i="54"/>
  <c r="CS50" i="54"/>
  <c r="CT36" i="54"/>
  <c r="CU35" i="54"/>
  <c r="CU36" i="54"/>
  <c r="CV35" i="54"/>
  <c r="CU49" i="54"/>
  <c r="CT50" i="54"/>
  <c r="CV36" i="54"/>
  <c r="CW35" i="54"/>
  <c r="CV49" i="54"/>
  <c r="CU50" i="54"/>
  <c r="CW36" i="54"/>
  <c r="CX35" i="54"/>
  <c r="CW49" i="54"/>
  <c r="CV50" i="54"/>
  <c r="CW50" i="54"/>
  <c r="CX49" i="54"/>
  <c r="CX36" i="54"/>
  <c r="C37" i="54"/>
  <c r="E16" i="54"/>
  <c r="CY35" i="54"/>
  <c r="CY36" i="54"/>
  <c r="CY49" i="54"/>
  <c r="CY50" i="54"/>
  <c r="CX50" i="54"/>
  <c r="C51" i="54"/>
  <c r="F16" i="54"/>
  <c r="F26" i="51"/>
  <c r="D23" i="56"/>
  <c r="F18" i="54"/>
  <c r="F19" i="54"/>
  <c r="F22" i="54"/>
  <c r="D73" i="51"/>
  <c r="E73" i="51"/>
  <c r="D45" i="51"/>
  <c r="CL58" i="43"/>
  <c r="CL59" i="43"/>
  <c r="CL60" i="43"/>
  <c r="CG58" i="43"/>
  <c r="CG59" i="43"/>
  <c r="CG60" i="43"/>
  <c r="AN58" i="43"/>
  <c r="AN59" i="43"/>
  <c r="AN60" i="43"/>
  <c r="CE58" i="43"/>
  <c r="CE59" i="43"/>
  <c r="CE60" i="43"/>
  <c r="CN58" i="43"/>
  <c r="CN59" i="43"/>
  <c r="CN60" i="43"/>
  <c r="CO58" i="43"/>
  <c r="CO59" i="43"/>
  <c r="CO60" i="43"/>
  <c r="CP58" i="43"/>
  <c r="CP59" i="43"/>
  <c r="CP60" i="43"/>
  <c r="CY58" i="43"/>
  <c r="CY59" i="43"/>
  <c r="CY60" i="43"/>
  <c r="BF58" i="43"/>
  <c r="BF59" i="43"/>
  <c r="BF60" i="43"/>
  <c r="AE58" i="43"/>
  <c r="AE59" i="43"/>
  <c r="AE60" i="43"/>
  <c r="BO58" i="43"/>
  <c r="BO59" i="43"/>
  <c r="BO60" i="43"/>
  <c r="BG58" i="43"/>
  <c r="BG59" i="43"/>
  <c r="BG60" i="43"/>
  <c r="AT58" i="43"/>
  <c r="AT59" i="43"/>
  <c r="AT60" i="43"/>
  <c r="CD58" i="43"/>
  <c r="CD59" i="43"/>
  <c r="CD60" i="43"/>
  <c r="AM58" i="43"/>
  <c r="AM59" i="43"/>
  <c r="AM60" i="43"/>
  <c r="BQ58" i="43"/>
  <c r="BQ59" i="43"/>
  <c r="BQ60" i="43"/>
  <c r="BM58" i="43"/>
  <c r="BM59" i="43"/>
  <c r="BM60" i="43"/>
  <c r="CK58" i="43"/>
  <c r="CK59" i="43"/>
  <c r="CK60" i="43"/>
  <c r="CT58" i="43"/>
  <c r="CT59" i="43"/>
  <c r="CT60" i="43"/>
  <c r="CU58" i="43"/>
  <c r="CU59" i="43"/>
  <c r="CU60" i="43"/>
  <c r="CX58" i="43"/>
  <c r="CX59" i="43"/>
  <c r="CX60" i="43"/>
  <c r="BI58" i="43"/>
  <c r="BI59" i="43"/>
  <c r="BI60" i="43"/>
  <c r="AD58" i="43"/>
  <c r="AD59" i="43"/>
  <c r="AD60" i="43"/>
  <c r="BN58" i="43"/>
  <c r="BN59" i="43"/>
  <c r="BN60" i="43"/>
  <c r="CQ58" i="43"/>
  <c r="CQ59" i="43"/>
  <c r="CQ60" i="43"/>
  <c r="H58" i="43"/>
  <c r="H59" i="43"/>
  <c r="H60" i="43"/>
  <c r="AO58" i="43"/>
  <c r="AO59" i="43"/>
  <c r="AO60" i="43"/>
  <c r="AA58" i="43"/>
  <c r="AA59" i="43"/>
  <c r="AA60" i="43"/>
  <c r="BK58" i="43"/>
  <c r="BK59" i="43"/>
  <c r="BK60" i="43"/>
  <c r="R58" i="43"/>
  <c r="R59" i="43"/>
  <c r="R60" i="43"/>
  <c r="Y58" i="43"/>
  <c r="Y59" i="43"/>
  <c r="Y60" i="43"/>
  <c r="BL58" i="43"/>
  <c r="BL59" i="43"/>
  <c r="BL60" i="43"/>
  <c r="AB58" i="43"/>
  <c r="AB59" i="43"/>
  <c r="AB60" i="43"/>
  <c r="BB58" i="43"/>
  <c r="BB59" i="43"/>
  <c r="BB60" i="43"/>
  <c r="E58" i="43"/>
  <c r="E59" i="43"/>
  <c r="E60" i="43"/>
  <c r="CW58" i="43"/>
  <c r="CW59" i="43"/>
  <c r="CW60" i="43"/>
  <c r="S58" i="43"/>
  <c r="S59" i="43"/>
  <c r="S60" i="43"/>
  <c r="AX58" i="43"/>
  <c r="AX59" i="43"/>
  <c r="AX60" i="43"/>
  <c r="BY58" i="43"/>
  <c r="BY59" i="43"/>
  <c r="BY60" i="43"/>
  <c r="AR58" i="43"/>
  <c r="AR59" i="43"/>
  <c r="AR60" i="43"/>
  <c r="CV58" i="43"/>
  <c r="CV59" i="43"/>
  <c r="CV60" i="43"/>
  <c r="CA58" i="43"/>
  <c r="CA59" i="43"/>
  <c r="CA60" i="43"/>
  <c r="AC58" i="43"/>
  <c r="AC59" i="43"/>
  <c r="AC60" i="43"/>
  <c r="BJ58" i="43"/>
  <c r="BJ59" i="43"/>
  <c r="BJ60" i="43"/>
  <c r="AU58" i="43"/>
  <c r="AU59" i="43"/>
  <c r="AU60" i="43"/>
  <c r="L58" i="43"/>
  <c r="L59" i="43"/>
  <c r="L60" i="43"/>
  <c r="E17" i="42"/>
  <c r="E22" i="42"/>
  <c r="E24" i="42"/>
  <c r="E23" i="42"/>
  <c r="E13" i="43"/>
  <c r="AK58" i="43"/>
  <c r="AK59" i="43"/>
  <c r="AK60" i="43"/>
  <c r="BR58" i="43"/>
  <c r="BR59" i="43"/>
  <c r="BR60" i="43"/>
  <c r="BC58" i="43"/>
  <c r="BC59" i="43"/>
  <c r="BC60" i="43"/>
  <c r="BH58" i="43"/>
  <c r="BH59" i="43"/>
  <c r="BH60" i="43"/>
  <c r="K58" i="43"/>
  <c r="K59" i="43"/>
  <c r="K60" i="43"/>
  <c r="S52" i="43"/>
  <c r="S53" i="43"/>
  <c r="S54" i="43"/>
  <c r="O52" i="43"/>
  <c r="O53" i="43"/>
  <c r="O54" i="43"/>
  <c r="V52" i="43"/>
  <c r="V53" i="43"/>
  <c r="V54" i="43"/>
  <c r="AQ52" i="43"/>
  <c r="AQ53" i="43"/>
  <c r="AQ54" i="43"/>
  <c r="AJ58" i="43"/>
  <c r="AJ59" i="43"/>
  <c r="AJ60" i="43"/>
  <c r="BV58" i="43"/>
  <c r="BV59" i="43"/>
  <c r="BV60" i="43"/>
  <c r="CH58" i="43"/>
  <c r="CH59" i="43"/>
  <c r="CH60" i="43"/>
  <c r="CF58" i="43"/>
  <c r="CF59" i="43"/>
  <c r="CF60" i="43"/>
  <c r="V58" i="43"/>
  <c r="V59" i="43"/>
  <c r="V60" i="43"/>
  <c r="BS58" i="43"/>
  <c r="BS59" i="43"/>
  <c r="BS60" i="43"/>
  <c r="BX58" i="43"/>
  <c r="BX59" i="43"/>
  <c r="BX60" i="43"/>
  <c r="AQ58" i="43"/>
  <c r="AQ59" i="43"/>
  <c r="AQ60" i="43"/>
  <c r="D58" i="43"/>
  <c r="D59" i="43"/>
  <c r="D60" i="43"/>
  <c r="CO52" i="43"/>
  <c r="CO53" i="43"/>
  <c r="CO54" i="43"/>
  <c r="CY52" i="43"/>
  <c r="CY53" i="43"/>
  <c r="CY54" i="43"/>
  <c r="CE52" i="43"/>
  <c r="CE53" i="43"/>
  <c r="CE54" i="43"/>
  <c r="CX52" i="43"/>
  <c r="CX53" i="43"/>
  <c r="CX54" i="43"/>
  <c r="CR52" i="43"/>
  <c r="CR53" i="43"/>
  <c r="CR54" i="43"/>
  <c r="CJ52" i="43"/>
  <c r="CJ53" i="43"/>
  <c r="CJ54" i="43"/>
  <c r="CU52" i="43"/>
  <c r="CU53" i="43"/>
  <c r="CU54" i="43"/>
  <c r="AR52" i="43"/>
  <c r="AR53" i="43"/>
  <c r="AR54" i="43"/>
  <c r="K52" i="43"/>
  <c r="K53" i="43"/>
  <c r="K54" i="43"/>
  <c r="T52" i="43"/>
  <c r="T53" i="43"/>
  <c r="T54" i="43"/>
  <c r="R52" i="43"/>
  <c r="R53" i="43"/>
  <c r="R54" i="43"/>
  <c r="AY52" i="43"/>
  <c r="AY53" i="43"/>
  <c r="AY54" i="43"/>
  <c r="Y52" i="43"/>
  <c r="Y53" i="43"/>
  <c r="Y54" i="43"/>
  <c r="I52" i="43"/>
  <c r="I53" i="43"/>
  <c r="I54" i="43"/>
  <c r="BX52" i="43"/>
  <c r="BX53" i="43"/>
  <c r="BX54" i="43"/>
  <c r="BE52" i="43"/>
  <c r="BE53" i="43"/>
  <c r="BE54" i="43"/>
  <c r="AG52" i="43"/>
  <c r="AG53" i="43"/>
  <c r="AG54" i="43"/>
  <c r="CV52" i="43"/>
  <c r="CV53" i="43"/>
  <c r="CV54" i="43"/>
  <c r="AO52" i="43"/>
  <c r="AO53" i="43"/>
  <c r="AO54" i="43"/>
  <c r="CH52" i="43"/>
  <c r="CH53" i="43"/>
  <c r="CH54" i="43"/>
  <c r="CK52" i="43"/>
  <c r="CK53" i="43"/>
  <c r="CK54" i="43"/>
  <c r="W52" i="43"/>
  <c r="W53" i="43"/>
  <c r="W54" i="43"/>
  <c r="N52" i="43"/>
  <c r="N53" i="43"/>
  <c r="N54" i="43"/>
  <c r="AZ52" i="43"/>
  <c r="AZ53" i="43"/>
  <c r="AZ54" i="43"/>
  <c r="AH52" i="43"/>
  <c r="AH53" i="43"/>
  <c r="AH54" i="43"/>
  <c r="X52" i="43"/>
  <c r="X53" i="43"/>
  <c r="X54" i="43"/>
  <c r="G52" i="43"/>
  <c r="G53" i="43"/>
  <c r="G54" i="43"/>
  <c r="C53" i="43"/>
  <c r="C54" i="43"/>
  <c r="E52" i="43"/>
  <c r="E53" i="43"/>
  <c r="E54" i="43"/>
  <c r="H52" i="43"/>
  <c r="H53" i="43"/>
  <c r="H54" i="43"/>
  <c r="Q52" i="43"/>
  <c r="Q53" i="43"/>
  <c r="Q54" i="43"/>
  <c r="Z52" i="43"/>
  <c r="Z53" i="43"/>
  <c r="Z54" i="43"/>
  <c r="AA52" i="43"/>
  <c r="AA53" i="43"/>
  <c r="AA54" i="43"/>
  <c r="AF52" i="43"/>
  <c r="AF53" i="43"/>
  <c r="AF54" i="43"/>
  <c r="AJ52" i="43"/>
  <c r="AJ53" i="43"/>
  <c r="AJ54" i="43"/>
  <c r="AK52" i="43"/>
  <c r="AK53" i="43"/>
  <c r="AK54" i="43"/>
  <c r="AN52" i="43"/>
  <c r="AN53" i="43"/>
  <c r="AN54" i="43"/>
  <c r="AT52" i="43"/>
  <c r="AT53" i="43"/>
  <c r="AT54" i="43"/>
  <c r="AW52" i="43"/>
  <c r="AW53" i="43"/>
  <c r="AW54" i="43"/>
  <c r="AX52" i="43"/>
  <c r="AX53" i="43"/>
  <c r="AX54" i="43"/>
  <c r="BB52" i="43"/>
  <c r="BB53" i="43"/>
  <c r="BB54" i="43"/>
  <c r="BG52" i="43"/>
  <c r="BG53" i="43"/>
  <c r="BG54" i="43"/>
  <c r="BI52" i="43"/>
  <c r="BI53" i="43"/>
  <c r="BI54" i="43"/>
  <c r="BL52" i="43"/>
  <c r="BL53" i="43"/>
  <c r="BL54" i="43"/>
  <c r="BN52" i="43"/>
  <c r="BN53" i="43"/>
  <c r="BN54" i="43"/>
  <c r="BO52" i="43"/>
  <c r="BO53" i="43"/>
  <c r="BO54" i="43"/>
  <c r="BU52" i="43"/>
  <c r="BU53" i="43"/>
  <c r="BU54" i="43"/>
  <c r="BV52" i="43"/>
  <c r="BV53" i="43"/>
  <c r="BV54" i="43"/>
  <c r="BZ52" i="43"/>
  <c r="BZ53" i="43"/>
  <c r="BZ54" i="43"/>
  <c r="CA52" i="43"/>
  <c r="CA53" i="43"/>
  <c r="CA54" i="43"/>
  <c r="CB52" i="43"/>
  <c r="CB53" i="43"/>
  <c r="CB54" i="43"/>
  <c r="CF52" i="43"/>
  <c r="CF53" i="43"/>
  <c r="CF54" i="43"/>
  <c r="CG52" i="43"/>
  <c r="CG53" i="43"/>
  <c r="CG54" i="43"/>
  <c r="CS52" i="43"/>
  <c r="CS53" i="43"/>
  <c r="CS54" i="43"/>
  <c r="C55" i="43"/>
  <c r="F16" i="43"/>
  <c r="CI58" i="43"/>
  <c r="CI59" i="43"/>
  <c r="CI60" i="43"/>
  <c r="D22" i="42"/>
  <c r="D24" i="42"/>
  <c r="D17" i="43"/>
  <c r="D22" i="43"/>
  <c r="D23" i="42"/>
  <c r="AG58" i="43"/>
  <c r="AG59" i="43"/>
  <c r="AG60" i="43"/>
  <c r="W58" i="43"/>
  <c r="W59" i="43"/>
  <c r="W60" i="43"/>
  <c r="I58" i="43"/>
  <c r="I59" i="43"/>
  <c r="I60" i="43"/>
  <c r="P58" i="43"/>
  <c r="P59" i="43"/>
  <c r="P60" i="43"/>
  <c r="BZ58" i="43"/>
  <c r="BZ59" i="43"/>
  <c r="BZ60" i="43"/>
  <c r="AZ58" i="43"/>
  <c r="AZ59" i="43"/>
  <c r="AZ60" i="43"/>
  <c r="C59" i="43"/>
  <c r="C60" i="43"/>
  <c r="CS58" i="43"/>
  <c r="CS59" i="43"/>
  <c r="CS60" i="43"/>
  <c r="C36" i="56"/>
  <c r="E23" i="56"/>
  <c r="BE58" i="43"/>
  <c r="BE59" i="43"/>
  <c r="BE60" i="43"/>
  <c r="CR58" i="43"/>
  <c r="CR59" i="43"/>
  <c r="CR60" i="43"/>
  <c r="CM58" i="43"/>
  <c r="CM59" i="43"/>
  <c r="CM60" i="43"/>
  <c r="CJ58" i="43"/>
  <c r="CJ59" i="43"/>
  <c r="CJ60" i="43"/>
  <c r="F22" i="43"/>
  <c r="F19" i="43"/>
  <c r="F23" i="43"/>
  <c r="D24" i="53"/>
  <c r="D18" i="53"/>
  <c r="D25" i="53"/>
  <c r="F17" i="42"/>
  <c r="F24" i="42"/>
  <c r="E17" i="43"/>
  <c r="C44" i="43"/>
  <c r="F23" i="53"/>
  <c r="F25" i="53"/>
  <c r="F18" i="56"/>
  <c r="F22" i="56"/>
  <c r="F24" i="53"/>
  <c r="C49" i="56"/>
  <c r="D49" i="56"/>
  <c r="E49" i="56"/>
  <c r="F49" i="56"/>
  <c r="G49" i="56"/>
  <c r="H49" i="56"/>
  <c r="I49" i="56"/>
  <c r="J49" i="56"/>
  <c r="K49" i="56"/>
  <c r="L49" i="56"/>
  <c r="M49" i="56"/>
  <c r="N49" i="56"/>
  <c r="O49" i="56"/>
  <c r="P49" i="56"/>
  <c r="Q49" i="56"/>
  <c r="R49" i="56"/>
  <c r="S49" i="56"/>
  <c r="T49" i="56"/>
  <c r="U49" i="56"/>
  <c r="V49" i="56"/>
  <c r="W49" i="56"/>
  <c r="X49" i="56"/>
  <c r="Y49" i="56"/>
  <c r="Z49" i="56"/>
  <c r="AA49" i="56"/>
  <c r="AB49" i="56"/>
  <c r="AC49" i="56"/>
  <c r="AD49" i="56"/>
  <c r="AE49" i="56"/>
  <c r="AF49" i="56"/>
  <c r="AG49" i="56"/>
  <c r="AH49" i="56"/>
  <c r="AI49" i="56"/>
  <c r="AJ49" i="56"/>
  <c r="AK49" i="56"/>
  <c r="AL49" i="56"/>
  <c r="AM49" i="56"/>
  <c r="AN49" i="56"/>
  <c r="AO49" i="56"/>
  <c r="AP49" i="56"/>
  <c r="AQ49" i="56"/>
  <c r="AR49" i="56"/>
  <c r="AS49" i="56"/>
  <c r="AT49" i="56"/>
  <c r="AU49" i="56"/>
  <c r="AV49" i="56"/>
  <c r="AW49" i="56"/>
  <c r="AX49" i="56"/>
  <c r="AY49" i="56"/>
  <c r="AZ49" i="56"/>
  <c r="BA49" i="56"/>
  <c r="BB49" i="56"/>
  <c r="BC49" i="56"/>
  <c r="BD49" i="56"/>
  <c r="BE49" i="56"/>
  <c r="BF49" i="56"/>
  <c r="BG49" i="56"/>
  <c r="BH49" i="56"/>
  <c r="BI49" i="56"/>
  <c r="BJ49" i="56"/>
  <c r="BK49" i="56"/>
  <c r="BL49" i="56"/>
  <c r="BM49" i="56"/>
  <c r="BN49" i="56"/>
  <c r="BO49" i="56"/>
  <c r="BP49" i="56"/>
  <c r="BQ49" i="56"/>
  <c r="BR49" i="56"/>
  <c r="BS49" i="56"/>
  <c r="BT49" i="56"/>
  <c r="BU49" i="56"/>
  <c r="BV49" i="56"/>
  <c r="BW49" i="56"/>
  <c r="BX49" i="56"/>
  <c r="BY49" i="56"/>
  <c r="BZ49" i="56"/>
  <c r="CA49" i="56"/>
  <c r="CB49" i="56"/>
  <c r="CC49" i="56"/>
  <c r="CD49" i="56"/>
  <c r="CE49" i="56"/>
  <c r="CF49" i="56"/>
  <c r="CG49" i="56"/>
  <c r="CH49" i="56"/>
  <c r="CI49" i="56"/>
  <c r="CJ49" i="56"/>
  <c r="CK49" i="56"/>
  <c r="CL49" i="56"/>
  <c r="CM49" i="56"/>
  <c r="CN49" i="56"/>
  <c r="CO49" i="56"/>
  <c r="CP49" i="56"/>
  <c r="CQ49" i="56"/>
  <c r="CR49" i="56"/>
  <c r="CS49" i="56"/>
  <c r="CT49" i="56"/>
  <c r="CU49" i="56"/>
  <c r="CV49" i="56"/>
  <c r="CW49" i="56"/>
  <c r="CX49" i="56"/>
  <c r="CY49" i="56"/>
  <c r="F16" i="56"/>
  <c r="C41" i="56"/>
  <c r="D41" i="56"/>
  <c r="E41" i="56"/>
  <c r="F41" i="56"/>
  <c r="G41" i="56"/>
  <c r="H41" i="56"/>
  <c r="I41" i="56"/>
  <c r="J41" i="56"/>
  <c r="K41" i="56"/>
  <c r="L41" i="56"/>
  <c r="M41" i="56"/>
  <c r="N41" i="56"/>
  <c r="O41" i="56"/>
  <c r="P41" i="56"/>
  <c r="Q41" i="56"/>
  <c r="R41" i="56"/>
  <c r="S41" i="56"/>
  <c r="T41" i="56"/>
  <c r="U41" i="56"/>
  <c r="V41" i="56"/>
  <c r="W41" i="56"/>
  <c r="X41" i="56"/>
  <c r="Y41" i="56"/>
  <c r="Z41" i="56"/>
  <c r="AA41" i="56"/>
  <c r="AB41" i="56"/>
  <c r="AC41" i="56"/>
  <c r="AD41" i="56"/>
  <c r="AE41" i="56"/>
  <c r="AF41" i="56"/>
  <c r="AG41" i="56"/>
  <c r="AH41" i="56"/>
  <c r="AI41" i="56"/>
  <c r="AJ41" i="56"/>
  <c r="AK41" i="56"/>
  <c r="AL41" i="56"/>
  <c r="AM41" i="56"/>
  <c r="AN41" i="56"/>
  <c r="AO41" i="56"/>
  <c r="AP41" i="56"/>
  <c r="AQ41" i="56"/>
  <c r="AR41" i="56"/>
  <c r="AS41" i="56"/>
  <c r="AT41" i="56"/>
  <c r="AU41" i="56"/>
  <c r="AV41" i="56"/>
  <c r="AW41" i="56"/>
  <c r="AX41" i="56"/>
  <c r="AY41" i="56"/>
  <c r="AZ41" i="56"/>
  <c r="BA41" i="56"/>
  <c r="BB41" i="56"/>
  <c r="BC41" i="56"/>
  <c r="BD41" i="56"/>
  <c r="BE41" i="56"/>
  <c r="BF41" i="56"/>
  <c r="BG41" i="56"/>
  <c r="BH41" i="56"/>
  <c r="BI41" i="56"/>
  <c r="BJ41" i="56"/>
  <c r="BK41" i="56"/>
  <c r="BL41" i="56"/>
  <c r="BM41" i="56"/>
  <c r="BN41" i="56"/>
  <c r="BO41" i="56"/>
  <c r="BP41" i="56"/>
  <c r="BQ41" i="56"/>
  <c r="BR41" i="56"/>
  <c r="BS41" i="56"/>
  <c r="BT41" i="56"/>
  <c r="BU41" i="56"/>
  <c r="BV41" i="56"/>
  <c r="BW41" i="56"/>
  <c r="BX41" i="56"/>
  <c r="BY41" i="56"/>
  <c r="BZ41" i="56"/>
  <c r="CA41" i="56"/>
  <c r="CB41" i="56"/>
  <c r="CC41" i="56"/>
  <c r="CD41" i="56"/>
  <c r="CE41" i="56"/>
  <c r="CF41" i="56"/>
  <c r="CG41" i="56"/>
  <c r="CH41" i="56"/>
  <c r="CI41" i="56"/>
  <c r="CJ41" i="56"/>
  <c r="CK41" i="56"/>
  <c r="CL41" i="56"/>
  <c r="CM41" i="56"/>
  <c r="CN41" i="56"/>
  <c r="CO41" i="56"/>
  <c r="CP41" i="56"/>
  <c r="CQ41" i="56"/>
  <c r="CR41" i="56"/>
  <c r="CS41" i="56"/>
  <c r="CT41" i="56"/>
  <c r="CU41" i="56"/>
  <c r="CV41" i="56"/>
  <c r="CW41" i="56"/>
  <c r="CX41" i="56"/>
  <c r="CY41" i="56"/>
  <c r="E19" i="43"/>
  <c r="C55" i="54"/>
  <c r="D22" i="54"/>
  <c r="E22" i="54"/>
  <c r="C41" i="54"/>
  <c r="C43" i="56"/>
  <c r="D42" i="56"/>
  <c r="E68" i="51"/>
  <c r="F67" i="51"/>
  <c r="D60" i="51"/>
  <c r="E59" i="51"/>
  <c r="D26" i="51"/>
  <c r="C39" i="51"/>
  <c r="E26" i="51"/>
  <c r="C53" i="51"/>
  <c r="D46" i="51"/>
  <c r="E45" i="51"/>
  <c r="D74" i="51"/>
  <c r="CG44" i="43"/>
  <c r="CG45" i="43"/>
  <c r="CG46" i="43"/>
  <c r="CV44" i="43"/>
  <c r="CV45" i="43"/>
  <c r="CV46" i="43"/>
  <c r="CR44" i="43"/>
  <c r="CR45" i="43"/>
  <c r="CR46" i="43"/>
  <c r="G44" i="43"/>
  <c r="G45" i="43"/>
  <c r="G46" i="43"/>
  <c r="CL44" i="43"/>
  <c r="CL45" i="43"/>
  <c r="CL46" i="43"/>
  <c r="CJ44" i="43"/>
  <c r="CJ45" i="43"/>
  <c r="CJ46" i="43"/>
  <c r="CU44" i="43"/>
  <c r="CU45" i="43"/>
  <c r="CU46" i="43"/>
  <c r="CN44" i="43"/>
  <c r="CN45" i="43"/>
  <c r="CN46" i="43"/>
  <c r="CQ44" i="43"/>
  <c r="CQ45" i="43"/>
  <c r="CQ46" i="43"/>
  <c r="CX44" i="43"/>
  <c r="CX45" i="43"/>
  <c r="CX46" i="43"/>
  <c r="AU44" i="43"/>
  <c r="AU45" i="43"/>
  <c r="AU46" i="43"/>
  <c r="BA44" i="43"/>
  <c r="BA45" i="43"/>
  <c r="BA46" i="43"/>
  <c r="AI44" i="43"/>
  <c r="AI45" i="43"/>
  <c r="AI46" i="43"/>
  <c r="BI44" i="43"/>
  <c r="BI45" i="43"/>
  <c r="BI46" i="43"/>
  <c r="T44" i="43"/>
  <c r="T45" i="43"/>
  <c r="T46" i="43"/>
  <c r="CK44" i="43"/>
  <c r="CK45" i="43"/>
  <c r="CK46" i="43"/>
  <c r="CT44" i="43"/>
  <c r="CT45" i="43"/>
  <c r="CT46" i="43"/>
  <c r="CE44" i="43"/>
  <c r="CE45" i="43"/>
  <c r="CE46" i="43"/>
  <c r="CW44" i="43"/>
  <c r="CW45" i="43"/>
  <c r="CW46" i="43"/>
  <c r="BJ44" i="43"/>
  <c r="BJ45" i="43"/>
  <c r="BJ46" i="43"/>
  <c r="BO44" i="43"/>
  <c r="BO45" i="43"/>
  <c r="BO46" i="43"/>
  <c r="BN44" i="43"/>
  <c r="BN45" i="43"/>
  <c r="BN46" i="43"/>
  <c r="BB44" i="43"/>
  <c r="BB45" i="43"/>
  <c r="BB46" i="43"/>
  <c r="CS44" i="43"/>
  <c r="CS45" i="43"/>
  <c r="CS46" i="43"/>
  <c r="AK44" i="43"/>
  <c r="AK45" i="43"/>
  <c r="AK46" i="43"/>
  <c r="D44" i="43"/>
  <c r="D45" i="43"/>
  <c r="D46" i="43"/>
  <c r="Q44" i="43"/>
  <c r="Q45" i="43"/>
  <c r="Q46" i="43"/>
  <c r="AE44" i="43"/>
  <c r="AE45" i="43"/>
  <c r="AE46" i="43"/>
  <c r="AC44" i="43"/>
  <c r="AC45" i="43"/>
  <c r="AC46" i="43"/>
  <c r="S44" i="43"/>
  <c r="S45" i="43"/>
  <c r="S46" i="43"/>
  <c r="BU44" i="43"/>
  <c r="BU45" i="43"/>
  <c r="BU46" i="43"/>
  <c r="AB44" i="43"/>
  <c r="AB45" i="43"/>
  <c r="AB46" i="43"/>
  <c r="AN44" i="43"/>
  <c r="AN45" i="43"/>
  <c r="AN46" i="43"/>
  <c r="CO44" i="43"/>
  <c r="CO45" i="43"/>
  <c r="CO46" i="43"/>
  <c r="BL44" i="43"/>
  <c r="BL45" i="43"/>
  <c r="BL46" i="43"/>
  <c r="AS44" i="43"/>
  <c r="AS45" i="43"/>
  <c r="AS46" i="43"/>
  <c r="V44" i="43"/>
  <c r="V45" i="43"/>
  <c r="V46" i="43"/>
  <c r="CD44" i="43"/>
  <c r="CD45" i="43"/>
  <c r="CD46" i="43"/>
  <c r="AV44" i="43"/>
  <c r="AV45" i="43"/>
  <c r="AV46" i="43"/>
  <c r="AJ44" i="43"/>
  <c r="AJ45" i="43"/>
  <c r="AJ46" i="43"/>
  <c r="AD44" i="43"/>
  <c r="AD45" i="43"/>
  <c r="AD46" i="43"/>
  <c r="BR44" i="43"/>
  <c r="BR45" i="43"/>
  <c r="BR46" i="43"/>
  <c r="M44" i="43"/>
  <c r="M45" i="43"/>
  <c r="M46" i="43"/>
  <c r="BY44" i="43"/>
  <c r="BY45" i="43"/>
  <c r="BY46" i="43"/>
  <c r="O44" i="43"/>
  <c r="O45" i="43"/>
  <c r="O46" i="43"/>
  <c r="BF44" i="43"/>
  <c r="BF45" i="43"/>
  <c r="BF46" i="43"/>
  <c r="I44" i="43"/>
  <c r="I45" i="43"/>
  <c r="I46" i="43"/>
  <c r="AQ44" i="43"/>
  <c r="AQ45" i="43"/>
  <c r="AQ46" i="43"/>
  <c r="BC44" i="43"/>
  <c r="BC45" i="43"/>
  <c r="BC46" i="43"/>
  <c r="BM44" i="43"/>
  <c r="BM45" i="43"/>
  <c r="BM46" i="43"/>
  <c r="CP44" i="43"/>
  <c r="CP45" i="43"/>
  <c r="CP46" i="43"/>
  <c r="AY44" i="43"/>
  <c r="AY45" i="43"/>
  <c r="AY46" i="43"/>
  <c r="N44" i="43"/>
  <c r="N45" i="43"/>
  <c r="N46" i="43"/>
  <c r="F44" i="43"/>
  <c r="F45" i="43"/>
  <c r="F46" i="43"/>
  <c r="P44" i="43"/>
  <c r="P45" i="43"/>
  <c r="P46" i="43"/>
  <c r="AH44" i="43"/>
  <c r="AH45" i="43"/>
  <c r="AH46" i="43"/>
  <c r="BK44" i="43"/>
  <c r="BK45" i="43"/>
  <c r="BK46" i="43"/>
  <c r="BT44" i="43"/>
  <c r="BT45" i="43"/>
  <c r="BT46" i="43"/>
  <c r="BG44" i="43"/>
  <c r="BG45" i="43"/>
  <c r="BG46" i="43"/>
  <c r="H44" i="43"/>
  <c r="H45" i="43"/>
  <c r="H46" i="43"/>
  <c r="BV44" i="43"/>
  <c r="BV45" i="43"/>
  <c r="BV46" i="43"/>
  <c r="AL44" i="43"/>
  <c r="AL45" i="43"/>
  <c r="AL46" i="43"/>
  <c r="CH44" i="43"/>
  <c r="CH45" i="43"/>
  <c r="CH46" i="43"/>
  <c r="AZ44" i="43"/>
  <c r="AZ45" i="43"/>
  <c r="AZ46" i="43"/>
  <c r="AF44" i="43"/>
  <c r="AF45" i="43"/>
  <c r="AF46" i="43"/>
  <c r="BQ44" i="43"/>
  <c r="BQ45" i="43"/>
  <c r="BQ46" i="43"/>
  <c r="AP44" i="43"/>
  <c r="AP45" i="43"/>
  <c r="AP46" i="43"/>
  <c r="BD44" i="43"/>
  <c r="BD45" i="43"/>
  <c r="BD46" i="43"/>
  <c r="W44" i="43"/>
  <c r="W45" i="43"/>
  <c r="W46" i="43"/>
  <c r="CM44" i="43"/>
  <c r="CM45" i="43"/>
  <c r="CM46" i="43"/>
  <c r="CA44" i="43"/>
  <c r="CA45" i="43"/>
  <c r="CA46" i="43"/>
  <c r="BE44" i="43"/>
  <c r="BE45" i="43"/>
  <c r="BE46" i="43"/>
  <c r="BS44" i="43"/>
  <c r="BS45" i="43"/>
  <c r="BS46" i="43"/>
  <c r="Z44" i="43"/>
  <c r="Z45" i="43"/>
  <c r="Z46" i="43"/>
  <c r="AO44" i="43"/>
  <c r="AO45" i="43"/>
  <c r="AO46" i="43"/>
  <c r="CI44" i="43"/>
  <c r="CI45" i="43"/>
  <c r="CI46" i="43"/>
  <c r="BX44" i="43"/>
  <c r="BX45" i="43"/>
  <c r="BX46" i="43"/>
  <c r="CF44" i="43"/>
  <c r="CF45" i="43"/>
  <c r="CF46" i="43"/>
  <c r="CY44" i="43"/>
  <c r="CY45" i="43"/>
  <c r="CY46" i="43"/>
  <c r="AW44" i="43"/>
  <c r="AW45" i="43"/>
  <c r="AW46" i="43"/>
  <c r="CC44" i="43"/>
  <c r="CC45" i="43"/>
  <c r="CC46" i="43"/>
  <c r="AT44" i="43"/>
  <c r="AT45" i="43"/>
  <c r="AT46" i="43"/>
  <c r="L44" i="43"/>
  <c r="L45" i="43"/>
  <c r="L46" i="43"/>
  <c r="R44" i="43"/>
  <c r="R45" i="43"/>
  <c r="R46" i="43"/>
  <c r="BP44" i="43"/>
  <c r="BP45" i="43"/>
  <c r="BP46" i="43"/>
  <c r="J44" i="43"/>
  <c r="J45" i="43"/>
  <c r="J46" i="43"/>
  <c r="BH44" i="43"/>
  <c r="BH45" i="43"/>
  <c r="BH46" i="43"/>
  <c r="AA44" i="43"/>
  <c r="AA45" i="43"/>
  <c r="AA46" i="43"/>
  <c r="E44" i="43"/>
  <c r="E45" i="43"/>
  <c r="E46" i="43"/>
  <c r="CB44" i="43"/>
  <c r="CB45" i="43"/>
  <c r="CB46" i="43"/>
  <c r="U44" i="43"/>
  <c r="U45" i="43"/>
  <c r="U46" i="43"/>
  <c r="AG44" i="43"/>
  <c r="AG45" i="43"/>
  <c r="AG46" i="43"/>
  <c r="BZ44" i="43"/>
  <c r="BZ45" i="43"/>
  <c r="BZ46" i="43"/>
  <c r="C45" i="43"/>
  <c r="C46" i="43"/>
  <c r="K44" i="43"/>
  <c r="K45" i="43"/>
  <c r="K46" i="43"/>
  <c r="X44" i="43"/>
  <c r="X45" i="43"/>
  <c r="X46" i="43"/>
  <c r="Y44" i="43"/>
  <c r="Y45" i="43"/>
  <c r="Y46" i="43"/>
  <c r="AM44" i="43"/>
  <c r="AM45" i="43"/>
  <c r="AM46" i="43"/>
  <c r="AR44" i="43"/>
  <c r="AR45" i="43"/>
  <c r="AR46" i="43"/>
  <c r="AX44" i="43"/>
  <c r="AX45" i="43"/>
  <c r="AX46" i="43"/>
  <c r="BW44" i="43"/>
  <c r="BW45" i="43"/>
  <c r="BW46" i="43"/>
  <c r="C47" i="43"/>
  <c r="E20" i="43"/>
  <c r="C37" i="56"/>
  <c r="D36" i="56"/>
  <c r="C61" i="43"/>
  <c r="F20" i="43"/>
  <c r="F24" i="43"/>
  <c r="C38" i="43"/>
  <c r="E22" i="43"/>
  <c r="E15" i="43"/>
  <c r="E23" i="43"/>
  <c r="F20" i="56"/>
  <c r="C56" i="56"/>
  <c r="C55" i="56"/>
  <c r="D55" i="56"/>
  <c r="E55" i="56"/>
  <c r="F55" i="56"/>
  <c r="G55" i="56"/>
  <c r="H55" i="56"/>
  <c r="I55" i="56"/>
  <c r="J55" i="56"/>
  <c r="K55" i="56"/>
  <c r="L55" i="56"/>
  <c r="M55" i="56"/>
  <c r="N55" i="56"/>
  <c r="O55" i="56"/>
  <c r="P55" i="56"/>
  <c r="Q55" i="56"/>
  <c r="R55" i="56"/>
  <c r="S55" i="56"/>
  <c r="T55" i="56"/>
  <c r="U55" i="56"/>
  <c r="V55" i="56"/>
  <c r="W55" i="56"/>
  <c r="X55" i="56"/>
  <c r="Y55" i="56"/>
  <c r="Z55" i="56"/>
  <c r="AA55" i="56"/>
  <c r="AB55" i="56"/>
  <c r="AC55" i="56"/>
  <c r="AD55" i="56"/>
  <c r="AE55" i="56"/>
  <c r="AF55" i="56"/>
  <c r="AG55" i="56"/>
  <c r="AH55" i="56"/>
  <c r="AI55" i="56"/>
  <c r="AJ55" i="56"/>
  <c r="AK55" i="56"/>
  <c r="AL55" i="56"/>
  <c r="AM55" i="56"/>
  <c r="AN55" i="56"/>
  <c r="AO55" i="56"/>
  <c r="AP55" i="56"/>
  <c r="AQ55" i="56"/>
  <c r="AR55" i="56"/>
  <c r="AS55" i="56"/>
  <c r="AT55" i="56"/>
  <c r="AU55" i="56"/>
  <c r="AV55" i="56"/>
  <c r="AW55" i="56"/>
  <c r="AX55" i="56"/>
  <c r="AY55" i="56"/>
  <c r="AZ55" i="56"/>
  <c r="BA55" i="56"/>
  <c r="BB55" i="56"/>
  <c r="BC55" i="56"/>
  <c r="BD55" i="56"/>
  <c r="BE55" i="56"/>
  <c r="BF55" i="56"/>
  <c r="BG55" i="56"/>
  <c r="BH55" i="56"/>
  <c r="BI55" i="56"/>
  <c r="BJ55" i="56"/>
  <c r="BK55" i="56"/>
  <c r="BL55" i="56"/>
  <c r="BM55" i="56"/>
  <c r="BN55" i="56"/>
  <c r="BO55" i="56"/>
  <c r="BP55" i="56"/>
  <c r="BQ55" i="56"/>
  <c r="BR55" i="56"/>
  <c r="BS55" i="56"/>
  <c r="BT55" i="56"/>
  <c r="BU55" i="56"/>
  <c r="BV55" i="56"/>
  <c r="BW55" i="56"/>
  <c r="BX55" i="56"/>
  <c r="BY55" i="56"/>
  <c r="BZ55" i="56"/>
  <c r="CA55" i="56"/>
  <c r="CB55" i="56"/>
  <c r="CC55" i="56"/>
  <c r="CD55" i="56"/>
  <c r="CE55" i="56"/>
  <c r="CF55" i="56"/>
  <c r="CG55" i="56"/>
  <c r="CH55" i="56"/>
  <c r="CI55" i="56"/>
  <c r="CJ55" i="56"/>
  <c r="CK55" i="56"/>
  <c r="CL55" i="56"/>
  <c r="CM55" i="56"/>
  <c r="CN55" i="56"/>
  <c r="CO55" i="56"/>
  <c r="CP55" i="56"/>
  <c r="CQ55" i="56"/>
  <c r="CR55" i="56"/>
  <c r="CS55" i="56"/>
  <c r="CT55" i="56"/>
  <c r="CU55" i="56"/>
  <c r="CV55" i="56"/>
  <c r="CW55" i="56"/>
  <c r="CX55" i="56"/>
  <c r="CY55" i="56"/>
  <c r="F23" i="56"/>
  <c r="C50" i="56"/>
  <c r="D19" i="43"/>
  <c r="D23" i="43"/>
  <c r="D41" i="54"/>
  <c r="C42" i="54"/>
  <c r="C54" i="51"/>
  <c r="D53" i="51"/>
  <c r="F68" i="51"/>
  <c r="G67" i="51"/>
  <c r="C40" i="51"/>
  <c r="D39" i="51"/>
  <c r="E74" i="51"/>
  <c r="F73" i="51"/>
  <c r="D43" i="56"/>
  <c r="E42" i="56"/>
  <c r="D55" i="54"/>
  <c r="C56" i="54"/>
  <c r="F59" i="51"/>
  <c r="E60" i="51"/>
  <c r="E46" i="51"/>
  <c r="F45" i="51"/>
  <c r="C51" i="56"/>
  <c r="D50" i="56"/>
  <c r="D37" i="56"/>
  <c r="E36" i="56"/>
  <c r="C57" i="56"/>
  <c r="D56" i="56"/>
  <c r="CC38" i="43"/>
  <c r="CC39" i="43"/>
  <c r="CC40" i="43"/>
  <c r="N38" i="43"/>
  <c r="N39" i="43"/>
  <c r="N40" i="43"/>
  <c r="CV38" i="43"/>
  <c r="CV39" i="43"/>
  <c r="CV40" i="43"/>
  <c r="CO38" i="43"/>
  <c r="CO39" i="43"/>
  <c r="CO40" i="43"/>
  <c r="BM38" i="43"/>
  <c r="BM39" i="43"/>
  <c r="BM40" i="43"/>
  <c r="AS38" i="43"/>
  <c r="AS39" i="43"/>
  <c r="AS40" i="43"/>
  <c r="BD38" i="43"/>
  <c r="BD39" i="43"/>
  <c r="BD40" i="43"/>
  <c r="CR38" i="43"/>
  <c r="CR39" i="43"/>
  <c r="CR40" i="43"/>
  <c r="CI38" i="43"/>
  <c r="CI39" i="43"/>
  <c r="CI40" i="43"/>
  <c r="CU38" i="43"/>
  <c r="CU39" i="43"/>
  <c r="CU40" i="43"/>
  <c r="CQ38" i="43"/>
  <c r="CQ39" i="43"/>
  <c r="CQ40" i="43"/>
  <c r="D38" i="43"/>
  <c r="D39" i="43"/>
  <c r="D40" i="43"/>
  <c r="CS38" i="43"/>
  <c r="CS39" i="43"/>
  <c r="CS40" i="43"/>
  <c r="CE38" i="43"/>
  <c r="CE39" i="43"/>
  <c r="CE40" i="43"/>
  <c r="CW38" i="43"/>
  <c r="CW39" i="43"/>
  <c r="CW40" i="43"/>
  <c r="R38" i="43"/>
  <c r="R39" i="43"/>
  <c r="R40" i="43"/>
  <c r="AL38" i="43"/>
  <c r="AL39" i="43"/>
  <c r="AL40" i="43"/>
  <c r="BS38" i="43"/>
  <c r="BS39" i="43"/>
  <c r="BS40" i="43"/>
  <c r="C39" i="43"/>
  <c r="C40" i="43"/>
  <c r="AN38" i="43"/>
  <c r="AN39" i="43"/>
  <c r="AN40" i="43"/>
  <c r="BI38" i="43"/>
  <c r="BI39" i="43"/>
  <c r="BI40" i="43"/>
  <c r="BO38" i="43"/>
  <c r="BO39" i="43"/>
  <c r="BO40" i="43"/>
  <c r="BE38" i="43"/>
  <c r="BE39" i="43"/>
  <c r="BE40" i="43"/>
  <c r="BA38" i="43"/>
  <c r="BA39" i="43"/>
  <c r="BA40" i="43"/>
  <c r="AW38" i="43"/>
  <c r="AW39" i="43"/>
  <c r="AW40" i="43"/>
  <c r="AV38" i="43"/>
  <c r="AV39" i="43"/>
  <c r="AV40" i="43"/>
  <c r="P38" i="43"/>
  <c r="P39" i="43"/>
  <c r="P40" i="43"/>
  <c r="CG38" i="43"/>
  <c r="CG39" i="43"/>
  <c r="CG40" i="43"/>
  <c r="M38" i="43"/>
  <c r="M39" i="43"/>
  <c r="M40" i="43"/>
  <c r="AJ38" i="43"/>
  <c r="AJ39" i="43"/>
  <c r="AJ40" i="43"/>
  <c r="G38" i="43"/>
  <c r="G39" i="43"/>
  <c r="G40" i="43"/>
  <c r="BL38" i="43"/>
  <c r="BL39" i="43"/>
  <c r="BL40" i="43"/>
  <c r="AB38" i="43"/>
  <c r="AB39" i="43"/>
  <c r="AB40" i="43"/>
  <c r="F38" i="43"/>
  <c r="F39" i="43"/>
  <c r="F40" i="43"/>
  <c r="T38" i="43"/>
  <c r="T39" i="43"/>
  <c r="T40" i="43"/>
  <c r="CX38" i="43"/>
  <c r="CX39" i="43"/>
  <c r="CX40" i="43"/>
  <c r="AP38" i="43"/>
  <c r="AP39" i="43"/>
  <c r="AP40" i="43"/>
  <c r="V38" i="43"/>
  <c r="V39" i="43"/>
  <c r="V40" i="43"/>
  <c r="BW38" i="43"/>
  <c r="BW39" i="43"/>
  <c r="BW40" i="43"/>
  <c r="AK38" i="43"/>
  <c r="AK39" i="43"/>
  <c r="AK40" i="43"/>
  <c r="AH38" i="43"/>
  <c r="AH39" i="43"/>
  <c r="AH40" i="43"/>
  <c r="W38" i="43"/>
  <c r="W39" i="43"/>
  <c r="W40" i="43"/>
  <c r="BX38" i="43"/>
  <c r="BX39" i="43"/>
  <c r="BX40" i="43"/>
  <c r="AT38" i="43"/>
  <c r="AT39" i="43"/>
  <c r="AT40" i="43"/>
  <c r="CM38" i="43"/>
  <c r="CM39" i="43"/>
  <c r="CM40" i="43"/>
  <c r="X38" i="43"/>
  <c r="X39" i="43"/>
  <c r="X40" i="43"/>
  <c r="BZ38" i="43"/>
  <c r="BZ39" i="43"/>
  <c r="BZ40" i="43"/>
  <c r="K38" i="43"/>
  <c r="K39" i="43"/>
  <c r="K40" i="43"/>
  <c r="AR38" i="43"/>
  <c r="AR39" i="43"/>
  <c r="AR40" i="43"/>
  <c r="J38" i="43"/>
  <c r="J39" i="43"/>
  <c r="J40" i="43"/>
  <c r="Q38" i="43"/>
  <c r="Q39" i="43"/>
  <c r="Q40" i="43"/>
  <c r="BF38" i="43"/>
  <c r="BF39" i="43"/>
  <c r="BF40" i="43"/>
  <c r="AA38" i="43"/>
  <c r="AA39" i="43"/>
  <c r="AA40" i="43"/>
  <c r="CP38" i="43"/>
  <c r="CP39" i="43"/>
  <c r="CP40" i="43"/>
  <c r="AG38" i="43"/>
  <c r="AG39" i="43"/>
  <c r="AG40" i="43"/>
  <c r="BQ38" i="43"/>
  <c r="BQ39" i="43"/>
  <c r="BQ40" i="43"/>
  <c r="BY38" i="43"/>
  <c r="BY39" i="43"/>
  <c r="BY40" i="43"/>
  <c r="H38" i="43"/>
  <c r="H39" i="43"/>
  <c r="H40" i="43"/>
  <c r="AQ38" i="43"/>
  <c r="AQ39" i="43"/>
  <c r="AQ40" i="43"/>
  <c r="BP38" i="43"/>
  <c r="BP39" i="43"/>
  <c r="BP40" i="43"/>
  <c r="U38" i="43"/>
  <c r="U39" i="43"/>
  <c r="U40" i="43"/>
  <c r="AY38" i="43"/>
  <c r="AY39" i="43"/>
  <c r="AY40" i="43"/>
  <c r="CY38" i="43"/>
  <c r="CY39" i="43"/>
  <c r="CY40" i="43"/>
  <c r="AI38" i="43"/>
  <c r="AI39" i="43"/>
  <c r="AI40" i="43"/>
  <c r="BH38" i="43"/>
  <c r="BH39" i="43"/>
  <c r="BH40" i="43"/>
  <c r="AX38" i="43"/>
  <c r="AX39" i="43"/>
  <c r="AX40" i="43"/>
  <c r="BJ38" i="43"/>
  <c r="BJ39" i="43"/>
  <c r="BJ40" i="43"/>
  <c r="E38" i="43"/>
  <c r="E39" i="43"/>
  <c r="E40" i="43"/>
  <c r="CL38" i="43"/>
  <c r="CL39" i="43"/>
  <c r="CL40" i="43"/>
  <c r="CF38" i="43"/>
  <c r="CF39" i="43"/>
  <c r="CF40" i="43"/>
  <c r="AD38" i="43"/>
  <c r="AD39" i="43"/>
  <c r="AD40" i="43"/>
  <c r="Z38" i="43"/>
  <c r="Z39" i="43"/>
  <c r="Z40" i="43"/>
  <c r="BB38" i="43"/>
  <c r="BB39" i="43"/>
  <c r="BB40" i="43"/>
  <c r="BV38" i="43"/>
  <c r="BV39" i="43"/>
  <c r="BV40" i="43"/>
  <c r="AU38" i="43"/>
  <c r="AU39" i="43"/>
  <c r="AU40" i="43"/>
  <c r="AF38" i="43"/>
  <c r="AF39" i="43"/>
  <c r="AF40" i="43"/>
  <c r="CT38" i="43"/>
  <c r="CT39" i="43"/>
  <c r="CT40" i="43"/>
  <c r="CN38" i="43"/>
  <c r="CN39" i="43"/>
  <c r="CN40" i="43"/>
  <c r="L38" i="43"/>
  <c r="L39" i="43"/>
  <c r="L40" i="43"/>
  <c r="AZ38" i="43"/>
  <c r="AZ39" i="43"/>
  <c r="AZ40" i="43"/>
  <c r="I38" i="43"/>
  <c r="I39" i="43"/>
  <c r="I40" i="43"/>
  <c r="CJ38" i="43"/>
  <c r="CJ39" i="43"/>
  <c r="CJ40" i="43"/>
  <c r="Y38" i="43"/>
  <c r="Y39" i="43"/>
  <c r="Y40" i="43"/>
  <c r="AO38" i="43"/>
  <c r="AO39" i="43"/>
  <c r="AO40" i="43"/>
  <c r="BC38" i="43"/>
  <c r="BC39" i="43"/>
  <c r="BC40" i="43"/>
  <c r="BT38" i="43"/>
  <c r="BT39" i="43"/>
  <c r="BT40" i="43"/>
  <c r="BG38" i="43"/>
  <c r="BG39" i="43"/>
  <c r="BG40" i="43"/>
  <c r="CA38" i="43"/>
  <c r="CA39" i="43"/>
  <c r="CA40" i="43"/>
  <c r="S38" i="43"/>
  <c r="S39" i="43"/>
  <c r="S40" i="43"/>
  <c r="AC38" i="43"/>
  <c r="AC39" i="43"/>
  <c r="AC40" i="43"/>
  <c r="O38" i="43"/>
  <c r="O39" i="43"/>
  <c r="O40" i="43"/>
  <c r="CB38" i="43"/>
  <c r="CB39" i="43"/>
  <c r="CB40" i="43"/>
  <c r="CK38" i="43"/>
  <c r="CK39" i="43"/>
  <c r="CK40" i="43"/>
  <c r="BK38" i="43"/>
  <c r="BK39" i="43"/>
  <c r="BK40" i="43"/>
  <c r="BU38" i="43"/>
  <c r="BU39" i="43"/>
  <c r="BU40" i="43"/>
  <c r="BR38" i="43"/>
  <c r="BR39" i="43"/>
  <c r="BR40" i="43"/>
  <c r="AM38" i="43"/>
  <c r="AM39" i="43"/>
  <c r="AM40" i="43"/>
  <c r="CH38" i="43"/>
  <c r="CH39" i="43"/>
  <c r="CH40" i="43"/>
  <c r="AE38" i="43"/>
  <c r="AE39" i="43"/>
  <c r="AE40" i="43"/>
  <c r="CD38" i="43"/>
  <c r="CD39" i="43"/>
  <c r="CD40" i="43"/>
  <c r="BN38" i="43"/>
  <c r="BN39" i="43"/>
  <c r="BN40" i="43"/>
  <c r="E39" i="51"/>
  <c r="D40" i="51"/>
  <c r="F60" i="51"/>
  <c r="G59" i="51"/>
  <c r="D54" i="51"/>
  <c r="E53" i="51"/>
  <c r="F74" i="51"/>
  <c r="G73" i="51"/>
  <c r="E41" i="54"/>
  <c r="D42" i="54"/>
  <c r="G68" i="51"/>
  <c r="H67" i="51"/>
  <c r="D56" i="54"/>
  <c r="E55" i="54"/>
  <c r="E43" i="56"/>
  <c r="F42" i="56"/>
  <c r="F46" i="51"/>
  <c r="G45" i="51"/>
  <c r="D57" i="56"/>
  <c r="E56" i="56"/>
  <c r="E37" i="56"/>
  <c r="F36" i="56"/>
  <c r="D51" i="56"/>
  <c r="E50" i="56"/>
  <c r="C41" i="43"/>
  <c r="E16" i="43"/>
  <c r="E24" i="43"/>
  <c r="H59" i="51"/>
  <c r="G60" i="51"/>
  <c r="G42" i="56"/>
  <c r="F43" i="56"/>
  <c r="F39" i="51"/>
  <c r="E40" i="51"/>
  <c r="F53" i="51"/>
  <c r="E54" i="51"/>
  <c r="E56" i="54"/>
  <c r="F55" i="54"/>
  <c r="G74" i="51"/>
  <c r="H73" i="51"/>
  <c r="H68" i="51"/>
  <c r="I67" i="51"/>
  <c r="E42" i="54"/>
  <c r="F41" i="54"/>
  <c r="H45" i="51"/>
  <c r="G46" i="51"/>
  <c r="G36" i="56"/>
  <c r="F37" i="56"/>
  <c r="E57" i="56"/>
  <c r="F56" i="56"/>
  <c r="F50" i="56"/>
  <c r="E51" i="56"/>
  <c r="H60" i="51"/>
  <c r="I59" i="51"/>
  <c r="G39" i="51"/>
  <c r="F40" i="51"/>
  <c r="F42" i="54"/>
  <c r="G41" i="54"/>
  <c r="I68" i="51"/>
  <c r="J67" i="51"/>
  <c r="H74" i="51"/>
  <c r="I73" i="51"/>
  <c r="F54" i="51"/>
  <c r="G53" i="51"/>
  <c r="G55" i="54"/>
  <c r="F56" i="54"/>
  <c r="H42" i="56"/>
  <c r="G43" i="56"/>
  <c r="H46" i="51"/>
  <c r="I45" i="51"/>
  <c r="F57" i="56"/>
  <c r="G56" i="56"/>
  <c r="F51" i="56"/>
  <c r="G50" i="56"/>
  <c r="H36" i="56"/>
  <c r="G37" i="56"/>
  <c r="G54" i="51"/>
  <c r="H53" i="51"/>
  <c r="J73" i="51"/>
  <c r="I74" i="51"/>
  <c r="G42" i="54"/>
  <c r="H41" i="54"/>
  <c r="J59" i="51"/>
  <c r="I60" i="51"/>
  <c r="J68" i="51"/>
  <c r="K67" i="51"/>
  <c r="I42" i="56"/>
  <c r="H43" i="56"/>
  <c r="H39" i="51"/>
  <c r="G40" i="51"/>
  <c r="G56" i="54"/>
  <c r="H55" i="54"/>
  <c r="J45" i="51"/>
  <c r="I46" i="51"/>
  <c r="I36" i="56"/>
  <c r="H37" i="56"/>
  <c r="H50" i="56"/>
  <c r="G51" i="56"/>
  <c r="H56" i="56"/>
  <c r="G57" i="56"/>
  <c r="I43" i="56"/>
  <c r="J42" i="56"/>
  <c r="I55" i="54"/>
  <c r="H56" i="54"/>
  <c r="L67" i="51"/>
  <c r="K68" i="51"/>
  <c r="J60" i="51"/>
  <c r="K59" i="51"/>
  <c r="H40" i="51"/>
  <c r="I39" i="51"/>
  <c r="H42" i="54"/>
  <c r="I41" i="54"/>
  <c r="I53" i="51"/>
  <c r="H54" i="51"/>
  <c r="K73" i="51"/>
  <c r="J74" i="51"/>
  <c r="J46" i="51"/>
  <c r="K45" i="51"/>
  <c r="I56" i="56"/>
  <c r="H57" i="56"/>
  <c r="H51" i="56"/>
  <c r="I50" i="56"/>
  <c r="J36" i="56"/>
  <c r="I37" i="56"/>
  <c r="I56" i="54"/>
  <c r="J55" i="54"/>
  <c r="I40" i="51"/>
  <c r="J39" i="51"/>
  <c r="I54" i="51"/>
  <c r="J53" i="51"/>
  <c r="M67" i="51"/>
  <c r="L68" i="51"/>
  <c r="K60" i="51"/>
  <c r="L59" i="51"/>
  <c r="L73" i="51"/>
  <c r="K74" i="51"/>
  <c r="J43" i="56"/>
  <c r="K42" i="56"/>
  <c r="J41" i="54"/>
  <c r="I42" i="54"/>
  <c r="L45" i="51"/>
  <c r="K46" i="51"/>
  <c r="I51" i="56"/>
  <c r="J50" i="56"/>
  <c r="K36" i="56"/>
  <c r="J37" i="56"/>
  <c r="J56" i="56"/>
  <c r="I57" i="56"/>
  <c r="K39" i="51"/>
  <c r="J40" i="51"/>
  <c r="M73" i="51"/>
  <c r="L74" i="51"/>
  <c r="M59" i="51"/>
  <c r="L60" i="51"/>
  <c r="J56" i="54"/>
  <c r="K55" i="54"/>
  <c r="J42" i="54"/>
  <c r="K41" i="54"/>
  <c r="M68" i="51"/>
  <c r="N67" i="51"/>
  <c r="K43" i="56"/>
  <c r="L42" i="56"/>
  <c r="K53" i="51"/>
  <c r="J54" i="51"/>
  <c r="M45" i="51"/>
  <c r="L46" i="51"/>
  <c r="K37" i="56"/>
  <c r="L36" i="56"/>
  <c r="J51" i="56"/>
  <c r="K50" i="56"/>
  <c r="J57" i="56"/>
  <c r="K56" i="56"/>
  <c r="M60" i="51"/>
  <c r="N59" i="51"/>
  <c r="O67" i="51"/>
  <c r="N68" i="51"/>
  <c r="L53" i="51"/>
  <c r="K54" i="51"/>
  <c r="L43" i="56"/>
  <c r="M42" i="56"/>
  <c r="M74" i="51"/>
  <c r="N73" i="51"/>
  <c r="L41" i="54"/>
  <c r="K42" i="54"/>
  <c r="K56" i="54"/>
  <c r="L55" i="54"/>
  <c r="K40" i="51"/>
  <c r="L39" i="51"/>
  <c r="N45" i="51"/>
  <c r="M46" i="51"/>
  <c r="L56" i="56"/>
  <c r="K57" i="56"/>
  <c r="L50" i="56"/>
  <c r="K51" i="56"/>
  <c r="L37" i="56"/>
  <c r="M36" i="56"/>
  <c r="N74" i="51"/>
  <c r="O73" i="51"/>
  <c r="M43" i="56"/>
  <c r="N42" i="56"/>
  <c r="O59" i="51"/>
  <c r="N60" i="51"/>
  <c r="M39" i="51"/>
  <c r="L40" i="51"/>
  <c r="L56" i="54"/>
  <c r="M55" i="54"/>
  <c r="M53" i="51"/>
  <c r="L54" i="51"/>
  <c r="L42" i="54"/>
  <c r="M41" i="54"/>
  <c r="O68" i="51"/>
  <c r="P67" i="51"/>
  <c r="N46" i="51"/>
  <c r="O45" i="51"/>
  <c r="L51" i="56"/>
  <c r="M50" i="56"/>
  <c r="M37" i="56"/>
  <c r="N36" i="56"/>
  <c r="L57" i="56"/>
  <c r="M56" i="56"/>
  <c r="M56" i="54"/>
  <c r="N55" i="54"/>
  <c r="P59" i="51"/>
  <c r="O60" i="51"/>
  <c r="O74" i="51"/>
  <c r="P73" i="51"/>
  <c r="M54" i="51"/>
  <c r="N53" i="51"/>
  <c r="P68" i="51"/>
  <c r="Q67" i="51"/>
  <c r="N43" i="56"/>
  <c r="O42" i="56"/>
  <c r="M42" i="54"/>
  <c r="N41" i="54"/>
  <c r="M40" i="51"/>
  <c r="N39" i="51"/>
  <c r="O46" i="51"/>
  <c r="P45" i="51"/>
  <c r="N56" i="56"/>
  <c r="M57" i="56"/>
  <c r="M51" i="56"/>
  <c r="N50" i="56"/>
  <c r="N37" i="56"/>
  <c r="O36" i="56"/>
  <c r="N54" i="51"/>
  <c r="O53" i="51"/>
  <c r="P74" i="51"/>
  <c r="Q73" i="51"/>
  <c r="N40" i="51"/>
  <c r="O39" i="51"/>
  <c r="Q59" i="51"/>
  <c r="P60" i="51"/>
  <c r="N42" i="54"/>
  <c r="O41" i="54"/>
  <c r="O43" i="56"/>
  <c r="P42" i="56"/>
  <c r="N56" i="54"/>
  <c r="O55" i="54"/>
  <c r="R67" i="51"/>
  <c r="Q68" i="51"/>
  <c r="P46" i="51"/>
  <c r="Q45" i="51"/>
  <c r="O37" i="56"/>
  <c r="P36" i="56"/>
  <c r="N51" i="56"/>
  <c r="O50" i="56"/>
  <c r="N57" i="56"/>
  <c r="O56" i="56"/>
  <c r="O42" i="54"/>
  <c r="P41" i="54"/>
  <c r="O54" i="51"/>
  <c r="P53" i="51"/>
  <c r="R59" i="51"/>
  <c r="Q60" i="51"/>
  <c r="P39" i="51"/>
  <c r="O40" i="51"/>
  <c r="S67" i="51"/>
  <c r="R68" i="51"/>
  <c r="O56" i="54"/>
  <c r="P55" i="54"/>
  <c r="R73" i="51"/>
  <c r="Q74" i="51"/>
  <c r="P43" i="56"/>
  <c r="Q42" i="56"/>
  <c r="R45" i="51"/>
  <c r="Q46" i="51"/>
  <c r="P56" i="56"/>
  <c r="O57" i="56"/>
  <c r="O51" i="56"/>
  <c r="P50" i="56"/>
  <c r="Q36" i="56"/>
  <c r="P37" i="56"/>
  <c r="Q55" i="54"/>
  <c r="P56" i="54"/>
  <c r="R42" i="56"/>
  <c r="Q43" i="56"/>
  <c r="P54" i="51"/>
  <c r="Q53" i="51"/>
  <c r="T67" i="51"/>
  <c r="S68" i="51"/>
  <c r="Q41" i="54"/>
  <c r="P42" i="54"/>
  <c r="R74" i="51"/>
  <c r="S73" i="51"/>
  <c r="P40" i="51"/>
  <c r="Q39" i="51"/>
  <c r="R60" i="51"/>
  <c r="S59" i="51"/>
  <c r="R46" i="51"/>
  <c r="S45" i="51"/>
  <c r="Q37" i="56"/>
  <c r="R36" i="56"/>
  <c r="P51" i="56"/>
  <c r="Q50" i="56"/>
  <c r="Q56" i="56"/>
  <c r="P57" i="56"/>
  <c r="S60" i="51"/>
  <c r="T59" i="51"/>
  <c r="R39" i="51"/>
  <c r="Q40" i="51"/>
  <c r="Q56" i="54"/>
  <c r="R55" i="54"/>
  <c r="S74" i="51"/>
  <c r="T73" i="51"/>
  <c r="R43" i="56"/>
  <c r="S42" i="56"/>
  <c r="U67" i="51"/>
  <c r="T68" i="51"/>
  <c r="Q54" i="51"/>
  <c r="R53" i="51"/>
  <c r="R41" i="54"/>
  <c r="Q42" i="54"/>
  <c r="S46" i="51"/>
  <c r="T45" i="51"/>
  <c r="R37" i="56"/>
  <c r="S36" i="56"/>
  <c r="R56" i="56"/>
  <c r="Q57" i="56"/>
  <c r="R50" i="56"/>
  <c r="Q51" i="56"/>
  <c r="R42" i="54"/>
  <c r="S41" i="54"/>
  <c r="T74" i="51"/>
  <c r="U73" i="51"/>
  <c r="T42" i="56"/>
  <c r="S43" i="56"/>
  <c r="U59" i="51"/>
  <c r="T60" i="51"/>
  <c r="U68" i="51"/>
  <c r="V67" i="51"/>
  <c r="R56" i="54"/>
  <c r="S55" i="54"/>
  <c r="S53" i="51"/>
  <c r="R54" i="51"/>
  <c r="R40" i="51"/>
  <c r="S39" i="51"/>
  <c r="T46" i="51"/>
  <c r="U45" i="51"/>
  <c r="R51" i="56"/>
  <c r="S50" i="56"/>
  <c r="S56" i="56"/>
  <c r="R57" i="56"/>
  <c r="S37" i="56"/>
  <c r="T36" i="56"/>
  <c r="T43" i="56"/>
  <c r="U42" i="56"/>
  <c r="V68" i="51"/>
  <c r="W67" i="51"/>
  <c r="S42" i="54"/>
  <c r="T41" i="54"/>
  <c r="S56" i="54"/>
  <c r="T55" i="54"/>
  <c r="T39" i="51"/>
  <c r="S40" i="51"/>
  <c r="V73" i="51"/>
  <c r="U74" i="51"/>
  <c r="S54" i="51"/>
  <c r="T53" i="51"/>
  <c r="U60" i="51"/>
  <c r="V59" i="51"/>
  <c r="U46" i="51"/>
  <c r="V45" i="51"/>
  <c r="T37" i="56"/>
  <c r="U36" i="56"/>
  <c r="T50" i="56"/>
  <c r="S51" i="56"/>
  <c r="T56" i="56"/>
  <c r="S57" i="56"/>
  <c r="X67" i="51"/>
  <c r="W68" i="51"/>
  <c r="U43" i="56"/>
  <c r="V42" i="56"/>
  <c r="V60" i="51"/>
  <c r="W59" i="51"/>
  <c r="W73" i="51"/>
  <c r="V74" i="51"/>
  <c r="T42" i="54"/>
  <c r="U41" i="54"/>
  <c r="T54" i="51"/>
  <c r="U53" i="51"/>
  <c r="T56" i="54"/>
  <c r="U55" i="54"/>
  <c r="T40" i="51"/>
  <c r="U39" i="51"/>
  <c r="V46" i="51"/>
  <c r="W45" i="51"/>
  <c r="U50" i="56"/>
  <c r="T51" i="56"/>
  <c r="U37" i="56"/>
  <c r="V36" i="56"/>
  <c r="T57" i="56"/>
  <c r="U56" i="56"/>
  <c r="U56" i="54"/>
  <c r="V55" i="54"/>
  <c r="W74" i="51"/>
  <c r="X73" i="51"/>
  <c r="U42" i="54"/>
  <c r="V41" i="54"/>
  <c r="W42" i="56"/>
  <c r="V43" i="56"/>
  <c r="V39" i="51"/>
  <c r="U40" i="51"/>
  <c r="U54" i="51"/>
  <c r="V53" i="51"/>
  <c r="W60" i="51"/>
  <c r="X59" i="51"/>
  <c r="X68" i="51"/>
  <c r="Y67" i="51"/>
  <c r="W46" i="51"/>
  <c r="X45" i="51"/>
  <c r="V56" i="56"/>
  <c r="U57" i="56"/>
  <c r="V37" i="56"/>
  <c r="W36" i="56"/>
  <c r="V50" i="56"/>
  <c r="U51" i="56"/>
  <c r="Y68" i="51"/>
  <c r="Z67" i="51"/>
  <c r="X74" i="51"/>
  <c r="Y73" i="51"/>
  <c r="V42" i="54"/>
  <c r="W41" i="54"/>
  <c r="V54" i="51"/>
  <c r="W53" i="51"/>
  <c r="V40" i="51"/>
  <c r="W39" i="51"/>
  <c r="X60" i="51"/>
  <c r="Y59" i="51"/>
  <c r="V56" i="54"/>
  <c r="W55" i="54"/>
  <c r="X42" i="56"/>
  <c r="W43" i="56"/>
  <c r="Y45" i="51"/>
  <c r="X46" i="51"/>
  <c r="X36" i="56"/>
  <c r="W37" i="56"/>
  <c r="W50" i="56"/>
  <c r="V51" i="56"/>
  <c r="V57" i="56"/>
  <c r="W56" i="56"/>
  <c r="Z59" i="51"/>
  <c r="Y60" i="51"/>
  <c r="Z73" i="51"/>
  <c r="Y74" i="51"/>
  <c r="X43" i="56"/>
  <c r="Y42" i="56"/>
  <c r="W56" i="54"/>
  <c r="X55" i="54"/>
  <c r="W42" i="54"/>
  <c r="X41" i="54"/>
  <c r="AA67" i="51"/>
  <c r="Z68" i="51"/>
  <c r="X39" i="51"/>
  <c r="W40" i="51"/>
  <c r="W54" i="51"/>
  <c r="X53" i="51"/>
  <c r="Y46" i="51"/>
  <c r="Z45" i="51"/>
  <c r="W57" i="56"/>
  <c r="X56" i="56"/>
  <c r="W51" i="56"/>
  <c r="X50" i="56"/>
  <c r="X37" i="56"/>
  <c r="Y36" i="56"/>
  <c r="X56" i="54"/>
  <c r="Y55" i="54"/>
  <c r="X40" i="51"/>
  <c r="Y39" i="51"/>
  <c r="AB67" i="51"/>
  <c r="AA68" i="51"/>
  <c r="AA73" i="51"/>
  <c r="Z74" i="51"/>
  <c r="X42" i="54"/>
  <c r="Y41" i="54"/>
  <c r="X54" i="51"/>
  <c r="Y53" i="51"/>
  <c r="Z42" i="56"/>
  <c r="Y43" i="56"/>
  <c r="Z60" i="51"/>
  <c r="AA59" i="51"/>
  <c r="Z46" i="51"/>
  <c r="AA45" i="51"/>
  <c r="Z36" i="56"/>
  <c r="Y37" i="56"/>
  <c r="Y50" i="56"/>
  <c r="X51" i="56"/>
  <c r="Y56" i="56"/>
  <c r="X57" i="56"/>
  <c r="Y42" i="54"/>
  <c r="Z41" i="54"/>
  <c r="Y40" i="51"/>
  <c r="Z39" i="51"/>
  <c r="AB73" i="51"/>
  <c r="AA74" i="51"/>
  <c r="Z53" i="51"/>
  <c r="Y54" i="51"/>
  <c r="Y56" i="54"/>
  <c r="Z55" i="54"/>
  <c r="AB59" i="51"/>
  <c r="AA60" i="51"/>
  <c r="Z43" i="56"/>
  <c r="AA42" i="56"/>
  <c r="AC67" i="51"/>
  <c r="AB68" i="51"/>
  <c r="AB45" i="51"/>
  <c r="AA46" i="51"/>
  <c r="Z56" i="56"/>
  <c r="Y57" i="56"/>
  <c r="Z50" i="56"/>
  <c r="Y51" i="56"/>
  <c r="Z37" i="56"/>
  <c r="AA36" i="56"/>
  <c r="Z56" i="54"/>
  <c r="AA55" i="54"/>
  <c r="AA39" i="51"/>
  <c r="Z40" i="51"/>
  <c r="AC68" i="51"/>
  <c r="AD67" i="51"/>
  <c r="Z42" i="54"/>
  <c r="AA41" i="54"/>
  <c r="AA43" i="56"/>
  <c r="AB42" i="56"/>
  <c r="AA53" i="51"/>
  <c r="Z54" i="51"/>
  <c r="AC59" i="51"/>
  <c r="AB60" i="51"/>
  <c r="AB74" i="51"/>
  <c r="AC73" i="51"/>
  <c r="AB46" i="51"/>
  <c r="AC45" i="51"/>
  <c r="AB36" i="56"/>
  <c r="AA37" i="56"/>
  <c r="Z51" i="56"/>
  <c r="AA50" i="56"/>
  <c r="Z57" i="56"/>
  <c r="AA56" i="56"/>
  <c r="AC60" i="51"/>
  <c r="AD59" i="51"/>
  <c r="AA42" i="54"/>
  <c r="AB41" i="54"/>
  <c r="AC42" i="56"/>
  <c r="AB43" i="56"/>
  <c r="AA40" i="51"/>
  <c r="AB39" i="51"/>
  <c r="AE67" i="51"/>
  <c r="AD68" i="51"/>
  <c r="AA56" i="54"/>
  <c r="AB55" i="54"/>
  <c r="AC74" i="51"/>
  <c r="AD73" i="51"/>
  <c r="AB53" i="51"/>
  <c r="AA54" i="51"/>
  <c r="AD45" i="51"/>
  <c r="AC46" i="51"/>
  <c r="AB56" i="56"/>
  <c r="AA57" i="56"/>
  <c r="AA51" i="56"/>
  <c r="AB50" i="56"/>
  <c r="AB37" i="56"/>
  <c r="AC36" i="56"/>
  <c r="AB42" i="54"/>
  <c r="AC41" i="54"/>
  <c r="AC53" i="51"/>
  <c r="AB54" i="51"/>
  <c r="AD42" i="56"/>
  <c r="AC43" i="56"/>
  <c r="AE73" i="51"/>
  <c r="AD74" i="51"/>
  <c r="AB56" i="54"/>
  <c r="AC55" i="54"/>
  <c r="AE59" i="51"/>
  <c r="AD60" i="51"/>
  <c r="AE68" i="51"/>
  <c r="AF67" i="51"/>
  <c r="AB40" i="51"/>
  <c r="AC39" i="51"/>
  <c r="AD46" i="51"/>
  <c r="AE45" i="51"/>
  <c r="AD36" i="56"/>
  <c r="AC37" i="56"/>
  <c r="AB51" i="56"/>
  <c r="AC50" i="56"/>
  <c r="AB57" i="56"/>
  <c r="AC56" i="56"/>
  <c r="AC56" i="54"/>
  <c r="AD55" i="54"/>
  <c r="AC42" i="54"/>
  <c r="AD41" i="54"/>
  <c r="AD39" i="51"/>
  <c r="AC40" i="51"/>
  <c r="AC54" i="51"/>
  <c r="AD53" i="51"/>
  <c r="AG67" i="51"/>
  <c r="AF68" i="51"/>
  <c r="AE74" i="51"/>
  <c r="AF73" i="51"/>
  <c r="AF59" i="51"/>
  <c r="AE60" i="51"/>
  <c r="AD43" i="56"/>
  <c r="AE42" i="56"/>
  <c r="AF45" i="51"/>
  <c r="AE46" i="51"/>
  <c r="AC57" i="56"/>
  <c r="AD56" i="56"/>
  <c r="AD50" i="56"/>
  <c r="AC51" i="56"/>
  <c r="AD37" i="56"/>
  <c r="AE36" i="56"/>
  <c r="AF42" i="56"/>
  <c r="AE43" i="56"/>
  <c r="AD42" i="54"/>
  <c r="AE41" i="54"/>
  <c r="AE55" i="54"/>
  <c r="AD56" i="54"/>
  <c r="AF74" i="51"/>
  <c r="AG73" i="51"/>
  <c r="AF60" i="51"/>
  <c r="AG59" i="51"/>
  <c r="AG68" i="51"/>
  <c r="AH67" i="51"/>
  <c r="AD54" i="51"/>
  <c r="AE53" i="51"/>
  <c r="AD40" i="51"/>
  <c r="AE39" i="51"/>
  <c r="AG45" i="51"/>
  <c r="AF46" i="51"/>
  <c r="AF36" i="56"/>
  <c r="AE37" i="56"/>
  <c r="AD51" i="56"/>
  <c r="AE50" i="56"/>
  <c r="AD57" i="56"/>
  <c r="AE56" i="56"/>
  <c r="AH68" i="51"/>
  <c r="AI67" i="51"/>
  <c r="AE54" i="51"/>
  <c r="AF53" i="51"/>
  <c r="AF39" i="51"/>
  <c r="AE40" i="51"/>
  <c r="AE56" i="54"/>
  <c r="AF55" i="54"/>
  <c r="AH59" i="51"/>
  <c r="AG60" i="51"/>
  <c r="AG74" i="51"/>
  <c r="AH73" i="51"/>
  <c r="AE42" i="54"/>
  <c r="AF41" i="54"/>
  <c r="AG42" i="56"/>
  <c r="AF43" i="56"/>
  <c r="AG46" i="51"/>
  <c r="AH45" i="51"/>
  <c r="AF56" i="56"/>
  <c r="AE57" i="56"/>
  <c r="AF50" i="56"/>
  <c r="AE51" i="56"/>
  <c r="AG36" i="56"/>
  <c r="AF37" i="56"/>
  <c r="AG53" i="51"/>
  <c r="AF54" i="51"/>
  <c r="AJ67" i="51"/>
  <c r="AI68" i="51"/>
  <c r="AF40" i="51"/>
  <c r="AG39" i="51"/>
  <c r="AH42" i="56"/>
  <c r="AG43" i="56"/>
  <c r="AH60" i="51"/>
  <c r="AI59" i="51"/>
  <c r="AH74" i="51"/>
  <c r="AI73" i="51"/>
  <c r="AF56" i="54"/>
  <c r="AG55" i="54"/>
  <c r="AF42" i="54"/>
  <c r="AG41" i="54"/>
  <c r="AI45" i="51"/>
  <c r="AH46" i="51"/>
  <c r="AG37" i="56"/>
  <c r="AH36" i="56"/>
  <c r="AF51" i="56"/>
  <c r="AG50" i="56"/>
  <c r="AF57" i="56"/>
  <c r="AG56" i="56"/>
  <c r="AJ59" i="51"/>
  <c r="AI60" i="51"/>
  <c r="AI74" i="51"/>
  <c r="AJ73" i="51"/>
  <c r="AG42" i="54"/>
  <c r="AH41" i="54"/>
  <c r="AG40" i="51"/>
  <c r="AH39" i="51"/>
  <c r="AJ68" i="51"/>
  <c r="AK67" i="51"/>
  <c r="AG56" i="54"/>
  <c r="AH55" i="54"/>
  <c r="AH43" i="56"/>
  <c r="AI42" i="56"/>
  <c r="AH53" i="51"/>
  <c r="AG54" i="51"/>
  <c r="AI46" i="51"/>
  <c r="AJ45" i="51"/>
  <c r="AG57" i="56"/>
  <c r="AH56" i="56"/>
  <c r="AH50" i="56"/>
  <c r="AG51" i="56"/>
  <c r="AI36" i="56"/>
  <c r="AH37" i="56"/>
  <c r="AK73" i="51"/>
  <c r="AJ74" i="51"/>
  <c r="AK68" i="51"/>
  <c r="AL67" i="51"/>
  <c r="AI43" i="56"/>
  <c r="AJ42" i="56"/>
  <c r="AK59" i="51"/>
  <c r="AJ60" i="51"/>
  <c r="AI55" i="54"/>
  <c r="AH56" i="54"/>
  <c r="AH42" i="54"/>
  <c r="AI41" i="54"/>
  <c r="AI53" i="51"/>
  <c r="AH54" i="51"/>
  <c r="AH40" i="51"/>
  <c r="AI39" i="51"/>
  <c r="AJ46" i="51"/>
  <c r="AK45" i="51"/>
  <c r="AI56" i="56"/>
  <c r="AH57" i="56"/>
  <c r="AI37" i="56"/>
  <c r="AJ36" i="56"/>
  <c r="AH51" i="56"/>
  <c r="AI50" i="56"/>
  <c r="AK60" i="51"/>
  <c r="AL59" i="51"/>
  <c r="AM67" i="51"/>
  <c r="AL68" i="51"/>
  <c r="AI42" i="54"/>
  <c r="AJ41" i="54"/>
  <c r="AJ43" i="56"/>
  <c r="AK42" i="56"/>
  <c r="AI56" i="54"/>
  <c r="AJ55" i="54"/>
  <c r="AI40" i="51"/>
  <c r="AJ39" i="51"/>
  <c r="AI54" i="51"/>
  <c r="AJ53" i="51"/>
  <c r="AL73" i="51"/>
  <c r="AK74" i="51"/>
  <c r="AL45" i="51"/>
  <c r="AK46" i="51"/>
  <c r="AJ37" i="56"/>
  <c r="AK36" i="56"/>
  <c r="AJ50" i="56"/>
  <c r="AI51" i="56"/>
  <c r="AJ56" i="56"/>
  <c r="AI57" i="56"/>
  <c r="AL74" i="51"/>
  <c r="AM73" i="51"/>
  <c r="AK53" i="51"/>
  <c r="AJ54" i="51"/>
  <c r="AK43" i="56"/>
  <c r="AL42" i="56"/>
  <c r="AK39" i="51"/>
  <c r="AJ40" i="51"/>
  <c r="AJ42" i="54"/>
  <c r="AK41" i="54"/>
  <c r="AN67" i="51"/>
  <c r="AM68" i="51"/>
  <c r="AK55" i="54"/>
  <c r="AJ56" i="54"/>
  <c r="AL60" i="51"/>
  <c r="AM59" i="51"/>
  <c r="AL46" i="51"/>
  <c r="AM45" i="51"/>
  <c r="AK56" i="56"/>
  <c r="AJ57" i="56"/>
  <c r="AL36" i="56"/>
  <c r="AK37" i="56"/>
  <c r="AJ51" i="56"/>
  <c r="AK50" i="56"/>
  <c r="AM42" i="56"/>
  <c r="AL43" i="56"/>
  <c r="AN68" i="51"/>
  <c r="AO67" i="51"/>
  <c r="AM60" i="51"/>
  <c r="AN59" i="51"/>
  <c r="AK54" i="51"/>
  <c r="AL53" i="51"/>
  <c r="AN73" i="51"/>
  <c r="AM74" i="51"/>
  <c r="AK42" i="54"/>
  <c r="AL41" i="54"/>
  <c r="AL55" i="54"/>
  <c r="AK56" i="54"/>
  <c r="AK40" i="51"/>
  <c r="AL39" i="51"/>
  <c r="AM46" i="51"/>
  <c r="AN45" i="51"/>
  <c r="AL50" i="56"/>
  <c r="AK51" i="56"/>
  <c r="AL37" i="56"/>
  <c r="AM36" i="56"/>
  <c r="AL56" i="56"/>
  <c r="AK57" i="56"/>
  <c r="AN74" i="51"/>
  <c r="AO73" i="51"/>
  <c r="AL42" i="54"/>
  <c r="AM41" i="54"/>
  <c r="AO68" i="51"/>
  <c r="AP67" i="51"/>
  <c r="AL40" i="51"/>
  <c r="AM39" i="51"/>
  <c r="AM53" i="51"/>
  <c r="AL54" i="51"/>
  <c r="AM55" i="54"/>
  <c r="AL56" i="54"/>
  <c r="AO59" i="51"/>
  <c r="AN60" i="51"/>
  <c r="AM43" i="56"/>
  <c r="AN42" i="56"/>
  <c r="AN46" i="51"/>
  <c r="AO45" i="51"/>
  <c r="AM37" i="56"/>
  <c r="AN36" i="56"/>
  <c r="AL57" i="56"/>
  <c r="AM56" i="56"/>
  <c r="AL51" i="56"/>
  <c r="AM50" i="56"/>
  <c r="AN39" i="51"/>
  <c r="AM40" i="51"/>
  <c r="AQ67" i="51"/>
  <c r="AP68" i="51"/>
  <c r="AM42" i="54"/>
  <c r="AN41" i="54"/>
  <c r="AN43" i="56"/>
  <c r="AO42" i="56"/>
  <c r="AP59" i="51"/>
  <c r="AO60" i="51"/>
  <c r="AM56" i="54"/>
  <c r="AN55" i="54"/>
  <c r="AP73" i="51"/>
  <c r="AO74" i="51"/>
  <c r="AN53" i="51"/>
  <c r="AM54" i="51"/>
  <c r="AO46" i="51"/>
  <c r="AP45" i="51"/>
  <c r="AN50" i="56"/>
  <c r="AM51" i="56"/>
  <c r="AN56" i="56"/>
  <c r="AM57" i="56"/>
  <c r="AN37" i="56"/>
  <c r="AO36" i="56"/>
  <c r="AO43" i="56"/>
  <c r="AP42" i="56"/>
  <c r="AO53" i="51"/>
  <c r="AN54" i="51"/>
  <c r="AP74" i="51"/>
  <c r="AQ73" i="51"/>
  <c r="AR67" i="51"/>
  <c r="AQ68" i="51"/>
  <c r="AN56" i="54"/>
  <c r="AO55" i="54"/>
  <c r="AN42" i="54"/>
  <c r="AO41" i="54"/>
  <c r="AP60" i="51"/>
  <c r="AQ59" i="51"/>
  <c r="AN40" i="51"/>
  <c r="AO39" i="51"/>
  <c r="AP46" i="51"/>
  <c r="AQ45" i="51"/>
  <c r="AO37" i="56"/>
  <c r="AP36" i="56"/>
  <c r="AO56" i="56"/>
  <c r="AN57" i="56"/>
  <c r="AN51" i="56"/>
  <c r="AO50" i="56"/>
  <c r="AP39" i="51"/>
  <c r="AO40" i="51"/>
  <c r="AO42" i="54"/>
  <c r="AP41" i="54"/>
  <c r="AQ60" i="51"/>
  <c r="AR59" i="51"/>
  <c r="AS67" i="51"/>
  <c r="AR68" i="51"/>
  <c r="AO54" i="51"/>
  <c r="AP53" i="51"/>
  <c r="AO56" i="54"/>
  <c r="AP55" i="54"/>
  <c r="AP43" i="56"/>
  <c r="AQ42" i="56"/>
  <c r="AR73" i="51"/>
  <c r="AQ74" i="51"/>
  <c r="AQ46" i="51"/>
  <c r="AR45" i="51"/>
  <c r="AO51" i="56"/>
  <c r="AP50" i="56"/>
  <c r="AO57" i="56"/>
  <c r="AP56" i="56"/>
  <c r="AQ36" i="56"/>
  <c r="AP37" i="56"/>
  <c r="AQ53" i="51"/>
  <c r="AP54" i="51"/>
  <c r="AP42" i="54"/>
  <c r="AQ41" i="54"/>
  <c r="AT67" i="51"/>
  <c r="AS68" i="51"/>
  <c r="AR74" i="51"/>
  <c r="AS73" i="51"/>
  <c r="AR42" i="56"/>
  <c r="AQ43" i="56"/>
  <c r="AP56" i="54"/>
  <c r="AQ55" i="54"/>
  <c r="AS59" i="51"/>
  <c r="AR60" i="51"/>
  <c r="AQ39" i="51"/>
  <c r="AP40" i="51"/>
  <c r="AR46" i="51"/>
  <c r="AS45" i="51"/>
  <c r="AQ37" i="56"/>
  <c r="AR36" i="56"/>
  <c r="AP51" i="56"/>
  <c r="AQ50" i="56"/>
  <c r="AQ56" i="56"/>
  <c r="AP57" i="56"/>
  <c r="AU67" i="51"/>
  <c r="AT68" i="51"/>
  <c r="AQ56" i="54"/>
  <c r="AR55" i="54"/>
  <c r="AR39" i="51"/>
  <c r="AQ40" i="51"/>
  <c r="AQ42" i="54"/>
  <c r="AR41" i="54"/>
  <c r="AR43" i="56"/>
  <c r="AS42" i="56"/>
  <c r="AS74" i="51"/>
  <c r="AT73" i="51"/>
  <c r="AS60" i="51"/>
  <c r="AT59" i="51"/>
  <c r="AR53" i="51"/>
  <c r="AQ54" i="51"/>
  <c r="AS46" i="51"/>
  <c r="AT45" i="51"/>
  <c r="AR56" i="56"/>
  <c r="AQ57" i="56"/>
  <c r="AQ51" i="56"/>
  <c r="AR50" i="56"/>
  <c r="AS36" i="56"/>
  <c r="AR37" i="56"/>
  <c r="AT42" i="56"/>
  <c r="AS43" i="56"/>
  <c r="AR56" i="54"/>
  <c r="AS55" i="54"/>
  <c r="AR54" i="51"/>
  <c r="AS53" i="51"/>
  <c r="AT74" i="51"/>
  <c r="AU73" i="51"/>
  <c r="AS39" i="51"/>
  <c r="AR40" i="51"/>
  <c r="AS41" i="54"/>
  <c r="AR42" i="54"/>
  <c r="AT60" i="51"/>
  <c r="AU59" i="51"/>
  <c r="AU68" i="51"/>
  <c r="AV67" i="51"/>
  <c r="AU45" i="51"/>
  <c r="AT46" i="51"/>
  <c r="AT36" i="56"/>
  <c r="AS37" i="56"/>
  <c r="AR51" i="56"/>
  <c r="AS50" i="56"/>
  <c r="AS56" i="56"/>
  <c r="AR57" i="56"/>
  <c r="AV68" i="51"/>
  <c r="AW67" i="51"/>
  <c r="AS56" i="54"/>
  <c r="AT55" i="54"/>
  <c r="AT39" i="51"/>
  <c r="AS40" i="51"/>
  <c r="AU74" i="51"/>
  <c r="AV73" i="51"/>
  <c r="AS54" i="51"/>
  <c r="AT53" i="51"/>
  <c r="AU60" i="51"/>
  <c r="AV59" i="51"/>
  <c r="AS42" i="54"/>
  <c r="AT41" i="54"/>
  <c r="AU42" i="56"/>
  <c r="AT43" i="56"/>
  <c r="AV45" i="51"/>
  <c r="AU46" i="51"/>
  <c r="AT50" i="56"/>
  <c r="AS51" i="56"/>
  <c r="AS57" i="56"/>
  <c r="AT56" i="56"/>
  <c r="AU36" i="56"/>
  <c r="AT37" i="56"/>
  <c r="AT54" i="51"/>
  <c r="AU53" i="51"/>
  <c r="AT56" i="54"/>
  <c r="AU55" i="54"/>
  <c r="AT42" i="54"/>
  <c r="AU41" i="54"/>
  <c r="AW73" i="51"/>
  <c r="AV74" i="51"/>
  <c r="AW59" i="51"/>
  <c r="AV60" i="51"/>
  <c r="AX67" i="51"/>
  <c r="AW68" i="51"/>
  <c r="AV42" i="56"/>
  <c r="AU43" i="56"/>
  <c r="AU39" i="51"/>
  <c r="AT40" i="51"/>
  <c r="AW45" i="51"/>
  <c r="AV46" i="51"/>
  <c r="AT57" i="56"/>
  <c r="AU56" i="56"/>
  <c r="AU37" i="56"/>
  <c r="AV36" i="56"/>
  <c r="AU50" i="56"/>
  <c r="AT51" i="56"/>
  <c r="AX59" i="51"/>
  <c r="AW60" i="51"/>
  <c r="AV43" i="56"/>
  <c r="AW42" i="56"/>
  <c r="AY67" i="51"/>
  <c r="AX68" i="51"/>
  <c r="AU56" i="54"/>
  <c r="AV55" i="54"/>
  <c r="AV53" i="51"/>
  <c r="AU54" i="51"/>
  <c r="AU40" i="51"/>
  <c r="AV39" i="51"/>
  <c r="AX73" i="51"/>
  <c r="AW74" i="51"/>
  <c r="AV41" i="54"/>
  <c r="AU42" i="54"/>
  <c r="AX45" i="51"/>
  <c r="AW46" i="51"/>
  <c r="AV37" i="56"/>
  <c r="AW36" i="56"/>
  <c r="AU57" i="56"/>
  <c r="AV56" i="56"/>
  <c r="AV50" i="56"/>
  <c r="AU51" i="56"/>
  <c r="AV54" i="51"/>
  <c r="AW53" i="51"/>
  <c r="AX42" i="56"/>
  <c r="AW43" i="56"/>
  <c r="AV56" i="54"/>
  <c r="AW55" i="54"/>
  <c r="AZ67" i="51"/>
  <c r="AY68" i="51"/>
  <c r="AV40" i="51"/>
  <c r="AW39" i="51"/>
  <c r="AW41" i="54"/>
  <c r="AV42" i="54"/>
  <c r="AY59" i="51"/>
  <c r="AX60" i="51"/>
  <c r="AX74" i="51"/>
  <c r="AY73" i="51"/>
  <c r="AY45" i="51"/>
  <c r="AX46" i="51"/>
  <c r="AV57" i="56"/>
  <c r="AW56" i="56"/>
  <c r="AX36" i="56"/>
  <c r="AW37" i="56"/>
  <c r="AV51" i="56"/>
  <c r="AW50" i="56"/>
  <c r="AX39" i="51"/>
  <c r="AW40" i="51"/>
  <c r="AW42" i="54"/>
  <c r="AX41" i="54"/>
  <c r="AW56" i="54"/>
  <c r="AX55" i="54"/>
  <c r="AZ73" i="51"/>
  <c r="AY74" i="51"/>
  <c r="AY42" i="56"/>
  <c r="AX43" i="56"/>
  <c r="AW54" i="51"/>
  <c r="AX53" i="51"/>
  <c r="AY60" i="51"/>
  <c r="AZ59" i="51"/>
  <c r="AZ68" i="51"/>
  <c r="BA67" i="51"/>
  <c r="AZ45" i="51"/>
  <c r="AY46" i="51"/>
  <c r="AX50" i="56"/>
  <c r="AW51" i="56"/>
  <c r="AY36" i="56"/>
  <c r="AX37" i="56"/>
  <c r="AX56" i="56"/>
  <c r="AW57" i="56"/>
  <c r="AX56" i="54"/>
  <c r="AY55" i="54"/>
  <c r="AY53" i="51"/>
  <c r="AX54" i="51"/>
  <c r="BA68" i="51"/>
  <c r="BB67" i="51"/>
  <c r="BA59" i="51"/>
  <c r="AZ60" i="51"/>
  <c r="AY43" i="56"/>
  <c r="AZ42" i="56"/>
  <c r="AX40" i="51"/>
  <c r="AY39" i="51"/>
  <c r="AX42" i="54"/>
  <c r="AY41" i="54"/>
  <c r="AZ74" i="51"/>
  <c r="BA73" i="51"/>
  <c r="AZ46" i="51"/>
  <c r="BA45" i="51"/>
  <c r="AX57" i="56"/>
  <c r="AY56" i="56"/>
  <c r="AY37" i="56"/>
  <c r="AZ36" i="56"/>
  <c r="AX51" i="56"/>
  <c r="AY50" i="56"/>
  <c r="AZ43" i="56"/>
  <c r="BA42" i="56"/>
  <c r="AY40" i="51"/>
  <c r="AZ39" i="51"/>
  <c r="BB73" i="51"/>
  <c r="BA74" i="51"/>
  <c r="AZ53" i="51"/>
  <c r="AY54" i="51"/>
  <c r="AY42" i="54"/>
  <c r="AZ41" i="54"/>
  <c r="AY56" i="54"/>
  <c r="AZ55" i="54"/>
  <c r="BC67" i="51"/>
  <c r="BB68" i="51"/>
  <c r="BA60" i="51"/>
  <c r="BB59" i="51"/>
  <c r="BA46" i="51"/>
  <c r="BB45" i="51"/>
  <c r="AY51" i="56"/>
  <c r="AZ50" i="56"/>
  <c r="AZ56" i="56"/>
  <c r="AY57" i="56"/>
  <c r="AZ37" i="56"/>
  <c r="BA36" i="56"/>
  <c r="BB60" i="51"/>
  <c r="BC59" i="51"/>
  <c r="AZ54" i="51"/>
  <c r="BA53" i="51"/>
  <c r="AZ56" i="54"/>
  <c r="BA55" i="54"/>
  <c r="BA43" i="56"/>
  <c r="BB42" i="56"/>
  <c r="BA39" i="51"/>
  <c r="AZ40" i="51"/>
  <c r="AZ42" i="54"/>
  <c r="BA41" i="54"/>
  <c r="BC68" i="51"/>
  <c r="BD67" i="51"/>
  <c r="BB74" i="51"/>
  <c r="BC73" i="51"/>
  <c r="BB46" i="51"/>
  <c r="BC45" i="51"/>
  <c r="BA37" i="56"/>
  <c r="BB36" i="56"/>
  <c r="BA50" i="56"/>
  <c r="AZ51" i="56"/>
  <c r="AZ57" i="56"/>
  <c r="BA56" i="56"/>
  <c r="BB55" i="54"/>
  <c r="BA56" i="54"/>
  <c r="BB53" i="51"/>
  <c r="BA54" i="51"/>
  <c r="BA42" i="54"/>
  <c r="BB41" i="54"/>
  <c r="BD68" i="51"/>
  <c r="BE67" i="51"/>
  <c r="BA40" i="51"/>
  <c r="BB39" i="51"/>
  <c r="BC60" i="51"/>
  <c r="BD59" i="51"/>
  <c r="BB43" i="56"/>
  <c r="BC42" i="56"/>
  <c r="BC74" i="51"/>
  <c r="BD73" i="51"/>
  <c r="BC46" i="51"/>
  <c r="BD45" i="51"/>
  <c r="BA57" i="56"/>
  <c r="BB56" i="56"/>
  <c r="BB50" i="56"/>
  <c r="BA51" i="56"/>
  <c r="BB37" i="56"/>
  <c r="BC36" i="56"/>
  <c r="BE59" i="51"/>
  <c r="BD60" i="51"/>
  <c r="BB42" i="54"/>
  <c r="BC41" i="54"/>
  <c r="BE73" i="51"/>
  <c r="BD74" i="51"/>
  <c r="BB54" i="51"/>
  <c r="BC53" i="51"/>
  <c r="BD42" i="56"/>
  <c r="BC43" i="56"/>
  <c r="BE68" i="51"/>
  <c r="BF67" i="51"/>
  <c r="BB40" i="51"/>
  <c r="BC39" i="51"/>
  <c r="BB56" i="54"/>
  <c r="BC55" i="54"/>
  <c r="BE45" i="51"/>
  <c r="BD46" i="51"/>
  <c r="BB51" i="56"/>
  <c r="BC50" i="56"/>
  <c r="BB57" i="56"/>
  <c r="BC56" i="56"/>
  <c r="BC37" i="56"/>
  <c r="BD36" i="56"/>
  <c r="BC42" i="54"/>
  <c r="BD41" i="54"/>
  <c r="BC56" i="54"/>
  <c r="BD55" i="54"/>
  <c r="BD43" i="56"/>
  <c r="BE42" i="56"/>
  <c r="BD39" i="51"/>
  <c r="BC40" i="51"/>
  <c r="BC54" i="51"/>
  <c r="BD53" i="51"/>
  <c r="BE74" i="51"/>
  <c r="BF73" i="51"/>
  <c r="BG67" i="51"/>
  <c r="BF68" i="51"/>
  <c r="BE60" i="51"/>
  <c r="BF59" i="51"/>
  <c r="BE46" i="51"/>
  <c r="BF45" i="51"/>
  <c r="BD37" i="56"/>
  <c r="BE36" i="56"/>
  <c r="BD56" i="56"/>
  <c r="BC57" i="56"/>
  <c r="BD50" i="56"/>
  <c r="BC51" i="56"/>
  <c r="BG73" i="51"/>
  <c r="BF74" i="51"/>
  <c r="BF42" i="56"/>
  <c r="BE43" i="56"/>
  <c r="BD56" i="54"/>
  <c r="BE55" i="54"/>
  <c r="BD42" i="54"/>
  <c r="BE41" i="54"/>
  <c r="BF60" i="51"/>
  <c r="BG59" i="51"/>
  <c r="BD54" i="51"/>
  <c r="BE53" i="51"/>
  <c r="BH67" i="51"/>
  <c r="BG68" i="51"/>
  <c r="BD40" i="51"/>
  <c r="BE39" i="51"/>
  <c r="BG45" i="51"/>
  <c r="BF46" i="51"/>
  <c r="BD57" i="56"/>
  <c r="BE56" i="56"/>
  <c r="BE50" i="56"/>
  <c r="BD51" i="56"/>
  <c r="BE37" i="56"/>
  <c r="BF36" i="56"/>
  <c r="BE42" i="54"/>
  <c r="BF41" i="54"/>
  <c r="BE56" i="54"/>
  <c r="BF55" i="54"/>
  <c r="BF53" i="51"/>
  <c r="BE54" i="51"/>
  <c r="BF43" i="56"/>
  <c r="BG42" i="56"/>
  <c r="BG60" i="51"/>
  <c r="BH59" i="51"/>
  <c r="BE40" i="51"/>
  <c r="BF39" i="51"/>
  <c r="BH68" i="51"/>
  <c r="BI67" i="51"/>
  <c r="BH73" i="51"/>
  <c r="BG74" i="51"/>
  <c r="BH45" i="51"/>
  <c r="BG46" i="51"/>
  <c r="BF37" i="56"/>
  <c r="BG36" i="56"/>
  <c r="BF50" i="56"/>
  <c r="BE51" i="56"/>
  <c r="BF56" i="56"/>
  <c r="BE57" i="56"/>
  <c r="BI73" i="51"/>
  <c r="BH74" i="51"/>
  <c r="BG41" i="54"/>
  <c r="BF42" i="54"/>
  <c r="BG53" i="51"/>
  <c r="BF54" i="51"/>
  <c r="BI68" i="51"/>
  <c r="BJ67" i="51"/>
  <c r="BG43" i="56"/>
  <c r="BH42" i="56"/>
  <c r="BG39" i="51"/>
  <c r="BF40" i="51"/>
  <c r="BI59" i="51"/>
  <c r="BH60" i="51"/>
  <c r="BF56" i="54"/>
  <c r="BG55" i="54"/>
  <c r="BH46" i="51"/>
  <c r="BI45" i="51"/>
  <c r="BG37" i="56"/>
  <c r="BH36" i="56"/>
  <c r="BG56" i="56"/>
  <c r="BF57" i="56"/>
  <c r="BF51" i="56"/>
  <c r="BG50" i="56"/>
  <c r="BG54" i="51"/>
  <c r="BH53" i="51"/>
  <c r="BG56" i="54"/>
  <c r="BH55" i="54"/>
  <c r="BG40" i="51"/>
  <c r="BH39" i="51"/>
  <c r="BJ73" i="51"/>
  <c r="BI74" i="51"/>
  <c r="BK67" i="51"/>
  <c r="BJ68" i="51"/>
  <c r="BG42" i="54"/>
  <c r="BH41" i="54"/>
  <c r="BH43" i="56"/>
  <c r="BI42" i="56"/>
  <c r="BI60" i="51"/>
  <c r="BJ59" i="51"/>
  <c r="BI46" i="51"/>
  <c r="BJ45" i="51"/>
  <c r="BG51" i="56"/>
  <c r="BH50" i="56"/>
  <c r="BG57" i="56"/>
  <c r="BH56" i="56"/>
  <c r="BI36" i="56"/>
  <c r="BH37" i="56"/>
  <c r="BH56" i="54"/>
  <c r="BI55" i="54"/>
  <c r="BH54" i="51"/>
  <c r="BI53" i="51"/>
  <c r="BH40" i="51"/>
  <c r="BI39" i="51"/>
  <c r="BJ60" i="51"/>
  <c r="BK59" i="51"/>
  <c r="BI43" i="56"/>
  <c r="BJ42" i="56"/>
  <c r="BK73" i="51"/>
  <c r="BJ74" i="51"/>
  <c r="BH42" i="54"/>
  <c r="BI41" i="54"/>
  <c r="BK68" i="51"/>
  <c r="BL67" i="51"/>
  <c r="BJ46" i="51"/>
  <c r="BK45" i="51"/>
  <c r="BI56" i="56"/>
  <c r="BH57" i="56"/>
  <c r="BI50" i="56"/>
  <c r="BH51" i="56"/>
  <c r="BJ36" i="56"/>
  <c r="BI37" i="56"/>
  <c r="BI40" i="51"/>
  <c r="BJ39" i="51"/>
  <c r="BI54" i="51"/>
  <c r="BJ53" i="51"/>
  <c r="BI56" i="54"/>
  <c r="BJ55" i="54"/>
  <c r="BL59" i="51"/>
  <c r="BK60" i="51"/>
  <c r="BI42" i="54"/>
  <c r="BJ41" i="54"/>
  <c r="BM67" i="51"/>
  <c r="BL68" i="51"/>
  <c r="BK74" i="51"/>
  <c r="BL73" i="51"/>
  <c r="BJ43" i="56"/>
  <c r="BK42" i="56"/>
  <c r="BK46" i="51"/>
  <c r="BL45" i="51"/>
  <c r="BJ50" i="56"/>
  <c r="BI51" i="56"/>
  <c r="BJ37" i="56"/>
  <c r="BK36" i="56"/>
  <c r="BJ56" i="56"/>
  <c r="BI57" i="56"/>
  <c r="BJ54" i="51"/>
  <c r="BK53" i="51"/>
  <c r="BL74" i="51"/>
  <c r="BM73" i="51"/>
  <c r="BJ42" i="54"/>
  <c r="BK41" i="54"/>
  <c r="BK43" i="56"/>
  <c r="BL42" i="56"/>
  <c r="BK39" i="51"/>
  <c r="BJ40" i="51"/>
  <c r="BJ56" i="54"/>
  <c r="BK55" i="54"/>
  <c r="BN67" i="51"/>
  <c r="BM68" i="51"/>
  <c r="BL60" i="51"/>
  <c r="BM59" i="51"/>
  <c r="BM45" i="51"/>
  <c r="BL46" i="51"/>
  <c r="BK50" i="56"/>
  <c r="BJ51" i="56"/>
  <c r="BK56" i="56"/>
  <c r="BJ57" i="56"/>
  <c r="BL36" i="56"/>
  <c r="BK37" i="56"/>
  <c r="BN68" i="51"/>
  <c r="BO67" i="51"/>
  <c r="BK54" i="51"/>
  <c r="BL53" i="51"/>
  <c r="BM42" i="56"/>
  <c r="BL43" i="56"/>
  <c r="BN59" i="51"/>
  <c r="BM60" i="51"/>
  <c r="BK56" i="54"/>
  <c r="BL55" i="54"/>
  <c r="BN73" i="51"/>
  <c r="BM74" i="51"/>
  <c r="BK42" i="54"/>
  <c r="BL41" i="54"/>
  <c r="BK40" i="51"/>
  <c r="BL39" i="51"/>
  <c r="BM46" i="51"/>
  <c r="BN45" i="51"/>
  <c r="BM36" i="56"/>
  <c r="BL37" i="56"/>
  <c r="BK57" i="56"/>
  <c r="BL56" i="56"/>
  <c r="BL50" i="56"/>
  <c r="BK51" i="56"/>
  <c r="BN74" i="51"/>
  <c r="BO73" i="51"/>
  <c r="BP67" i="51"/>
  <c r="BO68" i="51"/>
  <c r="BL40" i="51"/>
  <c r="BM39" i="51"/>
  <c r="BM53" i="51"/>
  <c r="BL54" i="51"/>
  <c r="BL42" i="54"/>
  <c r="BM41" i="54"/>
  <c r="BN42" i="56"/>
  <c r="BM43" i="56"/>
  <c r="BL56" i="54"/>
  <c r="BM55" i="54"/>
  <c r="BN60" i="51"/>
  <c r="BO59" i="51"/>
  <c r="BN46" i="51"/>
  <c r="BO45" i="51"/>
  <c r="BL51" i="56"/>
  <c r="BM50" i="56"/>
  <c r="BL57" i="56"/>
  <c r="BM56" i="56"/>
  <c r="BN36" i="56"/>
  <c r="BM37" i="56"/>
  <c r="BO60" i="51"/>
  <c r="BP59" i="51"/>
  <c r="BN43" i="56"/>
  <c r="BO42" i="56"/>
  <c r="BN39" i="51"/>
  <c r="BM40" i="51"/>
  <c r="BM42" i="54"/>
  <c r="BN41" i="54"/>
  <c r="BQ67" i="51"/>
  <c r="BP68" i="51"/>
  <c r="BO74" i="51"/>
  <c r="BP73" i="51"/>
  <c r="BM56" i="54"/>
  <c r="BN55" i="54"/>
  <c r="BN53" i="51"/>
  <c r="BM54" i="51"/>
  <c r="BO46" i="51"/>
  <c r="BP45" i="51"/>
  <c r="BN37" i="56"/>
  <c r="BO36" i="56"/>
  <c r="BM51" i="56"/>
  <c r="BN50" i="56"/>
  <c r="BM57" i="56"/>
  <c r="BN56" i="56"/>
  <c r="BO43" i="56"/>
  <c r="BP42" i="56"/>
  <c r="BQ59" i="51"/>
  <c r="BP60" i="51"/>
  <c r="BN54" i="51"/>
  <c r="BO53" i="51"/>
  <c r="BN56" i="54"/>
  <c r="BO55" i="54"/>
  <c r="BQ73" i="51"/>
  <c r="BP74" i="51"/>
  <c r="BQ68" i="51"/>
  <c r="BR67" i="51"/>
  <c r="BN42" i="54"/>
  <c r="BO41" i="54"/>
  <c r="BO39" i="51"/>
  <c r="BN40" i="51"/>
  <c r="BP46" i="51"/>
  <c r="BQ45" i="51"/>
  <c r="BO37" i="56"/>
  <c r="BP36" i="56"/>
  <c r="BO56" i="56"/>
  <c r="BN57" i="56"/>
  <c r="BN51" i="56"/>
  <c r="BO50" i="56"/>
  <c r="BO54" i="51"/>
  <c r="BP53" i="51"/>
  <c r="BO56" i="54"/>
  <c r="BP55" i="54"/>
  <c r="BS67" i="51"/>
  <c r="BR68" i="51"/>
  <c r="BO40" i="51"/>
  <c r="BP39" i="51"/>
  <c r="BR73" i="51"/>
  <c r="BQ74" i="51"/>
  <c r="BR59" i="51"/>
  <c r="BQ60" i="51"/>
  <c r="BQ42" i="56"/>
  <c r="BP43" i="56"/>
  <c r="BP41" i="54"/>
  <c r="BO42" i="54"/>
  <c r="BR45" i="51"/>
  <c r="BQ46" i="51"/>
  <c r="BO51" i="56"/>
  <c r="BP50" i="56"/>
  <c r="BP56" i="56"/>
  <c r="BO57" i="56"/>
  <c r="BQ36" i="56"/>
  <c r="BP37" i="56"/>
  <c r="BP56" i="54"/>
  <c r="BQ55" i="54"/>
  <c r="BP54" i="51"/>
  <c r="BQ53" i="51"/>
  <c r="BR60" i="51"/>
  <c r="BS59" i="51"/>
  <c r="BP42" i="54"/>
  <c r="BQ41" i="54"/>
  <c r="BR42" i="56"/>
  <c r="BQ43" i="56"/>
  <c r="BR74" i="51"/>
  <c r="BS73" i="51"/>
  <c r="BP40" i="51"/>
  <c r="BQ39" i="51"/>
  <c r="BS68" i="51"/>
  <c r="BT67" i="51"/>
  <c r="BR46" i="51"/>
  <c r="BS45" i="51"/>
  <c r="BR36" i="56"/>
  <c r="BQ37" i="56"/>
  <c r="BP51" i="56"/>
  <c r="BQ50" i="56"/>
  <c r="BQ56" i="56"/>
  <c r="BP57" i="56"/>
  <c r="BT73" i="51"/>
  <c r="BS74" i="51"/>
  <c r="BQ54" i="51"/>
  <c r="BR53" i="51"/>
  <c r="BQ42" i="54"/>
  <c r="BR41" i="54"/>
  <c r="BR39" i="51"/>
  <c r="BQ40" i="51"/>
  <c r="BS60" i="51"/>
  <c r="BT59" i="51"/>
  <c r="BT68" i="51"/>
  <c r="BU67" i="51"/>
  <c r="BQ56" i="54"/>
  <c r="BR55" i="54"/>
  <c r="BR43" i="56"/>
  <c r="BS42" i="56"/>
  <c r="BT45" i="51"/>
  <c r="BS46" i="51"/>
  <c r="BR50" i="56"/>
  <c r="BQ51" i="56"/>
  <c r="BR56" i="56"/>
  <c r="BQ57" i="56"/>
  <c r="BR37" i="56"/>
  <c r="BS36" i="56"/>
  <c r="BS41" i="54"/>
  <c r="BR42" i="54"/>
  <c r="BU68" i="51"/>
  <c r="BV67" i="51"/>
  <c r="BS43" i="56"/>
  <c r="BT42" i="56"/>
  <c r="BR56" i="54"/>
  <c r="BS55" i="54"/>
  <c r="BU73" i="51"/>
  <c r="BT74" i="51"/>
  <c r="BR54" i="51"/>
  <c r="BS53" i="51"/>
  <c r="BT60" i="51"/>
  <c r="BU59" i="51"/>
  <c r="BR40" i="51"/>
  <c r="BS39" i="51"/>
  <c r="BT46" i="51"/>
  <c r="BU45" i="51"/>
  <c r="BT36" i="56"/>
  <c r="BS37" i="56"/>
  <c r="BR57" i="56"/>
  <c r="BS56" i="56"/>
  <c r="BS50" i="56"/>
  <c r="BR51" i="56"/>
  <c r="BT53" i="51"/>
  <c r="BS54" i="51"/>
  <c r="BS56" i="54"/>
  <c r="BT55" i="54"/>
  <c r="BU60" i="51"/>
  <c r="BV59" i="51"/>
  <c r="BV68" i="51"/>
  <c r="BW67" i="51"/>
  <c r="BV73" i="51"/>
  <c r="BU74" i="51"/>
  <c r="BS40" i="51"/>
  <c r="BT39" i="51"/>
  <c r="BU42" i="56"/>
  <c r="BT43" i="56"/>
  <c r="BT41" i="54"/>
  <c r="BS42" i="54"/>
  <c r="BU46" i="51"/>
  <c r="BV45" i="51"/>
  <c r="BT56" i="56"/>
  <c r="BS57" i="56"/>
  <c r="BT50" i="56"/>
  <c r="BS51" i="56"/>
  <c r="BU36" i="56"/>
  <c r="BT37" i="56"/>
  <c r="BX67" i="51"/>
  <c r="BW68" i="51"/>
  <c r="BU55" i="54"/>
  <c r="BT56" i="54"/>
  <c r="BT42" i="54"/>
  <c r="BU41" i="54"/>
  <c r="BW73" i="51"/>
  <c r="BV74" i="51"/>
  <c r="BT40" i="51"/>
  <c r="BU39" i="51"/>
  <c r="BW59" i="51"/>
  <c r="BV60" i="51"/>
  <c r="BV42" i="56"/>
  <c r="BU43" i="56"/>
  <c r="BU53" i="51"/>
  <c r="BT54" i="51"/>
  <c r="BV46" i="51"/>
  <c r="BW45" i="51"/>
  <c r="BU37" i="56"/>
  <c r="BV36" i="56"/>
  <c r="BT51" i="56"/>
  <c r="BU50" i="56"/>
  <c r="BT57" i="56"/>
  <c r="BU56" i="56"/>
  <c r="BV53" i="51"/>
  <c r="BU54" i="51"/>
  <c r="BU40" i="51"/>
  <c r="BV39" i="51"/>
  <c r="BW74" i="51"/>
  <c r="BX73" i="51"/>
  <c r="BX59" i="51"/>
  <c r="BW60" i="51"/>
  <c r="BU56" i="54"/>
  <c r="BV55" i="54"/>
  <c r="BU42" i="54"/>
  <c r="BV41" i="54"/>
  <c r="BV43" i="56"/>
  <c r="BW42" i="56"/>
  <c r="BY67" i="51"/>
  <c r="BX68" i="51"/>
  <c r="BX45" i="51"/>
  <c r="BW46" i="51"/>
  <c r="BW36" i="56"/>
  <c r="BV37" i="56"/>
  <c r="BU57" i="56"/>
  <c r="BV56" i="56"/>
  <c r="BV50" i="56"/>
  <c r="BU51" i="56"/>
  <c r="BW43" i="56"/>
  <c r="BX42" i="56"/>
  <c r="BW39" i="51"/>
  <c r="BV40" i="51"/>
  <c r="BX60" i="51"/>
  <c r="BY59" i="51"/>
  <c r="BY73" i="51"/>
  <c r="BX74" i="51"/>
  <c r="BV56" i="54"/>
  <c r="BW55" i="54"/>
  <c r="BY68" i="51"/>
  <c r="BZ67" i="51"/>
  <c r="BV42" i="54"/>
  <c r="BW41" i="54"/>
  <c r="BV54" i="51"/>
  <c r="BW53" i="51"/>
  <c r="BX46" i="51"/>
  <c r="BY45" i="51"/>
  <c r="BW56" i="56"/>
  <c r="BV57" i="56"/>
  <c r="BW50" i="56"/>
  <c r="BV51" i="56"/>
  <c r="BX36" i="56"/>
  <c r="BW37" i="56"/>
  <c r="CA67" i="51"/>
  <c r="BZ68" i="51"/>
  <c r="BW56" i="54"/>
  <c r="BX55" i="54"/>
  <c r="BW54" i="51"/>
  <c r="BX53" i="51"/>
  <c r="BW42" i="54"/>
  <c r="BX41" i="54"/>
  <c r="BY60" i="51"/>
  <c r="BZ59" i="51"/>
  <c r="BX39" i="51"/>
  <c r="BW40" i="51"/>
  <c r="BY42" i="56"/>
  <c r="BX43" i="56"/>
  <c r="BZ73" i="51"/>
  <c r="BY74" i="51"/>
  <c r="BZ45" i="51"/>
  <c r="BY46" i="51"/>
  <c r="BW51" i="56"/>
  <c r="BX50" i="56"/>
  <c r="BX37" i="56"/>
  <c r="BY36" i="56"/>
  <c r="BX56" i="56"/>
  <c r="BW57" i="56"/>
  <c r="BX56" i="54"/>
  <c r="BY55" i="54"/>
  <c r="BX40" i="51"/>
  <c r="BY39" i="51"/>
  <c r="BY41" i="54"/>
  <c r="BX42" i="54"/>
  <c r="BZ74" i="51"/>
  <c r="CA73" i="51"/>
  <c r="BY43" i="56"/>
  <c r="BZ42" i="56"/>
  <c r="BZ60" i="51"/>
  <c r="CA59" i="51"/>
  <c r="BX54" i="51"/>
  <c r="BY53" i="51"/>
  <c r="CA68" i="51"/>
  <c r="CB67" i="51"/>
  <c r="CA45" i="51"/>
  <c r="BZ46" i="51"/>
  <c r="BY56" i="56"/>
  <c r="BX57" i="56"/>
  <c r="BZ36" i="56"/>
  <c r="BY37" i="56"/>
  <c r="BX51" i="56"/>
  <c r="BY50" i="56"/>
  <c r="BY40" i="51"/>
  <c r="BZ39" i="51"/>
  <c r="BY54" i="51"/>
  <c r="BZ53" i="51"/>
  <c r="CB59" i="51"/>
  <c r="CA60" i="51"/>
  <c r="CA74" i="51"/>
  <c r="CB73" i="51"/>
  <c r="BZ55" i="54"/>
  <c r="BY56" i="54"/>
  <c r="CB68" i="51"/>
  <c r="CC67" i="51"/>
  <c r="CA42" i="56"/>
  <c r="BZ43" i="56"/>
  <c r="BY42" i="54"/>
  <c r="BZ41" i="54"/>
  <c r="CB45" i="51"/>
  <c r="CA46" i="51"/>
  <c r="CA36" i="56"/>
  <c r="BZ37" i="56"/>
  <c r="BY51" i="56"/>
  <c r="BZ50" i="56"/>
  <c r="BZ56" i="56"/>
  <c r="BY57" i="56"/>
  <c r="BZ42" i="54"/>
  <c r="CA41" i="54"/>
  <c r="BZ54" i="51"/>
  <c r="CA53" i="51"/>
  <c r="CB60" i="51"/>
  <c r="CC59" i="51"/>
  <c r="CA43" i="56"/>
  <c r="CB42" i="56"/>
  <c r="CD67" i="51"/>
  <c r="CC68" i="51"/>
  <c r="CA39" i="51"/>
  <c r="BZ40" i="51"/>
  <c r="BZ56" i="54"/>
  <c r="CA55" i="54"/>
  <c r="CC73" i="51"/>
  <c r="CB74" i="51"/>
  <c r="CB46" i="51"/>
  <c r="CC45" i="51"/>
  <c r="BZ57" i="56"/>
  <c r="CA56" i="56"/>
  <c r="BZ51" i="56"/>
  <c r="CA50" i="56"/>
  <c r="CA37" i="56"/>
  <c r="CB36" i="56"/>
  <c r="CC60" i="51"/>
  <c r="CD59" i="51"/>
  <c r="CB55" i="54"/>
  <c r="CA56" i="54"/>
  <c r="CB53" i="51"/>
  <c r="CA54" i="51"/>
  <c r="CD73" i="51"/>
  <c r="CC74" i="51"/>
  <c r="CB43" i="56"/>
  <c r="CC42" i="56"/>
  <c r="CA42" i="54"/>
  <c r="CB41" i="54"/>
  <c r="CD68" i="51"/>
  <c r="CE67" i="51"/>
  <c r="CA40" i="51"/>
  <c r="CB39" i="51"/>
  <c r="CD45" i="51"/>
  <c r="CC46" i="51"/>
  <c r="CB56" i="56"/>
  <c r="CA57" i="56"/>
  <c r="CC36" i="56"/>
  <c r="CB37" i="56"/>
  <c r="CB50" i="56"/>
  <c r="CA51" i="56"/>
  <c r="CF67" i="51"/>
  <c r="CE68" i="51"/>
  <c r="CB40" i="51"/>
  <c r="CC39" i="51"/>
  <c r="CB54" i="51"/>
  <c r="CC53" i="51"/>
  <c r="CB42" i="54"/>
  <c r="CC41" i="54"/>
  <c r="CD74" i="51"/>
  <c r="CE73" i="51"/>
  <c r="CB56" i="54"/>
  <c r="CC55" i="54"/>
  <c r="CD42" i="56"/>
  <c r="CC43" i="56"/>
  <c r="CD60" i="51"/>
  <c r="CE59" i="51"/>
  <c r="CD46" i="51"/>
  <c r="CE45" i="51"/>
  <c r="CC37" i="56"/>
  <c r="CD36" i="56"/>
  <c r="CB51" i="56"/>
  <c r="CC50" i="56"/>
  <c r="CC56" i="56"/>
  <c r="CB57" i="56"/>
  <c r="CC56" i="54"/>
  <c r="CD55" i="54"/>
  <c r="CD39" i="51"/>
  <c r="CC40" i="51"/>
  <c r="CE74" i="51"/>
  <c r="CF73" i="51"/>
  <c r="CF59" i="51"/>
  <c r="CE60" i="51"/>
  <c r="CF68" i="51"/>
  <c r="CG67" i="51"/>
  <c r="CD53" i="51"/>
  <c r="CC54" i="51"/>
  <c r="CC42" i="54"/>
  <c r="CD41" i="54"/>
  <c r="CE42" i="56"/>
  <c r="CD43" i="56"/>
  <c r="CF45" i="51"/>
  <c r="CE46" i="51"/>
  <c r="CD56" i="56"/>
  <c r="CC57" i="56"/>
  <c r="CC51" i="56"/>
  <c r="CD50" i="56"/>
  <c r="CE36" i="56"/>
  <c r="CD37" i="56"/>
  <c r="CF60" i="51"/>
  <c r="CG59" i="51"/>
  <c r="CG73" i="51"/>
  <c r="CF74" i="51"/>
  <c r="CD42" i="54"/>
  <c r="CE41" i="54"/>
  <c r="CE39" i="51"/>
  <c r="CD40" i="51"/>
  <c r="CG68" i="51"/>
  <c r="CH67" i="51"/>
  <c r="CD56" i="54"/>
  <c r="CE55" i="54"/>
  <c r="CE53" i="51"/>
  <c r="CD54" i="51"/>
  <c r="CE43" i="56"/>
  <c r="CF42" i="56"/>
  <c r="CF46" i="51"/>
  <c r="CG45" i="51"/>
  <c r="CE37" i="56"/>
  <c r="CF36" i="56"/>
  <c r="CD51" i="56"/>
  <c r="CE50" i="56"/>
  <c r="CE56" i="56"/>
  <c r="CD57" i="56"/>
  <c r="CF41" i="54"/>
  <c r="CE42" i="54"/>
  <c r="CF43" i="56"/>
  <c r="CG42" i="56"/>
  <c r="CE54" i="51"/>
  <c r="CF53" i="51"/>
  <c r="CE40" i="51"/>
  <c r="CF39" i="51"/>
  <c r="CI67" i="51"/>
  <c r="CH68" i="51"/>
  <c r="CG60" i="51"/>
  <c r="CH59" i="51"/>
  <c r="CE56" i="54"/>
  <c r="CF55" i="54"/>
  <c r="CG74" i="51"/>
  <c r="CH73" i="51"/>
  <c r="CH45" i="51"/>
  <c r="CG46" i="51"/>
  <c r="CE57" i="56"/>
  <c r="CF56" i="56"/>
  <c r="CF50" i="56"/>
  <c r="CE51" i="56"/>
  <c r="CF37" i="56"/>
  <c r="CG36" i="56"/>
  <c r="CI68" i="51"/>
  <c r="CJ67" i="51"/>
  <c r="CH74" i="51"/>
  <c r="CI73" i="51"/>
  <c r="CF40" i="51"/>
  <c r="CG39" i="51"/>
  <c r="CF56" i="54"/>
  <c r="CG55" i="54"/>
  <c r="CH60" i="51"/>
  <c r="CI59" i="51"/>
  <c r="CG53" i="51"/>
  <c r="CF54" i="51"/>
  <c r="CG43" i="56"/>
  <c r="CH42" i="56"/>
  <c r="CF42" i="54"/>
  <c r="CG41" i="54"/>
  <c r="CH46" i="51"/>
  <c r="CI45" i="51"/>
  <c r="CF57" i="56"/>
  <c r="CG56" i="56"/>
  <c r="CH36" i="56"/>
  <c r="CG37" i="56"/>
  <c r="CG50" i="56"/>
  <c r="CF51" i="56"/>
  <c r="CG42" i="54"/>
  <c r="CH41" i="54"/>
  <c r="CH39" i="51"/>
  <c r="CG40" i="51"/>
  <c r="CJ73" i="51"/>
  <c r="CI74" i="51"/>
  <c r="CH43" i="56"/>
  <c r="CI42" i="56"/>
  <c r="CG54" i="51"/>
  <c r="CH53" i="51"/>
  <c r="CI60" i="51"/>
  <c r="CJ59" i="51"/>
  <c r="CJ68" i="51"/>
  <c r="CK67" i="51"/>
  <c r="CG56" i="54"/>
  <c r="CH55" i="54"/>
  <c r="CJ45" i="51"/>
  <c r="CI46" i="51"/>
  <c r="CH56" i="56"/>
  <c r="CG57" i="56"/>
  <c r="CG51" i="56"/>
  <c r="CH50" i="56"/>
  <c r="CH37" i="56"/>
  <c r="CI36" i="56"/>
  <c r="CJ60" i="51"/>
  <c r="CK59" i="51"/>
  <c r="CI53" i="51"/>
  <c r="CH54" i="51"/>
  <c r="CJ74" i="51"/>
  <c r="CK73" i="51"/>
  <c r="CH40" i="51"/>
  <c r="CI39" i="51"/>
  <c r="CK68" i="51"/>
  <c r="CL67" i="51"/>
  <c r="CI43" i="56"/>
  <c r="CJ42" i="56"/>
  <c r="CH42" i="54"/>
  <c r="CI41" i="54"/>
  <c r="CH56" i="54"/>
  <c r="CI55" i="54"/>
  <c r="CJ46" i="51"/>
  <c r="CK45" i="51"/>
  <c r="CI50" i="56"/>
  <c r="CH51" i="56"/>
  <c r="CI37" i="56"/>
  <c r="CJ36" i="56"/>
  <c r="CH57" i="56"/>
  <c r="CI56" i="56"/>
  <c r="CI56" i="54"/>
  <c r="CJ55" i="54"/>
  <c r="CI42" i="54"/>
  <c r="CJ41" i="54"/>
  <c r="CJ53" i="51"/>
  <c r="CI54" i="51"/>
  <c r="CI40" i="51"/>
  <c r="CJ39" i="51"/>
  <c r="CL59" i="51"/>
  <c r="CK60" i="51"/>
  <c r="CJ43" i="56"/>
  <c r="CK42" i="56"/>
  <c r="CL68" i="51"/>
  <c r="CM67" i="51"/>
  <c r="CL73" i="51"/>
  <c r="CK74" i="51"/>
  <c r="CK46" i="51"/>
  <c r="CL45" i="51"/>
  <c r="CJ56" i="56"/>
  <c r="CI57" i="56"/>
  <c r="CJ37" i="56"/>
  <c r="CK36" i="56"/>
  <c r="CI51" i="56"/>
  <c r="CJ50" i="56"/>
  <c r="CJ40" i="51"/>
  <c r="CK39" i="51"/>
  <c r="CJ42" i="54"/>
  <c r="CK41" i="54"/>
  <c r="CK53" i="51"/>
  <c r="CJ54" i="51"/>
  <c r="CL42" i="56"/>
  <c r="CK43" i="56"/>
  <c r="CM73" i="51"/>
  <c r="CL74" i="51"/>
  <c r="CN67" i="51"/>
  <c r="CM68" i="51"/>
  <c r="CJ56" i="54"/>
  <c r="CK55" i="54"/>
  <c r="CL60" i="51"/>
  <c r="CM59" i="51"/>
  <c r="CL46" i="51"/>
  <c r="CM45" i="51"/>
  <c r="CJ57" i="56"/>
  <c r="CK56" i="56"/>
  <c r="CJ51" i="56"/>
  <c r="CK50" i="56"/>
  <c r="CL36" i="56"/>
  <c r="CK37" i="56"/>
  <c r="CK56" i="54"/>
  <c r="CL55" i="54"/>
  <c r="CM60" i="51"/>
  <c r="CN59" i="51"/>
  <c r="CM74" i="51"/>
  <c r="CN73" i="51"/>
  <c r="CL43" i="56"/>
  <c r="CM42" i="56"/>
  <c r="CK54" i="51"/>
  <c r="CL53" i="51"/>
  <c r="CK40" i="51"/>
  <c r="CL39" i="51"/>
  <c r="CK42" i="54"/>
  <c r="CL41" i="54"/>
  <c r="CO67" i="51"/>
  <c r="CN68" i="51"/>
  <c r="CN45" i="51"/>
  <c r="CM46" i="51"/>
  <c r="CM36" i="56"/>
  <c r="CL37" i="56"/>
  <c r="CK57" i="56"/>
  <c r="CL56" i="56"/>
  <c r="CK51" i="56"/>
  <c r="CL50" i="56"/>
  <c r="CL54" i="51"/>
  <c r="CM53" i="51"/>
  <c r="CN42" i="56"/>
  <c r="CM43" i="56"/>
  <c r="CO68" i="51"/>
  <c r="CP67" i="51"/>
  <c r="CM55" i="54"/>
  <c r="CL56" i="54"/>
  <c r="CM39" i="51"/>
  <c r="CL40" i="51"/>
  <c r="CO73" i="51"/>
  <c r="CN74" i="51"/>
  <c r="CN60" i="51"/>
  <c r="CO59" i="51"/>
  <c r="CL42" i="54"/>
  <c r="CM41" i="54"/>
  <c r="CO45" i="51"/>
  <c r="CN46" i="51"/>
  <c r="CM50" i="56"/>
  <c r="CL51" i="56"/>
  <c r="CM56" i="56"/>
  <c r="CL57" i="56"/>
  <c r="CM37" i="56"/>
  <c r="CN36" i="56"/>
  <c r="CM42" i="54"/>
  <c r="CN41" i="54"/>
  <c r="CN39" i="51"/>
  <c r="CM40" i="51"/>
  <c r="CM56" i="54"/>
  <c r="CN55" i="54"/>
  <c r="CN43" i="56"/>
  <c r="CO42" i="56"/>
  <c r="CM54" i="51"/>
  <c r="CN53" i="51"/>
  <c r="CP59" i="51"/>
  <c r="CO60" i="51"/>
  <c r="CQ67" i="51"/>
  <c r="CP68" i="51"/>
  <c r="CP73" i="51"/>
  <c r="CO74" i="51"/>
  <c r="CP45" i="51"/>
  <c r="CO46" i="51"/>
  <c r="CM57" i="56"/>
  <c r="CN56" i="56"/>
  <c r="CO36" i="56"/>
  <c r="CN37" i="56"/>
  <c r="CN50" i="56"/>
  <c r="CM51" i="56"/>
  <c r="CO53" i="51"/>
  <c r="CN54" i="51"/>
  <c r="CO43" i="56"/>
  <c r="CP42" i="56"/>
  <c r="CQ68" i="51"/>
  <c r="CR67" i="51"/>
  <c r="CN40" i="51"/>
  <c r="CO39" i="51"/>
  <c r="CN42" i="54"/>
  <c r="CO41" i="54"/>
  <c r="CN56" i="54"/>
  <c r="CO55" i="54"/>
  <c r="CP60" i="51"/>
  <c r="CQ59" i="51"/>
  <c r="CP74" i="51"/>
  <c r="CQ73" i="51"/>
  <c r="CP46" i="51"/>
  <c r="CQ45" i="51"/>
  <c r="CO37" i="56"/>
  <c r="CP36" i="56"/>
  <c r="CO56" i="56"/>
  <c r="CN57" i="56"/>
  <c r="CN51" i="56"/>
  <c r="CO50" i="56"/>
  <c r="CS67" i="51"/>
  <c r="CR68" i="51"/>
  <c r="CP41" i="54"/>
  <c r="CO42" i="54"/>
  <c r="CR73" i="51"/>
  <c r="CQ74" i="51"/>
  <c r="CO54" i="51"/>
  <c r="CP53" i="51"/>
  <c r="CO56" i="54"/>
  <c r="CP55" i="54"/>
  <c r="CO40" i="51"/>
  <c r="CP39" i="51"/>
  <c r="CP43" i="56"/>
  <c r="CQ42" i="56"/>
  <c r="CR59" i="51"/>
  <c r="CQ60" i="51"/>
  <c r="CR45" i="51"/>
  <c r="CQ46" i="51"/>
  <c r="CP50" i="56"/>
  <c r="CO51" i="56"/>
  <c r="CP56" i="56"/>
  <c r="CO57" i="56"/>
  <c r="CP37" i="56"/>
  <c r="CQ36" i="56"/>
  <c r="CP40" i="51"/>
  <c r="CQ39" i="51"/>
  <c r="CS73" i="51"/>
  <c r="CR74" i="51"/>
  <c r="CQ53" i="51"/>
  <c r="CP54" i="51"/>
  <c r="CQ43" i="56"/>
  <c r="CR42" i="56"/>
  <c r="CP56" i="54"/>
  <c r="CQ55" i="54"/>
  <c r="CR60" i="51"/>
  <c r="CS59" i="51"/>
  <c r="CP42" i="54"/>
  <c r="CQ41" i="54"/>
  <c r="CT67" i="51"/>
  <c r="CS68" i="51"/>
  <c r="CR46" i="51"/>
  <c r="CS45" i="51"/>
  <c r="CQ37" i="56"/>
  <c r="CR36" i="56"/>
  <c r="CP57" i="56"/>
  <c r="CQ56" i="56"/>
  <c r="CP51" i="56"/>
  <c r="CQ50" i="56"/>
  <c r="CR41" i="54"/>
  <c r="CQ42" i="54"/>
  <c r="CU67" i="51"/>
  <c r="CT68" i="51"/>
  <c r="CR43" i="56"/>
  <c r="CS42" i="56"/>
  <c r="CQ56" i="54"/>
  <c r="CR55" i="54"/>
  <c r="CR39" i="51"/>
  <c r="CQ40" i="51"/>
  <c r="CT73" i="51"/>
  <c r="CS74" i="51"/>
  <c r="CS60" i="51"/>
  <c r="CT59" i="51"/>
  <c r="CR53" i="51"/>
  <c r="CQ54" i="51"/>
  <c r="CT45" i="51"/>
  <c r="CS46" i="51"/>
  <c r="CQ51" i="56"/>
  <c r="CR50" i="56"/>
  <c r="CR37" i="56"/>
  <c r="CS36" i="56"/>
  <c r="CR56" i="56"/>
  <c r="CQ57" i="56"/>
  <c r="CT60" i="51"/>
  <c r="CU59" i="51"/>
  <c r="CR54" i="51"/>
  <c r="CS53" i="51"/>
  <c r="CR56" i="54"/>
  <c r="CS55" i="54"/>
  <c r="CV67" i="51"/>
  <c r="CU68" i="51"/>
  <c r="CT42" i="56"/>
  <c r="CS43" i="56"/>
  <c r="CU73" i="51"/>
  <c r="CT74" i="51"/>
  <c r="CR42" i="54"/>
  <c r="CS41" i="54"/>
  <c r="CS39" i="51"/>
  <c r="CR40" i="51"/>
  <c r="CU45" i="51"/>
  <c r="CT46" i="51"/>
  <c r="CR57" i="56"/>
  <c r="CS56" i="56"/>
  <c r="CS50" i="56"/>
  <c r="CR51" i="56"/>
  <c r="CT36" i="56"/>
  <c r="CS37" i="56"/>
  <c r="CS56" i="54"/>
  <c r="CT55" i="54"/>
  <c r="CU74" i="51"/>
  <c r="CV73" i="51"/>
  <c r="CS54" i="51"/>
  <c r="CT53" i="51"/>
  <c r="CU42" i="56"/>
  <c r="CT43" i="56"/>
  <c r="CU60" i="51"/>
  <c r="CV59" i="51"/>
  <c r="CV68" i="51"/>
  <c r="CW67" i="51"/>
  <c r="CT41" i="54"/>
  <c r="CS42" i="54"/>
  <c r="CS40" i="51"/>
  <c r="CT39" i="51"/>
  <c r="CV45" i="51"/>
  <c r="CU46" i="51"/>
  <c r="CU36" i="56"/>
  <c r="CT37" i="56"/>
  <c r="CS57" i="56"/>
  <c r="CT56" i="56"/>
  <c r="CT50" i="56"/>
  <c r="CS51" i="56"/>
  <c r="CT54" i="51"/>
  <c r="CU53" i="51"/>
  <c r="CV74" i="51"/>
  <c r="CW73" i="51"/>
  <c r="CT42" i="54"/>
  <c r="CU41" i="54"/>
  <c r="CW59" i="51"/>
  <c r="CV60" i="51"/>
  <c r="CT56" i="54"/>
  <c r="CU55" i="54"/>
  <c r="CU43" i="56"/>
  <c r="CV42" i="56"/>
  <c r="CX67" i="51"/>
  <c r="CW68" i="51"/>
  <c r="CU39" i="51"/>
  <c r="CT40" i="51"/>
  <c r="CV46" i="51"/>
  <c r="CW45" i="51"/>
  <c r="CU50" i="56"/>
  <c r="CT51" i="56"/>
  <c r="CT57" i="56"/>
  <c r="CU56" i="56"/>
  <c r="CV36" i="56"/>
  <c r="CU37" i="56"/>
  <c r="CX73" i="51"/>
  <c r="CW74" i="51"/>
  <c r="CU56" i="54"/>
  <c r="CV55" i="54"/>
  <c r="CV39" i="51"/>
  <c r="CU40" i="51"/>
  <c r="CY67" i="51"/>
  <c r="CY68" i="51"/>
  <c r="CX68" i="51"/>
  <c r="C69" i="51"/>
  <c r="F20" i="51"/>
  <c r="CW60" i="51"/>
  <c r="CX59" i="51"/>
  <c r="CW42" i="56"/>
  <c r="CV43" i="56"/>
  <c r="CV53" i="51"/>
  <c r="CU54" i="51"/>
  <c r="CU42" i="54"/>
  <c r="CV41" i="54"/>
  <c r="CW46" i="51"/>
  <c r="CX45" i="51"/>
  <c r="CU51" i="56"/>
  <c r="CV50" i="56"/>
  <c r="CV37" i="56"/>
  <c r="CW36" i="56"/>
  <c r="CV56" i="56"/>
  <c r="CU57" i="56"/>
  <c r="CV56" i="54"/>
  <c r="CW55" i="54"/>
  <c r="CX42" i="56"/>
  <c r="CW43" i="56"/>
  <c r="CV42" i="54"/>
  <c r="CW41" i="54"/>
  <c r="CX60" i="51"/>
  <c r="C61" i="51"/>
  <c r="E24" i="51"/>
  <c r="CY59" i="51"/>
  <c r="CY60" i="51"/>
  <c r="CY73" i="51"/>
  <c r="CY74" i="51"/>
  <c r="CX74" i="51"/>
  <c r="C75" i="51"/>
  <c r="F24" i="51"/>
  <c r="F27" i="51"/>
  <c r="CW53" i="51"/>
  <c r="CV54" i="51"/>
  <c r="CV40" i="51"/>
  <c r="CW39" i="51"/>
  <c r="CX46" i="51"/>
  <c r="C47" i="51"/>
  <c r="D24" i="51"/>
  <c r="CY45" i="51"/>
  <c r="CY46" i="51"/>
  <c r="CX36" i="56"/>
  <c r="CW37" i="56"/>
  <c r="CW56" i="56"/>
  <c r="CV57" i="56"/>
  <c r="CV51" i="56"/>
  <c r="CW50" i="56"/>
  <c r="CX43" i="56"/>
  <c r="C44" i="56"/>
  <c r="E21" i="56"/>
  <c r="CY42" i="56"/>
  <c r="CY43" i="56"/>
  <c r="CW40" i="51"/>
  <c r="CX39" i="51"/>
  <c r="CW56" i="54"/>
  <c r="CX55" i="54"/>
  <c r="CW42" i="54"/>
  <c r="CX41" i="54"/>
  <c r="CX53" i="51"/>
  <c r="CW54" i="51"/>
  <c r="CX37" i="56"/>
  <c r="C38" i="56"/>
  <c r="E17" i="56"/>
  <c r="E24" i="56"/>
  <c r="CY36" i="56"/>
  <c r="CY37" i="56"/>
  <c r="CW51" i="56"/>
  <c r="CX50" i="56"/>
  <c r="CW57" i="56"/>
  <c r="CX56" i="56"/>
  <c r="CY55" i="54"/>
  <c r="CY56" i="54"/>
  <c r="CX56" i="54"/>
  <c r="C57" i="54"/>
  <c r="F20" i="54"/>
  <c r="F23" i="54"/>
  <c r="CX40" i="51"/>
  <c r="C41" i="51"/>
  <c r="D20" i="51"/>
  <c r="D27" i="51"/>
  <c r="CY39" i="51"/>
  <c r="CY40" i="51"/>
  <c r="CX54" i="51"/>
  <c r="C55" i="51"/>
  <c r="E20" i="51"/>
  <c r="E27" i="51"/>
  <c r="CY53" i="51"/>
  <c r="CY54" i="51"/>
  <c r="CX42" i="54"/>
  <c r="C43" i="54"/>
  <c r="E20" i="54"/>
  <c r="E23" i="54"/>
  <c r="CY41" i="54"/>
  <c r="CY42" i="54"/>
  <c r="CY56" i="56"/>
  <c r="CY57" i="56"/>
  <c r="CX57" i="56"/>
  <c r="C58" i="56"/>
  <c r="F21" i="56"/>
  <c r="CY50" i="56"/>
  <c r="CY51" i="56"/>
  <c r="CX51" i="56"/>
  <c r="C52" i="56"/>
  <c r="F17" i="56"/>
  <c r="F24"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English</author>
  </authors>
  <commentList>
    <comment ref="C8" authorId="0" shapeId="0" xr:uid="{712CF14F-B720-4E6F-B445-003D2EF03D1E}">
      <text>
        <r>
          <rPr>
            <sz val="9"/>
            <color indexed="81"/>
            <rFont val="Tahoma"/>
            <family val="2"/>
          </rPr>
          <t xml:space="preserve">100 year appraisal used as a default assumption in line with FCFERM-AG. 
</t>
        </r>
      </text>
    </comment>
  </commentList>
</comments>
</file>

<file path=xl/sharedStrings.xml><?xml version="1.0" encoding="utf-8"?>
<sst xmlns="http://schemas.openxmlformats.org/spreadsheetml/2006/main" count="3010" uniqueCount="702">
  <si>
    <t>Logos</t>
  </si>
  <si>
    <t xml:space="preserve">FCERM Environmental and Historic Environment Outcomes Valuation (EHOV) </t>
  </si>
  <si>
    <t>EHOV Look-up Tables</t>
  </si>
  <si>
    <t>Version</t>
  </si>
  <si>
    <t>1.0</t>
  </si>
  <si>
    <t>Date</t>
  </si>
  <si>
    <t>December 2022</t>
  </si>
  <si>
    <t>Description</t>
  </si>
  <si>
    <t xml:space="preserve">The EHOV workbook provides supporting content for the practical steps: 
</t>
  </si>
  <si>
    <t>- Common metrics and look-up table for measuring changes in ecosystem service provision</t>
  </si>
  <si>
    <t>- Look-up values for ecosystem service benefits</t>
  </si>
  <si>
    <t>- Worked examples for quantifying and valuing impacts</t>
  </si>
  <si>
    <t>Look-up tabs</t>
  </si>
  <si>
    <t>Click +/- on the left to show more/less</t>
  </si>
  <si>
    <t>Step 3 - Look-up table</t>
  </si>
  <si>
    <t>The 'Step 3 - Look-up table' tab contains the look-up values suitable for Step 3 (Quantify impacts) in EHOV.</t>
  </si>
  <si>
    <t>Step 4 - Look-up table</t>
  </si>
  <si>
    <t xml:space="preserve">The 'Step 4 - Look-up table' tab contains the look-up values suitable for Step 4 (Valuing impacts) in EHOV. </t>
  </si>
  <si>
    <t>Step 4 - Carbon values</t>
  </si>
  <si>
    <t>The 'Step 4 - Carbon values' tab sets out the carbon values and sensitivities 2020-2100 for appraisal.</t>
  </si>
  <si>
    <t>Click +/- to show more/less</t>
  </si>
  <si>
    <t>Examples</t>
  </si>
  <si>
    <t>Step 3 E.g. - Carbon reduction</t>
  </si>
  <si>
    <t xml:space="preserve">The 'Step 3 Example - Carbon reduction' tab provides an example application of using the look-up values in Step 3 for estimating carbon reduction benefits. </t>
  </si>
  <si>
    <t>Step 3 E.g. - Food</t>
  </si>
  <si>
    <t xml:space="preserve">The 'Step 3 Example - Food' tab provides an example application of using the look-up values in Step 3 for estimating food benefits. </t>
  </si>
  <si>
    <t>Step 3 E.g. - Air pollutant re.</t>
  </si>
  <si>
    <t xml:space="preserve">The 'Step 3 Example - Air pollutant removal' tab provides an example application of using the look-up values in Step 3 for estimating air pollutant removal benefits. </t>
  </si>
  <si>
    <t>Step 3 - Blank template</t>
  </si>
  <si>
    <t>The 'Step 3 Example - Blank template' tab provides a blank template for using the look-up values in Step 3.</t>
  </si>
  <si>
    <t>Step 4 E.g.- Carbon reduction</t>
  </si>
  <si>
    <t xml:space="preserve">The 'Step 4 Example - Carbon reduction' tab provides an example application of using the look-up values in Step 4 for estimating carbon reduction benefits. </t>
  </si>
  <si>
    <t>Step 4 E.g. - Food</t>
  </si>
  <si>
    <t xml:space="preserve">The 'Step 4 Example - Food' tab provides an example application of using the look-up values in Step 4 for estimating food benefits. </t>
  </si>
  <si>
    <t>Step 4 E.g. - Air pollutant re.</t>
  </si>
  <si>
    <t xml:space="preserve">The 'Step 4 Example - Air pollutant removal' tab provides an example application of using the look-up values in Step 4 for estimating air pollutant removal benefits. </t>
  </si>
  <si>
    <t>Step 4 E.g.- Recreation</t>
  </si>
  <si>
    <t xml:space="preserve">The 'Step 4 Example - Recreation' tab provides an example application of using the look-up values in Step 4 for estimating recreation benefits. </t>
  </si>
  <si>
    <t>Step 4 - Blank template</t>
  </si>
  <si>
    <t>The 'Step 4 Example - Blank template' tab provides a blank template for using the look-up values in Step 4.</t>
  </si>
  <si>
    <t>Overview of impacts included in the workbook</t>
  </si>
  <si>
    <t>Impacts</t>
  </si>
  <si>
    <t>Step 3</t>
  </si>
  <si>
    <t>Step 4</t>
  </si>
  <si>
    <t>Food</t>
  </si>
  <si>
    <t>Yes</t>
  </si>
  <si>
    <t>Timber</t>
  </si>
  <si>
    <t>Water supply</t>
  </si>
  <si>
    <t>n/a</t>
  </si>
  <si>
    <t>Fish</t>
  </si>
  <si>
    <t>Renewable energy</t>
  </si>
  <si>
    <t>Air pollutant removal</t>
  </si>
  <si>
    <t>Carbon reduction</t>
  </si>
  <si>
    <t>Recreation</t>
  </si>
  <si>
    <t>Physical health</t>
  </si>
  <si>
    <t>Education</t>
  </si>
  <si>
    <t>Volunteering</t>
  </si>
  <si>
    <t>Biodiversity</t>
  </si>
  <si>
    <t>Amenity</t>
  </si>
  <si>
    <t>Water quality</t>
  </si>
  <si>
    <t>Key</t>
  </si>
  <si>
    <t>Scope of values</t>
  </si>
  <si>
    <t>Look-up values included in the workbook.</t>
  </si>
  <si>
    <t>No look-up values provided in this workbook. Users should refer to other sources for these values.</t>
  </si>
  <si>
    <t>Confidence rating</t>
  </si>
  <si>
    <t>High</t>
  </si>
  <si>
    <t>High confidence in results. Input data are based on statistical reports, peer reviewed values or industry standard methodologies. Evidence sources are less than 10 years old.</t>
  </si>
  <si>
    <t>Medium</t>
  </si>
  <si>
    <t>Moderate confidence in results. Input data could be from single source, not peer reviewed, and/or based on sources that are not specifically contextualised.</t>
  </si>
  <si>
    <t>Low</t>
  </si>
  <si>
    <t xml:space="preserve">Low confidence in results. Input data from single source and low level of transferability from original context. </t>
  </si>
  <si>
    <t>No number</t>
  </si>
  <si>
    <t>Local level modelling or data required to measure or value this impact.</t>
  </si>
  <si>
    <t>Look-up table for Step 3: Quantify impacts</t>
  </si>
  <si>
    <r>
      <t xml:space="preserve">The table below provides a look-up table for estimates of unit rates that can be applied to quantify a number of impacts. </t>
    </r>
    <r>
      <rPr>
        <b/>
        <sz val="12"/>
        <rFont val="Arial"/>
        <family val="2"/>
      </rPr>
      <t xml:space="preserve">
</t>
    </r>
  </si>
  <si>
    <t xml:space="preserve">These should be interpreted as indicative estimates that reflect the current evidence base. You may wish to use additional sources to quantify impacts. </t>
  </si>
  <si>
    <r>
      <t xml:space="preserve">Please see </t>
    </r>
    <r>
      <rPr>
        <b/>
        <sz val="12"/>
        <rFont val="Arial"/>
        <family val="2"/>
      </rPr>
      <t>Step 3</t>
    </r>
    <r>
      <rPr>
        <sz val="12"/>
        <rFont val="Arial"/>
        <family val="2"/>
      </rPr>
      <t xml:space="preserve"> in the main EHOV guidance for a list of relevant sources. </t>
    </r>
  </si>
  <si>
    <r>
      <rPr>
        <b/>
        <sz val="12"/>
        <rFont val="Arial"/>
        <family val="2"/>
      </rPr>
      <t>Instruction</t>
    </r>
    <r>
      <rPr>
        <sz val="12"/>
        <rFont val="Arial"/>
        <family val="2"/>
      </rPr>
      <t xml:space="preserve">: use the drop-down lists to select look-up values for relevant impacts or habitats. </t>
    </r>
  </si>
  <si>
    <r>
      <rPr>
        <b/>
        <sz val="12"/>
        <rFont val="Arial"/>
        <family val="2"/>
      </rPr>
      <t>Rules for selecting values:</t>
    </r>
    <r>
      <rPr>
        <sz val="12"/>
        <rFont val="Arial"/>
        <family val="2"/>
      </rPr>
      <t xml:space="preserve"> ENCA has been the main source for the look-up tables. We have reported values cited in ENCA where these are available. In some cases, the source cited in ENCA provides a more detailed breakdown to allow for adjustments to be make in terms of disaggregating the values by habitat or specific impact (e.g. type of pollution). </t>
    </r>
  </si>
  <si>
    <t>Any adjustments are described in column N. The secondary data bases for selecting values were the Environment Agency's NCRAT and WINEP guidance.</t>
  </si>
  <si>
    <t>ID</t>
  </si>
  <si>
    <t>ENCA ecosystem service category</t>
  </si>
  <si>
    <t>Impact</t>
  </si>
  <si>
    <t>Broad habitat</t>
  </si>
  <si>
    <t>Sub habitat</t>
  </si>
  <si>
    <t>Low Value</t>
  </si>
  <si>
    <t>Central Value</t>
  </si>
  <si>
    <t>High Value</t>
  </si>
  <si>
    <t>Unit</t>
  </si>
  <si>
    <t>RAG Rating</t>
  </si>
  <si>
    <t>Reference</t>
  </si>
  <si>
    <t>How are the unit values are estimated from source?</t>
  </si>
  <si>
    <t>Where else are the unit values used?</t>
  </si>
  <si>
    <t>Additional comments</t>
  </si>
  <si>
    <t>3.1</t>
  </si>
  <si>
    <t>Regulating</t>
  </si>
  <si>
    <t>Woodland</t>
  </si>
  <si>
    <t>PM2.5 removal rate in 2015</t>
  </si>
  <si>
    <t>-</t>
  </si>
  <si>
    <t>tonnes/hectare/year</t>
  </si>
  <si>
    <t>Jones et al. (2017) Developing Estimates for the Valuation of Air Pollution Removal in Ecosystem Accounts. Available at http://nora.nerc.ac.uk/id/eprint/524081/7/N524081RE.pdf</t>
  </si>
  <si>
    <t xml:space="preserve">Total volumes of pollutant capture for 2015 (Table S4) divided by total habitat extent in 2007 which is assumed to remain constant between the two years (Table S2). </t>
  </si>
  <si>
    <t>Unit value included in NCRAT and WINEP. Source included in ENCA.</t>
  </si>
  <si>
    <t>Only central values are provided; evidence doesn't provide low or high estimates.</t>
  </si>
  <si>
    <t>3.2</t>
  </si>
  <si>
    <t>PM2.5 removal rate in 2030</t>
  </si>
  <si>
    <t xml:space="preserve">Total volumes of pollutant capture for 2030 (Table S4) divided by total habitat extent in 2007 which is assumed to remain constant between the two years (Table S2). </t>
  </si>
  <si>
    <t>Source included in NCRAT, ENCA and WINEP.</t>
  </si>
  <si>
    <t>3.3</t>
  </si>
  <si>
    <t>SO2 removal rate in 2015</t>
  </si>
  <si>
    <t>3.4</t>
  </si>
  <si>
    <t>SO2 removal rate in 2030</t>
  </si>
  <si>
    <t>3.5</t>
  </si>
  <si>
    <t>NO2 removal rate in 2015</t>
  </si>
  <si>
    <t>3.6</t>
  </si>
  <si>
    <t>NO2 removal rate in 2030</t>
  </si>
  <si>
    <t>3.7</t>
  </si>
  <si>
    <t>O3 removal rate in 2015</t>
  </si>
  <si>
    <t>3.8</t>
  </si>
  <si>
    <t>O3 removal rate in 2030</t>
  </si>
  <si>
    <t>3.9</t>
  </si>
  <si>
    <t>Semi-natural grassland</t>
  </si>
  <si>
    <t>3.11</t>
  </si>
  <si>
    <t>3.12</t>
  </si>
  <si>
    <t>3.13</t>
  </si>
  <si>
    <t>3.14</t>
  </si>
  <si>
    <t>3.15</t>
  </si>
  <si>
    <t>3.16</t>
  </si>
  <si>
    <t>3.17</t>
  </si>
  <si>
    <t>Mountains, Moors and Heaths</t>
  </si>
  <si>
    <t>3.18</t>
  </si>
  <si>
    <t>3.19</t>
  </si>
  <si>
    <t>3.21</t>
  </si>
  <si>
    <t>3.22</t>
  </si>
  <si>
    <t>3.23</t>
  </si>
  <si>
    <t>3.24</t>
  </si>
  <si>
    <t>3.25</t>
  </si>
  <si>
    <t>Freshwaters</t>
  </si>
  <si>
    <t>3.26</t>
  </si>
  <si>
    <t>3.27</t>
  </si>
  <si>
    <t>3.28</t>
  </si>
  <si>
    <t>3.29</t>
  </si>
  <si>
    <t>3.31</t>
  </si>
  <si>
    <t>3.32</t>
  </si>
  <si>
    <t>3.33</t>
  </si>
  <si>
    <t>Farmland</t>
  </si>
  <si>
    <t>3.34</t>
  </si>
  <si>
    <t>3.35</t>
  </si>
  <si>
    <t>3.36</t>
  </si>
  <si>
    <t>3.37</t>
  </si>
  <si>
    <t>3.38</t>
  </si>
  <si>
    <t>3.39</t>
  </si>
  <si>
    <t>3.40</t>
  </si>
  <si>
    <t>3.41</t>
  </si>
  <si>
    <t>Coastal</t>
  </si>
  <si>
    <t>3.42</t>
  </si>
  <si>
    <t>3.43</t>
  </si>
  <si>
    <t>3.44</t>
  </si>
  <si>
    <t>3.45</t>
  </si>
  <si>
    <t>3.46</t>
  </si>
  <si>
    <t>3.47</t>
  </si>
  <si>
    <t>3.48</t>
  </si>
  <si>
    <t>Source included in NCRAT.</t>
  </si>
  <si>
    <t>3.49</t>
  </si>
  <si>
    <t>Average</t>
  </si>
  <si>
    <t>Average of all broad habitats, except marine and urban</t>
  </si>
  <si>
    <t>Pollutant removal rate in 2015</t>
  </si>
  <si>
    <t>3.50</t>
  </si>
  <si>
    <t>Pollutant removal rate in 2030</t>
  </si>
  <si>
    <t>3.51</t>
  </si>
  <si>
    <t>CO2e sequestered in woodlands</t>
  </si>
  <si>
    <t>tonnes of CO2e/hectare/year</t>
  </si>
  <si>
    <t>ONS (2020) UK Natural Capital Accounts. Available at https://www.ons.gov.uk/economy/environmentalaccounts/bulletins/woodlandnaturalcapitalaccountsuk/2020</t>
  </si>
  <si>
    <t>National woodland area (Section 2) and five-year average aggregate sequestration (Table 8)</t>
  </si>
  <si>
    <t>Sources included in NCRAT. Unit value included in ENCA.</t>
  </si>
  <si>
    <t>Only central values are provided; evidence doesn't provide low or high estimates. Note that a positive value denotes emissions, and a negative values denotes sequestration.</t>
  </si>
  <si>
    <t>3.52</t>
  </si>
  <si>
    <t>Hedgerow</t>
  </si>
  <si>
    <t>CO2e sequestered in hedgerows</t>
  </si>
  <si>
    <t>Natural England (2021) Carbon storage and sequestration by habitat: a review of the evidence. Available at http://publications.naturalengland.org.uk/publication/5419124441481216</t>
  </si>
  <si>
    <t>Table 2.2</t>
  </si>
  <si>
    <t>Source included in ENCA.</t>
  </si>
  <si>
    <t>Note that a positive value denotes emissions, and a negative values denotes sequestration.</t>
  </si>
  <si>
    <t>3.53</t>
  </si>
  <si>
    <t>Broadleaved woodland</t>
  </si>
  <si>
    <t>CO2e sequestered in broadleaved habitats (100 years)</t>
  </si>
  <si>
    <t>Source included in ENCA. WINEP and ENCA cite 6.7 tonnes/ha from ONS (2021).</t>
  </si>
  <si>
    <t>Mixed native broadleaved woodland (100 years). Note that a positive value denotes emissions, and a negative values denotes sequestration.</t>
  </si>
  <si>
    <t>3.54</t>
  </si>
  <si>
    <t>CO2e sequestered in broadleaved habitats (30 years)</t>
  </si>
  <si>
    <t>Mixed native broadleaved woodland (30 years). Note that a positive value denotes emissions, and a negative values denotes sequestration.</t>
  </si>
  <si>
    <t>3.55</t>
  </si>
  <si>
    <t>Improved grasslands</t>
  </si>
  <si>
    <t>CO2e sequestered in improved grasslands</t>
  </si>
  <si>
    <t>Table 3.2</t>
  </si>
  <si>
    <t>3.56</t>
  </si>
  <si>
    <t>Emissions from heathlands</t>
  </si>
  <si>
    <t>3.57</t>
  </si>
  <si>
    <t>Peat</t>
  </si>
  <si>
    <t>Emissions from actively eroding peat</t>
  </si>
  <si>
    <t>IUCN (2017) UK Peatland Code. Available at https://www.iucn-uk-peatlandprogramme.org/sites/default/files/2019-07/PC_Field_Protocol_v1.1.pdf</t>
  </si>
  <si>
    <t>Page 1</t>
  </si>
  <si>
    <t>Unit value included in NCRAT, ENCA and WINEP.</t>
  </si>
  <si>
    <t>3.58</t>
  </si>
  <si>
    <t>Emissions from drained peat</t>
  </si>
  <si>
    <t>3.59</t>
  </si>
  <si>
    <t>Emissions from degraded peat</t>
  </si>
  <si>
    <t>3.60</t>
  </si>
  <si>
    <t>Emissions under near natural condition</t>
  </si>
  <si>
    <t>3.61</t>
  </si>
  <si>
    <t>Emissions from arable agriculture on deep peat soils</t>
  </si>
  <si>
    <t>Table 4.2</t>
  </si>
  <si>
    <t>Unit value included in ENCA.</t>
  </si>
  <si>
    <t>3.62</t>
  </si>
  <si>
    <t>Emissions from arable land</t>
  </si>
  <si>
    <t>3.63</t>
  </si>
  <si>
    <t>Saltmarsh</t>
  </si>
  <si>
    <t>CO2e sequestered in saltmarsh habitats</t>
  </si>
  <si>
    <t>Table 6.2a</t>
  </si>
  <si>
    <t>3.64</t>
  </si>
  <si>
    <t>Sand dune</t>
  </si>
  <si>
    <t>CO2e sequestered in sand dunes</t>
  </si>
  <si>
    <t>3.65</t>
  </si>
  <si>
    <t>Marine</t>
  </si>
  <si>
    <t>Intertidal sediments</t>
  </si>
  <si>
    <t>CO2e sequestered in intertidal sediments</t>
  </si>
  <si>
    <t>3.66</t>
  </si>
  <si>
    <t>Subtidal sediment</t>
  </si>
  <si>
    <t>CO2e sequestered in subtidal sediments</t>
  </si>
  <si>
    <t>3.67</t>
  </si>
  <si>
    <t>Provisioning</t>
  </si>
  <si>
    <t>Arable</t>
  </si>
  <si>
    <t>Wheat yield</t>
  </si>
  <si>
    <t>Redman (2020) The John Nix Pocketbook for Farm Management 2021. 51st Edition. Melton Mowbray: Agro Business Consultants.</t>
  </si>
  <si>
    <t>Page 7-  yield for feed winter wheat.</t>
  </si>
  <si>
    <t>Source and method included in NCRAT. Updated Redman source used for these values.</t>
  </si>
  <si>
    <t>Note: For FCERM projects, values should be taken from the MCM and follow the methodology as laid out in the Supplementary Guidance "Valuation of Agricultural Land and Output for Appraisal Purposes" 2008.</t>
  </si>
  <si>
    <t>3.68</t>
  </si>
  <si>
    <t>Dairy cow yield</t>
  </si>
  <si>
    <t>litres/hectare/year</t>
  </si>
  <si>
    <t>Page 48 - All-year-round calving friesian/holsteins (2.1 cows per ha at a yield of 8,000 litres per cow for average and 9,500 litres per cow for high)</t>
  </si>
  <si>
    <t>3.69</t>
  </si>
  <si>
    <t>Beef yield</t>
  </si>
  <si>
    <t>kg/hectare/year</t>
  </si>
  <si>
    <t>Page 61. For central: Based on 1.725 cows per ha (average of spring and autumn calving) at average sales weight of 326kg/calf. For high: Based on 2.1 cows per ha (average of spring and autumn calving) at average sales weight of 347kg/calf</t>
  </si>
  <si>
    <t>3.70</t>
  </si>
  <si>
    <t>Sheep (lowland) yield</t>
  </si>
  <si>
    <t>Page 70. Based on average for lowland spring lambing. 8, 10, 11 ewes per ha (respectively for low, central, high) at 40kg average sales liveweight per lamb.</t>
  </si>
  <si>
    <t>3.71</t>
  </si>
  <si>
    <t>Sheep (upland) yield</t>
  </si>
  <si>
    <t>Page 72. Based on 4, 9, 10 ewes with lambs per ha producing 1.19, 1.42, 1.58 lambs/ewe sold at 38kg liveweight sales per ewe, respectively for low, central, high values.</t>
  </si>
  <si>
    <t>3.72</t>
  </si>
  <si>
    <t>Coniferous woodland</t>
  </si>
  <si>
    <t>Volume of timber removals per hectare</t>
  </si>
  <si>
    <t>m3/hectare/year</t>
  </si>
  <si>
    <t>Forest Research (2021) Forestry Statistics 2021 - Excel tables. Available at https://www.forestresearch.gov.uk/tools-and-resources/statistics/data-downloads/</t>
  </si>
  <si>
    <t>Divide the total volume of softwood removals in GB (average 2016-2021, Chapter 2: Timber, Table 2.2 and Table 2.3) converted to meters m3 (green tonnes to metres cubes=1.22) by the total area of conifer woodland in GB in 2021 (Chapter 1, Table 1.1).</t>
  </si>
  <si>
    <t>Source included in NCRAT and ENCA. However, NCRAT has volume of timber removals for all woodland, rather than just coniferous.</t>
  </si>
  <si>
    <t>3.73</t>
  </si>
  <si>
    <t>Divide the total volume of softwood removals in GB (average 2016-2021, Chapter 2: Timber, Table 2.2 and Table 2.3) converted to meters m3 (green tonnes to metres cubes=1.22) by the total area of woodland in GB in 2021 (Chapter 1, Table 1.1).</t>
  </si>
  <si>
    <t xml:space="preserve">Source included in NCRAT and ENCA. </t>
  </si>
  <si>
    <t>Look-up table for Step 4: Value impacts</t>
  </si>
  <si>
    <t>The table below provides a look-up table for estimates of unit rates that can be applied to value a number of impacts. These should be interpreted as indicative estimates that reflect the current evidence base.</t>
  </si>
  <si>
    <t xml:space="preserve">You may wish to use additional sources to value impacts. Please see Step 4 in the main EHOV guidance for a list of relevant sources. </t>
  </si>
  <si>
    <r>
      <rPr>
        <b/>
        <sz val="10"/>
        <rFont val="Arial"/>
        <family val="2"/>
      </rPr>
      <t>Instruction</t>
    </r>
    <r>
      <rPr>
        <sz val="10"/>
        <rFont val="Arial"/>
        <family val="2"/>
      </rPr>
      <t>: use the drop-down lists to select look-up values for relevant impacts or habitats.</t>
    </r>
  </si>
  <si>
    <r>
      <rPr>
        <b/>
        <sz val="10"/>
        <rFont val="Arial"/>
        <family val="2"/>
      </rPr>
      <t>Rules for selecting values:</t>
    </r>
    <r>
      <rPr>
        <sz val="10"/>
        <rFont val="Arial"/>
        <family val="2"/>
      </rPr>
      <t xml:space="preserve"> ENCA has been the main source for the look-up tables. We have reported values cited in ENCA where these are available. In some cases, the source cited in ENCA provides a more detailed breakdown to allow for adjustments to be make in terms of disaggregating the values by habitat or specific impact (e.g. type of pollution).</t>
    </r>
  </si>
  <si>
    <t>Any adjustments are described in column S. The secondary data bases for selecting values were the Environment Agency's NCRAT and WINEP guidance.</t>
  </si>
  <si>
    <t>Valuation method</t>
  </si>
  <si>
    <t>Year</t>
  </si>
  <si>
    <t>4.1</t>
  </si>
  <si>
    <t>Urban woodland</t>
  </si>
  <si>
    <t>Value of PM2.5 removal by urban woodland in 2015</t>
  </si>
  <si>
    <t xml:space="preserve">Avoided cost (treatment and productivity) plus welfare value </t>
  </si>
  <si>
    <t>£/hectare/year</t>
  </si>
  <si>
    <t xml:space="preserve">Annual value of air quality regulation from urban woodland (Table S5) divided by the area of urban woodland (Table S11) </t>
  </si>
  <si>
    <t>Unit value included in ENCA. Source included in ENCA and WINEP.</t>
  </si>
  <si>
    <t>4.2</t>
  </si>
  <si>
    <t>Value of PM2.5 removal by urban woodland in 2030</t>
  </si>
  <si>
    <t>4.3</t>
  </si>
  <si>
    <t>Rural woodland</t>
  </si>
  <si>
    <t>Value of PM2.5 removal by rural woodland in 2015</t>
  </si>
  <si>
    <t>Annual value of air quality regulation from woodland for all pollutants (Table S8) minus annual value of air quality regulation from urban woodland (Table A5), divided by the area of non-urban woodland (Woodland area (Table S2) minus urban woodland area (Table S11)</t>
  </si>
  <si>
    <t>4.4</t>
  </si>
  <si>
    <t>Value of PM2.5 removal by rural woodland in 2030</t>
  </si>
  <si>
    <t>4.5</t>
  </si>
  <si>
    <t>Urban</t>
  </si>
  <si>
    <t>Urban grassland</t>
  </si>
  <si>
    <t>Value of PM2.5 removal by urban grassland in 2015</t>
  </si>
  <si>
    <t xml:space="preserve">Annual value of air quality regulation from urban grassland in 2015 (Table S5) divided by the area of urban woodland (Table S11) </t>
  </si>
  <si>
    <t>4.6</t>
  </si>
  <si>
    <t>Value of PM2.5 removal by urban grassland in 2030</t>
  </si>
  <si>
    <t xml:space="preserve">Annual value of air quality regulation from urban grassland in 2030 (Table S5) divided by the area of urban woodland (Table S11) </t>
  </si>
  <si>
    <t>4.7</t>
  </si>
  <si>
    <t>Value of PM2.5 removal by enclosed farmland in 2015</t>
  </si>
  <si>
    <t xml:space="preserve">Annual value of air quality regulation from farmland in 2015 (Table S8) divided by the area of farmland (Table S2) </t>
  </si>
  <si>
    <t>4.8</t>
  </si>
  <si>
    <t>Value of PM2.5 removal by enclosed farmland in 2030</t>
  </si>
  <si>
    <t xml:space="preserve">Annual value of air quality regulation from farmland in 2030 (Table S8) divided by the area of farmland (Table S2) </t>
  </si>
  <si>
    <t>4.9</t>
  </si>
  <si>
    <t>Value of PM2.5 removal by coastal margins in 2015</t>
  </si>
  <si>
    <t xml:space="preserve">Annual value of air quality regulation from coastal margins in 2015 (Table S8) divided by the area of farmland (Table S2) </t>
  </si>
  <si>
    <t>Value of PM2.5 removal by coastal margins in 2030</t>
  </si>
  <si>
    <t xml:space="preserve">Annual value of air quality regulation from coastal margins in 2030 (Table S8) divided by the area of farmland (Table S2) </t>
  </si>
  <si>
    <t>4.11</t>
  </si>
  <si>
    <t>Value of PM2.5 removal in 2015</t>
  </si>
  <si>
    <t>£/tonne/year</t>
  </si>
  <si>
    <t xml:space="preserve">Annual value of air quality regulation (Table S8) divided by average pollutant removal rate (Table S4) </t>
  </si>
  <si>
    <t>Unit value included in NCRAT. Source included in ENCA and WINEP.</t>
  </si>
  <si>
    <t>4.12</t>
  </si>
  <si>
    <t>Value of PM2.5 removal in 2030</t>
  </si>
  <si>
    <t>4.13</t>
  </si>
  <si>
    <t>Value of SO2 removal in 2015</t>
  </si>
  <si>
    <t>4.14</t>
  </si>
  <si>
    <t>Value of SO2 removal in 2030</t>
  </si>
  <si>
    <t>4.15</t>
  </si>
  <si>
    <t>Value of NO2 removal in 2015</t>
  </si>
  <si>
    <t>4.16</t>
  </si>
  <si>
    <t>Value of NO2 removal in 2030</t>
  </si>
  <si>
    <t>4.17</t>
  </si>
  <si>
    <t>Value of O3 removal in 2015</t>
  </si>
  <si>
    <t>4.18</t>
  </si>
  <si>
    <t>Value of O3 removal in 2030</t>
  </si>
  <si>
    <t>4.19</t>
  </si>
  <si>
    <t>UK value of pollutant removal in 2015</t>
  </si>
  <si>
    <t>UK value of pollutant removal in 2030</t>
  </si>
  <si>
    <t>4.21</t>
  </si>
  <si>
    <t>Aggregated/bundled</t>
  </si>
  <si>
    <t>Native woodland</t>
  </si>
  <si>
    <t>Willingness to pay for enhancements to charismatic and non-charismatic species and sense of place</t>
  </si>
  <si>
    <t>Willingness to pay for biodiversity enhancements (higher biodiversity value habitats)</t>
  </si>
  <si>
    <t>£/hectare</t>
  </si>
  <si>
    <t>Christie et al. (2011) Economic Valuation of the Benefits of Ecosystem Services delivered by the UK Biodiversity Action Plan. Available at https://users.aber.ac.uk/mec/Publications/Reports/Value%20UK%20BAP%20FINAL%20published%20report%20v2.pdf</t>
  </si>
  <si>
    <t>Sum of the value of sense of place, charismatic species, non-charismatic species (Table 30) divided by the area of BAP habitat (Table 2)</t>
  </si>
  <si>
    <t>Christie et al (2011) estimate the willingness to pay (WTP) for ecosystem services delivered by Biodiversity Action Plans associated with spending over and above current spending scenarios as at 2010.  The study used a stated preference approach (discrete choice experiment) combined with a weighting matrix to estimate the overall value of the services delivered by UK BAP habitats. The ecosystem services featured in the study cover a range of use and non-use values: food; non-food; climate regulation; water regulation; sense of experience; and charismatic/non charismatic species. The values in this look-up table represent the average UK willingness to pay for enhancements to "charismatic and non-charismatic species", and "sense of place", associated with a significant improvement in habitat condition as a result of full implementation of UK Biodiversity Action Plans. There is a potential for these values to overlap with recreation and amenity values.</t>
  </si>
  <si>
    <t>4.22</t>
  </si>
  <si>
    <t>4.23</t>
  </si>
  <si>
    <t>Lowland heathland</t>
  </si>
  <si>
    <t>4.24</t>
  </si>
  <si>
    <t>Upland heathland</t>
  </si>
  <si>
    <t>4.25</t>
  </si>
  <si>
    <t>Blanket bog</t>
  </si>
  <si>
    <t>4.26</t>
  </si>
  <si>
    <t>Purple moorland grass</t>
  </si>
  <si>
    <t>4.27</t>
  </si>
  <si>
    <t>Willingness to pay for biodiversity enhancements (lower biodiversity value habitats)</t>
  </si>
  <si>
    <t>4.28</t>
  </si>
  <si>
    <t>Arable field margins</t>
  </si>
  <si>
    <t>4.29</t>
  </si>
  <si>
    <t>Coastal floodplain</t>
  </si>
  <si>
    <t>Carbon value in 2021 - see Tab 'Step 4 - Carbon values' for values post 2021.</t>
  </si>
  <si>
    <t>Marginal abatement cost</t>
  </si>
  <si>
    <t>£/tonne CO2e/year</t>
  </si>
  <si>
    <t>BEIS (2021) Valuation of energy use and greenhouse gas. Supplementary guidance to the HM Treasury Green Book on Appraisal and Evaluation in Central Government. Data tables 1 to 19: supporting the toolkit and the guidance. Available at https://assets.publishing.service.gov.uk/government/uploads/system/uploads/attachment_data/file/1024043/data-tables-1-19.xlsx</t>
  </si>
  <si>
    <t>Table 3</t>
  </si>
  <si>
    <t>Unit value included in ENCA and WINEP. Source used in NCRAT, but carbon values have been updated since published.</t>
  </si>
  <si>
    <t>See Tab 'Step 4 - Carbon values' for values post 2021. The total amount of carbon sequestered (or emitted) can be multiplied by the carbon value to give indicative per hectare values of carbon sequestration. The database publishes a full table of low, central and high carbon value estimates from 2020 to 2050. To estimate unit carbon values post-2050, a real annual growth rate of 1.5% starting at the most recently published value for 2050 should be applied, as per the BEIS guidance.</t>
  </si>
  <si>
    <t>4.31</t>
  </si>
  <si>
    <t>Cultural</t>
  </si>
  <si>
    <t>Value of educational visits</t>
  </si>
  <si>
    <t>Opportunity cost</t>
  </si>
  <si>
    <t>£/pupil/visit/year</t>
  </si>
  <si>
    <t>Mourato et al. (2010) Economic Analysis of Cultural Services. Available at http://uknea.unep-wcmc.org/LinkClick.aspx?fileticket=COKihFXhPpc%3d&amp;tabid=82</t>
  </si>
  <si>
    <t>Pg. 42. The values per trip are estimates by dividing the total cost range of £851,364 - £1,323,683 by the estimated number of children (51,724) attending the visits.</t>
  </si>
  <si>
    <t xml:space="preserve">The monetary values are based on a travel cost approach taking into account vehicle costs and entry fees as well as the time cost of travel and waiting. This is to isolate the costs "over and above those costs incurred in gaining knowledge that would be provided within a normal classroom environment" (Mourato et al., 2010). These values should not be seen as the welfare benefit of the knowledge gained from the visit but rather an indication of cost to make the visit (exchange value). It is assumed that the benefits to the students undertaking the visit must be at least as high as these costs. </t>
  </si>
  <si>
    <t>4.32</t>
  </si>
  <si>
    <t>Landed price of demersal species</t>
  </si>
  <si>
    <t>Landing price</t>
  </si>
  <si>
    <t>Marine Management Organisation (MMO) (2019) UK Monthly Sea Fisheries statistics . Available at https://www.gov.uk/government/statistics/uk-sea-fisheries-annual-statistics-report-2019</t>
  </si>
  <si>
    <t xml:space="preserve">Table 2.17 (Section 2: Landings excel). 5 year (2015 to 2019) unweighted average landed price of demersal species (unadjusted for inflation). </t>
  </si>
  <si>
    <t>Demersal fish inhabit the bottom of the ocean. Key demersal species fished by the UK fleet include cod and haddock.</t>
  </si>
  <si>
    <t>4.33</t>
  </si>
  <si>
    <t>Landed price of pelagic species</t>
  </si>
  <si>
    <t>Pelagic fish inhabit the water column (not near the seabed or shore). The two main pelagic species fished by the UK fleet are mackerel and herring.</t>
  </si>
  <si>
    <t>4.34</t>
  </si>
  <si>
    <t>Landed price of shellfish species</t>
  </si>
  <si>
    <t>Shellfish include various species of molluscs (e.g. scallops, whelks) and crustaceans (e.g. crabs and nephrops).</t>
  </si>
  <si>
    <t>4.35</t>
  </si>
  <si>
    <t>Net profit per tonne (landed)</t>
  </si>
  <si>
    <t>Net profit</t>
  </si>
  <si>
    <t>ONS (2021) UK Natural Capital Accounts. Available at https://www.ons.gov.uk/economy/environmentalaccounts/datasets/uknaturalcapitalaccounts2020</t>
  </si>
  <si>
    <t>Average value between 2015 and 2019 divided the volume of fish landings by the annual value. (Tab: Fish capture)</t>
  </si>
  <si>
    <t>Source used in NCRAT, but NCRAT used ONS (2019).</t>
  </si>
  <si>
    <t xml:space="preserve">Value of marine fish taken from mainland UK waters (aquaculture of farmed fish are excluded as farmed fish are viewed as a produced asset and not a natural asset). </t>
  </si>
  <si>
    <t>4.36</t>
  </si>
  <si>
    <t>Average annual farmland rent for general cropping</t>
  </si>
  <si>
    <t>Farm rent</t>
  </si>
  <si>
    <t>Unknown</t>
  </si>
  <si>
    <t>£/ha</t>
  </si>
  <si>
    <t>Defra (2021) Farm Business Survey rent dataset – England: 2001 to 2019. Available at: https://www.gov.uk/government/statistics/farm-rents</t>
  </si>
  <si>
    <t>Average annual farmland rent 2015-19 for Full Agricultural Tenancy and Farm Business Tenancies. The low/high estimates reflects these types of tenancies.  (Farm Business Survey rent data for England by farm type: 2001 to 2019)</t>
  </si>
  <si>
    <t>Source included in ENCA, but ENCA didn't provide breakdown for general cropping.</t>
  </si>
  <si>
    <t>4.37</t>
  </si>
  <si>
    <t>Average annual farmland rent for dairy</t>
  </si>
  <si>
    <t>Average annual farmland rent 2015-19 for Full Agricultural Tenancy and Farm Business Tenancies. The low/high estimates reflects these types of tenancies. (Farm Business Survey rent data for England by farm type: 2001 to 2019)</t>
  </si>
  <si>
    <t>Source included in ENCA, but ENCA didn't provide breakdown for dairy.</t>
  </si>
  <si>
    <t>4.38</t>
  </si>
  <si>
    <t>Average annual farmland rent for grazing livestock LFA</t>
  </si>
  <si>
    <t>Source included in ENCA, but ENCA didn't provide breakdown for livestock LFA.</t>
  </si>
  <si>
    <t>4.39</t>
  </si>
  <si>
    <t>Average annual farmland rent for grazing livestock lowland</t>
  </si>
  <si>
    <t>4.40</t>
  </si>
  <si>
    <t>Value of physical activity per active visit</t>
  </si>
  <si>
    <t>Avoided treatment cost</t>
  </si>
  <si>
    <t>£/active visit/year</t>
  </si>
  <si>
    <t>Claxton K, Martin S, Soares M, Rice N, Spackman E, Hinde S, et al. (2015). Methods for the Estimation of the NICE Cost Effectiveness Threshold. Health Technology Assess. [online]. Available at: https://www.york.ac.uk/che/research/teehta/thresholds/</t>
  </si>
  <si>
    <t>Estimated by multiplying QALYs gained from sustained additional sessions of physical activity (each week over the course of a year) by cost effectiveness threshold of a QALY. The threshold therefore represents the additional cost that has to be imposed on the system to forgo 1 quality-adjusted life-year (QALY) of health through displacement. QALYs gained from sustained additional sessions of physical activity based on analysis of Health Survey for England data. The paper estimates that 30 min a week of moderate-intense physical activity, if undertaken 52 weeks a year, would be associated with 0.0106768 QALYs per individual, per year. Beale et al. (2007) also assumed that the relationship between physical activity and QALYs is both cumulative and linear. This is equivalent to the ENCA value of 3.07 per visit, using precise inflating of the original Claxton et al. (2015) QALY value</t>
  </si>
  <si>
    <t>Unit value included in NCRAT. Source included in ENCA.</t>
  </si>
  <si>
    <t>4.41</t>
  </si>
  <si>
    <t>Value of recreational visits to woodland habitats</t>
  </si>
  <si>
    <t>Welfare value</t>
  </si>
  <si>
    <t>£/visit/year</t>
  </si>
  <si>
    <t>Day and Smith (2018) Outdoor Recreation Valuation tool (ORVal). Available at https://www.leep.exeter.ac.uk/orval/</t>
  </si>
  <si>
    <t>Farmland, woodland - average values per visit in England based on aggregate site selection of the relevant land covers in ORVal.</t>
  </si>
  <si>
    <t>Source used in NCRAT. Unit values included in ENCA, WINEP.</t>
  </si>
  <si>
    <t>4.42</t>
  </si>
  <si>
    <t xml:space="preserve">Average </t>
  </si>
  <si>
    <t>Average England value of recreational visits</t>
  </si>
  <si>
    <t>Source used in NCRAT, ENCA and WINEP.</t>
  </si>
  <si>
    <t>4.43</t>
  </si>
  <si>
    <t>Value of recreational visits to farmland habitats</t>
  </si>
  <si>
    <t>4.44</t>
  </si>
  <si>
    <t>Value of recreational visits to urban habitats</t>
  </si>
  <si>
    <t>Average value per visit for all greenspace sites in England within urban built up areas, based on aggregate selection of relevant land covers in ORVal.</t>
  </si>
  <si>
    <t>4.45</t>
  </si>
  <si>
    <t>Mountains, moors and heath</t>
  </si>
  <si>
    <t>Moors, heaths and country parks</t>
  </si>
  <si>
    <t>Value of recreational visits to moors, heaths and country parks</t>
  </si>
  <si>
    <t>Average value per visit for sites with moors, heaths, country parks in England based on aggregate selection of relevant land covers in ORVal.</t>
  </si>
  <si>
    <t>4.46</t>
  </si>
  <si>
    <t>Coastal and beach</t>
  </si>
  <si>
    <t>Value of recreational visits to coastal and beach sites</t>
  </si>
  <si>
    <t>Average value per visit for all coastal and beach sites in England based on aggregate selection of relevant land covers in ORVal.</t>
  </si>
  <si>
    <t>4.47</t>
  </si>
  <si>
    <t>Recreation (angling)</t>
  </si>
  <si>
    <t>Value for an improved fishing trip (change from “low” to “medium” fish population)</t>
  </si>
  <si>
    <t>Willingness to pay</t>
  </si>
  <si>
    <t>£/angling visit</t>
  </si>
  <si>
    <t>Environment Agency (2018) A survey of freshwater angling in England Phase 2 report: Non-market values associated with angling. Available at: https://assets.publishing.service.gov.uk/government/uploads/system/uploads/attachment_data/file/1028361/A_survey_of_freshwater_angling_in_England_-_phase_2_report.pdf</t>
  </si>
  <si>
    <t>Table 2</t>
  </si>
  <si>
    <t>Unit value included in WINEP. Source referenced in ENCA.</t>
  </si>
  <si>
    <t>See Colwick case study for application.</t>
  </si>
  <si>
    <t>4.48</t>
  </si>
  <si>
    <t>Value for an improved fishing trip (change from “medium” to “high” fish population)</t>
  </si>
  <si>
    <t>4.49</t>
  </si>
  <si>
    <t>Value for an improved fishing trip (change from “coarse” to “game” fish population)</t>
  </si>
  <si>
    <t>4.50</t>
  </si>
  <si>
    <t>Value for an improved fishing trip (change from “coarse” to “mixed” fish population)</t>
  </si>
  <si>
    <t>4.51</t>
  </si>
  <si>
    <t>Value for an improved fishing trip (change from “small” to “medium” fish population)</t>
  </si>
  <si>
    <t>4.52</t>
  </si>
  <si>
    <t>Value for an improved fishing trip (change from “medium” to “large” fish population)</t>
  </si>
  <si>
    <t>4.53</t>
  </si>
  <si>
    <t>Coniferous Standing Sales Price</t>
  </si>
  <si>
    <t>Stumpage price</t>
  </si>
  <si>
    <t>£/m3 overbark</t>
  </si>
  <si>
    <t>Forest Research (2021) Timber Price Indices. Available at https://www.forestresearch.gov.uk/tools-and-resources/statistics/statistics-by-topic/timber-statistics/timber-price-indices/</t>
  </si>
  <si>
    <t>5 year average coniferous standing sales price, range from year to September 2017 to year to September 2021 (Table 2)</t>
  </si>
  <si>
    <t>Source used in NCRAT, ENCA and WINEP. Unit value included here are estimated using an updated average/update source year.</t>
  </si>
  <si>
    <t>The series is presented in real prices in 2021 terms. The stumpage price is the price paid per standing tree, including the bark and before felling, from a given land area. The Coniferous Standing Sales Price Index monitors changes in the average price received per cubic metre (overbark) for timber that the Forestry Commission or Natural Resources Wales sold standing, where the purchaser is responsible for harvesting.</t>
  </si>
  <si>
    <t>4.54</t>
  </si>
  <si>
    <t>Value for an hour of volunteering</t>
  </si>
  <si>
    <t>Replacement cost</t>
  </si>
  <si>
    <t>£/hour</t>
  </si>
  <si>
    <t>ONS (2013) Household Satellite Accounts – Valuing Voluntary Activity in the UK.. Available at https://webarchive.nationalarchives.gov.uk/ukgwa/20160107021131/http:/www.ons.gov.uk/ons/rel/wellbeing/household-satellite-accounts/valuing-voluntary-activity-in-the-uk/art--valuing-voluntary-activity-in-the-uk.html</t>
  </si>
  <si>
    <t>Estimated by dividing the total value of volunteering by the total number of volunteering hours (Table 2)</t>
  </si>
  <si>
    <t>4.55</t>
  </si>
  <si>
    <t>Rivers</t>
  </si>
  <si>
    <t>Value of improving water quality from bad to poor - all 6 components</t>
  </si>
  <si>
    <t>Welfare value (avoided loss)</t>
  </si>
  <si>
    <t>£/km/year</t>
  </si>
  <si>
    <t>Environment Agency (2013) Water Appraisal Guidance; Environment Agency (2013) Updating the National Water Environment Benefit Survey values:
summary of the peer review. Available at: https://assets.publishing.service.gov.uk/government/uploads/system/uploads/attachment_data/file/291464/LIT_8348_42b259.pdf</t>
  </si>
  <si>
    <t>Annex – Updated NWEBS values for Surface Waters</t>
  </si>
  <si>
    <t>Source used in NCRAT, but NCRAT included a look-up table to estimate value at catchment level. Unit values included in ENCA and WINEP.</t>
  </si>
  <si>
    <t>WTP to avoid a deterioration in the status of the waterbody. The values represent incremental changes per each of the six equally weighted ecosystem components which the respondents of the NERA 2007 questionnaire were asked to consider when making their assessments. These include: Fish; other animals such as invertebrates; plant communities; the clarity of water; the condition of the river channel and flow of water and the safety of the water for recreational contact. Potential double-counting between "safety of the water for recreational contact" and Recreation estimates. To avoid double-counting,  subtract 1/6th from the total annual value of rivers.</t>
  </si>
  <si>
    <t>4.56</t>
  </si>
  <si>
    <t>Value of improving water quality from poor to moderate - all 6 components</t>
  </si>
  <si>
    <t>4.57</t>
  </si>
  <si>
    <t>Value of improving water quality from moderate to good - all 6 components</t>
  </si>
  <si>
    <t>4.58</t>
  </si>
  <si>
    <t>Value of improving water quality from bad to poor - for 1 component</t>
  </si>
  <si>
    <t xml:space="preserve">WTP to avoid a deterioration in the status of the waterbody. The values represent incremental changes per each of the six equally weighted ecosystem components which the respondents of the NERA 2007 questionnaire were asked to consider when making their assessments. These include: Fish; other animals such as invertebrates; plant communities; the clarity of water; the condition of the river channel and flow of water and the safety of the water for recreational contact. </t>
  </si>
  <si>
    <t>4.59</t>
  </si>
  <si>
    <t>Value of improving water quality from poor to moderate - for 1 component</t>
  </si>
  <si>
    <t>4.60</t>
  </si>
  <si>
    <t>Value of improving water quality from moderate to good - for 1 component</t>
  </si>
  <si>
    <t>4.61</t>
  </si>
  <si>
    <t>Value of water abstraction for production of public water supply</t>
  </si>
  <si>
    <t>Resource rent</t>
  </si>
  <si>
    <t>£/m3/year</t>
  </si>
  <si>
    <t>ONS (2021) UK Natural Capital Accounts. Available at https://www.ons.gov.uk/economy/environmentalaccounts/bulletins/uknaturalcapitalaccounts/2021#uk-natural-capital-accounts-data</t>
  </si>
  <si>
    <t>5 year average unit resource rent value for water abstracted. This is estimated by dividing the average annual monetary flow over 2015-19 by the physical flow. (Tab: Water abstraction)</t>
  </si>
  <si>
    <t>Source used in NCRAT, but NCRAT used ONS (2019). Source used in ENCA and WINEP, but ENCA and WINEP used ONS (2020).</t>
  </si>
  <si>
    <t>4.62</t>
  </si>
  <si>
    <t>Value of water abstraction for other industries</t>
  </si>
  <si>
    <t>Environment Agency (2018) Groundwater Appraisal Guidance. Available at Internal document</t>
  </si>
  <si>
    <t>AIC estimates for alternative supply sources</t>
  </si>
  <si>
    <t>Unit value included in NCRAT.</t>
  </si>
  <si>
    <t>Average annual farmland rent for cereal cropping</t>
  </si>
  <si>
    <t>Coastal, lakes and transitional waters</t>
  </si>
  <si>
    <t>Inland wetlands</t>
  </si>
  <si>
    <t>Amenity and aesthetic value provided by inland wetlands</t>
  </si>
  <si>
    <t>Morris, J. and Camino, M.  (2011) Economic assessment of Freshwater, Wetland and Floodplain Ecosystem Services. UK National Ecosystem Assessment Working Paper. Available at http://uknea.unep-wcmc.org/LinkClick.aspx?fileticket=lVLEq%2bxAI%2bQ%3d&amp;tabid=82</t>
  </si>
  <si>
    <t>Table 4</t>
  </si>
  <si>
    <t>Unit value included in ENCA</t>
  </si>
  <si>
    <t>Users should consider the average and marginal values as a sensitivity range if looking at large habitat extents (providing a lower marginal value for habitat creation reflecting diminishing marginal benefit). There is a potential for these values to overlap with recreation and biodiversity values.</t>
  </si>
  <si>
    <t>Amenity and aesthetic value of an additional hectare provided by inland wetlands</t>
  </si>
  <si>
    <t>Coastal wetlands</t>
  </si>
  <si>
    <t>Amenity and aesthetic value provided by coastal wetlands</t>
  </si>
  <si>
    <t>Amenity and aesthetic value of an additional hectare provided by coastal wetlands</t>
  </si>
  <si>
    <t>Average water quality benefits provided by inland wetlands</t>
  </si>
  <si>
    <t>Unit value included in WINEP and ENCA</t>
  </si>
  <si>
    <t>Users should consider the average and marginal values as a sensitivity range if looking at large habitat extents (providing a lower marginal value for habitat creation reflecting diminishing marginal benefit). There is a potential for these values to overlap and double count with recreation, water quality and biodiversity values.</t>
  </si>
  <si>
    <t>Marginal water quality benefits provided by an additional hectare of inland wetlands</t>
  </si>
  <si>
    <t>Average water quality benefits provided by coastal wetlands</t>
  </si>
  <si>
    <t>Marginal water quality benefits provided by an additional hectare of coastal wetlands</t>
  </si>
  <si>
    <t>Morris, J. and Camino, M.  (2011) Economic assessment of Freshwater, Wetland and Floodplain Ecosystem Services. UK National Ecosystem Assessment Working Paper. Available at http://uknea.unep-wcmc.org/LinkClick.aspx?fileticket=lVLEq%2bxAI%2bQ%3d&amp;tabid=83</t>
  </si>
  <si>
    <t xml:space="preserve">Average value of good quality biodiversity habitat in inland wetlands </t>
  </si>
  <si>
    <t>Morris, J. and Camino, M.  (2011) Economic assessment of Freshwater, Wetland and Floodplain Ecosystem Services. UK National Ecosystem Assessment Working Paper. Available at http://uknea.unep-wcmc.org/LinkClick.aspx?fileticket=lVLEq%2bxAI%2bQ%3d&amp;tabid=84</t>
  </si>
  <si>
    <t xml:space="preserve">Marginal value of additional hectare of good quality biodiversity habitat in inland wetlands </t>
  </si>
  <si>
    <t>Morris, J. and Camino, M.  (2011) Economic assessment of Freshwater, Wetland and Floodplain Ecosystem Services. UK National Ecosystem Assessment Working Paper. Available at http://uknea.unep-wcmc.org/LinkClick.aspx?fileticket=lVLEq%2bxAI%2bQ%3d&amp;tabid=85</t>
  </si>
  <si>
    <t>Average value of good quality biodiversity habitat in coastal wetlands</t>
  </si>
  <si>
    <t>Morris, J. and Camino, M.  (2011) Economic assessment of Freshwater, Wetland and Floodplain Ecosystem Services. UK National Ecosystem Assessment Working Paper. Available at http://uknea.unep-wcmc.org/LinkClick.aspx?fileticket=lVLEq%2bxAI%2bQ%3d&amp;tabid=86</t>
  </si>
  <si>
    <t>Marginal value of additional hectare of good quality biodiversity habitat in coastal wetlands</t>
  </si>
  <si>
    <t>Morris, J. and Camino, M.  (2011) Economic assessment of Freshwater, Wetland and Floodplain Ecosystem Services. UK National Ecosystem Assessment Working Paper. Available at http://uknea.unep-wcmc.org/LinkClick.aspx?fileticket=lVLEq%2bxAI%2bQ%3d&amp;tabid=87</t>
  </si>
  <si>
    <t>Carbon values for Step 4 - Valuing impacts</t>
  </si>
  <si>
    <t xml:space="preserve">This tab contains the full time series data for the BEIS (2021) carbon values, inflated to 2021 prices. BEIS (2021) provides carbon values from 2020 to 2050. </t>
  </si>
  <si>
    <t xml:space="preserve">As per the BEIS (2021) guidance, a real annual growth rate of 1.5% has been applied to values after 2050. </t>
  </si>
  <si>
    <t>Carbon values and sensitivities 2020-2100 for appraisal, 2021£/tCO2e</t>
  </si>
  <si>
    <t>Central</t>
  </si>
  <si>
    <t>BEIS (2021) Green Book supplementary guidance: valuation of energy use and greenhouse gas emissions for appraisal. Available at: https://www.gov.uk/government/publications/valuation-of-energy-use-and-greenhouse-gas-emissions-for-appraisal</t>
  </si>
  <si>
    <t>Example - Step 3: Quantify impacts</t>
  </si>
  <si>
    <t>The table below provides an example of applying the look-up values from the 'Step 3 - Look-up table' tab. The impact on carbon reduction is assessed below.</t>
  </si>
  <si>
    <t xml:space="preserve">In this example, the impacts of an FCERM project will result in saltmarsh creating and loss of woodland. Three options are appraised: </t>
  </si>
  <si>
    <t>1. Do nothing will result in no habitat changes</t>
  </si>
  <si>
    <t>2. Option 1 will create 25 ha of saltmarsh and lose 25 ha of woodland</t>
  </si>
  <si>
    <t>3. Option 2 will create 100 ha of saltmarsh and lose 100 ha of woodland</t>
  </si>
  <si>
    <t>Example impact quantification – Carbon reduction</t>
  </si>
  <si>
    <t>Assumptions of future flows and impacts</t>
  </si>
  <si>
    <t>No change over time</t>
  </si>
  <si>
    <t>Appraisal period (years)</t>
  </si>
  <si>
    <t>Asset type</t>
  </si>
  <si>
    <t>Metric</t>
  </si>
  <si>
    <t>Do-nothing</t>
  </si>
  <si>
    <t>Option 1</t>
  </si>
  <si>
    <t>Option 2</t>
  </si>
  <si>
    <t>Unit of measure</t>
  </si>
  <si>
    <t>Source</t>
  </si>
  <si>
    <t>Habitat extent</t>
  </si>
  <si>
    <t>ha</t>
  </si>
  <si>
    <t>Project business case</t>
  </si>
  <si>
    <t>Habitat condition</t>
  </si>
  <si>
    <t>tCO2e sequestered per hectare of habitat per year</t>
  </si>
  <si>
    <t>tCO2e/ha/yr</t>
  </si>
  <si>
    <t>'Step 3 - Look-up table' tab - identified filtering by impact (carbon reduction) and habitat (saltmarsh)</t>
  </si>
  <si>
    <t>Total CO2e sequestered in habitats per year</t>
  </si>
  <si>
    <t>tCO2e/yr</t>
  </si>
  <si>
    <t>Multiply the habitat extent by the per hectare sequestration value</t>
  </si>
  <si>
    <t>Total CO2e sequestered in habitats over the given appraisal period</t>
  </si>
  <si>
    <t>tCO2e</t>
  </si>
  <si>
    <t>Multiply the annual physical flow by the appraisal period</t>
  </si>
  <si>
    <t>'Step 3 - Look-up table' tab - identified filtering by impact (carbon reduction) and habitat (woodland)</t>
  </si>
  <si>
    <t>Combined impacts</t>
  </si>
  <si>
    <t>Net annual physical flow</t>
  </si>
  <si>
    <t>Net physical flow over appraisal period</t>
  </si>
  <si>
    <t>The table below provides an example of applying the look-up values from the 'Step 3 - Look-up table' tab. The impact on food provision is assessed below.</t>
  </si>
  <si>
    <t xml:space="preserve">In this example, the impacts of a project (not FCERM project) will result in permanent losses of farmland (i.e. habitat / land cover change). Three options are appraised: </t>
  </si>
  <si>
    <t xml:space="preserve">2. Option 1 will lose 10 ha of arable farmland for cereal cropping and 4 ha of farmland for livestock (beef) </t>
  </si>
  <si>
    <t>3.  Option 2 will lose 12 ha of arable farmland for cereal cropping and 4 ha of farmland for livestock (beef)</t>
  </si>
  <si>
    <t>Example impact quantification – Food provision</t>
  </si>
  <si>
    <t>Food provision</t>
  </si>
  <si>
    <t>Physical flow of food production assumed to be constant over time</t>
  </si>
  <si>
    <t>Farmland - cereal cropping</t>
  </si>
  <si>
    <t>Tonnes of food produced per hectare of arable land</t>
  </si>
  <si>
    <t>tonnes/ha/yr</t>
  </si>
  <si>
    <t>'Step 3 - Look-up table' tab - identified filtering by impact (food provision) and habitat (farmland - arable)</t>
  </si>
  <si>
    <t>Total tonnes of food produced on arable farmland annually</t>
  </si>
  <si>
    <t>tonnes/yr</t>
  </si>
  <si>
    <t>Multiply the habitat extent by the per hectare food production value</t>
  </si>
  <si>
    <t>Total tonnes of food produced over project appraisal period</t>
  </si>
  <si>
    <t>tonnes</t>
  </si>
  <si>
    <t>Farmland - livestock (beef)</t>
  </si>
  <si>
    <t>Kilogrammes of beef produced per hectare of farmland</t>
  </si>
  <si>
    <t>kg/ha/yr</t>
  </si>
  <si>
    <t>'Step 3 - Look-up table' tab - identified filtering by impact (food provision) and habitat (farmland -livestock)</t>
  </si>
  <si>
    <t>Total kg of beef produced on farmland annually</t>
  </si>
  <si>
    <t>kg/yr</t>
  </si>
  <si>
    <t>Total kg of beef produced on farmland over project appraisal period</t>
  </si>
  <si>
    <t>kg</t>
  </si>
  <si>
    <t>The table below provides an example of applying the look-up values from the 'Step 3 - Look-up table' tab. The impact on air pollutant removal is assessed below.</t>
  </si>
  <si>
    <t>2. Option 1 will create 50ha of saltmarsh and lose 50 ha of woodland</t>
  </si>
  <si>
    <t>Example impact quantification – Air pollutant removal</t>
  </si>
  <si>
    <t>Tonnes of PM2.5 removed per hectare of costal habitats in 2015</t>
  </si>
  <si>
    <t>tPM2.5/ha/yr</t>
  </si>
  <si>
    <t>'Step 3 - Look-up table' tab - identified filtering by impact (air pollutant removal) and closest habitat (coastal)</t>
  </si>
  <si>
    <t>Total PM2.5 removed by habitats annually</t>
  </si>
  <si>
    <t>tPM2.5/yr</t>
  </si>
  <si>
    <t>Multiply the habitat extent by the per hectare pollutant removal value value</t>
  </si>
  <si>
    <t>Total PM2.5 removed by habitats annually over given appraisal period</t>
  </si>
  <si>
    <t>tPM2.5</t>
  </si>
  <si>
    <t>Tonnes of PM2.5 removed per hectare of woodland in 2015</t>
  </si>
  <si>
    <t>'Step 3 - Look-up table' tab - identified filtering by impact (air pollutant removal) and habitat (woodland)</t>
  </si>
  <si>
    <t>Multiply the habitat extent by the per hectare pollutant removal value</t>
  </si>
  <si>
    <t xml:space="preserve">The table below provides the template for applying the look-up values from the 'Step 3 - Look-up table' tab.
</t>
  </si>
  <si>
    <t>Example impact quantification</t>
  </si>
  <si>
    <t>[Insert benefit type]</t>
  </si>
  <si>
    <t>[Insert any assumptions needed in order to make calculations. Example: The flow of benefits is constant over the appraisal period.]</t>
  </si>
  <si>
    <t>[Insert habitat]</t>
  </si>
  <si>
    <t>[Step 3 - Look-up table value]</t>
  </si>
  <si>
    <t>Example - Step 4: Value impacts</t>
  </si>
  <si>
    <t>The table below provides an example of applying the look-up values from the 'Step 4 Look-up tables' tab.
The same example is used from the 'Step 3 - GHG reduction' tab</t>
  </si>
  <si>
    <t xml:space="preserve">Start year </t>
  </si>
  <si>
    <t>Price year</t>
  </si>
  <si>
    <t>Discount rate (0 -30)</t>
  </si>
  <si>
    <t>Discount rate (31 - 75)</t>
  </si>
  <si>
    <t>Discount rate (76 -100)</t>
  </si>
  <si>
    <t>Annual physical flow</t>
  </si>
  <si>
    <t>Step 3 calculations</t>
  </si>
  <si>
    <t>Value of CO2e sequestered per tonne, in 2021</t>
  </si>
  <si>
    <t>£/tCO2e</t>
  </si>
  <si>
    <t>'Step 4 - Look-up table' tab - identified filtering by impact (carbon reduction) and habitat (saltmarsh)</t>
  </si>
  <si>
    <t>Total value of CO2e sequestered in habitats, 2021</t>
  </si>
  <si>
    <t>£/yr</t>
  </si>
  <si>
    <t>Multiply the annual physical flow value by the per hectare sequestration value</t>
  </si>
  <si>
    <t>Present value of CO2e sequestered in habitats over the given appraisal period</t>
  </si>
  <si>
    <t>£</t>
  </si>
  <si>
    <t>Profile the annual value over the time period (see below)</t>
  </si>
  <si>
    <t>'Step 4 - Look-up table' tab - identified filtering by impact (carbon reduction) and habitat (woodland)</t>
  </si>
  <si>
    <t>Net value of CO2e sequestered in habitats, 2021</t>
  </si>
  <si>
    <t>Net present value of CO2e sequestered in habitats over the given appraisal period</t>
  </si>
  <si>
    <t>Time Profiling</t>
  </si>
  <si>
    <t>Year (calender)</t>
  </si>
  <si>
    <t>Year (project)</t>
  </si>
  <si>
    <t>Discount rate - standard</t>
  </si>
  <si>
    <t>Discount factor - standard</t>
  </si>
  <si>
    <t>Central non-traded carbon price, 2021 prices</t>
  </si>
  <si>
    <t>Annual value (tCO2e)</t>
  </si>
  <si>
    <t>Annual value (£)</t>
  </si>
  <si>
    <t>Discounted annual values (£)</t>
  </si>
  <si>
    <t>Present value (£)</t>
  </si>
  <si>
    <t>The table below provides an example of applying the look-up values from the 'Step 4 Look-up tables' tab. The same example is used from the 'Step 3 Example - Food' tab.
Note, this is not an FCERM example, so it can demonstrate the use of the values based on agricultural rents, rather than following the FCERM supplementary Guidance for agriculture.</t>
  </si>
  <si>
    <t>Change in habitat extent</t>
  </si>
  <si>
    <t>Value of crop produced per tonne, 2021</t>
  </si>
  <si>
    <t>'Step 4 - Values' tab - identified filtering by impact (food provision) and habitat (farml;and - cereal cropping)</t>
  </si>
  <si>
    <t>Total value of crops produced, 2021</t>
  </si>
  <si>
    <t>Multiply the annual physical flow value by the per hectare production value</t>
  </si>
  <si>
    <t>Present value of crops produced over the given appraisal period</t>
  </si>
  <si>
    <t>Profile the annual value over the appraisal period (see below)</t>
  </si>
  <si>
    <t>Value of beef produced, 2021</t>
  </si>
  <si>
    <t>'Step 4 - Values' tab - identified filtering by impact (carbon reduction) and habitat (farmland -livestock)</t>
  </si>
  <si>
    <t>Total value of beef produced, 2021</t>
  </si>
  <si>
    <t>Present value of beef produced over the given appraisal period</t>
  </si>
  <si>
    <t>Net value of food produced in habitats, 2021</t>
  </si>
  <si>
    <t>Net present value of food produced in habitats over the given appraisal period</t>
  </si>
  <si>
    <t>Annual value (ha)</t>
  </si>
  <si>
    <t>The table below provides an example of applying the look-up values from the 'Step 4 Look-up tables' tab. The same example is used from the 'Step 3 Example - Air quality' tab</t>
  </si>
  <si>
    <t>Air quality</t>
  </si>
  <si>
    <t>Value of PM2.5 removal per tone in 2015, 2021 prices, average of all habitat types</t>
  </si>
  <si>
    <t>£/tonne</t>
  </si>
  <si>
    <t>'Step 4 - Look-up tables' tab - identified filtering by impact (air pollutant removal) and habitat (saltmarsh)</t>
  </si>
  <si>
    <t>Total value of PM2.5 removed by habitats, 2021</t>
  </si>
  <si>
    <t>Multiply the annual physical flow value by the per tonne removal value</t>
  </si>
  <si>
    <t>Present value of PM2.5 removal by habitats over the given appraisal period</t>
  </si>
  <si>
    <t>'Step 4 - Look-up tables' tab - identified filtering by impact (air pollutant removal) and habitat (woodland)</t>
  </si>
  <si>
    <t>Net value of PM2.5 removal by habitats, 2021</t>
  </si>
  <si>
    <t>Net present value of PM2.5 removal by habitats over the given appraisal period</t>
  </si>
  <si>
    <t>Annual value (units)</t>
  </si>
  <si>
    <t>The table below provides an example of applying the look-up values from the 'Step 4 Look-up tables' tab. The impact on recreation is assessed below.</t>
  </si>
  <si>
    <t xml:space="preserve">In this example, the impacts of an FCERM project will result in saltmarsh creating and loss of woodland, which has resulted in a change in the number of visits to the site. Three options are appraised: </t>
  </si>
  <si>
    <t xml:space="preserve"> 1. Do nothing will result in no habitat changes or changes to visit numbers, </t>
  </si>
  <si>
    <t xml:space="preserve">2. Option 1 will create saltmarsh, resulting in an increase of 2,500 visits and a loss of woodland, resulting in a decrease of 2,000 visits </t>
  </si>
  <si>
    <t xml:space="preserve"> 3. Option 2 will create saltmarsh, resulting in an increase of 3,000 visits and a loss of woodland, resulting in a decrease of 2,300 visits</t>
  </si>
  <si>
    <t>Recreation (Note that there are no look-up values for estimating the number of visitors per hecatre of a project site. As such, only an example of the use of monetary indicative values is used in this case study)</t>
  </si>
  <si>
    <t>Apparaisal period (years)</t>
  </si>
  <si>
    <t>Dscount rate (76 - 100)</t>
  </si>
  <si>
    <t>Do Nothing</t>
  </si>
  <si>
    <t>Change in the total number of visits</t>
  </si>
  <si>
    <t>visits/yr</t>
  </si>
  <si>
    <t>ORVal output</t>
  </si>
  <si>
    <t>Value per visit</t>
  </si>
  <si>
    <t>£/visit</t>
  </si>
  <si>
    <t>Step 4 - Look-up tables' tab - identified filtering by impact (recreation) and habitat (saltmarsh)</t>
  </si>
  <si>
    <t>Annual value of recreational visits</t>
  </si>
  <si>
    <t>Multiply the annual number of visits by the value per visit</t>
  </si>
  <si>
    <t>Present value new visits</t>
  </si>
  <si>
    <t>Calcuations</t>
  </si>
  <si>
    <t>Total number of visits</t>
  </si>
  <si>
    <t>Step 4 - Look-up tables' tab - identified filtering by impact (recreation) and habitat (woodland)</t>
  </si>
  <si>
    <t>Net annual no. visitors</t>
  </si>
  <si>
    <t>no. visits/yr</t>
  </si>
  <si>
    <t>Annual value of recreational visits to habitats</t>
  </si>
  <si>
    <t>Net present value of recreational visits to habitats over the given appraisal period</t>
  </si>
  <si>
    <t>Baseline</t>
  </si>
  <si>
    <t>Annual value (no. visits)</t>
  </si>
  <si>
    <t xml:space="preserve">The table below provides the template for applying the look-up values from the 'Step 4 Look-up tables' tab.
</t>
  </si>
  <si>
    <t>Discount rate (76 - 100)</t>
  </si>
  <si>
    <t>[Habitat]</t>
  </si>
  <si>
    <t>[Values estimated in Step 3]</t>
  </si>
  <si>
    <t>[Step 4 - Look-up table value]</t>
  </si>
  <si>
    <r>
      <t xml:space="preserve">'Step 4 - Look-up tables' tab - identified filtering by impact </t>
    </r>
    <r>
      <rPr>
        <sz val="10"/>
        <color theme="0"/>
        <rFont val="Arial"/>
        <family val="2"/>
      </rPr>
      <t xml:space="preserve">(impact) </t>
    </r>
    <r>
      <rPr>
        <sz val="10"/>
        <rFont val="Arial"/>
        <family val="2"/>
      </rPr>
      <t>and habitat</t>
    </r>
    <r>
      <rPr>
        <sz val="10"/>
        <color theme="0"/>
        <rFont val="Arial"/>
        <family val="2"/>
      </rPr>
      <t xml:space="preserve"> (habitat)</t>
    </r>
  </si>
  <si>
    <t>Annual value</t>
  </si>
  <si>
    <t>Net present value over the given appraisal period</t>
  </si>
  <si>
    <r>
      <t>Annual value</t>
    </r>
    <r>
      <rPr>
        <b/>
        <sz val="10"/>
        <color rgb="FFFF0000"/>
        <rFont val="Arial"/>
        <family val="2"/>
      </rPr>
      <t xml:space="preserve"> (units)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</si>
</sst>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 ##0"/>
    <numFmt numFmtId="168" formatCode="&quot;to &quot;0.0000;&quot;to &quot;\-0.0000;&quot;to 0&quot;"/>
    <numFmt numFmtId="169" formatCode="#,##0;\-#,##0;\-"/>
    <numFmt numFmtId="170" formatCode="[&lt;0.0001]&quot;&lt;0.0001&quot;;0.0000"/>
    <numFmt numFmtId="171" formatCode="#,##0.0,,;\-#,##0.0,,;\-"/>
    <numFmt numFmtId="172" formatCode="#,##0,;\-#,##0,;\-"/>
    <numFmt numFmtId="173" formatCode="0.0%;\-0.0%;\-"/>
    <numFmt numFmtId="174" formatCode="#,##0.0,,;\-#,##0.0,,"/>
    <numFmt numFmtId="175" formatCode="#,##0,;\-#,##0,"/>
    <numFmt numFmtId="176" formatCode="0.0%;\-0.0%"/>
    <numFmt numFmtId="177" formatCode="#,##0.0_-;\(#,##0.0\);_-* &quot;-&quot;??_-"/>
    <numFmt numFmtId="178" formatCode="_-[$€-2]* #,##0.00_-;\-[$€-2]* #,##0.00_-;_-[$€-2]* &quot;-&quot;??_-"/>
    <numFmt numFmtId="179" formatCode="#,##0.00000"/>
    <numFmt numFmtId="180" formatCode="_-* #,##0_-;\-* #,##0_-;_-* &quot;-&quot;??_-;_-@_-"/>
    <numFmt numFmtId="181" formatCode="0.00000"/>
  </numFmts>
  <fonts count="99">
    <font>
      <sz val="11"/>
      <color theme="1"/>
      <name val="Calibri"/>
      <family val="2"/>
      <scheme val="minor"/>
    </font>
    <font>
      <sz val="11"/>
      <color theme="1"/>
      <name val="Calibri"/>
      <family val="2"/>
      <scheme val="minor"/>
    </font>
    <font>
      <sz val="10"/>
      <color theme="1"/>
      <name val="Open Sans"/>
      <family val="2"/>
    </font>
    <font>
      <u/>
      <sz val="11"/>
      <color theme="10"/>
      <name val="Calibri"/>
      <family val="2"/>
      <scheme val="minor"/>
    </font>
    <font>
      <sz val="11"/>
      <color theme="1"/>
      <name val="Arial"/>
      <family val="2"/>
    </font>
    <font>
      <u/>
      <sz val="11"/>
      <color theme="10"/>
      <name val="Arial"/>
      <family val="2"/>
    </font>
    <font>
      <sz val="8"/>
      <name val="Calibri"/>
      <family val="2"/>
      <scheme val="minor"/>
    </font>
    <font>
      <sz val="12"/>
      <color theme="1"/>
      <name val="Calibri"/>
      <family val="2"/>
    </font>
    <font>
      <u/>
      <sz val="12"/>
      <color theme="10"/>
      <name val="Calibri"/>
      <family val="2"/>
    </font>
    <font>
      <sz val="10"/>
      <name val="Arial"/>
      <family val="2"/>
    </font>
    <font>
      <sz val="10"/>
      <color rgb="FFFF0000"/>
      <name val="Open Sans"/>
      <family val="2"/>
    </font>
    <font>
      <sz val="12"/>
      <color theme="1"/>
      <name val="Arial"/>
      <family val="2"/>
    </font>
    <font>
      <sz val="10"/>
      <color theme="1"/>
      <name val="Arial"/>
      <family val="2"/>
    </font>
    <font>
      <sz val="11"/>
      <color rgb="FF9C6500"/>
      <name val="Calibri"/>
      <family val="2"/>
      <scheme val="minor"/>
    </font>
    <font>
      <b/>
      <sz val="12"/>
      <name val="Arial"/>
      <family val="2"/>
    </font>
    <font>
      <u/>
      <sz val="12"/>
      <color theme="10"/>
      <name val="Arial"/>
      <family val="2"/>
    </font>
    <font>
      <b/>
      <sz val="10"/>
      <name val="Arial"/>
      <family val="2"/>
    </font>
    <font>
      <i/>
      <sz val="10"/>
      <name val="Arial"/>
      <family val="2"/>
    </font>
    <font>
      <sz val="8"/>
      <name val="Arial"/>
      <family val="2"/>
    </font>
    <font>
      <b/>
      <sz val="10"/>
      <color indexed="8"/>
      <name val="Arial"/>
      <family val="2"/>
    </font>
    <font>
      <sz val="11"/>
      <color indexed="8"/>
      <name val="Calibri"/>
      <family val="2"/>
    </font>
    <font>
      <u/>
      <sz val="10"/>
      <color indexed="12"/>
      <name val="Arial"/>
      <family val="2"/>
    </font>
    <font>
      <sz val="10"/>
      <name val="System"/>
    </font>
    <font>
      <sz val="10"/>
      <name val="System"/>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System"/>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color indexed="55"/>
      <name val="Arial"/>
      <family val="2"/>
    </font>
    <font>
      <sz val="11"/>
      <color indexed="10"/>
      <name val="Arial"/>
      <family val="2"/>
    </font>
    <font>
      <b/>
      <sz val="12"/>
      <color indexed="12"/>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0"/>
      <color theme="10"/>
      <name val="System"/>
      <family val="2"/>
    </font>
    <font>
      <u/>
      <sz val="11"/>
      <color theme="10"/>
      <name val="Calibri"/>
      <family val="2"/>
    </font>
    <font>
      <sz val="10"/>
      <name val="Open Sans"/>
      <family val="2"/>
    </font>
    <font>
      <sz val="12"/>
      <name val="Arial"/>
      <family val="2"/>
    </font>
    <font>
      <sz val="11"/>
      <name val="Arial"/>
      <family val="2"/>
    </font>
    <font>
      <b/>
      <sz val="11"/>
      <name val="Arial"/>
      <family val="2"/>
    </font>
    <font>
      <b/>
      <sz val="14"/>
      <name val="Arial"/>
      <family val="2"/>
    </font>
    <font>
      <b/>
      <sz val="15"/>
      <color theme="4"/>
      <name val="Arial"/>
      <family val="2"/>
    </font>
    <font>
      <u/>
      <sz val="10"/>
      <color theme="10"/>
      <name val="Arial"/>
      <family val="2"/>
    </font>
    <font>
      <b/>
      <sz val="14"/>
      <name val="Open Sans"/>
      <family val="2"/>
    </font>
    <font>
      <b/>
      <sz val="14"/>
      <color theme="4"/>
      <name val="Arial"/>
      <family val="2"/>
    </font>
    <font>
      <sz val="10"/>
      <color rgb="FFFF0000"/>
      <name val="Arial"/>
      <family val="2"/>
    </font>
    <font>
      <b/>
      <sz val="14"/>
      <color rgb="FFFF0000"/>
      <name val="Arial"/>
      <family val="2"/>
    </font>
    <font>
      <b/>
      <sz val="10"/>
      <color rgb="FF000000"/>
      <name val="Arial"/>
      <family val="2"/>
    </font>
    <font>
      <sz val="10"/>
      <color theme="1"/>
      <name val="Calibri"/>
      <family val="2"/>
      <scheme val="minor"/>
    </font>
    <font>
      <sz val="10"/>
      <color rgb="FF000000"/>
      <name val="Arial"/>
      <family val="2"/>
    </font>
    <font>
      <b/>
      <sz val="10"/>
      <color rgb="FFFF0000"/>
      <name val="Arial"/>
      <family val="2"/>
    </font>
    <font>
      <sz val="11"/>
      <name val="Calibri"/>
      <family val="2"/>
      <scheme val="minor"/>
    </font>
    <font>
      <sz val="9"/>
      <color indexed="81"/>
      <name val="Tahoma"/>
      <family val="2"/>
    </font>
    <font>
      <sz val="10"/>
      <color theme="2" tint="-0.89999084444715716"/>
      <name val="Arial"/>
      <family val="2"/>
    </font>
    <font>
      <b/>
      <sz val="10"/>
      <color theme="2" tint="-0.89999084444715716"/>
      <name val="Arial"/>
      <family val="2"/>
    </font>
    <font>
      <sz val="10"/>
      <color theme="2" tint="-0.89999084444715716"/>
      <name val="Wingdings"/>
      <charset val="2"/>
    </font>
    <font>
      <sz val="10"/>
      <color theme="0"/>
      <name val="Arial"/>
      <family val="2"/>
    </font>
    <font>
      <sz val="12"/>
      <color theme="1"/>
      <name val="Calibri"/>
      <family val="2"/>
      <scheme val="minor"/>
    </font>
  </fonts>
  <fills count="71">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rgb="FF00AF41"/>
        <bgColor rgb="FF000000"/>
      </patternFill>
    </fill>
    <fill>
      <patternFill patternType="solid">
        <fgColor rgb="FFFFFFFF"/>
        <bgColor rgb="FF000000"/>
      </patternFill>
    </fill>
    <fill>
      <patternFill patternType="solid">
        <fgColor theme="0"/>
        <bgColor rgb="FF000000"/>
      </patternFill>
    </fill>
    <fill>
      <patternFill patternType="solid">
        <fgColor theme="0" tint="-4.9989318521683403E-2"/>
        <bgColor rgb="FF000000"/>
      </patternFill>
    </fill>
    <fill>
      <patternFill patternType="solid">
        <fgColor theme="8" tint="0.79998168889431442"/>
        <bgColor rgb="FF000000"/>
      </patternFill>
    </fill>
    <fill>
      <patternFill patternType="solid">
        <fgColor theme="9" tint="0.79998168889431442"/>
        <bgColor rgb="FF000000"/>
      </patternFill>
    </fill>
    <fill>
      <patternFill patternType="solid">
        <fgColor rgb="FF00AF41"/>
        <bgColor indexed="64"/>
      </patternFill>
    </fill>
    <fill>
      <patternFill patternType="solid">
        <fgColor rgb="FF00D65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39997558519241921"/>
        <bgColor rgb="FF000000"/>
      </patternFill>
    </fill>
    <fill>
      <patternFill patternType="solid">
        <fgColor theme="8" tint="0.39997558519241921"/>
        <bgColor rgb="FF000000"/>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FF"/>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s>
  <borders count="36">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style="thin">
        <color theme="0" tint="-0.34998626667073579"/>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s>
  <cellStyleXfs count="655">
    <xf numFmtId="0" fontId="0" fillId="0" borderId="0"/>
    <xf numFmtId="0" fontId="1" fillId="0" borderId="0"/>
    <xf numFmtId="0" fontId="4" fillId="0" borderId="0"/>
    <xf numFmtId="0" fontId="5" fillId="0" borderId="0" applyNumberFormat="0" applyFill="0" applyBorder="0" applyAlignment="0" applyProtection="0"/>
    <xf numFmtId="43" fontId="1" fillId="0" borderId="0" applyFont="0" applyFill="0" applyBorder="0" applyAlignment="0" applyProtection="0"/>
    <xf numFmtId="0" fontId="7" fillId="0" borderId="0"/>
    <xf numFmtId="0" fontId="8" fillId="0" borderId="0" applyNumberFormat="0" applyFill="0" applyBorder="0" applyAlignment="0" applyProtection="0"/>
    <xf numFmtId="0" fontId="11" fillId="0" borderId="0"/>
    <xf numFmtId="0" fontId="13" fillId="5" borderId="0" applyNumberFormat="0" applyBorder="0" applyAlignment="0" applyProtection="0"/>
    <xf numFmtId="0" fontId="11" fillId="0" borderId="0"/>
    <xf numFmtId="0" fontId="1" fillId="0" borderId="0"/>
    <xf numFmtId="0" fontId="1" fillId="0" borderId="0"/>
    <xf numFmtId="0" fontId="15"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1" fillId="0" borderId="0"/>
    <xf numFmtId="43" fontId="11" fillId="0" borderId="0" applyFont="0" applyFill="0" applyBorder="0" applyAlignment="0" applyProtection="0"/>
    <xf numFmtId="0" fontId="1" fillId="0" borderId="0"/>
    <xf numFmtId="0" fontId="1" fillId="0" borderId="0"/>
    <xf numFmtId="9" fontId="11" fillId="0" borderId="0" applyFont="0" applyFill="0" applyBorder="0" applyAlignment="0" applyProtection="0"/>
    <xf numFmtId="0" fontId="1" fillId="0" borderId="0"/>
    <xf numFmtId="0" fontId="9" fillId="0" borderId="0"/>
    <xf numFmtId="0" fontId="9" fillId="0" borderId="0"/>
    <xf numFmtId="0" fontId="9" fillId="0" borderId="0"/>
    <xf numFmtId="0" fontId="9" fillId="0" borderId="0"/>
    <xf numFmtId="0" fontId="9" fillId="0" borderId="0"/>
    <xf numFmtId="0" fontId="41" fillId="0" borderId="18" applyNumberFormat="0" applyFill="0" applyProtection="0">
      <alignment horizontal="center"/>
    </xf>
    <xf numFmtId="164" fontId="9" fillId="0" borderId="0" applyFont="0" applyFill="0" applyBorder="0" applyProtection="0">
      <alignment horizontal="right"/>
    </xf>
    <xf numFmtId="164" fontId="9" fillId="0" borderId="0" applyFont="0" applyFill="0" applyBorder="0" applyProtection="0">
      <alignment horizontal="right"/>
    </xf>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165" fontId="9" fillId="0" borderId="0" applyFont="0" applyFill="0" applyBorder="0" applyProtection="0">
      <alignment horizontal="right"/>
    </xf>
    <xf numFmtId="165" fontId="9" fillId="0" borderId="0" applyFont="0" applyFill="0" applyBorder="0" applyProtection="0">
      <alignment horizontal="right"/>
    </xf>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166" fontId="9" fillId="0" borderId="0" applyFont="0" applyFill="0" applyBorder="0" applyProtection="0">
      <alignment horizontal="right"/>
    </xf>
    <xf numFmtId="166" fontId="9" fillId="0" borderId="0" applyFont="0" applyFill="0" applyBorder="0" applyProtection="0">
      <alignment horizontal="right"/>
    </xf>
    <xf numFmtId="0" fontId="24" fillId="17"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4" borderId="0" applyNumberFormat="0" applyBorder="0" applyAlignment="0" applyProtection="0"/>
    <xf numFmtId="0" fontId="25" fillId="8" borderId="0" applyNumberFormat="0" applyBorder="0" applyAlignment="0" applyProtection="0"/>
    <xf numFmtId="177" fontId="9" fillId="0" borderId="0" applyBorder="0"/>
    <xf numFmtId="0" fontId="26" fillId="25" borderId="19" applyNumberFormat="0" applyAlignment="0" applyProtection="0"/>
    <xf numFmtId="0" fontId="27" fillId="26" borderId="20" applyNumberFormat="0" applyAlignment="0" applyProtection="0"/>
    <xf numFmtId="166" fontId="42" fillId="0" borderId="0" applyFont="0" applyFill="0" applyBorder="0" applyProtection="0">
      <alignment horizontal="right"/>
    </xf>
    <xf numFmtId="168" fontId="42" fillId="0" borderId="0" applyFont="0" applyFill="0" applyBorder="0" applyProtection="0">
      <alignment horizontal="left"/>
    </xf>
    <xf numFmtId="43" fontId="9"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7" fillId="0" borderId="2" applyNumberFormat="0" applyBorder="0" applyAlignment="0" applyProtection="0">
      <alignment horizontal="right" vertical="center"/>
    </xf>
    <xf numFmtId="178" fontId="9" fillId="0" borderId="0" applyFont="0" applyFill="0" applyBorder="0" applyAlignment="0" applyProtection="0"/>
    <xf numFmtId="0" fontId="28" fillId="0" borderId="0" applyNumberFormat="0" applyFill="0" applyBorder="0" applyAlignment="0" applyProtection="0"/>
    <xf numFmtId="0" fontId="58" fillId="0" borderId="0">
      <alignment horizontal="right"/>
      <protection locked="0"/>
    </xf>
    <xf numFmtId="0" fontId="43" fillId="0" borderId="0">
      <alignment horizontal="left"/>
    </xf>
    <xf numFmtId="0" fontId="44"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0" fontId="29" fillId="9" borderId="0" applyNumberFormat="0" applyBorder="0" applyAlignment="0" applyProtection="0"/>
    <xf numFmtId="38" fontId="18" fillId="27" borderId="0" applyNumberFormat="0" applyBorder="0" applyAlignment="0" applyProtection="0"/>
    <xf numFmtId="0" fontId="45" fillId="28" borderId="21" applyProtection="0">
      <alignment horizontal="right"/>
    </xf>
    <xf numFmtId="0" fontId="46" fillId="28" borderId="0" applyProtection="0">
      <alignment horizontal="left"/>
    </xf>
    <xf numFmtId="0" fontId="30" fillId="0" borderId="22" applyNumberFormat="0" applyFill="0" applyAlignment="0" applyProtection="0"/>
    <xf numFmtId="0" fontId="59" fillId="0" borderId="0">
      <alignment vertical="top" wrapText="1"/>
    </xf>
    <xf numFmtId="0" fontId="59" fillId="0" borderId="0">
      <alignment vertical="top" wrapText="1"/>
    </xf>
    <xf numFmtId="0" fontId="59" fillId="0" borderId="0">
      <alignment vertical="top" wrapText="1"/>
    </xf>
    <xf numFmtId="0" fontId="59" fillId="0" borderId="0">
      <alignment vertical="top" wrapText="1"/>
    </xf>
    <xf numFmtId="0" fontId="31" fillId="0" borderId="23" applyNumberFormat="0" applyFill="0" applyAlignment="0" applyProtection="0"/>
    <xf numFmtId="169" fontId="14" fillId="0" borderId="0" applyNumberFormat="0" applyFill="0" applyAlignment="0" applyProtection="0"/>
    <xf numFmtId="0" fontId="32" fillId="0" borderId="24" applyNumberFormat="0" applyFill="0" applyAlignment="0" applyProtection="0"/>
    <xf numFmtId="169" fontId="60" fillId="0" borderId="0" applyNumberFormat="0" applyFill="0" applyAlignment="0" applyProtection="0"/>
    <xf numFmtId="0" fontId="32" fillId="0" borderId="0" applyNumberFormat="0" applyFill="0" applyBorder="0" applyAlignment="0" applyProtection="0"/>
    <xf numFmtId="169" fontId="16" fillId="0" borderId="0" applyNumberFormat="0" applyFill="0" applyAlignment="0" applyProtection="0"/>
    <xf numFmtId="169" fontId="47" fillId="0" borderId="0" applyNumberFormat="0" applyFill="0" applyAlignment="0" applyProtection="0"/>
    <xf numFmtId="169" fontId="17" fillId="0" borderId="0" applyNumberFormat="0" applyFill="0" applyAlignment="0" applyProtection="0"/>
    <xf numFmtId="169" fontId="17" fillId="0" borderId="0" applyNumberFormat="0" applyFont="0" applyFill="0" applyBorder="0" applyAlignment="0" applyProtection="0"/>
    <xf numFmtId="169" fontId="17" fillId="0" borderId="0" applyNumberFormat="0" applyFont="0" applyFill="0" applyBorder="0" applyAlignment="0" applyProtection="0"/>
    <xf numFmtId="0" fontId="21"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8" fillId="0" borderId="0" applyFill="0" applyBorder="0" applyProtection="0">
      <alignment horizontal="left"/>
    </xf>
    <xf numFmtId="10" fontId="18" fillId="29" borderId="5" applyNumberFormat="0" applyBorder="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33" fillId="12" borderId="19" applyNumberFormat="0" applyAlignment="0" applyProtection="0"/>
    <xf numFmtId="0" fontId="45" fillId="0" borderId="25" applyProtection="0">
      <alignment horizontal="right"/>
    </xf>
    <xf numFmtId="0" fontId="45" fillId="0" borderId="21" applyProtection="0">
      <alignment horizontal="right"/>
    </xf>
    <xf numFmtId="0" fontId="45" fillId="0" borderId="26" applyProtection="0">
      <alignment horizontal="center"/>
      <protection locked="0"/>
    </xf>
    <xf numFmtId="0" fontId="34" fillId="0" borderId="27" applyNumberFormat="0" applyFill="0" applyAlignment="0" applyProtection="0"/>
    <xf numFmtId="0" fontId="9" fillId="0" borderId="0"/>
    <xf numFmtId="0" fontId="9" fillId="0" borderId="0"/>
    <xf numFmtId="0" fontId="9" fillId="0" borderId="0"/>
    <xf numFmtId="1" fontId="9" fillId="0" borderId="0" applyFont="0" applyFill="0" applyBorder="0" applyProtection="0">
      <alignment horizontal="right"/>
    </xf>
    <xf numFmtId="1" fontId="9" fillId="0" borderId="0" applyFont="0" applyFill="0" applyBorder="0" applyProtection="0">
      <alignment horizontal="right"/>
    </xf>
    <xf numFmtId="0" fontId="35" fillId="30"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167" fontId="23" fillId="0" borderId="0"/>
    <xf numFmtId="0" fontId="9" fillId="0" borderId="0">
      <alignment vertical="top"/>
    </xf>
    <xf numFmtId="0" fontId="1" fillId="0" borderId="0"/>
    <xf numFmtId="0" fontId="1" fillId="0" borderId="0"/>
    <xf numFmtId="0" fontId="1" fillId="0" borderId="0"/>
    <xf numFmtId="0" fontId="1"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vertical="top"/>
    </xf>
    <xf numFmtId="0" fontId="1" fillId="0" borderId="0"/>
    <xf numFmtId="0" fontId="9" fillId="0" borderId="0">
      <alignment vertical="top"/>
    </xf>
    <xf numFmtId="0" fontId="1" fillId="0" borderId="0"/>
    <xf numFmtId="0" fontId="9" fillId="0" borderId="0">
      <alignment vertical="top"/>
    </xf>
    <xf numFmtId="0" fontId="1" fillId="0" borderId="0"/>
    <xf numFmtId="0" fontId="9" fillId="0" borderId="0">
      <alignment vertical="top"/>
    </xf>
    <xf numFmtId="0" fontId="1" fillId="0" borderId="0"/>
    <xf numFmtId="167" fontId="23" fillId="0" borderId="0"/>
    <xf numFmtId="0" fontId="9" fillId="0" borderId="0">
      <alignment vertical="top"/>
    </xf>
    <xf numFmtId="0" fontId="1" fillId="0" borderId="0"/>
    <xf numFmtId="0" fontId="9" fillId="0" borderId="0">
      <alignment vertical="top"/>
    </xf>
    <xf numFmtId="167" fontId="22" fillId="0" borderId="0"/>
    <xf numFmtId="0" fontId="1" fillId="0" borderId="0"/>
    <xf numFmtId="0" fontId="9" fillId="0" borderId="0">
      <alignment vertical="top"/>
    </xf>
    <xf numFmtId="0" fontId="1" fillId="0" borderId="0"/>
    <xf numFmtId="0" fontId="1" fillId="0" borderId="0"/>
    <xf numFmtId="0" fontId="9" fillId="0" borderId="0">
      <alignment vertical="top"/>
    </xf>
    <xf numFmtId="0" fontId="1" fillId="0" borderId="0"/>
    <xf numFmtId="167" fontId="23" fillId="0" borderId="0"/>
    <xf numFmtId="0" fontId="20" fillId="0" borderId="0"/>
    <xf numFmtId="0" fontId="9" fillId="0" borderId="0"/>
    <xf numFmtId="0" fontId="1" fillId="0" borderId="0"/>
    <xf numFmtId="0" fontId="9" fillId="0" borderId="0">
      <alignment vertical="top"/>
    </xf>
    <xf numFmtId="0" fontId="1"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9" fillId="0" borderId="0"/>
    <xf numFmtId="167" fontId="23" fillId="0" borderId="0"/>
    <xf numFmtId="0" fontId="49" fillId="0" borderId="0"/>
    <xf numFmtId="0" fontId="12" fillId="0" borderId="0"/>
    <xf numFmtId="167" fontId="23" fillId="0" borderId="0"/>
    <xf numFmtId="0" fontId="1"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167" fontId="23"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9" fillId="0" borderId="0"/>
    <xf numFmtId="0" fontId="1" fillId="0" borderId="0"/>
    <xf numFmtId="167" fontId="23" fillId="0" borderId="0"/>
    <xf numFmtId="0" fontId="9" fillId="0" borderId="0"/>
    <xf numFmtId="167" fontId="22" fillId="0" borderId="0"/>
    <xf numFmtId="0" fontId="9" fillId="0" borderId="0"/>
    <xf numFmtId="0" fontId="9" fillId="0" borderId="0"/>
    <xf numFmtId="167" fontId="23" fillId="0" borderId="0"/>
    <xf numFmtId="0" fontId="9" fillId="0" borderId="0">
      <alignment vertical="top"/>
    </xf>
    <xf numFmtId="167" fontId="23" fillId="0" borderId="0"/>
    <xf numFmtId="0" fontId="9" fillId="0" borderId="0">
      <alignment vertical="top"/>
    </xf>
    <xf numFmtId="167" fontId="23" fillId="0" borderId="0"/>
    <xf numFmtId="0" fontId="9" fillId="0" borderId="0">
      <alignment vertical="top"/>
    </xf>
    <xf numFmtId="167" fontId="23" fillId="0" borderId="0"/>
    <xf numFmtId="0" fontId="9" fillId="0" borderId="0">
      <alignment vertical="top"/>
    </xf>
    <xf numFmtId="0" fontId="9" fillId="31" borderId="28" applyNumberFormat="0" applyFont="0" applyAlignment="0" applyProtection="0"/>
    <xf numFmtId="0" fontId="1" fillId="6" borderId="16" applyNumberFormat="0" applyFont="0" applyAlignment="0" applyProtection="0"/>
    <xf numFmtId="0" fontId="36" fillId="25" borderId="29" applyNumberFormat="0" applyAlignment="0" applyProtection="0"/>
    <xf numFmtId="40" fontId="62" fillId="32" borderId="0">
      <alignment horizontal="right"/>
    </xf>
    <xf numFmtId="0" fontId="63" fillId="32" borderId="0">
      <alignment horizontal="right"/>
    </xf>
    <xf numFmtId="0" fontId="64" fillId="32" borderId="1"/>
    <xf numFmtId="0" fontId="64" fillId="0" borderId="0" applyBorder="0">
      <alignment horizontal="centerContinuous"/>
    </xf>
    <xf numFmtId="0" fontId="65" fillId="0" borderId="0" applyBorder="0">
      <alignment horizontal="centerContinuous"/>
    </xf>
    <xf numFmtId="170" fontId="9" fillId="0" borderId="0" applyFont="0" applyFill="0" applyBorder="0" applyProtection="0">
      <alignment horizontal="right"/>
    </xf>
    <xf numFmtId="170" fontId="9" fillId="0" borderId="0" applyFont="0" applyFill="0" applyBorder="0" applyProtection="0">
      <alignment horizontal="right"/>
    </xf>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9" fillId="0" borderId="0"/>
    <xf numFmtId="2" fontId="66" fillId="33" borderId="15" applyAlignment="0" applyProtection="0">
      <protection locked="0"/>
    </xf>
    <xf numFmtId="0" fontId="67" fillId="29" borderId="15" applyNumberFormat="0" applyAlignment="0" applyProtection="0"/>
    <xf numFmtId="0" fontId="68" fillId="34" borderId="5" applyNumberFormat="0" applyAlignment="0" applyProtection="0">
      <alignment horizontal="center" vertical="center"/>
    </xf>
    <xf numFmtId="4" fontId="49" fillId="35" borderId="29" applyNumberFormat="0" applyProtection="0">
      <alignment vertical="center"/>
    </xf>
    <xf numFmtId="4" fontId="69" fillId="35" borderId="29" applyNumberFormat="0" applyProtection="0">
      <alignment vertical="center"/>
    </xf>
    <xf numFmtId="4" fontId="49" fillId="35" borderId="29" applyNumberFormat="0" applyProtection="0">
      <alignment horizontal="left" vertical="center" indent="1"/>
    </xf>
    <xf numFmtId="4" fontId="49" fillId="35" borderId="29" applyNumberFormat="0" applyProtection="0">
      <alignment horizontal="left" vertical="center" indent="1"/>
    </xf>
    <xf numFmtId="0" fontId="9" fillId="36" borderId="29" applyNumberFormat="0" applyProtection="0">
      <alignment horizontal="left" vertical="center" indent="1"/>
    </xf>
    <xf numFmtId="4" fontId="49" fillId="37" borderId="29" applyNumberFormat="0" applyProtection="0">
      <alignment horizontal="right" vertical="center"/>
    </xf>
    <xf numFmtId="4" fontId="49" fillId="38" borderId="29" applyNumberFormat="0" applyProtection="0">
      <alignment horizontal="right" vertical="center"/>
    </xf>
    <xf numFmtId="4" fontId="49" fillId="39" borderId="29" applyNumberFormat="0" applyProtection="0">
      <alignment horizontal="right" vertical="center"/>
    </xf>
    <xf numFmtId="4" fontId="49" fillId="40" borderId="29" applyNumberFormat="0" applyProtection="0">
      <alignment horizontal="right" vertical="center"/>
    </xf>
    <xf numFmtId="4" fontId="49" fillId="41" borderId="29" applyNumberFormat="0" applyProtection="0">
      <alignment horizontal="right" vertical="center"/>
    </xf>
    <xf numFmtId="4" fontId="49" fillId="42" borderId="29" applyNumberFormat="0" applyProtection="0">
      <alignment horizontal="right" vertical="center"/>
    </xf>
    <xf numFmtId="4" fontId="49" fillId="43" borderId="29" applyNumberFormat="0" applyProtection="0">
      <alignment horizontal="right" vertical="center"/>
    </xf>
    <xf numFmtId="4" fontId="49" fillId="44" borderId="29" applyNumberFormat="0" applyProtection="0">
      <alignment horizontal="right" vertical="center"/>
    </xf>
    <xf numFmtId="4" fontId="49" fillId="45" borderId="29" applyNumberFormat="0" applyProtection="0">
      <alignment horizontal="right" vertical="center"/>
    </xf>
    <xf numFmtId="4" fontId="19" fillId="46" borderId="29" applyNumberFormat="0" applyProtection="0">
      <alignment horizontal="left" vertical="center" indent="1"/>
    </xf>
    <xf numFmtId="4" fontId="49" fillId="47" borderId="30" applyNumberFormat="0" applyProtection="0">
      <alignment horizontal="left" vertical="center" indent="1"/>
    </xf>
    <xf numFmtId="4" fontId="70" fillId="48" borderId="0" applyNumberFormat="0" applyProtection="0">
      <alignment horizontal="left" vertical="center" indent="1"/>
    </xf>
    <xf numFmtId="0" fontId="9" fillId="36" borderId="29" applyNumberFormat="0" applyProtection="0">
      <alignment horizontal="left" vertical="center" indent="1"/>
    </xf>
    <xf numFmtId="4" fontId="49" fillId="47" borderId="29" applyNumberFormat="0" applyProtection="0">
      <alignment horizontal="left" vertical="center" indent="1"/>
    </xf>
    <xf numFmtId="4" fontId="49" fillId="49" borderId="29" applyNumberFormat="0" applyProtection="0">
      <alignment horizontal="left" vertical="center" indent="1"/>
    </xf>
    <xf numFmtId="0" fontId="9" fillId="49" borderId="29" applyNumberFormat="0" applyProtection="0">
      <alignment horizontal="left" vertical="center" indent="1"/>
    </xf>
    <xf numFmtId="0" fontId="9" fillId="49" borderId="29" applyNumberFormat="0" applyProtection="0">
      <alignment horizontal="left" vertical="center" indent="1"/>
    </xf>
    <xf numFmtId="0" fontId="9" fillId="34" borderId="29" applyNumberFormat="0" applyProtection="0">
      <alignment horizontal="left" vertical="center" indent="1"/>
    </xf>
    <xf numFmtId="0" fontId="9" fillId="34" borderId="29" applyNumberFormat="0" applyProtection="0">
      <alignment horizontal="left" vertical="center" indent="1"/>
    </xf>
    <xf numFmtId="0" fontId="9" fillId="27" borderId="29" applyNumberFormat="0" applyProtection="0">
      <alignment horizontal="left" vertical="center" indent="1"/>
    </xf>
    <xf numFmtId="0" fontId="9" fillId="27" borderId="29" applyNumberFormat="0" applyProtection="0">
      <alignment horizontal="left" vertical="center" indent="1"/>
    </xf>
    <xf numFmtId="0" fontId="9" fillId="36" borderId="29" applyNumberFormat="0" applyProtection="0">
      <alignment horizontal="left" vertical="center" indent="1"/>
    </xf>
    <xf numFmtId="0" fontId="9" fillId="36" borderId="29" applyNumberFormat="0" applyProtection="0">
      <alignment horizontal="left" vertical="center" indent="1"/>
    </xf>
    <xf numFmtId="4" fontId="49" fillId="29" borderId="29" applyNumberFormat="0" applyProtection="0">
      <alignment vertical="center"/>
    </xf>
    <xf numFmtId="4" fontId="69" fillId="29" borderId="29" applyNumberFormat="0" applyProtection="0">
      <alignment vertical="center"/>
    </xf>
    <xf numFmtId="4" fontId="49" fillId="29" borderId="29" applyNumberFormat="0" applyProtection="0">
      <alignment horizontal="left" vertical="center" indent="1"/>
    </xf>
    <xf numFmtId="4" fontId="49" fillId="29" borderId="29" applyNumberFormat="0" applyProtection="0">
      <alignment horizontal="left" vertical="center" indent="1"/>
    </xf>
    <xf numFmtId="4" fontId="49" fillId="47" borderId="29" applyNumberFormat="0" applyProtection="0">
      <alignment horizontal="right" vertical="center"/>
    </xf>
    <xf numFmtId="4" fontId="69" fillId="47" borderId="29" applyNumberFormat="0" applyProtection="0">
      <alignment horizontal="right" vertical="center"/>
    </xf>
    <xf numFmtId="0" fontId="9" fillId="36" borderId="29" applyNumberFormat="0" applyProtection="0">
      <alignment horizontal="left" vertical="center" indent="1"/>
    </xf>
    <xf numFmtId="0" fontId="9" fillId="36" borderId="29" applyNumberFormat="0" applyProtection="0">
      <alignment horizontal="left" vertical="center" indent="1"/>
    </xf>
    <xf numFmtId="0" fontId="71" fillId="0" borderId="0"/>
    <xf numFmtId="4" fontId="72" fillId="47" borderId="29" applyNumberFormat="0" applyProtection="0">
      <alignment horizontal="right" vertical="center"/>
    </xf>
    <xf numFmtId="0" fontId="9" fillId="0" borderId="0"/>
    <xf numFmtId="0" fontId="50" fillId="32" borderId="17">
      <alignment horizontal="center"/>
    </xf>
    <xf numFmtId="3" fontId="51" fillId="32" borderId="0"/>
    <xf numFmtId="3" fontId="50" fillId="32" borderId="0"/>
    <xf numFmtId="0" fontId="51" fillId="32" borderId="0"/>
    <xf numFmtId="0" fontId="50" fillId="32" borderId="0"/>
    <xf numFmtId="0" fontId="51" fillId="32"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50" borderId="0">
      <alignment horizontal="right" vertical="top" wrapText="1"/>
    </xf>
    <xf numFmtId="0" fontId="53" fillId="50" borderId="0">
      <alignment horizontal="right" vertical="top" wrapText="1"/>
    </xf>
    <xf numFmtId="0" fontId="53" fillId="50" borderId="0">
      <alignment horizontal="right" vertical="top" wrapText="1"/>
    </xf>
    <xf numFmtId="0" fontId="53" fillId="50"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1" fontId="18" fillId="0" borderId="0">
      <alignment wrapText="1"/>
      <protection locked="0"/>
    </xf>
    <xf numFmtId="171" fontId="18" fillId="0" borderId="0">
      <alignment wrapText="1"/>
      <protection locked="0"/>
    </xf>
    <xf numFmtId="171" fontId="53" fillId="51" borderId="0">
      <alignment wrapText="1"/>
      <protection locked="0"/>
    </xf>
    <xf numFmtId="171" fontId="53" fillId="51" borderId="0">
      <alignment wrapText="1"/>
      <protection locked="0"/>
    </xf>
    <xf numFmtId="171" fontId="53" fillId="51" borderId="0">
      <alignment wrapText="1"/>
      <protection locked="0"/>
    </xf>
    <xf numFmtId="171" fontId="53" fillId="51" borderId="0">
      <alignment wrapText="1"/>
      <protection locked="0"/>
    </xf>
    <xf numFmtId="171" fontId="18" fillId="0" borderId="0">
      <alignment wrapText="1"/>
      <protection locked="0"/>
    </xf>
    <xf numFmtId="172" fontId="18" fillId="0" borderId="0">
      <alignment wrapText="1"/>
      <protection locked="0"/>
    </xf>
    <xf numFmtId="172" fontId="18" fillId="0" borderId="0">
      <alignment wrapText="1"/>
      <protection locked="0"/>
    </xf>
    <xf numFmtId="172" fontId="18" fillId="0" borderId="0">
      <alignment wrapText="1"/>
      <protection locked="0"/>
    </xf>
    <xf numFmtId="172" fontId="53" fillId="51" borderId="0">
      <alignment wrapText="1"/>
      <protection locked="0"/>
    </xf>
    <xf numFmtId="172" fontId="53" fillId="51" borderId="0">
      <alignment wrapText="1"/>
      <protection locked="0"/>
    </xf>
    <xf numFmtId="172" fontId="53" fillId="51" borderId="0">
      <alignment wrapText="1"/>
      <protection locked="0"/>
    </xf>
    <xf numFmtId="172" fontId="53" fillId="51" borderId="0">
      <alignment wrapText="1"/>
      <protection locked="0"/>
    </xf>
    <xf numFmtId="172" fontId="53" fillId="51" borderId="0">
      <alignment wrapText="1"/>
      <protection locked="0"/>
    </xf>
    <xf numFmtId="172" fontId="18" fillId="0" borderId="0">
      <alignment wrapText="1"/>
      <protection locked="0"/>
    </xf>
    <xf numFmtId="173" fontId="18" fillId="0" borderId="0">
      <alignment wrapText="1"/>
      <protection locked="0"/>
    </xf>
    <xf numFmtId="173" fontId="18" fillId="0" borderId="0">
      <alignment wrapText="1"/>
      <protection locked="0"/>
    </xf>
    <xf numFmtId="173" fontId="53" fillId="51" borderId="0">
      <alignment wrapText="1"/>
      <protection locked="0"/>
    </xf>
    <xf numFmtId="173" fontId="53" fillId="51" borderId="0">
      <alignment wrapText="1"/>
      <protection locked="0"/>
    </xf>
    <xf numFmtId="173" fontId="53" fillId="51" borderId="0">
      <alignment wrapText="1"/>
      <protection locked="0"/>
    </xf>
    <xf numFmtId="173" fontId="53" fillId="51" borderId="0">
      <alignment wrapText="1"/>
      <protection locked="0"/>
    </xf>
    <xf numFmtId="173" fontId="18" fillId="0" borderId="0">
      <alignment wrapText="1"/>
      <protection locked="0"/>
    </xf>
    <xf numFmtId="174" fontId="53" fillId="50" borderId="31">
      <alignment wrapText="1"/>
    </xf>
    <xf numFmtId="174" fontId="53" fillId="50" borderId="31">
      <alignment wrapText="1"/>
    </xf>
    <xf numFmtId="174" fontId="53" fillId="50" borderId="31">
      <alignment wrapText="1"/>
    </xf>
    <xf numFmtId="175" fontId="53" fillId="50" borderId="31">
      <alignment wrapText="1"/>
    </xf>
    <xf numFmtId="175" fontId="53" fillId="50" borderId="31">
      <alignment wrapText="1"/>
    </xf>
    <xf numFmtId="175" fontId="53" fillId="50" borderId="31">
      <alignment wrapText="1"/>
    </xf>
    <xf numFmtId="175" fontId="53" fillId="50" borderId="31">
      <alignment wrapText="1"/>
    </xf>
    <xf numFmtId="176" fontId="53" fillId="50" borderId="31">
      <alignment wrapText="1"/>
    </xf>
    <xf numFmtId="176" fontId="53" fillId="50" borderId="31">
      <alignment wrapText="1"/>
    </xf>
    <xf numFmtId="176" fontId="53" fillId="50" borderId="31">
      <alignment wrapText="1"/>
    </xf>
    <xf numFmtId="0" fontId="54" fillId="0" borderId="32">
      <alignment horizontal="right"/>
    </xf>
    <xf numFmtId="0" fontId="54" fillId="0" borderId="32">
      <alignment horizontal="right"/>
    </xf>
    <xf numFmtId="0" fontId="54" fillId="0" borderId="32">
      <alignment horizontal="right"/>
    </xf>
    <xf numFmtId="0" fontId="54" fillId="0" borderId="32">
      <alignment horizontal="right"/>
    </xf>
    <xf numFmtId="40" fontId="73" fillId="0" borderId="0"/>
    <xf numFmtId="0" fontId="37"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38" fillId="0" borderId="33" applyNumberFormat="0" applyFill="0" applyAlignment="0" applyProtection="0"/>
    <xf numFmtId="0" fontId="39" fillId="0" borderId="0" applyNumberFormat="0" applyFill="0" applyBorder="0" applyAlignment="0" applyProtection="0"/>
    <xf numFmtId="0" fontId="18" fillId="0" borderId="0"/>
    <xf numFmtId="0" fontId="9" fillId="0" borderId="0"/>
    <xf numFmtId="43" fontId="9" fillId="0" borderId="0" applyFont="0" applyFill="0" applyBorder="0" applyAlignment="0" applyProtection="0"/>
    <xf numFmtId="0" fontId="1" fillId="0" borderId="0"/>
    <xf numFmtId="0" fontId="1" fillId="0" borderId="0"/>
    <xf numFmtId="0" fontId="9" fillId="0" borderId="0"/>
    <xf numFmtId="43" fontId="9"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6"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1" fillId="0" borderId="0"/>
    <xf numFmtId="0" fontId="1" fillId="0" borderId="0"/>
    <xf numFmtId="0" fontId="1" fillId="0" borderId="0"/>
    <xf numFmtId="0" fontId="9" fillId="0" borderId="0"/>
    <xf numFmtId="43" fontId="9"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6" applyNumberFormat="0" applyFont="0" applyAlignment="0" applyProtection="0"/>
    <xf numFmtId="0" fontId="9" fillId="0" borderId="0"/>
    <xf numFmtId="43" fontId="9"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 fillId="0" borderId="0"/>
    <xf numFmtId="0" fontId="1" fillId="0" borderId="0"/>
    <xf numFmtId="0" fontId="15" fillId="0" borderId="0" applyNumberFormat="0" applyFill="0" applyBorder="0" applyAlignment="0" applyProtection="0"/>
    <xf numFmtId="0" fontId="3" fillId="0" borderId="0" applyNumberFormat="0" applyFill="0" applyBorder="0" applyAlignment="0" applyProtection="0"/>
    <xf numFmtId="0" fontId="1" fillId="0" borderId="0"/>
    <xf numFmtId="0" fontId="9" fillId="0" borderId="0"/>
    <xf numFmtId="43" fontId="9"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6" applyNumberFormat="0" applyFont="0" applyAlignment="0" applyProtection="0"/>
    <xf numFmtId="0" fontId="9" fillId="0" borderId="0"/>
    <xf numFmtId="43" fontId="9"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6" applyNumberFormat="0" applyFont="0" applyAlignment="0" applyProtection="0"/>
    <xf numFmtId="0" fontId="83" fillId="0" borderId="0" applyNumberFormat="0" applyFill="0" applyBorder="0" applyAlignment="0" applyProtection="0">
      <alignment vertical="top"/>
      <protection locked="0"/>
    </xf>
  </cellStyleXfs>
  <cellXfs count="290">
    <xf numFmtId="0" fontId="0" fillId="0" borderId="0" xfId="0"/>
    <xf numFmtId="0" fontId="2" fillId="3" borderId="0" xfId="0" applyFont="1" applyFill="1"/>
    <xf numFmtId="0" fontId="2" fillId="3" borderId="0" xfId="0" applyFont="1" applyFill="1" applyAlignment="1">
      <alignment vertical="center"/>
    </xf>
    <xf numFmtId="0" fontId="2" fillId="0" borderId="0" xfId="0" applyFont="1"/>
    <xf numFmtId="0" fontId="9" fillId="0" borderId="0" xfId="0" applyFont="1"/>
    <xf numFmtId="0" fontId="2" fillId="3" borderId="0" xfId="0" applyFont="1" applyFill="1" applyAlignment="1">
      <alignment vertical="top"/>
    </xf>
    <xf numFmtId="0" fontId="2" fillId="3" borderId="0" xfId="0" applyFont="1" applyFill="1" applyAlignment="1">
      <alignment wrapText="1"/>
    </xf>
    <xf numFmtId="0" fontId="10" fillId="3" borderId="0" xfId="0" applyFont="1" applyFill="1"/>
    <xf numFmtId="0" fontId="2" fillId="3" borderId="0" xfId="0" applyFont="1" applyFill="1" applyAlignment="1">
      <alignment horizontal="center" vertical="top"/>
    </xf>
    <xf numFmtId="0" fontId="0" fillId="3" borderId="0" xfId="0" applyFill="1"/>
    <xf numFmtId="0" fontId="9" fillId="3" borderId="0" xfId="0" applyFont="1" applyFill="1"/>
    <xf numFmtId="0" fontId="12" fillId="3" borderId="0" xfId="0" applyFont="1" applyFill="1"/>
    <xf numFmtId="0" fontId="79" fillId="3" borderId="0" xfId="0" applyFont="1" applyFill="1"/>
    <xf numFmtId="0" fontId="4" fillId="3" borderId="0" xfId="0" applyFont="1" applyFill="1"/>
    <xf numFmtId="0" fontId="12" fillId="3" borderId="0" xfId="0" applyFont="1" applyFill="1" applyAlignment="1">
      <alignment vertical="top"/>
    </xf>
    <xf numFmtId="0" fontId="82" fillId="2" borderId="0" xfId="2" applyFont="1" applyFill="1" applyAlignment="1">
      <alignment horizontal="left" vertical="center"/>
    </xf>
    <xf numFmtId="0" fontId="12" fillId="3" borderId="0" xfId="0" applyFont="1" applyFill="1" applyAlignment="1">
      <alignment vertical="center"/>
    </xf>
    <xf numFmtId="0" fontId="12" fillId="3" borderId="9" xfId="0" applyFont="1" applyFill="1" applyBorder="1" applyAlignment="1">
      <alignment vertical="center"/>
    </xf>
    <xf numFmtId="0" fontId="12" fillId="3" borderId="3" xfId="0" applyFont="1" applyFill="1" applyBorder="1" applyAlignment="1">
      <alignment vertical="center"/>
    </xf>
    <xf numFmtId="0" fontId="12" fillId="3" borderId="2" xfId="0" applyFont="1" applyFill="1" applyBorder="1" applyAlignment="1">
      <alignment vertical="center"/>
    </xf>
    <xf numFmtId="0" fontId="81" fillId="3" borderId="0" xfId="0" applyFont="1" applyFill="1" applyAlignment="1">
      <alignment vertical="center"/>
    </xf>
    <xf numFmtId="0" fontId="80" fillId="3" borderId="0" xfId="0" applyFont="1" applyFill="1" applyAlignment="1">
      <alignment vertical="center"/>
    </xf>
    <xf numFmtId="0" fontId="79" fillId="3" borderId="0" xfId="0" applyFont="1" applyFill="1" applyAlignment="1">
      <alignment horizontal="left" vertical="top" wrapText="1"/>
    </xf>
    <xf numFmtId="0" fontId="79" fillId="3" borderId="0" xfId="0" applyFont="1" applyFill="1" applyAlignment="1">
      <alignment vertical="top" wrapText="1"/>
    </xf>
    <xf numFmtId="0" fontId="14" fillId="2" borderId="0" xfId="2" applyFont="1" applyFill="1" applyAlignment="1">
      <alignment horizontal="left" vertical="center"/>
    </xf>
    <xf numFmtId="49" fontId="9" fillId="3" borderId="0" xfId="0" applyNumberFormat="1" applyFont="1" applyFill="1" applyAlignment="1">
      <alignment horizontal="left"/>
    </xf>
    <xf numFmtId="0" fontId="9" fillId="3" borderId="4" xfId="0" applyFont="1" applyFill="1" applyBorder="1" applyAlignment="1">
      <alignment vertical="center"/>
    </xf>
    <xf numFmtId="0" fontId="9" fillId="3" borderId="0" xfId="0" applyFont="1" applyFill="1" applyAlignment="1">
      <alignment vertical="center"/>
    </xf>
    <xf numFmtId="0" fontId="9" fillId="0" borderId="5" xfId="0" applyFont="1" applyBorder="1"/>
    <xf numFmtId="1" fontId="9" fillId="0" borderId="5" xfId="0" applyNumberFormat="1" applyFont="1" applyBorder="1" applyAlignment="1">
      <alignment horizontal="center"/>
    </xf>
    <xf numFmtId="0" fontId="79" fillId="65" borderId="0" xfId="0" applyFont="1" applyFill="1"/>
    <xf numFmtId="0" fontId="81" fillId="64" borderId="0" xfId="0" applyFont="1" applyFill="1" applyAlignment="1">
      <alignment vertical="center"/>
    </xf>
    <xf numFmtId="0" fontId="78" fillId="64" borderId="0" xfId="0" applyFont="1" applyFill="1"/>
    <xf numFmtId="0" fontId="84" fillId="64" borderId="0" xfId="0" applyFont="1" applyFill="1" applyAlignment="1">
      <alignment horizontal="left"/>
    </xf>
    <xf numFmtId="0" fontId="77" fillId="64" borderId="0" xfId="0" applyFont="1" applyFill="1"/>
    <xf numFmtId="0" fontId="77" fillId="64" borderId="0" xfId="0" applyFont="1" applyFill="1" applyAlignment="1">
      <alignment vertical="top"/>
    </xf>
    <xf numFmtId="0" fontId="77" fillId="64" borderId="0" xfId="0" applyFont="1" applyFill="1" applyAlignment="1">
      <alignment wrapText="1"/>
    </xf>
    <xf numFmtId="0" fontId="81" fillId="65" borderId="0" xfId="0" applyFont="1" applyFill="1" applyAlignment="1">
      <alignment vertical="center"/>
    </xf>
    <xf numFmtId="0" fontId="9" fillId="65" borderId="0" xfId="0" applyFont="1" applyFill="1"/>
    <xf numFmtId="0" fontId="18" fillId="0" borderId="0" xfId="0" applyFont="1"/>
    <xf numFmtId="0" fontId="81" fillId="65" borderId="0" xfId="0" applyFont="1" applyFill="1" applyAlignment="1">
      <alignment horizontal="left"/>
    </xf>
    <xf numFmtId="0" fontId="9" fillId="65" borderId="0" xfId="0" applyFont="1" applyFill="1" applyAlignment="1">
      <alignment vertical="top"/>
    </xf>
    <xf numFmtId="0" fontId="85" fillId="3" borderId="0" xfId="0" applyFont="1" applyFill="1" applyAlignment="1">
      <alignment horizontal="left"/>
    </xf>
    <xf numFmtId="0" fontId="86" fillId="3" borderId="0" xfId="0" applyFont="1" applyFill="1"/>
    <xf numFmtId="0" fontId="9" fillId="3" borderId="0" xfId="0" applyFont="1" applyFill="1" applyAlignment="1">
      <alignment horizontal="left" vertical="top"/>
    </xf>
    <xf numFmtId="0" fontId="87" fillId="3" borderId="0" xfId="0" applyFont="1" applyFill="1" applyAlignment="1">
      <alignment horizontal="left" vertical="top"/>
    </xf>
    <xf numFmtId="0" fontId="9" fillId="0" borderId="5" xfId="0" applyFont="1" applyBorder="1" applyAlignment="1">
      <alignment vertical="top" wrapText="1"/>
    </xf>
    <xf numFmtId="4" fontId="9" fillId="0" borderId="5" xfId="4" applyNumberFormat="1" applyFont="1" applyFill="1" applyBorder="1" applyAlignment="1">
      <alignment horizontal="right" vertical="top" wrapText="1"/>
    </xf>
    <xf numFmtId="0" fontId="9" fillId="0" borderId="5" xfId="0" applyFont="1" applyBorder="1" applyAlignment="1">
      <alignment horizontal="left" vertical="top" wrapText="1"/>
    </xf>
    <xf numFmtId="3" fontId="9" fillId="0" borderId="5" xfId="4" applyNumberFormat="1" applyFont="1" applyFill="1" applyBorder="1" applyAlignment="1">
      <alignment horizontal="right" vertical="top" wrapText="1"/>
    </xf>
    <xf numFmtId="0" fontId="9" fillId="0" borderId="14" xfId="0" applyFont="1" applyBorder="1" applyAlignment="1">
      <alignment vertical="top" wrapText="1"/>
    </xf>
    <xf numFmtId="0" fontId="9" fillId="0" borderId="14" xfId="0" applyFont="1" applyBorder="1" applyAlignment="1">
      <alignment horizontal="left" vertical="top" wrapText="1"/>
    </xf>
    <xf numFmtId="4" fontId="9" fillId="0" borderId="14" xfId="4" applyNumberFormat="1" applyFont="1" applyFill="1" applyBorder="1" applyAlignment="1">
      <alignment horizontal="right" vertical="top" wrapText="1"/>
    </xf>
    <xf numFmtId="0" fontId="81" fillId="65" borderId="0" xfId="0" applyFont="1" applyFill="1"/>
    <xf numFmtId="0" fontId="9" fillId="3" borderId="0" xfId="0" applyFont="1" applyFill="1" applyAlignment="1">
      <alignment vertical="top" wrapText="1"/>
    </xf>
    <xf numFmtId="0" fontId="16" fillId="52" borderId="5" xfId="0" applyFont="1" applyFill="1" applyBorder="1" applyAlignment="1">
      <alignment vertical="center" wrapText="1"/>
    </xf>
    <xf numFmtId="0" fontId="16" fillId="52" borderId="6" xfId="0" applyFont="1" applyFill="1" applyBorder="1" applyAlignment="1">
      <alignment vertical="center" wrapText="1"/>
    </xf>
    <xf numFmtId="0" fontId="16" fillId="52" borderId="7" xfId="0" applyFont="1" applyFill="1" applyBorder="1" applyAlignment="1">
      <alignment vertical="center" wrapText="1"/>
    </xf>
    <xf numFmtId="0" fontId="16" fillId="52" borderId="8" xfId="0" applyFont="1" applyFill="1" applyBorder="1" applyAlignment="1">
      <alignment vertical="center" wrapText="1"/>
    </xf>
    <xf numFmtId="0" fontId="16" fillId="54" borderId="5" xfId="0" applyFont="1" applyFill="1" applyBorder="1" applyAlignment="1">
      <alignment vertical="center" wrapText="1"/>
    </xf>
    <xf numFmtId="0" fontId="16" fillId="54" borderId="6" xfId="0" applyFont="1" applyFill="1" applyBorder="1" applyAlignment="1">
      <alignment vertical="center" wrapText="1"/>
    </xf>
    <xf numFmtId="0" fontId="88" fillId="54" borderId="5" xfId="0" applyFont="1" applyFill="1" applyBorder="1" applyAlignment="1">
      <alignment vertical="center" wrapText="1"/>
    </xf>
    <xf numFmtId="0" fontId="9" fillId="56" borderId="5" xfId="0" applyFont="1" applyFill="1" applyBorder="1" applyAlignment="1">
      <alignment vertical="center" wrapText="1"/>
    </xf>
    <xf numFmtId="1" fontId="9" fillId="56" borderId="5" xfId="0" applyNumberFormat="1" applyFont="1" applyFill="1" applyBorder="1" applyAlignment="1">
      <alignment vertical="center" wrapText="1"/>
    </xf>
    <xf numFmtId="0" fontId="9" fillId="62" borderId="5" xfId="0" applyFont="1" applyFill="1" applyBorder="1" applyAlignment="1">
      <alignment vertical="center" wrapText="1"/>
    </xf>
    <xf numFmtId="1" fontId="9" fillId="62" borderId="5" xfId="0" applyNumberFormat="1" applyFont="1" applyFill="1" applyBorder="1" applyAlignment="1">
      <alignment vertical="center" wrapText="1"/>
    </xf>
    <xf numFmtId="0" fontId="9" fillId="57" borderId="5" xfId="0" applyFont="1" applyFill="1" applyBorder="1" applyAlignment="1">
      <alignment vertical="center" wrapText="1"/>
    </xf>
    <xf numFmtId="3" fontId="9" fillId="57" borderId="5" xfId="0" applyNumberFormat="1" applyFont="1" applyFill="1" applyBorder="1" applyAlignment="1">
      <alignment vertical="center" wrapText="1"/>
    </xf>
    <xf numFmtId="0" fontId="16" fillId="54" borderId="0" xfId="0" applyFont="1" applyFill="1" applyAlignment="1">
      <alignment horizontal="left" vertical="center" wrapText="1"/>
    </xf>
    <xf numFmtId="0" fontId="9" fillId="54" borderId="0" xfId="0" applyFont="1" applyFill="1" applyAlignment="1">
      <alignment vertical="center" wrapText="1"/>
    </xf>
    <xf numFmtId="3" fontId="9" fillId="54" borderId="0" xfId="0" applyNumberFormat="1" applyFont="1" applyFill="1" applyAlignment="1">
      <alignment vertical="center" wrapText="1"/>
    </xf>
    <xf numFmtId="3" fontId="9" fillId="56" borderId="5" xfId="0" applyNumberFormat="1" applyFont="1" applyFill="1" applyBorder="1" applyAlignment="1">
      <alignment vertical="center" wrapText="1"/>
    </xf>
    <xf numFmtId="0" fontId="16" fillId="54" borderId="0" xfId="0" applyFont="1" applyFill="1" applyAlignment="1">
      <alignment vertical="center" wrapText="1"/>
    </xf>
    <xf numFmtId="0" fontId="16" fillId="52" borderId="6" xfId="0" applyFont="1" applyFill="1" applyBorder="1" applyAlignment="1">
      <alignment vertical="top"/>
    </xf>
    <xf numFmtId="0" fontId="9" fillId="52" borderId="7" xfId="0" applyFont="1" applyFill="1" applyBorder="1" applyAlignment="1">
      <alignment horizontal="center" vertical="center"/>
    </xf>
    <xf numFmtId="0" fontId="9" fillId="52" borderId="7" xfId="0" applyFont="1" applyFill="1" applyBorder="1" applyAlignment="1">
      <alignment vertical="center"/>
    </xf>
    <xf numFmtId="0" fontId="16" fillId="55" borderId="5" xfId="0" applyFont="1" applyFill="1" applyBorder="1"/>
    <xf numFmtId="0" fontId="9" fillId="3" borderId="5" xfId="0" applyFont="1" applyFill="1" applyBorder="1"/>
    <xf numFmtId="10" fontId="9" fillId="3" borderId="5" xfId="0" applyNumberFormat="1" applyFont="1" applyFill="1" applyBorder="1"/>
    <xf numFmtId="0" fontId="16" fillId="55" borderId="5" xfId="0" applyFont="1" applyFill="1" applyBorder="1" applyAlignment="1">
      <alignment wrapText="1"/>
    </xf>
    <xf numFmtId="0" fontId="16" fillId="57" borderId="5" xfId="0" applyFont="1" applyFill="1" applyBorder="1"/>
    <xf numFmtId="0" fontId="16" fillId="52" borderId="6" xfId="0" applyFont="1" applyFill="1" applyBorder="1"/>
    <xf numFmtId="0" fontId="9" fillId="52" borderId="7" xfId="0" applyFont="1" applyFill="1" applyBorder="1"/>
    <xf numFmtId="0" fontId="16" fillId="3" borderId="0" xfId="0" applyFont="1" applyFill="1"/>
    <xf numFmtId="0" fontId="16" fillId="4" borderId="5" xfId="0" applyFont="1" applyFill="1" applyBorder="1"/>
    <xf numFmtId="0" fontId="16" fillId="56" borderId="5" xfId="0" applyFont="1" applyFill="1" applyBorder="1" applyAlignment="1">
      <alignment wrapText="1"/>
    </xf>
    <xf numFmtId="1" fontId="9" fillId="3" borderId="5" xfId="0" applyNumberFormat="1" applyFont="1" applyFill="1" applyBorder="1"/>
    <xf numFmtId="0" fontId="9" fillId="54" borderId="0" xfId="0" applyFont="1" applyFill="1" applyAlignment="1">
      <alignment vertical="center"/>
    </xf>
    <xf numFmtId="0" fontId="16" fillId="57" borderId="5" xfId="0" applyFont="1" applyFill="1" applyBorder="1" applyAlignment="1">
      <alignment wrapText="1"/>
    </xf>
    <xf numFmtId="3" fontId="9" fillId="3" borderId="5" xfId="0" applyNumberFormat="1" applyFont="1" applyFill="1" applyBorder="1"/>
    <xf numFmtId="0" fontId="16" fillId="57" borderId="5" xfId="0" applyFont="1" applyFill="1" applyBorder="1" applyAlignment="1">
      <alignment horizontal="left" vertical="top" wrapText="1"/>
    </xf>
    <xf numFmtId="3" fontId="9" fillId="54" borderId="5" xfId="0" applyNumberFormat="1" applyFont="1" applyFill="1" applyBorder="1"/>
    <xf numFmtId="0" fontId="88" fillId="0" borderId="0" xfId="0" applyFont="1"/>
    <xf numFmtId="0" fontId="9" fillId="3" borderId="3" xfId="0" applyFont="1" applyFill="1" applyBorder="1" applyAlignment="1">
      <alignment horizontal="left" vertical="top" wrapText="1"/>
    </xf>
    <xf numFmtId="0" fontId="89" fillId="3" borderId="0" xfId="0" applyFont="1" applyFill="1"/>
    <xf numFmtId="0" fontId="88" fillId="0" borderId="5" xfId="0" applyFont="1" applyBorder="1" applyAlignment="1">
      <alignment vertical="center" wrapText="1"/>
    </xf>
    <xf numFmtId="0" fontId="88" fillId="53" borderId="5" xfId="0" applyFont="1" applyFill="1" applyBorder="1" applyAlignment="1">
      <alignment vertical="center" wrapText="1"/>
    </xf>
    <xf numFmtId="0" fontId="90" fillId="53" borderId="5" xfId="0" applyFont="1" applyFill="1" applyBorder="1" applyAlignment="1">
      <alignment vertical="center" wrapText="1"/>
    </xf>
    <xf numFmtId="0" fontId="90" fillId="53" borderId="5" xfId="0" applyFont="1" applyFill="1" applyBorder="1" applyAlignment="1">
      <alignment horizontal="center" vertical="center" wrapText="1"/>
    </xf>
    <xf numFmtId="0" fontId="90" fillId="63" borderId="5" xfId="0" applyFont="1" applyFill="1" applyBorder="1" applyAlignment="1">
      <alignment vertical="center" wrapText="1"/>
    </xf>
    <xf numFmtId="4" fontId="90" fillId="63" borderId="5" xfId="0" applyNumberFormat="1" applyFont="1" applyFill="1" applyBorder="1" applyAlignment="1">
      <alignment vertical="center" wrapText="1"/>
    </xf>
    <xf numFmtId="0" fontId="90" fillId="56" borderId="5" xfId="0" applyFont="1" applyFill="1" applyBorder="1" applyAlignment="1">
      <alignment vertical="center" wrapText="1"/>
    </xf>
    <xf numFmtId="1" fontId="90" fillId="56" borderId="5" xfId="0" applyNumberFormat="1" applyFont="1" applyFill="1" applyBorder="1" applyAlignment="1">
      <alignment vertical="center" wrapText="1"/>
    </xf>
    <xf numFmtId="3" fontId="90" fillId="56" borderId="5" xfId="0" applyNumberFormat="1" applyFont="1" applyFill="1" applyBorder="1" applyAlignment="1">
      <alignment vertical="center" wrapText="1"/>
    </xf>
    <xf numFmtId="0" fontId="12" fillId="3" borderId="0" xfId="0" applyFont="1" applyFill="1" applyAlignment="1">
      <alignment wrapText="1"/>
    </xf>
    <xf numFmtId="179" fontId="9" fillId="0" borderId="5" xfId="4" applyNumberFormat="1" applyFont="1" applyFill="1" applyBorder="1" applyAlignment="1">
      <alignment horizontal="right" vertical="top" wrapText="1"/>
    </xf>
    <xf numFmtId="0" fontId="12" fillId="3" borderId="0" xfId="0" applyFont="1" applyFill="1" applyAlignment="1">
      <alignment horizontal="center" vertical="top"/>
    </xf>
    <xf numFmtId="0" fontId="12" fillId="0" borderId="0" xfId="0" applyFont="1"/>
    <xf numFmtId="0" fontId="91" fillId="3" borderId="0" xfId="0" applyFont="1" applyFill="1" applyAlignment="1">
      <alignment horizontal="left" vertical="top"/>
    </xf>
    <xf numFmtId="2" fontId="9" fillId="3" borderId="5" xfId="0" applyNumberFormat="1" applyFont="1" applyFill="1" applyBorder="1" applyAlignment="1">
      <alignment horizontal="center" vertical="top"/>
    </xf>
    <xf numFmtId="0" fontId="9" fillId="0" borderId="5" xfId="0" applyFont="1" applyBorder="1" applyAlignment="1">
      <alignment vertical="top"/>
    </xf>
    <xf numFmtId="0" fontId="90" fillId="63" borderId="5" xfId="0" quotePrefix="1" applyFont="1" applyFill="1" applyBorder="1" applyAlignment="1">
      <alignment vertical="center" wrapText="1"/>
    </xf>
    <xf numFmtId="0" fontId="9" fillId="62" borderId="5" xfId="0" quotePrefix="1" applyFont="1" applyFill="1" applyBorder="1" applyAlignment="1">
      <alignment vertical="center" wrapText="1"/>
    </xf>
    <xf numFmtId="0" fontId="92" fillId="0" borderId="0" xfId="0" applyFont="1"/>
    <xf numFmtId="1" fontId="9" fillId="0" borderId="0" xfId="0" applyNumberFormat="1" applyFont="1"/>
    <xf numFmtId="0" fontId="16" fillId="58" borderId="5" xfId="0" applyFont="1" applyFill="1" applyBorder="1" applyAlignment="1">
      <alignment vertical="center" wrapText="1"/>
    </xf>
    <xf numFmtId="0" fontId="16" fillId="3" borderId="5" xfId="0" applyFont="1" applyFill="1" applyBorder="1" applyAlignment="1">
      <alignment vertical="center" wrapText="1"/>
    </xf>
    <xf numFmtId="0" fontId="16" fillId="3" borderId="6" xfId="0" applyFont="1" applyFill="1" applyBorder="1" applyAlignment="1">
      <alignment vertical="center" wrapText="1"/>
    </xf>
    <xf numFmtId="0" fontId="88" fillId="3" borderId="5" xfId="0" applyFont="1" applyFill="1" applyBorder="1" applyAlignment="1">
      <alignment vertical="center" wrapText="1"/>
    </xf>
    <xf numFmtId="0" fontId="16" fillId="55" borderId="6" xfId="0" applyFont="1" applyFill="1" applyBorder="1" applyAlignment="1">
      <alignment wrapText="1"/>
    </xf>
    <xf numFmtId="0" fontId="9" fillId="3" borderId="7" xfId="0" applyFont="1" applyFill="1" applyBorder="1"/>
    <xf numFmtId="43" fontId="9" fillId="3" borderId="5" xfId="0" applyNumberFormat="1" applyFont="1" applyFill="1" applyBorder="1"/>
    <xf numFmtId="2" fontId="9" fillId="3" borderId="5" xfId="0" applyNumberFormat="1" applyFont="1" applyFill="1" applyBorder="1"/>
    <xf numFmtId="0" fontId="16" fillId="0" borderId="5" xfId="0" applyFont="1" applyBorder="1" applyAlignment="1">
      <alignment wrapText="1"/>
    </xf>
    <xf numFmtId="2" fontId="90" fillId="56" borderId="5" xfId="0" applyNumberFormat="1" applyFont="1" applyFill="1" applyBorder="1" applyAlignment="1">
      <alignment vertical="center" wrapText="1"/>
    </xf>
    <xf numFmtId="165" fontId="90" fillId="56" borderId="5" xfId="0" applyNumberFormat="1" applyFont="1" applyFill="1" applyBorder="1" applyAlignment="1">
      <alignment vertical="center" wrapText="1"/>
    </xf>
    <xf numFmtId="0" fontId="90" fillId="53" borderId="5" xfId="0" applyFont="1" applyFill="1" applyBorder="1" applyAlignment="1">
      <alignment horizontal="right" vertical="center" wrapText="1"/>
    </xf>
    <xf numFmtId="0" fontId="16" fillId="0" borderId="7" xfId="0" applyFont="1" applyBorder="1" applyAlignment="1">
      <alignment wrapText="1"/>
    </xf>
    <xf numFmtId="4" fontId="9" fillId="56" borderId="5" xfId="0" applyNumberFormat="1" applyFont="1" applyFill="1" applyBorder="1" applyAlignment="1">
      <alignment vertical="center" wrapText="1"/>
    </xf>
    <xf numFmtId="2" fontId="9" fillId="0" borderId="5" xfId="0" applyNumberFormat="1" applyFont="1" applyBorder="1" applyAlignment="1">
      <alignment horizontal="center" vertical="top"/>
    </xf>
    <xf numFmtId="0" fontId="94" fillId="0" borderId="0" xfId="0" applyFont="1"/>
    <xf numFmtId="0" fontId="95" fillId="0" borderId="5" xfId="0" applyFont="1" applyBorder="1" applyAlignment="1">
      <alignment horizontal="center"/>
    </xf>
    <xf numFmtId="0" fontId="94" fillId="70" borderId="5" xfId="0" applyFont="1" applyFill="1" applyBorder="1" applyAlignment="1">
      <alignment horizontal="center"/>
    </xf>
    <xf numFmtId="0" fontId="12" fillId="0" borderId="0" xfId="0" applyFont="1" applyAlignment="1">
      <alignment vertical="top"/>
    </xf>
    <xf numFmtId="4" fontId="9" fillId="0" borderId="5" xfId="4" applyNumberFormat="1" applyFont="1" applyBorder="1" applyAlignment="1">
      <alignment horizontal="right" vertical="top" wrapText="1" indent="2"/>
    </xf>
    <xf numFmtId="0" fontId="9" fillId="0" borderId="5" xfId="0" applyFont="1" applyBorder="1" applyAlignment="1">
      <alignment horizontal="center" vertical="top" wrapText="1"/>
    </xf>
    <xf numFmtId="0" fontId="9" fillId="66" borderId="5" xfId="0" applyFont="1" applyFill="1" applyBorder="1" applyAlignment="1">
      <alignment horizontal="center" vertical="top" wrapText="1"/>
    </xf>
    <xf numFmtId="0" fontId="16" fillId="3" borderId="3" xfId="0" applyFont="1" applyFill="1" applyBorder="1" applyAlignment="1">
      <alignment horizontal="left" vertical="top" wrapText="1"/>
    </xf>
    <xf numFmtId="0" fontId="94" fillId="0" borderId="0" xfId="0" applyFont="1" applyAlignment="1">
      <alignment vertical="top" wrapText="1"/>
    </xf>
    <xf numFmtId="0" fontId="2" fillId="3" borderId="7" xfId="0" applyFont="1" applyFill="1" applyBorder="1"/>
    <xf numFmtId="0" fontId="94" fillId="0" borderId="6" xfId="0" applyFont="1" applyBorder="1"/>
    <xf numFmtId="0" fontId="95" fillId="0" borderId="10" xfId="0" applyFont="1" applyBorder="1"/>
    <xf numFmtId="0" fontId="94" fillId="0" borderId="10" xfId="0" applyFont="1" applyBorder="1"/>
    <xf numFmtId="0" fontId="94" fillId="67" borderId="5" xfId="0" applyFont="1" applyFill="1" applyBorder="1" applyAlignment="1">
      <alignment horizontal="center" vertical="center" wrapText="1"/>
    </xf>
    <xf numFmtId="0" fontId="94" fillId="69" borderId="5" xfId="0" applyFont="1" applyFill="1" applyBorder="1" applyAlignment="1">
      <alignment horizontal="center" vertical="center" wrapText="1"/>
    </xf>
    <xf numFmtId="0" fontId="94" fillId="68" borderId="5" xfId="0" applyFont="1" applyFill="1" applyBorder="1" applyAlignment="1">
      <alignment horizontal="center" vertical="center" wrapText="1"/>
    </xf>
    <xf numFmtId="0" fontId="94" fillId="70" borderId="5" xfId="0" applyFont="1" applyFill="1" applyBorder="1" applyAlignment="1">
      <alignment horizontal="center" vertical="center" wrapText="1"/>
    </xf>
    <xf numFmtId="0" fontId="94" fillId="0" borderId="1" xfId="0" applyFont="1" applyBorder="1"/>
    <xf numFmtId="0" fontId="2" fillId="3" borderId="3" xfId="0" applyFont="1" applyFill="1" applyBorder="1"/>
    <xf numFmtId="0" fontId="12" fillId="3" borderId="4" xfId="0" applyFont="1" applyFill="1" applyBorder="1" applyAlignment="1">
      <alignment vertical="center"/>
    </xf>
    <xf numFmtId="0" fontId="12" fillId="3" borderId="7" xfId="0" applyFont="1" applyFill="1" applyBorder="1"/>
    <xf numFmtId="1" fontId="12" fillId="3" borderId="5" xfId="0" applyNumberFormat="1" applyFont="1" applyFill="1" applyBorder="1"/>
    <xf numFmtId="0" fontId="12" fillId="0" borderId="5" xfId="0" applyFont="1" applyBorder="1" applyAlignment="1">
      <alignment vertical="top" wrapText="1"/>
    </xf>
    <xf numFmtId="0" fontId="9" fillId="3" borderId="5" xfId="0" applyFont="1" applyFill="1" applyBorder="1" applyAlignment="1">
      <alignment horizontal="left" vertical="top"/>
    </xf>
    <xf numFmtId="0" fontId="9" fillId="3" borderId="0" xfId="0" applyFont="1" applyFill="1" applyAlignment="1">
      <alignment vertical="top"/>
    </xf>
    <xf numFmtId="49" fontId="2" fillId="3" borderId="0" xfId="0" applyNumberFormat="1" applyFont="1" applyFill="1"/>
    <xf numFmtId="49" fontId="81" fillId="65" borderId="0" xfId="0" applyNumberFormat="1" applyFont="1" applyFill="1" applyAlignment="1">
      <alignment vertical="center"/>
    </xf>
    <xf numFmtId="49" fontId="81" fillId="3" borderId="0" xfId="0" applyNumberFormat="1" applyFont="1" applyFill="1" applyAlignment="1">
      <alignment vertical="center"/>
    </xf>
    <xf numFmtId="49" fontId="9" fillId="3" borderId="0" xfId="0" applyNumberFormat="1" applyFont="1" applyFill="1" applyAlignment="1">
      <alignment horizontal="left" vertical="top"/>
    </xf>
    <xf numFmtId="0" fontId="77" fillId="3" borderId="0" xfId="0" applyFont="1" applyFill="1"/>
    <xf numFmtId="0" fontId="77" fillId="3" borderId="5" xfId="0" applyFont="1" applyFill="1" applyBorder="1" applyAlignment="1">
      <alignment vertical="top" wrapText="1"/>
    </xf>
    <xf numFmtId="0" fontId="77" fillId="0" borderId="5" xfId="0" applyFont="1" applyBorder="1" applyAlignment="1">
      <alignment wrapText="1"/>
    </xf>
    <xf numFmtId="0" fontId="77" fillId="0" borderId="5" xfId="0" applyFont="1" applyBorder="1" applyAlignment="1">
      <alignment vertical="top" wrapText="1"/>
    </xf>
    <xf numFmtId="0" fontId="77" fillId="3" borderId="0" xfId="0" applyFont="1" applyFill="1" applyAlignment="1">
      <alignment vertical="top"/>
    </xf>
    <xf numFmtId="0" fontId="77" fillId="3" borderId="5" xfId="0" applyFont="1" applyFill="1" applyBorder="1" applyAlignment="1">
      <alignment horizontal="left" vertical="top" wrapText="1"/>
    </xf>
    <xf numFmtId="2" fontId="9" fillId="0" borderId="5" xfId="0" applyNumberFormat="1" applyFont="1" applyBorder="1" applyAlignment="1">
      <alignment horizontal="left" vertical="top"/>
    </xf>
    <xf numFmtId="179" fontId="90" fillId="63" borderId="5" xfId="0" applyNumberFormat="1" applyFont="1" applyFill="1" applyBorder="1" applyAlignment="1">
      <alignment vertical="center" wrapText="1"/>
    </xf>
    <xf numFmtId="43" fontId="9" fillId="56" borderId="5" xfId="4" applyFont="1" applyFill="1" applyBorder="1" applyAlignment="1">
      <alignment vertical="center" wrapText="1"/>
    </xf>
    <xf numFmtId="43" fontId="9" fillId="62" borderId="5" xfId="4" quotePrefix="1" applyFont="1" applyFill="1" applyBorder="1" applyAlignment="1">
      <alignment vertical="center" wrapText="1"/>
    </xf>
    <xf numFmtId="43" fontId="9" fillId="57" borderId="5" xfId="4" applyFont="1" applyFill="1" applyBorder="1" applyAlignment="1">
      <alignment vertical="center" wrapText="1"/>
    </xf>
    <xf numFmtId="0" fontId="9" fillId="60" borderId="5" xfId="0" applyFont="1" applyFill="1" applyBorder="1" applyAlignment="1">
      <alignment vertical="center" wrapText="1"/>
    </xf>
    <xf numFmtId="3" fontId="9" fillId="60" borderId="5" xfId="0" applyNumberFormat="1" applyFont="1" applyFill="1" applyBorder="1" applyAlignment="1">
      <alignment vertical="center" wrapText="1"/>
    </xf>
    <xf numFmtId="180" fontId="9" fillId="56" borderId="5" xfId="4" applyNumberFormat="1" applyFont="1" applyFill="1" applyBorder="1" applyAlignment="1">
      <alignment vertical="center" wrapText="1"/>
    </xf>
    <xf numFmtId="180" fontId="9" fillId="62" borderId="5" xfId="4" applyNumberFormat="1" applyFont="1" applyFill="1" applyBorder="1" applyAlignment="1">
      <alignment vertical="center" wrapText="1"/>
    </xf>
    <xf numFmtId="180" fontId="9" fillId="57" borderId="5" xfId="4" applyNumberFormat="1" applyFont="1" applyFill="1" applyBorder="1" applyAlignment="1">
      <alignment vertical="center" wrapText="1"/>
    </xf>
    <xf numFmtId="0" fontId="88" fillId="0" borderId="3" xfId="0" applyFont="1" applyBorder="1"/>
    <xf numFmtId="0" fontId="9" fillId="3" borderId="0" xfId="0" quotePrefix="1" applyFont="1" applyFill="1" applyAlignment="1">
      <alignment horizontal="left"/>
    </xf>
    <xf numFmtId="0" fontId="9" fillId="3" borderId="0" xfId="0" quotePrefix="1" applyFont="1" applyFill="1" applyAlignment="1">
      <alignment vertical="center"/>
    </xf>
    <xf numFmtId="3" fontId="2" fillId="3" borderId="0" xfId="0" applyNumberFormat="1" applyFont="1" applyFill="1"/>
    <xf numFmtId="3" fontId="9" fillId="65" borderId="0" xfId="0" applyNumberFormat="1" applyFont="1" applyFill="1"/>
    <xf numFmtId="3" fontId="12" fillId="3" borderId="0" xfId="0" applyNumberFormat="1" applyFont="1" applyFill="1"/>
    <xf numFmtId="3" fontId="9" fillId="0" borderId="5" xfId="4" applyNumberFormat="1" applyFont="1" applyBorder="1" applyAlignment="1">
      <alignment horizontal="right" vertical="top" wrapText="1"/>
    </xf>
    <xf numFmtId="3" fontId="77" fillId="3" borderId="5" xfId="0" applyNumberFormat="1" applyFont="1" applyFill="1" applyBorder="1" applyAlignment="1">
      <alignment vertical="top" wrapText="1"/>
    </xf>
    <xf numFmtId="0" fontId="88" fillId="53" borderId="13" xfId="0" applyFont="1" applyFill="1" applyBorder="1" applyAlignment="1">
      <alignment vertical="center" wrapText="1"/>
    </xf>
    <xf numFmtId="0" fontId="88" fillId="53" borderId="15" xfId="0" applyFont="1" applyFill="1" applyBorder="1" applyAlignment="1">
      <alignment vertical="center" wrapText="1"/>
    </xf>
    <xf numFmtId="0" fontId="88" fillId="53" borderId="14" xfId="0" applyFont="1" applyFill="1" applyBorder="1" applyAlignment="1">
      <alignment vertical="center" wrapText="1"/>
    </xf>
    <xf numFmtId="0" fontId="91" fillId="53" borderId="15" xfId="0" applyFont="1" applyFill="1" applyBorder="1" applyAlignment="1">
      <alignment vertical="center" wrapText="1"/>
    </xf>
    <xf numFmtId="0" fontId="16" fillId="3" borderId="11" xfId="0" applyFont="1" applyFill="1" applyBorder="1" applyAlignment="1">
      <alignment vertical="center"/>
    </xf>
    <xf numFmtId="0" fontId="9" fillId="3" borderId="11" xfId="0" applyFont="1" applyFill="1" applyBorder="1" applyAlignment="1">
      <alignment horizontal="left" vertical="center"/>
    </xf>
    <xf numFmtId="0" fontId="94" fillId="0" borderId="11" xfId="0" applyFont="1" applyBorder="1"/>
    <xf numFmtId="0" fontId="0" fillId="0" borderId="11" xfId="0" applyBorder="1"/>
    <xf numFmtId="0" fontId="16" fillId="2" borderId="0" xfId="2" applyFont="1" applyFill="1"/>
    <xf numFmtId="0" fontId="16" fillId="61" borderId="34" xfId="0" applyFont="1" applyFill="1" applyBorder="1" applyAlignment="1">
      <alignment vertical="center" wrapText="1"/>
    </xf>
    <xf numFmtId="0" fontId="16" fillId="65" borderId="34" xfId="0" applyFont="1" applyFill="1" applyBorder="1" applyAlignment="1">
      <alignment vertical="center" wrapText="1"/>
    </xf>
    <xf numFmtId="0" fontId="16" fillId="60" borderId="34" xfId="0" applyFont="1" applyFill="1" applyBorder="1" applyAlignment="1">
      <alignment vertical="center" wrapText="1"/>
    </xf>
    <xf numFmtId="0" fontId="16" fillId="64" borderId="34" xfId="0" applyFont="1" applyFill="1" applyBorder="1" applyAlignment="1">
      <alignment vertical="center" wrapText="1"/>
    </xf>
    <xf numFmtId="0" fontId="94" fillId="0" borderId="0" xfId="0" applyFont="1" applyAlignment="1">
      <alignment wrapText="1"/>
    </xf>
    <xf numFmtId="0" fontId="94" fillId="0" borderId="5" xfId="0" applyFont="1" applyBorder="1" applyAlignment="1">
      <alignment horizontal="center" wrapText="1"/>
    </xf>
    <xf numFmtId="0" fontId="94" fillId="0" borderId="5" xfId="0" applyFont="1" applyBorder="1" applyAlignment="1">
      <alignment vertical="center" wrapText="1"/>
    </xf>
    <xf numFmtId="0" fontId="79" fillId="66" borderId="0" xfId="0" applyFont="1" applyFill="1"/>
    <xf numFmtId="0" fontId="16" fillId="3" borderId="10" xfId="0" applyFont="1" applyFill="1" applyBorder="1" applyAlignment="1">
      <alignment vertical="center"/>
    </xf>
    <xf numFmtId="0" fontId="9" fillId="3" borderId="12" xfId="0" applyFont="1" applyFill="1" applyBorder="1" applyAlignment="1">
      <alignment horizontal="left" vertical="center"/>
    </xf>
    <xf numFmtId="0" fontId="17" fillId="3" borderId="4" xfId="0" applyFont="1" applyFill="1" applyBorder="1" applyAlignment="1">
      <alignment vertical="center"/>
    </xf>
    <xf numFmtId="0" fontId="16" fillId="3" borderId="0" xfId="0" applyFont="1" applyFill="1" applyAlignment="1">
      <alignment vertical="center"/>
    </xf>
    <xf numFmtId="0" fontId="9" fillId="3" borderId="0" xfId="0" applyFont="1" applyFill="1" applyAlignment="1">
      <alignment horizontal="left" vertical="center"/>
    </xf>
    <xf numFmtId="0" fontId="9" fillId="3" borderId="1" xfId="0" applyFont="1" applyFill="1" applyBorder="1" applyAlignment="1">
      <alignment horizontal="left" vertical="center"/>
    </xf>
    <xf numFmtId="0" fontId="16" fillId="64" borderId="35" xfId="0" applyFont="1" applyFill="1" applyBorder="1" applyAlignment="1">
      <alignment vertical="center"/>
    </xf>
    <xf numFmtId="0" fontId="9" fillId="3" borderId="1" xfId="0" applyFont="1" applyFill="1" applyBorder="1" applyAlignment="1">
      <alignment vertical="center"/>
    </xf>
    <xf numFmtId="0" fontId="16" fillId="3" borderId="4" xfId="0" applyFont="1" applyFill="1" applyBorder="1" applyAlignment="1">
      <alignment vertical="center"/>
    </xf>
    <xf numFmtId="0" fontId="16" fillId="65" borderId="35" xfId="0" applyFont="1" applyFill="1" applyBorder="1" applyAlignment="1">
      <alignment vertical="center"/>
    </xf>
    <xf numFmtId="0" fontId="16" fillId="60" borderId="35" xfId="0" applyFont="1" applyFill="1" applyBorder="1" applyAlignment="1">
      <alignment vertical="center"/>
    </xf>
    <xf numFmtId="0" fontId="9" fillId="3" borderId="0" xfId="0" applyFont="1" applyFill="1" applyAlignment="1">
      <alignment vertical="center" wrapText="1"/>
    </xf>
    <xf numFmtId="0" fontId="9" fillId="3" borderId="1" xfId="0" applyFont="1" applyFill="1" applyBorder="1" applyAlignment="1">
      <alignment vertical="center" wrapText="1"/>
    </xf>
    <xf numFmtId="0" fontId="16" fillId="3" borderId="0" xfId="0" applyFont="1" applyFill="1" applyAlignment="1">
      <alignment vertical="center" wrapText="1"/>
    </xf>
    <xf numFmtId="0" fontId="16" fillId="61" borderId="35" xfId="0" applyFont="1" applyFill="1" applyBorder="1" applyAlignment="1">
      <alignment vertical="center"/>
    </xf>
    <xf numFmtId="0" fontId="9" fillId="3" borderId="0" xfId="0" applyFont="1" applyFill="1" applyAlignment="1">
      <alignment horizontal="left" vertical="center" wrapText="1"/>
    </xf>
    <xf numFmtId="0" fontId="9" fillId="3" borderId="1" xfId="0" applyFont="1" applyFill="1" applyBorder="1" applyAlignment="1">
      <alignment horizontal="left" vertical="center" wrapText="1"/>
    </xf>
    <xf numFmtId="0" fontId="16" fillId="3" borderId="4" xfId="0" applyFont="1" applyFill="1" applyBorder="1" applyAlignment="1">
      <alignment vertical="center" wrapText="1"/>
    </xf>
    <xf numFmtId="0" fontId="17" fillId="3" borderId="3" xfId="0" applyFont="1" applyFill="1" applyBorder="1" applyAlignment="1">
      <alignment vertical="center"/>
    </xf>
    <xf numFmtId="0" fontId="0" fillId="0" borderId="12" xfId="0" applyBorder="1"/>
    <xf numFmtId="0" fontId="0" fillId="0" borderId="1" xfId="0" applyBorder="1"/>
    <xf numFmtId="0" fontId="94" fillId="0" borderId="4" xfId="0" applyFont="1" applyBorder="1"/>
    <xf numFmtId="0" fontId="96" fillId="0" borderId="0" xfId="0" applyFont="1" applyAlignment="1">
      <alignment horizontal="center"/>
    </xf>
    <xf numFmtId="0" fontId="95" fillId="0" borderId="4" xfId="0" applyFont="1" applyBorder="1"/>
    <xf numFmtId="0" fontId="0" fillId="0" borderId="0" xfId="0" applyAlignment="1">
      <alignment wrapText="1"/>
    </xf>
    <xf numFmtId="0" fontId="0" fillId="0" borderId="1" xfId="0" applyBorder="1" applyAlignment="1">
      <alignment wrapText="1"/>
    </xf>
    <xf numFmtId="0" fontId="94" fillId="0" borderId="4" xfId="0" applyFont="1" applyBorder="1" applyAlignment="1">
      <alignment horizontal="center"/>
    </xf>
    <xf numFmtId="0" fontId="94" fillId="0" borderId="0" xfId="0" applyFont="1" applyAlignment="1">
      <alignment horizontal="left" vertical="center"/>
    </xf>
    <xf numFmtId="0" fontId="94" fillId="0" borderId="1" xfId="0" applyFont="1" applyBorder="1" applyAlignment="1">
      <alignment horizontal="left" vertical="center"/>
    </xf>
    <xf numFmtId="0" fontId="0" fillId="0" borderId="3" xfId="0" applyBorder="1"/>
    <xf numFmtId="0" fontId="0" fillId="0" borderId="2" xfId="0" applyBorder="1"/>
    <xf numFmtId="0" fontId="9" fillId="3" borderId="0" xfId="0" applyFont="1" applyFill="1" applyAlignment="1">
      <alignment horizontal="left" vertical="top" wrapText="1"/>
    </xf>
    <xf numFmtId="0" fontId="98" fillId="0" borderId="0" xfId="0" applyFont="1"/>
    <xf numFmtId="0" fontId="78" fillId="3" borderId="0" xfId="0" applyFont="1" applyFill="1" applyAlignment="1">
      <alignment horizontal="left" vertical="top"/>
    </xf>
    <xf numFmtId="0" fontId="78" fillId="3" borderId="0" xfId="0" applyFont="1" applyFill="1" applyAlignment="1">
      <alignment horizontal="left" vertical="top" wrapText="1"/>
    </xf>
    <xf numFmtId="0" fontId="78" fillId="0" borderId="0" xfId="0" applyFont="1" applyAlignment="1">
      <alignment vertical="top"/>
    </xf>
    <xf numFmtId="0" fontId="9" fillId="0" borderId="0" xfId="0" applyFont="1" applyAlignment="1">
      <alignment vertical="center"/>
    </xf>
    <xf numFmtId="0" fontId="16" fillId="0" borderId="0" xfId="0" applyFont="1"/>
    <xf numFmtId="0" fontId="9" fillId="3" borderId="5" xfId="0" applyFont="1" applyFill="1" applyBorder="1" applyAlignment="1">
      <alignment vertical="center" wrapText="1"/>
    </xf>
    <xf numFmtId="10" fontId="9" fillId="3" borderId="5" xfId="0" applyNumberFormat="1" applyFont="1" applyFill="1" applyBorder="1" applyAlignment="1">
      <alignment vertical="center" wrapText="1"/>
    </xf>
    <xf numFmtId="0" fontId="16" fillId="52" borderId="14" xfId="0" applyFont="1" applyFill="1" applyBorder="1" applyAlignment="1">
      <alignment vertical="center" wrapText="1"/>
    </xf>
    <xf numFmtId="0" fontId="16" fillId="52" borderId="9" xfId="0" applyFont="1" applyFill="1" applyBorder="1" applyAlignment="1">
      <alignment vertical="center" wrapText="1"/>
    </xf>
    <xf numFmtId="0" fontId="16" fillId="52" borderId="3" xfId="0" applyFont="1" applyFill="1" applyBorder="1" applyAlignment="1">
      <alignment vertical="center" wrapText="1"/>
    </xf>
    <xf numFmtId="0" fontId="16" fillId="52" borderId="2" xfId="0" applyFont="1" applyFill="1" applyBorder="1" applyAlignment="1">
      <alignment vertical="center" wrapText="1"/>
    </xf>
    <xf numFmtId="0" fontId="79" fillId="3" borderId="0" xfId="0" applyFont="1" applyFill="1" applyAlignment="1">
      <alignment vertical="top"/>
    </xf>
    <xf numFmtId="0" fontId="4" fillId="3" borderId="0" xfId="0" applyFont="1" applyFill="1" applyAlignment="1">
      <alignment vertical="top"/>
    </xf>
    <xf numFmtId="0" fontId="90" fillId="0" borderId="5" xfId="0" applyFont="1" applyBorder="1" applyAlignment="1">
      <alignment horizontal="left" vertical="center" wrapText="1"/>
    </xf>
    <xf numFmtId="0" fontId="90" fillId="0" borderId="5" xfId="0" applyFont="1" applyBorder="1" applyAlignment="1">
      <alignment vertical="center" wrapText="1"/>
    </xf>
    <xf numFmtId="0" fontId="9" fillId="54" borderId="5" xfId="0" applyFont="1" applyFill="1" applyBorder="1" applyAlignment="1">
      <alignment horizontal="left" vertical="center" wrapText="1"/>
    </xf>
    <xf numFmtId="10" fontId="9" fillId="54" borderId="5" xfId="0" applyNumberFormat="1" applyFont="1" applyFill="1" applyBorder="1" applyAlignment="1">
      <alignment horizontal="left" vertical="center" wrapText="1"/>
    </xf>
    <xf numFmtId="0" fontId="16" fillId="58" borderId="5" xfId="0" applyFont="1" applyFill="1" applyBorder="1" applyAlignment="1">
      <alignment vertical="top"/>
    </xf>
    <xf numFmtId="0" fontId="16" fillId="58" borderId="13" xfId="0" applyFont="1" applyFill="1" applyBorder="1" applyAlignment="1">
      <alignment vertical="top" wrapText="1"/>
    </xf>
    <xf numFmtId="0" fontId="16" fillId="58" borderId="5" xfId="0" applyFont="1" applyFill="1" applyBorder="1" applyAlignment="1">
      <alignment vertical="top" wrapText="1"/>
    </xf>
    <xf numFmtId="0" fontId="16" fillId="59" borderId="13" xfId="0" applyFont="1" applyFill="1" applyBorder="1" applyAlignment="1">
      <alignment vertical="top" wrapText="1"/>
    </xf>
    <xf numFmtId="0" fontId="16" fillId="59" borderId="5" xfId="0" applyFont="1" applyFill="1" applyBorder="1" applyAlignment="1">
      <alignment vertical="top" wrapText="1"/>
    </xf>
    <xf numFmtId="0" fontId="16" fillId="59" borderId="5" xfId="0" applyFont="1" applyFill="1" applyBorder="1" applyAlignment="1">
      <alignment horizontal="center" vertical="top" wrapText="1"/>
    </xf>
    <xf numFmtId="0" fontId="16" fillId="59" borderId="13" xfId="0" applyFont="1" applyFill="1" applyBorder="1" applyAlignment="1">
      <alignment horizontal="center" vertical="top" wrapText="1"/>
    </xf>
    <xf numFmtId="49" fontId="16" fillId="58" borderId="13" xfId="0" applyNumberFormat="1" applyFont="1" applyFill="1" applyBorder="1" applyAlignment="1">
      <alignment vertical="top"/>
    </xf>
    <xf numFmtId="0" fontId="16" fillId="59" borderId="10" xfId="0" applyFont="1" applyFill="1" applyBorder="1" applyAlignment="1">
      <alignment vertical="top" wrapText="1"/>
    </xf>
    <xf numFmtId="3" fontId="16" fillId="59" borderId="5" xfId="0" applyNumberFormat="1" applyFont="1" applyFill="1" applyBorder="1" applyAlignment="1">
      <alignment vertical="top" wrapText="1"/>
    </xf>
    <xf numFmtId="0" fontId="9" fillId="0" borderId="5" xfId="0" applyFont="1" applyBorder="1" applyAlignment="1">
      <alignment horizontal="left" vertical="center" wrapText="1"/>
    </xf>
    <xf numFmtId="0" fontId="9" fillId="63" borderId="5" xfId="0" applyFont="1" applyFill="1" applyBorder="1" applyAlignment="1">
      <alignment vertical="center" wrapText="1"/>
    </xf>
    <xf numFmtId="0" fontId="4" fillId="0" borderId="0" xfId="0" applyFont="1"/>
    <xf numFmtId="0" fontId="16" fillId="61" borderId="5" xfId="0" applyFont="1" applyFill="1" applyBorder="1"/>
    <xf numFmtId="0" fontId="16" fillId="61" borderId="5" xfId="0" applyFont="1" applyFill="1" applyBorder="1" applyAlignment="1">
      <alignment horizontal="center"/>
    </xf>
    <xf numFmtId="0" fontId="79" fillId="3" borderId="0" xfId="0" applyFont="1" applyFill="1" applyAlignment="1">
      <alignment wrapText="1"/>
    </xf>
    <xf numFmtId="0" fontId="79" fillId="3" borderId="0" xfId="0" applyFont="1" applyFill="1" applyAlignment="1">
      <alignment horizontal="left" vertical="top"/>
    </xf>
    <xf numFmtId="0" fontId="9" fillId="56" borderId="8" xfId="0" applyFont="1" applyFill="1" applyBorder="1" applyAlignment="1">
      <alignment vertical="center" wrapText="1"/>
    </xf>
    <xf numFmtId="0" fontId="16" fillId="54" borderId="13" xfId="0" applyFont="1" applyFill="1" applyBorder="1" applyAlignment="1">
      <alignment vertical="center" wrapText="1"/>
    </xf>
    <xf numFmtId="0" fontId="16" fillId="54" borderId="14" xfId="0" applyFont="1" applyFill="1" applyBorder="1" applyAlignment="1">
      <alignment vertical="center" wrapText="1"/>
    </xf>
    <xf numFmtId="0" fontId="16" fillId="53" borderId="13" xfId="0" applyFont="1" applyFill="1" applyBorder="1" applyAlignment="1">
      <alignment vertical="center" wrapText="1"/>
    </xf>
    <xf numFmtId="0" fontId="16" fillId="53" borderId="15" xfId="0" applyFont="1" applyFill="1" applyBorder="1" applyAlignment="1">
      <alignment vertical="center" wrapText="1"/>
    </xf>
    <xf numFmtId="0" fontId="16" fillId="53" borderId="14" xfId="0" applyFont="1" applyFill="1" applyBorder="1" applyAlignment="1">
      <alignment vertical="center" wrapText="1"/>
    </xf>
    <xf numFmtId="2" fontId="9" fillId="56" borderId="8" xfId="4" applyNumberFormat="1" applyFont="1" applyFill="1" applyBorder="1" applyAlignment="1">
      <alignment vertical="center" wrapText="1"/>
    </xf>
    <xf numFmtId="2" fontId="9" fillId="62" borderId="8" xfId="4" quotePrefix="1" applyNumberFormat="1" applyFont="1" applyFill="1" applyBorder="1" applyAlignment="1">
      <alignment vertical="center" wrapText="1"/>
    </xf>
    <xf numFmtId="0" fontId="9" fillId="57" borderId="8" xfId="0" applyFont="1" applyFill="1" applyBorder="1" applyAlignment="1">
      <alignment vertical="center" wrapText="1"/>
    </xf>
    <xf numFmtId="0" fontId="16" fillId="3" borderId="13" xfId="0" applyFont="1" applyFill="1" applyBorder="1" applyAlignment="1">
      <alignment vertical="center" wrapText="1"/>
    </xf>
    <xf numFmtId="0" fontId="16" fillId="3" borderId="15" xfId="0" applyFont="1" applyFill="1" applyBorder="1" applyAlignment="1">
      <alignment vertical="center" wrapText="1"/>
    </xf>
    <xf numFmtId="0" fontId="91" fillId="3" borderId="15" xfId="0" applyFont="1" applyFill="1" applyBorder="1" applyAlignment="1">
      <alignment vertical="center" wrapText="1"/>
    </xf>
    <xf numFmtId="0" fontId="16" fillId="54" borderId="15" xfId="0" applyFont="1" applyFill="1" applyBorder="1" applyAlignment="1">
      <alignment vertical="center" wrapText="1"/>
    </xf>
    <xf numFmtId="0" fontId="16" fillId="3" borderId="14" xfId="0" applyFont="1" applyFill="1" applyBorder="1" applyAlignment="1">
      <alignment vertical="center" wrapText="1"/>
    </xf>
    <xf numFmtId="0" fontId="91" fillId="3" borderId="14" xfId="0" applyFont="1" applyFill="1" applyBorder="1" applyAlignment="1">
      <alignment vertical="center" wrapText="1"/>
    </xf>
    <xf numFmtId="2" fontId="9" fillId="57" borderId="8" xfId="4" applyNumberFormat="1" applyFont="1" applyFill="1" applyBorder="1" applyAlignment="1">
      <alignment vertical="center" wrapText="1"/>
    </xf>
    <xf numFmtId="0" fontId="9" fillId="60" borderId="8" xfId="0" applyFont="1" applyFill="1" applyBorder="1" applyAlignment="1">
      <alignment vertical="center" wrapText="1"/>
    </xf>
    <xf numFmtId="0" fontId="94" fillId="69" borderId="5" xfId="0" applyFont="1" applyFill="1" applyBorder="1" applyAlignment="1">
      <alignment horizontal="center"/>
    </xf>
    <xf numFmtId="0" fontId="94" fillId="67" borderId="5" xfId="0" applyFont="1" applyFill="1" applyBorder="1" applyAlignment="1">
      <alignment horizontal="center"/>
    </xf>
    <xf numFmtId="181" fontId="9" fillId="3" borderId="5" xfId="0" applyNumberFormat="1" applyFont="1" applyFill="1" applyBorder="1"/>
    <xf numFmtId="181" fontId="9" fillId="62" borderId="5" xfId="0" applyNumberFormat="1" applyFont="1" applyFill="1" applyBorder="1" applyAlignment="1">
      <alignment vertical="center" wrapText="1"/>
    </xf>
    <xf numFmtId="0" fontId="9" fillId="3" borderId="3" xfId="0" applyFont="1" applyFill="1" applyBorder="1" applyAlignment="1">
      <alignment horizontal="left" vertical="top" wrapText="1"/>
    </xf>
    <xf numFmtId="0" fontId="16" fillId="58" borderId="5" xfId="0" applyFont="1" applyFill="1" applyBorder="1" applyAlignment="1">
      <alignment horizontal="left" vertical="center" wrapText="1"/>
    </xf>
  </cellXfs>
  <cellStyles count="655">
    <cellStyle name="%" xfId="24" xr:uid="{63B7F117-EA77-4288-BB93-EC2EF1243C57}"/>
    <cellStyle name="% 2" xfId="25" xr:uid="{BD2CB845-AD70-4DC3-9B6E-D1A508365F14}"/>
    <cellStyle name="%_PEF FSBR2011" xfId="26" xr:uid="{DF30FCA4-272B-4FF6-A524-8ACE81CEAE22}"/>
    <cellStyle name="]_x000d__x000a_Zoomed=1_x000d__x000a_Row=0_x000d__x000a_Column=0_x000d__x000a_Height=0_x000d__x000a_Width=0_x000d__x000a_FontName=FoxFont_x000d__x000a_FontStyle=0_x000d__x000a_FontSize=9_x000d__x000a_PrtFontName=FoxPrin" xfId="27" xr:uid="{F77EC4ED-D33B-4807-9AF3-640049B93BF6}"/>
    <cellStyle name="_TableHead" xfId="28" xr:uid="{9ED2C203-4CD9-472A-B7BA-40D01EB9ED73}"/>
    <cellStyle name="1dp" xfId="29" xr:uid="{0A64DDCA-686D-4B03-85ED-5B0C26F5F869}"/>
    <cellStyle name="1dp 2" xfId="30" xr:uid="{FFF2E6AA-76A6-4927-8EB1-846B50DDB710}"/>
    <cellStyle name="20% - Accent1 2" xfId="31" xr:uid="{E9D5BD3F-22AA-4B89-96FB-46C2D6E146B0}"/>
    <cellStyle name="20% - Accent2 2" xfId="32" xr:uid="{ED141AF6-9A0F-444D-9D26-1A12D8183EC1}"/>
    <cellStyle name="20% - Accent3 2" xfId="33" xr:uid="{34F4B961-5FBB-40C6-B424-F80ADADFB2C9}"/>
    <cellStyle name="20% - Accent4 2" xfId="34" xr:uid="{CFAC2232-66D7-42DE-82F5-52CCF3F43046}"/>
    <cellStyle name="20% - Accent5 2" xfId="35" xr:uid="{E1B175EF-1003-4ED3-8A50-8E5404E70E8A}"/>
    <cellStyle name="20% - Accent6 2" xfId="36" xr:uid="{ED8C1E2A-3998-4991-A773-F860CC58922A}"/>
    <cellStyle name="3dp" xfId="37" xr:uid="{A8DE920F-17D9-4D69-923C-509BF74FB9EB}"/>
    <cellStyle name="3dp 2" xfId="38" xr:uid="{D6B76A33-5910-41A0-B215-0C6CC41CBA7F}"/>
    <cellStyle name="40% - Accent1 2" xfId="39" xr:uid="{FD5BB3FE-1B02-4315-A3E1-7D53B865721D}"/>
    <cellStyle name="40% - Accent2 2" xfId="40" xr:uid="{58DF7A5A-1C0D-4A00-8A29-47BC1786C301}"/>
    <cellStyle name="40% - Accent3 2" xfId="41" xr:uid="{03C0ED64-0D88-4D74-B113-0B6917537A53}"/>
    <cellStyle name="40% - Accent4 2" xfId="42" xr:uid="{5E87E5B1-5441-48C0-9533-0943FD4FEB55}"/>
    <cellStyle name="40% - Accent5 2" xfId="43" xr:uid="{F372A23C-BBB9-47D2-AD35-02FF09C76BA3}"/>
    <cellStyle name="40% - Accent6 2" xfId="44" xr:uid="{46464CEF-86E8-4EC5-AE47-430C6A527F1B}"/>
    <cellStyle name="4dp" xfId="45" xr:uid="{1BFDC334-BBBA-4C18-9056-DFCBBCAE5CA2}"/>
    <cellStyle name="4dp 2" xfId="46" xr:uid="{F757C062-ED90-4FE2-B99C-FEE94E9165A1}"/>
    <cellStyle name="60% - Accent1 2" xfId="47" xr:uid="{C48FB300-1FD2-4A25-9616-44679A881F04}"/>
    <cellStyle name="60% - Accent2 2" xfId="48" xr:uid="{6E20BD11-6441-4F74-99F2-5D2B781C7897}"/>
    <cellStyle name="60% - Accent3 2" xfId="49" xr:uid="{67575AC0-59ED-4B00-80C7-2962E5E73929}"/>
    <cellStyle name="60% - Accent4 2" xfId="50" xr:uid="{9025D86F-B0F1-4A73-B8EC-A44F7DD082BA}"/>
    <cellStyle name="60% - Accent5 2" xfId="51" xr:uid="{02A97C13-DA1B-4A0A-9466-D69933F37DB8}"/>
    <cellStyle name="60% - Accent6 2" xfId="52" xr:uid="{65EDCED8-2EA5-42AB-8E2D-558A4F538CF0}"/>
    <cellStyle name="Accent1 2" xfId="53" xr:uid="{8C32CADF-D720-46BD-BB0E-6DA057F3C607}"/>
    <cellStyle name="Accent2 2" xfId="54" xr:uid="{B04E1EFD-527C-45F7-9D22-598F36B3CE34}"/>
    <cellStyle name="Accent3 2" xfId="55" xr:uid="{0815F157-8C7C-46AA-B5D3-8810BB393BCE}"/>
    <cellStyle name="Accent4 2" xfId="56" xr:uid="{6DF3F7EA-2999-46EF-AFB1-56EA74F3F773}"/>
    <cellStyle name="Accent5 2" xfId="57" xr:uid="{A071989A-A34B-4B14-9155-425B2DF3F0B2}"/>
    <cellStyle name="Accent6 2" xfId="58" xr:uid="{CD7EAC15-B7C1-46A5-9BF9-E8273F6F291B}"/>
    <cellStyle name="Bad 2" xfId="59" xr:uid="{1EA597F4-987C-4EC9-8F14-D6B55C0B495B}"/>
    <cellStyle name="Bid £m format" xfId="60" xr:uid="{46F4C7B5-EB3D-480A-8A2E-C77ED029A220}"/>
    <cellStyle name="Calculation 2" xfId="61" xr:uid="{BCC4582D-6411-47B6-BD7D-90FC7111A369}"/>
    <cellStyle name="Check Cell 2" xfId="62" xr:uid="{73101B4F-571A-40A3-9004-AF1DB01DF0D3}"/>
    <cellStyle name="CIL" xfId="63" xr:uid="{CAB1AE78-BB0D-4156-847F-859A80C8877F}"/>
    <cellStyle name="CIU" xfId="64" xr:uid="{C0093146-BFAB-4CE1-9E0B-98CEF5BA33DF}"/>
    <cellStyle name="Comma" xfId="4" builtinId="3"/>
    <cellStyle name="Comma [0] 2" xfId="66" xr:uid="{CD713401-927B-4F06-875E-2DE5A98BE06A}"/>
    <cellStyle name="Comma [0] 2 2" xfId="393" xr:uid="{B0A35107-D32A-40A2-82B3-A74269A115DF}"/>
    <cellStyle name="Comma [0] 2 3" xfId="451" xr:uid="{B7B9C9A5-D345-4CA2-9DAA-D9908A3E7551}"/>
    <cellStyle name="Comma [0] 2 4" xfId="500" xr:uid="{E5758687-572F-4FFB-8042-F65D62285F45}"/>
    <cellStyle name="Comma [0] 2 5" xfId="558" xr:uid="{5E235F49-CF02-4A3A-BAC3-346BD5D05A93}"/>
    <cellStyle name="Comma [0] 2 6" xfId="607" xr:uid="{887EBDFD-B705-4302-BDCE-EF68986EF3D0}"/>
    <cellStyle name="Comma [0] 3" xfId="67" xr:uid="{BD0CD31C-B9F3-42FB-B4C7-63E7B6A71F76}"/>
    <cellStyle name="Comma [0] 3 2" xfId="394" xr:uid="{97B09A0B-C2BA-45A6-AB65-1C1F034CA182}"/>
    <cellStyle name="Comma [0] 3 3" xfId="452" xr:uid="{7CC11027-5E82-4615-AC93-36C06CBC7C4A}"/>
    <cellStyle name="Comma [0] 3 4" xfId="501" xr:uid="{014A6AF2-615F-40D2-91C9-3F3B08C38900}"/>
    <cellStyle name="Comma [0] 3 5" xfId="559" xr:uid="{97301519-0818-426A-AEE3-948CA3FB2DAA}"/>
    <cellStyle name="Comma [0] 3 6" xfId="608" xr:uid="{9EF4F159-A12D-4F87-83CA-67841263894E}"/>
    <cellStyle name="Comma [0] 4" xfId="68" xr:uid="{AB54C17E-966D-4A36-83EF-4F78A1315F31}"/>
    <cellStyle name="Comma [0] 4 2" xfId="395" xr:uid="{79140AD0-E3EB-4A05-AB9C-5B6551B1D610}"/>
    <cellStyle name="Comma [0] 4 3" xfId="453" xr:uid="{B9E98FE2-411D-4B71-927E-9FF252C2EB17}"/>
    <cellStyle name="Comma [0] 4 4" xfId="502" xr:uid="{A5406C7E-AF58-4D19-89B4-CC66E62B5D38}"/>
    <cellStyle name="Comma [0] 4 5" xfId="560" xr:uid="{D14C7F8B-DAF3-42D9-86D7-F20DEA02C386}"/>
    <cellStyle name="Comma [0] 4 6" xfId="609" xr:uid="{00A565F8-F638-48EA-AB2E-87115036AB47}"/>
    <cellStyle name="Comma 10" xfId="392" xr:uid="{9C0DF309-0505-4FAF-8328-49A88A9DE825}"/>
    <cellStyle name="Comma 11" xfId="440" xr:uid="{8649F2C3-D415-4DB8-9D0F-F66521A33A46}"/>
    <cellStyle name="Comma 12" xfId="443" xr:uid="{FCDC03D0-0891-42D8-8A22-430BBBDB874C}"/>
    <cellStyle name="Comma 13" xfId="441" xr:uid="{0373ADCF-1FE4-4C22-8CED-715ACDE6A1F6}"/>
    <cellStyle name="Comma 14" xfId="450" xr:uid="{003FCB25-FEA8-4C12-A72C-79969FADB1C0}"/>
    <cellStyle name="Comma 15" xfId="499" xr:uid="{3612695C-8944-43A7-9473-E1587FF1A5E6}"/>
    <cellStyle name="Comma 16" xfId="547" xr:uid="{0418B69F-159D-498E-BC2F-FC773FB103DC}"/>
    <cellStyle name="Comma 17" xfId="549" xr:uid="{9786A321-8028-46D6-B2A7-3680F63C7EBF}"/>
    <cellStyle name="Comma 18" xfId="557" xr:uid="{FB4C4A01-632F-4AA8-8E16-E2D2A7B84B87}"/>
    <cellStyle name="Comma 19" xfId="606" xr:uid="{7EDBD1AC-A3CA-40BF-B6C8-ABDC3D7B3DD4}"/>
    <cellStyle name="Comma 2" xfId="18" xr:uid="{2318BE5B-0C4B-459D-90CE-DBC36390909B}"/>
    <cellStyle name="Comma 2 2" xfId="69" xr:uid="{FDB54C54-9C47-4AAF-A2BE-F38C4DB3076E}"/>
    <cellStyle name="Comma 2 3" xfId="396" xr:uid="{EBBC156D-746B-4DF3-9554-FCCC050E0795}"/>
    <cellStyle name="Comma 2 4" xfId="454" xr:uid="{9BC2CB38-60F7-4372-9340-F55EC2EAACF5}"/>
    <cellStyle name="Comma 2 5" xfId="503" xr:uid="{21B0554B-98B0-407D-880F-D5A4DBED1B2B}"/>
    <cellStyle name="Comma 2 6" xfId="561" xr:uid="{1DD5715F-4528-4069-97A3-A81A4A3A1F73}"/>
    <cellStyle name="Comma 2 7" xfId="610" xr:uid="{0FABA1B1-7FE4-4A51-88AB-84AB907A4DDF}"/>
    <cellStyle name="Comma 3" xfId="70" xr:uid="{39A1B72B-918E-4592-9737-21E6CBFF69EA}"/>
    <cellStyle name="Comma 3 2" xfId="71" xr:uid="{4F68A1C6-6B7D-4376-8177-1117A5D09BD3}"/>
    <cellStyle name="Comma 3 2 2" xfId="398" xr:uid="{E0F40A3C-993A-4F31-B542-78B1E194593C}"/>
    <cellStyle name="Comma 3 2 3" xfId="456" xr:uid="{3FEF19E1-4D69-4499-9B2D-4C47BB795384}"/>
    <cellStyle name="Comma 3 2 4" xfId="505" xr:uid="{9DD2793C-F851-4D38-8D38-13B6FA98F54F}"/>
    <cellStyle name="Comma 3 2 5" xfId="563" xr:uid="{F7D5B202-865F-42F7-8FC2-631BD5D7D8E1}"/>
    <cellStyle name="Comma 3 2 6" xfId="612" xr:uid="{9A522CE6-F9FA-4A7D-A04D-0FA1ED650525}"/>
    <cellStyle name="Comma 3 3" xfId="397" xr:uid="{FD8661F5-307C-40C7-B0BB-6050C97AE814}"/>
    <cellStyle name="Comma 3 4" xfId="455" xr:uid="{928138B6-9764-49B4-94E1-E281B37DA1E1}"/>
    <cellStyle name="Comma 3 5" xfId="504" xr:uid="{0132018B-2C1A-4137-8587-4587FAB8B499}"/>
    <cellStyle name="Comma 3 6" xfId="562" xr:uid="{F114E058-23E5-4CD9-8DEE-85DDF57E161F}"/>
    <cellStyle name="Comma 3 7" xfId="611" xr:uid="{B16B69D3-480C-4420-9E17-0848CD801106}"/>
    <cellStyle name="Comma 4" xfId="72" xr:uid="{DEF46EB7-7918-4025-B2C3-C30FC6AD0C78}"/>
    <cellStyle name="Comma 4 2" xfId="399" xr:uid="{443906BA-7ECD-4EC5-A3D3-10C9528D4DCB}"/>
    <cellStyle name="Comma 4 3" xfId="457" xr:uid="{5989DE88-C5C1-4BC2-AEE0-CAE64DB7EF65}"/>
    <cellStyle name="Comma 4 4" xfId="506" xr:uid="{762A32EF-6D99-45F7-8035-244EDBF18D42}"/>
    <cellStyle name="Comma 4 5" xfId="564" xr:uid="{857354B3-0968-4F82-8625-4C80AB9E527F}"/>
    <cellStyle name="Comma 4 6" xfId="613" xr:uid="{8318F668-0BD8-4C56-A5E6-F86B97A828F1}"/>
    <cellStyle name="Comma 5" xfId="73" xr:uid="{31FD7FDA-C34E-4455-BCB4-125A35C53E30}"/>
    <cellStyle name="Comma 5 2" xfId="400" xr:uid="{D41AA32C-7600-4C5F-89B5-41A1D485E69B}"/>
    <cellStyle name="Comma 5 3" xfId="458" xr:uid="{C588BF98-D288-4545-AAB4-E734487E5406}"/>
    <cellStyle name="Comma 5 4" xfId="507" xr:uid="{4BA3B54B-248A-46BB-896E-DC90CB132B98}"/>
    <cellStyle name="Comma 5 5" xfId="565" xr:uid="{F518B874-ABDB-4DE1-83A8-2E4769ED8450}"/>
    <cellStyle name="Comma 5 6" xfId="614" xr:uid="{0762209C-153F-44F4-85DE-FABDB8300013}"/>
    <cellStyle name="Comma 6" xfId="74" xr:uid="{F71B9024-CDC7-449E-9F77-EE630C5F26C2}"/>
    <cellStyle name="Comma 6 2" xfId="401" xr:uid="{90378AD4-FC2E-401D-873B-B7BCF53C54FD}"/>
    <cellStyle name="Comma 6 3" xfId="459" xr:uid="{A8FD463B-AF97-4D88-8351-FA0C5F458B63}"/>
    <cellStyle name="Comma 6 4" xfId="508" xr:uid="{0ACBB587-00A6-4D95-92E6-B53C65139ABD}"/>
    <cellStyle name="Comma 6 5" xfId="566" xr:uid="{37B53CF8-0D0B-4427-86DE-7A23422DC1EB}"/>
    <cellStyle name="Comma 6 6" xfId="615" xr:uid="{2D051ADF-A5D6-4C68-BB03-13A5EEE9114F}"/>
    <cellStyle name="Comma 7" xfId="75" xr:uid="{3EDF6F2B-8F44-4501-8651-02532D515E52}"/>
    <cellStyle name="Comma 7 2" xfId="402" xr:uid="{8E353122-79CD-4220-A767-F9D821BADB0B}"/>
    <cellStyle name="Comma 7 3" xfId="460" xr:uid="{ECABA8B0-D189-4FEA-9F04-D523EB80922B}"/>
    <cellStyle name="Comma 7 4" xfId="509" xr:uid="{F5953DA8-3176-4F72-B96B-5445FE042424}"/>
    <cellStyle name="Comma 7 5" xfId="567" xr:uid="{28DCCD14-6E37-42F5-A7EC-2E250C9EF5A8}"/>
    <cellStyle name="Comma 7 6" xfId="616" xr:uid="{FD2E5E84-39BB-42A3-9220-4244B24870F8}"/>
    <cellStyle name="Comma 8" xfId="65" xr:uid="{BEAF1E4B-85FB-489F-81E0-3133D9644F65}"/>
    <cellStyle name="Comma 9" xfId="388" xr:uid="{7CECB412-E0F6-43D0-AC61-E0FE6035AC96}"/>
    <cellStyle name="Currency 2" xfId="76" xr:uid="{5BD9705F-132B-49AE-8E7B-AB845EF0A5E1}"/>
    <cellStyle name="Currency 2 2" xfId="403" xr:uid="{9258F57C-4C0F-4049-84AD-7B08B48AA3D6}"/>
    <cellStyle name="Currency 2 3" xfId="461" xr:uid="{D4374D3B-3F5D-43B0-B93A-1C608099C3D3}"/>
    <cellStyle name="Currency 2 4" xfId="510" xr:uid="{4D09F1E2-8B3A-4BA9-B138-28287657DF09}"/>
    <cellStyle name="Currency 2 5" xfId="568" xr:uid="{2A69BD48-04A9-4CB5-B934-CD06AC808D6C}"/>
    <cellStyle name="Currency 2 6" xfId="617" xr:uid="{7D994C38-34A9-49C7-B2A6-1E2998BBBC85}"/>
    <cellStyle name="Description" xfId="77" xr:uid="{868FE7CE-DE78-45BA-A489-6AB081B21EC8}"/>
    <cellStyle name="Euro" xfId="78" xr:uid="{77BF5345-C8FB-4DC6-AD11-3AABC3845005}"/>
    <cellStyle name="Explanatory Text 2" xfId="79" xr:uid="{A2281AE4-F2D4-4D4E-88C6-4C47C6E2762C}"/>
    <cellStyle name="Flash" xfId="80" xr:uid="{E87670EA-BE44-4C7C-AEB1-5A81AABD51A9}"/>
    <cellStyle name="footnote ref" xfId="81" xr:uid="{EB284E43-F2E0-4455-8C79-ADE8F41BCBF2}"/>
    <cellStyle name="footnote text" xfId="82" xr:uid="{A26AAFD1-051C-48B6-AEB8-8CEE4B192D25}"/>
    <cellStyle name="General" xfId="83" xr:uid="{8E6DE314-66D1-4CF0-84EE-F93135D5FA10}"/>
    <cellStyle name="General 2" xfId="84" xr:uid="{9E38428D-3627-46CE-A44B-6D44EAA6940E}"/>
    <cellStyle name="Good 2" xfId="85" xr:uid="{5CC9A516-9108-4AD5-9C40-96AAD0575901}"/>
    <cellStyle name="Grey" xfId="86" xr:uid="{4054FACF-43C8-416A-B7AD-5A8901C01747}"/>
    <cellStyle name="HeaderLabel" xfId="87" xr:uid="{FB2545F1-81AD-4CB9-A3D0-2EC757B4C60E}"/>
    <cellStyle name="HeaderText" xfId="88" xr:uid="{9442CB6E-0641-4E06-B2CB-F3223A7F79B1}"/>
    <cellStyle name="Heading 1 2" xfId="89" xr:uid="{B406CD8D-F3A8-4362-B4DB-190922547018}"/>
    <cellStyle name="Heading 1 2 2" xfId="90" xr:uid="{E9D607A7-9EA8-41A8-B20D-E538FA64562F}"/>
    <cellStyle name="Heading 1 2_asset sales" xfId="91" xr:uid="{A848A318-BB54-413D-9B0C-DC6DF46D4015}"/>
    <cellStyle name="Heading 1 3" xfId="92" xr:uid="{C3C104E6-4035-4A0F-828E-84FA833ABC27}"/>
    <cellStyle name="Heading 1 4" xfId="93" xr:uid="{D8F76313-8DD9-498E-8859-2DE9491793AB}"/>
    <cellStyle name="Heading 2 2" xfId="94" xr:uid="{AA290CD3-3CA8-4644-8FB3-19449B8875B9}"/>
    <cellStyle name="Heading 2 3" xfId="95" xr:uid="{7483FEEA-07B5-4A3B-813A-EA199E8285F5}"/>
    <cellStyle name="Heading 3 2" xfId="96" xr:uid="{D396C2E5-1836-45D1-B977-47BBAB80EEE8}"/>
    <cellStyle name="Heading 3 3" xfId="97" xr:uid="{4416D70E-E9FF-4552-854C-8EE49FB2FA61}"/>
    <cellStyle name="Heading 4 2" xfId="98" xr:uid="{AFC7D034-EAF3-4F3F-ABC2-820E2E93A4E2}"/>
    <cellStyle name="Heading 4 3" xfId="99" xr:uid="{0938C105-22EE-4AD9-8853-5B0ED876ECD1}"/>
    <cellStyle name="Heading 5" xfId="100" xr:uid="{A01200DF-558F-4181-9F7A-307E4F55D756}"/>
    <cellStyle name="Heading 6" xfId="101" xr:uid="{7F07FF83-CBF4-4573-AA20-0C6CE03F13E6}"/>
    <cellStyle name="Heading 7" xfId="102" xr:uid="{97732260-DA9A-474E-B383-3E843C82C145}"/>
    <cellStyle name="Heading 8" xfId="103" xr:uid="{B5F53F2A-A7BC-4EC0-A3AB-7849C02AE7F9}"/>
    <cellStyle name="Hyperlink 2" xfId="3" xr:uid="{890CE132-CDFD-417A-99AC-839E40401443}"/>
    <cellStyle name="Hyperlink 2 2" xfId="106" xr:uid="{66F1357E-D181-4FED-9667-F051EEC8601B}"/>
    <cellStyle name="Hyperlink 2 2 2" xfId="554" xr:uid="{9256BB40-BC6C-49A4-8E1B-5ADC29AFC644}"/>
    <cellStyle name="Hyperlink 2 3" xfId="105" xr:uid="{26E41CAE-E457-4DAC-BF5E-C4464D60C041}"/>
    <cellStyle name="Hyperlink 2 4" xfId="553" xr:uid="{C7DA317A-38AF-46C9-8FFB-2650C2A303AF}"/>
    <cellStyle name="Hyperlink 2 5" xfId="14" xr:uid="{CF2210D2-6A15-42E3-88E6-DE197D8B79FE}"/>
    <cellStyle name="Hyperlink 3" xfId="6" xr:uid="{6EB9FF50-65BB-437B-BF3B-FF820D2D34CA}"/>
    <cellStyle name="Hyperlink 3 2" xfId="107" xr:uid="{67DBC1F6-49EA-4766-81D2-967CA88A925D}"/>
    <cellStyle name="Hyperlink 4" xfId="108" xr:uid="{387E41B1-C88C-4908-A8FA-626663F3C3AB}"/>
    <cellStyle name="Hyperlink 5" xfId="104" xr:uid="{DF11C0C2-F292-439A-93CE-BBBA79DA07AD}"/>
    <cellStyle name="Hyperlink 6" xfId="12" xr:uid="{91C66AA6-4078-4E44-8B9A-9254B8E62F7F}"/>
    <cellStyle name="Hyperlink 7" xfId="654" xr:uid="{1A1CAC9F-3F9F-4F93-809E-F6BB2B4CC54C}"/>
    <cellStyle name="Information" xfId="109" xr:uid="{1ADCD4F3-F673-473B-9AEC-8FA6E8C5A695}"/>
    <cellStyle name="Input [yellow]" xfId="110" xr:uid="{30B37F70-956C-4531-A5B2-E0417DFB339C}"/>
    <cellStyle name="Input 10" xfId="111" xr:uid="{E6D25859-E614-420A-975B-C317BF4E832C}"/>
    <cellStyle name="Input 11" xfId="112" xr:uid="{D1601FA1-6F97-43CD-925F-29DC4749E7DF}"/>
    <cellStyle name="Input 12" xfId="113" xr:uid="{B25A78C8-A4CF-4569-B4DD-954F8CC48D7E}"/>
    <cellStyle name="Input 13" xfId="114" xr:uid="{8EF38DAC-6307-4BE6-9E36-638D6F94AEB5}"/>
    <cellStyle name="Input 14" xfId="115" xr:uid="{8BF44058-2BAA-43A5-A76E-D65FE41AB18B}"/>
    <cellStyle name="Input 15" xfId="116" xr:uid="{E1D70E41-0A56-4AF6-8F1C-669C31E16AF0}"/>
    <cellStyle name="Input 16" xfId="117" xr:uid="{9F5B1C8D-4EF7-4799-9CBD-ADE0F7671745}"/>
    <cellStyle name="Input 17" xfId="118" xr:uid="{711FF5CF-8C28-4EDD-9DF0-7F09200FB736}"/>
    <cellStyle name="Input 18" xfId="119" xr:uid="{DCCD9C07-6BA4-408B-A98F-1734B09CB0BA}"/>
    <cellStyle name="Input 19" xfId="120" xr:uid="{50810864-3908-4042-9CA7-7E910BA9CA10}"/>
    <cellStyle name="Input 2" xfId="121" xr:uid="{3EFE6851-182E-4270-8AA1-0F55EB412E53}"/>
    <cellStyle name="Input 3" xfId="122" xr:uid="{D483F9F5-DCBA-4900-9465-FF108B701FA7}"/>
    <cellStyle name="Input 4" xfId="123" xr:uid="{54344408-6146-4720-9C91-4569F43EC490}"/>
    <cellStyle name="Input 5" xfId="124" xr:uid="{D2074ABD-E590-4019-85DA-EAAEF1FC73BF}"/>
    <cellStyle name="Input 6" xfId="125" xr:uid="{912197D8-5077-4E0A-9B69-CEA39398B6DC}"/>
    <cellStyle name="Input 7" xfId="126" xr:uid="{45E9931C-B0F8-43AF-A6A6-27344EB511DA}"/>
    <cellStyle name="Input 8" xfId="127" xr:uid="{683F6B7F-92D0-4027-A555-8981C285E887}"/>
    <cellStyle name="Input 9" xfId="128" xr:uid="{A6385FEC-DB99-4336-842C-09C2128E9D2D}"/>
    <cellStyle name="LabelIntersect" xfId="129" xr:uid="{4A159E03-3D93-4D27-B494-1BA5798C569D}"/>
    <cellStyle name="LabelLeft" xfId="130" xr:uid="{F9A6B49E-BAE7-4D25-9D5C-E7BE9015D6DF}"/>
    <cellStyle name="LabelTop" xfId="131" xr:uid="{F6482D40-7BAD-4A47-A59F-9E1D27136CAF}"/>
    <cellStyle name="Linked Cell 2" xfId="132" xr:uid="{9FC2CC13-B7F8-4965-BD3F-1A717340D8F7}"/>
    <cellStyle name="Mik" xfId="133" xr:uid="{E137F9F4-AFFE-455F-BA9E-4F849CAC4006}"/>
    <cellStyle name="Mik 2" xfId="134" xr:uid="{A4BB0735-8974-4FF8-9AC1-C471A0C0B00A}"/>
    <cellStyle name="Mik_For fiscal tables" xfId="135" xr:uid="{FDFC2D47-406E-4E51-8B19-7A74A694AC04}"/>
    <cellStyle name="N" xfId="136" xr:uid="{B9BC7516-1AEA-4A85-B482-1E4857738DE0}"/>
    <cellStyle name="N 2" xfId="137" xr:uid="{F25FB56D-6725-44D3-A0DF-1EACB16D5EA9}"/>
    <cellStyle name="Neutral 2" xfId="138" xr:uid="{7C7858A5-3FA8-488E-AD9A-5C94636A8034}"/>
    <cellStyle name="Neutral 3" xfId="8" xr:uid="{159017D8-D0A6-4765-A6D6-962C3DF8F75B}"/>
    <cellStyle name="Normal" xfId="0" builtinId="0"/>
    <cellStyle name="Normal - Style1" xfId="139" xr:uid="{91DCC77A-EADF-4CE7-B8A5-7C577B0E5FAA}"/>
    <cellStyle name="Normal - Style2" xfId="140" xr:uid="{28D3D24C-D690-4A0C-9999-CA182D7CBE5B}"/>
    <cellStyle name="Normal - Style3" xfId="141" xr:uid="{64274C35-EC67-42C3-89D2-59A1E8EC22E3}"/>
    <cellStyle name="Normal - Style4" xfId="142" xr:uid="{6F93496D-5CD8-43D8-990F-2BD4B14F481C}"/>
    <cellStyle name="Normal - Style5" xfId="143" xr:uid="{5A54CE73-D462-44CE-86D7-6CA5C00ECA4C}"/>
    <cellStyle name="Normal 10" xfId="144" xr:uid="{01B29762-F218-479F-ABB2-4A3398896D57}"/>
    <cellStyle name="Normal 10 2" xfId="145" xr:uid="{B80FD2F0-3AD5-446E-AC74-471027AFE0C1}"/>
    <cellStyle name="Normal 11" xfId="146" xr:uid="{8A509336-1062-4A98-98F2-6F5E54C9CE60}"/>
    <cellStyle name="Normal 11 10" xfId="147" xr:uid="{DDB5E783-A91E-487F-98AF-4B24836CAD3D}"/>
    <cellStyle name="Normal 11 10 2" xfId="148" xr:uid="{DA1AB1EC-5F97-4581-97AE-9F5A0310A0CB}"/>
    <cellStyle name="Normal 11 10 2 2" xfId="406" xr:uid="{62C8E126-6143-4D70-8AAF-9D60FE3F24F9}"/>
    <cellStyle name="Normal 11 10 2 3" xfId="464" xr:uid="{770ECAD9-3492-4876-96F0-F6ECED52928D}"/>
    <cellStyle name="Normal 11 10 2 4" xfId="513" xr:uid="{DF25D38F-1DAB-4BF8-BFB6-3492C9984413}"/>
    <cellStyle name="Normal 11 10 2 5" xfId="571" xr:uid="{C0321BA6-11E0-4999-AE2E-172E0DD11EA9}"/>
    <cellStyle name="Normal 11 10 2 6" xfId="620" xr:uid="{0E6A5D7B-ECE9-45B1-89AE-9B5619FDA10A}"/>
    <cellStyle name="Normal 11 10 3" xfId="149" xr:uid="{F7583819-1BA5-44C8-89AD-039C86AAC226}"/>
    <cellStyle name="Normal 11 10 3 2" xfId="407" xr:uid="{6B4712FA-25FA-402D-8EE9-9F43D249768D}"/>
    <cellStyle name="Normal 11 10 3 3" xfId="465" xr:uid="{26A9BEB4-2F54-4820-92B8-078A4C8661A8}"/>
    <cellStyle name="Normal 11 10 3 4" xfId="514" xr:uid="{B17B3994-0242-408B-ABCE-3313028C38DE}"/>
    <cellStyle name="Normal 11 10 3 5" xfId="572" xr:uid="{597C030C-0358-47FB-B6FA-F481A62862CC}"/>
    <cellStyle name="Normal 11 10 3 6" xfId="621" xr:uid="{30BDD966-AC9B-41BE-AA06-32207829A550}"/>
    <cellStyle name="Normal 11 10 4" xfId="405" xr:uid="{6573EA2E-F12C-4C5D-85FE-683B8412950E}"/>
    <cellStyle name="Normal 11 10 5" xfId="463" xr:uid="{C336E781-A427-461B-AD9C-38E2BB75A7C2}"/>
    <cellStyle name="Normal 11 10 6" xfId="512" xr:uid="{D298597F-78FA-4D80-8A2E-2FB5D8B97CDA}"/>
    <cellStyle name="Normal 11 10 7" xfId="570" xr:uid="{36CE6968-C7A5-47A9-AAF2-9B637DFE86D7}"/>
    <cellStyle name="Normal 11 10 8" xfId="619" xr:uid="{2DE23BD5-75AA-47F2-A5D3-F5412273A62C}"/>
    <cellStyle name="Normal 11 11" xfId="150" xr:uid="{008DBCCC-6569-410C-BCE4-91BCF0E23B41}"/>
    <cellStyle name="Normal 11 12" xfId="404" xr:uid="{6AD50D96-AB73-45C5-90E1-757E82D8FA66}"/>
    <cellStyle name="Normal 11 13" xfId="462" xr:uid="{7D51AAF5-203B-40F9-B561-1E571FEF4B6E}"/>
    <cellStyle name="Normal 11 14" xfId="511" xr:uid="{609DE976-C103-47E5-A758-B5D6EC8E5797}"/>
    <cellStyle name="Normal 11 15" xfId="569" xr:uid="{4C37BB31-8C17-4D47-A716-A93F57139CAD}"/>
    <cellStyle name="Normal 11 16" xfId="618" xr:uid="{A3CE45EE-DE82-468E-99CD-3A4D1E5F7101}"/>
    <cellStyle name="Normal 11 2" xfId="151" xr:uid="{8C73AEFD-CFAD-4258-82D8-1211208ECA9F}"/>
    <cellStyle name="Normal 11 2 2" xfId="408" xr:uid="{8A9B447D-F6A1-4314-900D-8480E4A2AEA8}"/>
    <cellStyle name="Normal 11 2 3" xfId="466" xr:uid="{72230C9E-C908-41BC-B271-C1DD4769E790}"/>
    <cellStyle name="Normal 11 2 4" xfId="515" xr:uid="{61F2A028-CA71-4A93-BADA-87BDA2262060}"/>
    <cellStyle name="Normal 11 2 5" xfId="573" xr:uid="{DBB7BB44-0777-407E-8419-EBA51B4FDA35}"/>
    <cellStyle name="Normal 11 2 6" xfId="622" xr:uid="{463BBF30-BD97-415C-8E28-FD6FD06AFC07}"/>
    <cellStyle name="Normal 11 3" xfId="152" xr:uid="{484F4CE0-F2C1-41CD-A1F4-1A22289628B1}"/>
    <cellStyle name="Normal 11 3 2" xfId="409" xr:uid="{A04DB275-4D5F-46F1-97DC-C0C79F3726D7}"/>
    <cellStyle name="Normal 11 3 3" xfId="467" xr:uid="{3DEAB039-8E50-4007-B862-B4E0F1666C73}"/>
    <cellStyle name="Normal 11 3 4" xfId="516" xr:uid="{A6286800-03BE-43F4-BED3-7E48F52E0A2F}"/>
    <cellStyle name="Normal 11 3 5" xfId="574" xr:uid="{F19952B5-06AA-43A3-9B8A-B8DFDF533E7F}"/>
    <cellStyle name="Normal 11 3 6" xfId="623" xr:uid="{7FA82D0D-341A-4384-8F91-1E7682AAF75F}"/>
    <cellStyle name="Normal 11 4" xfId="153" xr:uid="{7C46A7DA-A6FA-475C-9124-014E3E0136CC}"/>
    <cellStyle name="Normal 11 4 2" xfId="410" xr:uid="{C53EC216-F443-4DF9-B815-1F387CDFE32F}"/>
    <cellStyle name="Normal 11 4 3" xfId="468" xr:uid="{5E2DCC90-5F97-4A87-8055-04BAEB87E0AE}"/>
    <cellStyle name="Normal 11 4 4" xfId="517" xr:uid="{E976AE28-6CCF-4817-AE43-0385FB3065D0}"/>
    <cellStyle name="Normal 11 4 5" xfId="575" xr:uid="{0BC9C050-D916-467E-B0DD-B90EB937978C}"/>
    <cellStyle name="Normal 11 4 6" xfId="624" xr:uid="{EE7BCFD9-1CBB-4A45-80A9-D68E5D889699}"/>
    <cellStyle name="Normal 11 5" xfId="154" xr:uid="{1F227EE7-C143-4A01-85A3-EB99E45ABDD5}"/>
    <cellStyle name="Normal 11 5 2" xfId="411" xr:uid="{80FDEF5B-00EF-4CBD-ACBE-FB2D62A03879}"/>
    <cellStyle name="Normal 11 5 3" xfId="469" xr:uid="{83391363-5517-4E08-B2CD-09FEB93819E8}"/>
    <cellStyle name="Normal 11 5 4" xfId="518" xr:uid="{AE372D90-E825-4861-ADD2-01DF67DCE7FD}"/>
    <cellStyle name="Normal 11 5 5" xfId="576" xr:uid="{2B7D301A-628F-4104-B0AA-D745C186BA9F}"/>
    <cellStyle name="Normal 11 5 6" xfId="625" xr:uid="{F69CC9F5-3DD9-4F8A-BCFC-FB9F29DD2642}"/>
    <cellStyle name="Normal 11 6" xfId="155" xr:uid="{95ED8B55-ACC5-4E22-80E8-ED33AEE4F757}"/>
    <cellStyle name="Normal 11 6 2" xfId="412" xr:uid="{90F9D9D4-1CEA-4A9F-8569-F9EC8946AC68}"/>
    <cellStyle name="Normal 11 6 3" xfId="470" xr:uid="{15E08657-911C-43B2-813E-CDA777C70F74}"/>
    <cellStyle name="Normal 11 6 4" xfId="519" xr:uid="{72479588-E165-4B17-9320-EFD6EE0ED94A}"/>
    <cellStyle name="Normal 11 6 5" xfId="577" xr:uid="{57C68B35-1B8D-47B2-B8D8-44410695E833}"/>
    <cellStyle name="Normal 11 6 6" xfId="626" xr:uid="{EA33BC22-8535-4253-9A17-EFFE055A4388}"/>
    <cellStyle name="Normal 11 7" xfId="156" xr:uid="{A6AFC772-D5C9-434D-A468-47AEAB8C7F55}"/>
    <cellStyle name="Normal 11 7 2" xfId="413" xr:uid="{197D008F-9FB7-4184-A004-4BE482EEA7D2}"/>
    <cellStyle name="Normal 11 7 3" xfId="471" xr:uid="{09B4916F-27E2-4960-88D6-803388F69B71}"/>
    <cellStyle name="Normal 11 7 4" xfId="520" xr:uid="{5A1A245A-491C-4C83-9246-4DDAF1B53720}"/>
    <cellStyle name="Normal 11 7 5" xfId="578" xr:uid="{F7675833-4076-4302-94D7-AA8A61A93A6F}"/>
    <cellStyle name="Normal 11 7 6" xfId="627" xr:uid="{42CF549E-DA50-488F-8CFD-C382CA26596F}"/>
    <cellStyle name="Normal 11 8" xfId="157" xr:uid="{EEB9284E-1391-435C-96E7-D4195072319A}"/>
    <cellStyle name="Normal 11 8 2" xfId="414" xr:uid="{6430E673-4A45-4526-BF24-EA4EE17940FF}"/>
    <cellStyle name="Normal 11 8 3" xfId="472" xr:uid="{F3D83D32-F107-441F-A3A5-40CE94B055B1}"/>
    <cellStyle name="Normal 11 8 4" xfId="521" xr:uid="{DA1F195D-C1C6-417A-9A25-B7B9B74386F4}"/>
    <cellStyle name="Normal 11 8 5" xfId="579" xr:uid="{FA794B03-0A5C-4FC8-8157-53C4CA1B4B37}"/>
    <cellStyle name="Normal 11 8 6" xfId="628" xr:uid="{7F79898A-1EA2-48BF-B8AF-774FD7F7B264}"/>
    <cellStyle name="Normal 11 9" xfId="158" xr:uid="{8DFCB869-8ABE-470A-BB3C-131695653931}"/>
    <cellStyle name="Normal 11 9 2" xfId="415" xr:uid="{44740462-6523-49B7-9860-68D8699142BA}"/>
    <cellStyle name="Normal 11 9 3" xfId="473" xr:uid="{99D96FFF-9693-4C2E-BED5-0F2CEC48374D}"/>
    <cellStyle name="Normal 11 9 4" xfId="522" xr:uid="{E4FB701D-3DDD-49C9-8D7E-A5E2A6FD3D33}"/>
    <cellStyle name="Normal 11 9 5" xfId="580" xr:uid="{7131164E-F173-46B8-AB4B-B526C329745C}"/>
    <cellStyle name="Normal 11 9 6" xfId="629" xr:uid="{151CCC24-3293-4169-B94E-60122D9C1226}"/>
    <cellStyle name="Normal 12" xfId="159" xr:uid="{21772BF0-0E69-4DB2-92FA-E2A08342DB92}"/>
    <cellStyle name="Normal 12 2" xfId="160" xr:uid="{B252A241-1642-4AAC-925F-8A3ADA608697}"/>
    <cellStyle name="Normal 12 3" xfId="416" xr:uid="{9E76A306-3473-43AE-8AED-87A5597150CD}"/>
    <cellStyle name="Normal 12 4" xfId="474" xr:uid="{1A5554EF-8E7F-4439-92CF-98CF9B0BA0F0}"/>
    <cellStyle name="Normal 12 5" xfId="523" xr:uid="{5D9999A7-D206-407C-A241-66FE660046F9}"/>
    <cellStyle name="Normal 12 6" xfId="581" xr:uid="{0F673BEF-0AB1-4635-BD63-4E671AFAAC27}"/>
    <cellStyle name="Normal 12 7" xfId="630" xr:uid="{FD10EADA-E578-41AD-812C-7D9A4B5DE342}"/>
    <cellStyle name="Normal 13" xfId="161" xr:uid="{280E422C-341C-4D71-B755-9270E1877514}"/>
    <cellStyle name="Normal 13 2" xfId="162" xr:uid="{C69C9AA4-9814-4712-8A2D-B1EEE7CD6D33}"/>
    <cellStyle name="Normal 13 3" xfId="417" xr:uid="{10412B52-51AE-43EF-A913-DD73ED2EDC0D}"/>
    <cellStyle name="Normal 13 4" xfId="475" xr:uid="{C86D581C-4C16-4A6C-A9FA-C0AE045CAE1E}"/>
    <cellStyle name="Normal 13 5" xfId="524" xr:uid="{6866FEC9-5B38-4A51-9C61-AEBC04E0396F}"/>
    <cellStyle name="Normal 13 6" xfId="582" xr:uid="{07F3918A-8ABA-4AC8-89D8-58530BD16DB8}"/>
    <cellStyle name="Normal 13 7" xfId="631" xr:uid="{32043F96-F215-4BF3-AFEB-E2514FA6203A}"/>
    <cellStyle name="Normal 14" xfId="163" xr:uid="{0AA7B6ED-A770-41E6-BC11-AF6F62054603}"/>
    <cellStyle name="Normal 14 2" xfId="164" xr:uid="{7CA37D41-0CDE-4037-9022-0EC1073F43CE}"/>
    <cellStyle name="Normal 14 3" xfId="418" xr:uid="{C4C51161-97E8-40E4-B31E-5E60B6A230DF}"/>
    <cellStyle name="Normal 14 4" xfId="476" xr:uid="{C9900540-6719-41A8-9D64-2FB0348E52B8}"/>
    <cellStyle name="Normal 14 5" xfId="525" xr:uid="{DE5D203C-2147-4C29-9DAF-B1E72F7A6170}"/>
    <cellStyle name="Normal 14 6" xfId="583" xr:uid="{0EDB4840-16A8-4C7B-8AB7-2C2B991F33F8}"/>
    <cellStyle name="Normal 14 7" xfId="632" xr:uid="{7C9CC831-33BF-4169-A301-E633AC8BEE60}"/>
    <cellStyle name="Normal 15" xfId="165" xr:uid="{5EB03342-2407-4A7A-A72F-1F0554B154BD}"/>
    <cellStyle name="Normal 15 2" xfId="166" xr:uid="{26D6B101-8EC4-4192-B136-F4E0651ACF46}"/>
    <cellStyle name="Normal 15 3" xfId="419" xr:uid="{E7F801D0-64DE-42DD-B022-77527032945A}"/>
    <cellStyle name="Normal 15 4" xfId="477" xr:uid="{1568C20C-224B-46B0-8C00-7FDDC4305F2D}"/>
    <cellStyle name="Normal 15 5" xfId="526" xr:uid="{46599738-D8BF-4B80-BC51-A6F747873D8E}"/>
    <cellStyle name="Normal 15 6" xfId="584" xr:uid="{638E5160-D2AA-45E9-8689-DE33805AB160}"/>
    <cellStyle name="Normal 15 7" xfId="633" xr:uid="{FB0F3FA5-F85E-48AF-8EF0-DB6A1F44CB3A}"/>
    <cellStyle name="Normal 16" xfId="167" xr:uid="{F266AE0A-8A16-4D92-98A5-EC7712105200}"/>
    <cellStyle name="Normal 16 2" xfId="168" xr:uid="{53EDE4FB-C870-4A42-8E87-187EED6A1F21}"/>
    <cellStyle name="Normal 16 3" xfId="169" xr:uid="{53A24708-DD87-4F48-A948-C3A935931D3E}"/>
    <cellStyle name="Normal 16 4" xfId="420" xr:uid="{8174183E-579E-4C79-87C7-CE651AF5E37D}"/>
    <cellStyle name="Normal 16 5" xfId="478" xr:uid="{16D946CB-91F7-48BF-8FCB-690833CC39D4}"/>
    <cellStyle name="Normal 16 6" xfId="527" xr:uid="{FD84211C-6F0B-4A89-9928-09A63B131710}"/>
    <cellStyle name="Normal 16 7" xfId="585" xr:uid="{8E6BB41C-571D-4437-B56F-B9478D55B09C}"/>
    <cellStyle name="Normal 16 8" xfId="634" xr:uid="{E8ABFF95-47B1-47EB-B1FA-97EF7E05ABF3}"/>
    <cellStyle name="Normal 17" xfId="170" xr:uid="{4FA51A30-E899-4263-8509-A4916D821A4F}"/>
    <cellStyle name="Normal 17 2" xfId="171" xr:uid="{165AF7EF-47F4-4D3E-86AD-7DF4EC361E8F}"/>
    <cellStyle name="Normal 17 3" xfId="421" xr:uid="{32298E69-F9CA-406B-8155-CB001805402F}"/>
    <cellStyle name="Normal 17 4" xfId="479" xr:uid="{1ABCD2B1-3229-4B7D-AA74-CD0DCA3C015F}"/>
    <cellStyle name="Normal 17 5" xfId="528" xr:uid="{6949E5DE-D884-421A-AB30-2801B7801188}"/>
    <cellStyle name="Normal 17 6" xfId="586" xr:uid="{9E4BB8D1-9E59-4ED6-9B3C-D65ADC34CD29}"/>
    <cellStyle name="Normal 17 7" xfId="635" xr:uid="{3BEDE971-C9C4-49D8-9F07-68A6583D18B9}"/>
    <cellStyle name="Normal 18" xfId="172" xr:uid="{97C63296-FF12-4132-9A5B-905F4CD2847F}"/>
    <cellStyle name="Normal 18 2" xfId="173" xr:uid="{C6A1A84A-F2C6-40D9-BCD9-7F6D5121B194}"/>
    <cellStyle name="Normal 18 2 2" xfId="422" xr:uid="{90CC7A7E-80EF-4CE9-8F79-BD93317C7CFC}"/>
    <cellStyle name="Normal 18 2 3" xfId="480" xr:uid="{2803522F-A707-4F04-AD1A-664CA52C2E3E}"/>
    <cellStyle name="Normal 18 2 4" xfId="529" xr:uid="{B05978F1-D250-4ECE-B729-36BF3E998E1B}"/>
    <cellStyle name="Normal 18 2 5" xfId="587" xr:uid="{E6092FC9-47EB-461B-85C6-44BA3250D1C6}"/>
    <cellStyle name="Normal 18 2 6" xfId="636" xr:uid="{295AABB2-AB44-4209-9D0D-B90F7F8D4ADE}"/>
    <cellStyle name="Normal 18 3" xfId="174" xr:uid="{40E89173-AD3C-4634-839D-025EB7B78597}"/>
    <cellStyle name="Normal 19" xfId="175" xr:uid="{9F1FE9FC-40F9-426B-9970-7683E3FB0A28}"/>
    <cellStyle name="Normal 19 2" xfId="176" xr:uid="{C86E4B16-CFB9-4475-9493-59840310FF1D}"/>
    <cellStyle name="Normal 19 2 2" xfId="424" xr:uid="{75C62FAF-BD7E-4399-858E-CE0A6D50E0A8}"/>
    <cellStyle name="Normal 19 2 3" xfId="482" xr:uid="{C75BCE3D-2B30-4F37-B174-4E1D7FF5CAAE}"/>
    <cellStyle name="Normal 19 2 4" xfId="531" xr:uid="{B5520D21-D124-4046-B833-C33B103F927B}"/>
    <cellStyle name="Normal 19 2 5" xfId="589" xr:uid="{AC2A0023-FC7D-47E2-B582-50D9D322233E}"/>
    <cellStyle name="Normal 19 2 6" xfId="638" xr:uid="{C86868A0-8420-435F-AB1E-12EA3CBBD5CB}"/>
    <cellStyle name="Normal 19 3" xfId="177" xr:uid="{E15218E0-5C31-4DB4-8B20-0945FBF950F2}"/>
    <cellStyle name="Normal 19 4" xfId="423" xr:uid="{5B941A3A-C406-426A-A9ED-99D2C34E8315}"/>
    <cellStyle name="Normal 19 5" xfId="481" xr:uid="{920BBE4A-E463-42BB-B3C7-5607878DF9B9}"/>
    <cellStyle name="Normal 19 6" xfId="530" xr:uid="{43D66D68-446F-4095-A759-80E111CC7BB9}"/>
    <cellStyle name="Normal 19 7" xfId="588" xr:uid="{2FC19FC0-3452-40D6-B239-8C988AA44FB7}"/>
    <cellStyle name="Normal 19 8" xfId="637" xr:uid="{EC20E0AF-2E21-48BB-B842-D8962C9C1A82}"/>
    <cellStyle name="Normal 2" xfId="1" xr:uid="{95C742E9-939D-455A-9602-85B5CFD68465}"/>
    <cellStyle name="Normal 2 10" xfId="639" xr:uid="{1998E4FB-4411-4AC8-9A2F-48D0C816E82C}"/>
    <cellStyle name="Normal 2 2" xfId="9" xr:uid="{FF0B9122-90F6-4712-A54A-D52B40EB41C9}"/>
    <cellStyle name="Normal 2 2 2" xfId="180" xr:uid="{882F2075-8588-4E4F-A8BF-8B67586930A5}"/>
    <cellStyle name="Normal 2 2 3" xfId="179" xr:uid="{ACFA12F0-0697-4D24-A30B-8A13099BCB23}"/>
    <cellStyle name="Normal 2 3" xfId="10" xr:uid="{FE404685-D6B1-485F-990B-8D2B13F92C29}"/>
    <cellStyle name="Normal 2 3 2" xfId="13" xr:uid="{A81F2762-0472-4CF6-86A2-28504C3279AB}"/>
    <cellStyle name="Normal 2 3 2 2" xfId="19" xr:uid="{DFB89662-86A4-4551-8570-6538743D04DA}"/>
    <cellStyle name="Normal 2 3 2 3" xfId="390" xr:uid="{77E47F8C-6B6B-4F36-B1E0-864003A59F22}"/>
    <cellStyle name="Normal 2 3 2 4" xfId="555" xr:uid="{984D4661-8399-4E3A-9D74-398662F49BC2}"/>
    <cellStyle name="Normal 2 3 3" xfId="16" xr:uid="{582EA5B0-B218-4D92-8DF6-7D58C8D50650}"/>
    <cellStyle name="Normal 2 3 4" xfId="20" xr:uid="{76E987DC-CA39-423B-A183-96E3165D3151}"/>
    <cellStyle name="Normal 2 3 5" xfId="181" xr:uid="{4BA14468-E135-4F5D-A3B1-7261B6F2F635}"/>
    <cellStyle name="Normal 2 3 6" xfId="389" xr:uid="{FFE4B6D7-302B-474D-9F45-7359BE85DBA5}"/>
    <cellStyle name="Normal 2 3 7" xfId="448" xr:uid="{BB1E5870-D3A5-4611-B276-ABA01AAD54CC}"/>
    <cellStyle name="Normal 2 3 7 2" xfId="551" xr:uid="{58B23461-7647-4F67-A763-5B7001CD1184}"/>
    <cellStyle name="Normal 2 3 8" xfId="552" xr:uid="{B669DE0D-0800-4B1C-94CA-C9669888CAD7}"/>
    <cellStyle name="Normal 2 4" xfId="15" xr:uid="{ACC3474B-53F8-414D-AB62-D48D90881F44}"/>
    <cellStyle name="Normal 2 5" xfId="178" xr:uid="{2AEA53FC-862D-4A37-BB58-D059C33774C0}"/>
    <cellStyle name="Normal 2 6" xfId="425" xr:uid="{E367F8AE-EC58-42B9-80DB-3D37946615BC}"/>
    <cellStyle name="Normal 2 7" xfId="483" xr:uid="{69A9B239-8150-4930-A0DF-E339CD4EF93C}"/>
    <cellStyle name="Normal 2 8" xfId="532" xr:uid="{6F5254B2-3C37-4531-A72C-E12910326876}"/>
    <cellStyle name="Normal 2 9" xfId="590" xr:uid="{FF189D42-CCC1-4DD5-9C77-161B5B5BB04E}"/>
    <cellStyle name="Normal 20" xfId="182" xr:uid="{CC4BDBBF-62F2-4363-BF11-E543A573B048}"/>
    <cellStyle name="Normal 20 2" xfId="183" xr:uid="{C2F6F019-15E4-4BA2-A92F-AA8EC9687F28}"/>
    <cellStyle name="Normal 20 3" xfId="426" xr:uid="{7C97A940-74AC-44D8-9A0B-D4FCCC90AE62}"/>
    <cellStyle name="Normal 20 4" xfId="484" xr:uid="{082A07D8-394E-4D79-A564-8F2CC12616AE}"/>
    <cellStyle name="Normal 20 5" xfId="533" xr:uid="{027C8930-8508-4328-B0CF-33594AD9B2C5}"/>
    <cellStyle name="Normal 20 6" xfId="591" xr:uid="{00E94357-177E-47CA-964B-EF247397E9E3}"/>
    <cellStyle name="Normal 20 7" xfId="640" xr:uid="{B0905C9F-1CCC-4E4C-9884-BACA9504E3AA}"/>
    <cellStyle name="Normal 21" xfId="184" xr:uid="{9CF8E286-A420-4492-8657-0E6DAE549906}"/>
    <cellStyle name="Normal 21 2" xfId="185" xr:uid="{0564CDB5-76A4-4C21-9EB6-A799494E3861}"/>
    <cellStyle name="Normal 21 3" xfId="186" xr:uid="{35924C5A-F65C-4F78-97D5-636849DC1344}"/>
    <cellStyle name="Normal 21 4" xfId="427" xr:uid="{84527B95-DB27-46F0-8697-E7DF44A384DD}"/>
    <cellStyle name="Normal 21 5" xfId="485" xr:uid="{783E6250-DCE2-4584-A954-915A5DAEFF58}"/>
    <cellStyle name="Normal 21 6" xfId="534" xr:uid="{EDDA61BC-7B1D-49DA-B1E6-8238DCF6813B}"/>
    <cellStyle name="Normal 21 7" xfId="592" xr:uid="{F87D5CA7-7D61-42F1-BEEB-7343D7CB09A5}"/>
    <cellStyle name="Normal 21 8" xfId="641" xr:uid="{61B143D1-916D-463D-844A-D71A16949524}"/>
    <cellStyle name="Normal 21_Copy of Fiscal Tables" xfId="187" xr:uid="{18EAB6C2-4F11-4578-AD55-24C396FDC7AE}"/>
    <cellStyle name="Normal 22" xfId="188" xr:uid="{DF7AE48F-72F0-4B8F-875C-FDAF1525049A}"/>
    <cellStyle name="Normal 22 2" xfId="189" xr:uid="{6A46E848-618A-4293-8901-128675D3A64E}"/>
    <cellStyle name="Normal 22 3" xfId="190" xr:uid="{B0B2AAE0-6B2B-400C-A37F-5D167272C357}"/>
    <cellStyle name="Normal 22 4" xfId="428" xr:uid="{899C2B3D-8048-40FA-AC20-DC221FC3390B}"/>
    <cellStyle name="Normal 22 5" xfId="486" xr:uid="{CFB116E7-83C3-4895-BF25-630EC2869D63}"/>
    <cellStyle name="Normal 22 6" xfId="535" xr:uid="{0DD268EB-AA46-4854-B079-ACA9A9B0FF1A}"/>
    <cellStyle name="Normal 22 7" xfId="593" xr:uid="{706B58D0-F45A-4E55-ADD5-847B58510109}"/>
    <cellStyle name="Normal 22 8" xfId="642" xr:uid="{A870A943-C6D2-496B-98F5-3A09F08F818B}"/>
    <cellStyle name="Normal 22_Copy of Fiscal Tables" xfId="191" xr:uid="{DFCC468A-C322-4606-94E4-49D247E87516}"/>
    <cellStyle name="Normal 23" xfId="192" xr:uid="{4C21BEC8-6B59-4104-BBB3-7784B7CE0D42}"/>
    <cellStyle name="Normal 23 2" xfId="193" xr:uid="{55247E8B-88FF-4257-9E7A-0FFE1665388B}"/>
    <cellStyle name="Normal 23 2 2" xfId="429" xr:uid="{E699FD59-D186-4DCE-B387-B66B650739D7}"/>
    <cellStyle name="Normal 23 2 3" xfId="487" xr:uid="{AED48901-3E59-41FA-BDE5-C7BF605075BE}"/>
    <cellStyle name="Normal 23 2 4" xfId="536" xr:uid="{AD496553-C874-4AD2-83F1-A3684C4082B4}"/>
    <cellStyle name="Normal 23 2 5" xfId="594" xr:uid="{DB089975-F029-4B2F-8357-4928A373A62F}"/>
    <cellStyle name="Normal 23 2 6" xfId="643" xr:uid="{3532D6A1-CD09-49D6-9B1F-AD9EA9477549}"/>
    <cellStyle name="Normal 24" xfId="194" xr:uid="{39038C8F-BD93-465F-8314-A7E1EEC4CF45}"/>
    <cellStyle name="Normal 24 2" xfId="195" xr:uid="{2D43479F-1711-4593-9ADF-5BFA38A8D46B}"/>
    <cellStyle name="Normal 24 2 2" xfId="430" xr:uid="{C3E4D573-192A-4611-A087-C641541719C4}"/>
    <cellStyle name="Normal 24 2 3" xfId="488" xr:uid="{9CA13694-4CCE-4FE6-9614-3854661C0184}"/>
    <cellStyle name="Normal 24 2 4" xfId="537" xr:uid="{6C5662B7-A321-49F3-869E-67006628CE3D}"/>
    <cellStyle name="Normal 24 2 5" xfId="595" xr:uid="{728BF2FD-5FBA-4175-BB74-321CE3D86BAE}"/>
    <cellStyle name="Normal 24 2 6" xfId="644" xr:uid="{C9319973-DEBB-4FB0-8188-6848BF1E4531}"/>
    <cellStyle name="Normal 25" xfId="196" xr:uid="{69ED0333-27A8-44A8-A23B-CBFD931E3AAA}"/>
    <cellStyle name="Normal 25 2" xfId="197" xr:uid="{30F14EF2-AFA9-4B3B-BE27-F5C7D80DDF70}"/>
    <cellStyle name="Normal 25 2 2" xfId="431" xr:uid="{17AFBA3B-4C04-426D-BEC5-33186967C23E}"/>
    <cellStyle name="Normal 25 2 3" xfId="489" xr:uid="{2E1E0793-174F-44A7-A126-3119196FD85B}"/>
    <cellStyle name="Normal 25 2 4" xfId="538" xr:uid="{22F0D9D3-926D-4069-9686-99FE0BC1D947}"/>
    <cellStyle name="Normal 25 2 5" xfId="596" xr:uid="{69236928-D411-4932-A24C-2F99D1BC104A}"/>
    <cellStyle name="Normal 25 2 6" xfId="645" xr:uid="{EDDC9F17-6172-42A0-882C-5BE2633FD093}"/>
    <cellStyle name="Normal 26" xfId="198" xr:uid="{9E797A78-677A-4E4F-9FE0-B91BDC35A1DA}"/>
    <cellStyle name="Normal 26 2" xfId="199" xr:uid="{728AEBB7-14DC-4EA4-A030-8F94EDD844C2}"/>
    <cellStyle name="Normal 26 2 2" xfId="432" xr:uid="{3B5983C1-4DB4-4836-8693-CAD1FF86BF4B}"/>
    <cellStyle name="Normal 26 2 3" xfId="490" xr:uid="{2E0E01B5-6B0F-4B5F-B113-7DDB2B79383C}"/>
    <cellStyle name="Normal 26 2 4" xfId="539" xr:uid="{D4193C48-E101-4F73-BE1D-6073601CD870}"/>
    <cellStyle name="Normal 26 2 5" xfId="597" xr:uid="{8AD0C48A-ACCA-42AB-8E93-17B13D563087}"/>
    <cellStyle name="Normal 26 2 6" xfId="646" xr:uid="{21CC30C8-70C1-4FE8-8838-DEAB51B07395}"/>
    <cellStyle name="Normal 27" xfId="200" xr:uid="{A91CE45F-8186-48EC-B498-1480056FFFF9}"/>
    <cellStyle name="Normal 27 2" xfId="201" xr:uid="{6CB3CAC6-EEB0-4B83-867B-CAFD4FCD54E4}"/>
    <cellStyle name="Normal 27 2 2" xfId="433" xr:uid="{466D443C-BDF5-4317-9211-A04D8629D27E}"/>
    <cellStyle name="Normal 27 2 3" xfId="491" xr:uid="{559E624F-95FF-4CEF-97F7-8D9BE602304A}"/>
    <cellStyle name="Normal 27 2 4" xfId="540" xr:uid="{C884F3CA-CF05-44D9-BF62-F7D1AC35E9C1}"/>
    <cellStyle name="Normal 27 2 5" xfId="598" xr:uid="{B78F2ABB-49FE-4D25-B7AC-B7D6F47A140F}"/>
    <cellStyle name="Normal 27 2 6" xfId="647" xr:uid="{7232F310-EB8F-4A1B-9031-8CC8EDD8469E}"/>
    <cellStyle name="Normal 28" xfId="202" xr:uid="{4BB1858B-BF90-4F7D-8DD1-9A4745D60438}"/>
    <cellStyle name="Normal 28 2" xfId="203" xr:uid="{1CB132CC-513F-429C-991A-D92138617B90}"/>
    <cellStyle name="Normal 28 2 2" xfId="434" xr:uid="{467058F4-6ECA-4F42-8185-2170C8AEC009}"/>
    <cellStyle name="Normal 28 2 3" xfId="492" xr:uid="{2B06C98D-6773-4C4F-B321-C0903BB3D7EC}"/>
    <cellStyle name="Normal 28 2 4" xfId="541" xr:uid="{E6FEC306-4ACF-462A-BC56-190560E1A02A}"/>
    <cellStyle name="Normal 28 2 5" xfId="599" xr:uid="{87CDD0D2-2568-4BEF-984B-B0B94FE00DF3}"/>
    <cellStyle name="Normal 28 2 6" xfId="648" xr:uid="{423CBF18-61B5-479D-81A1-570500407C1C}"/>
    <cellStyle name="Normal 29" xfId="204" xr:uid="{E0CFC1AB-751F-4EA5-B2AA-81A494459F3B}"/>
    <cellStyle name="Normal 3" xfId="2" xr:uid="{D1962E4E-F32F-49FA-A055-7B6F5419D4AE}"/>
    <cellStyle name="Normal 3 10" xfId="206" xr:uid="{49925374-0BAA-47CE-A2B4-82F7541679DF}"/>
    <cellStyle name="Normal 3 11" xfId="207" xr:uid="{552FFCAC-D3C2-4206-A7FE-B52CD9BF7868}"/>
    <cellStyle name="Normal 3 12" xfId="208" xr:uid="{9C22CBC2-E8E8-4447-AE58-EA79AAD30BC7}"/>
    <cellStyle name="Normal 3 13" xfId="205" xr:uid="{6695E728-8A2E-4381-99F4-5EBCA4835CD5}"/>
    <cellStyle name="Normal 3 14" xfId="11" xr:uid="{7D8A8F64-01F3-46E3-83A3-31EAA52E207E}"/>
    <cellStyle name="Normal 3 2" xfId="17" xr:uid="{E0019775-ECA2-4584-9C2D-E48B5C22F721}"/>
    <cellStyle name="Normal 3 2 2" xfId="210" xr:uid="{70E69050-E799-4B19-8919-3EAAE83525CF}"/>
    <cellStyle name="Normal 3 2 2 2" xfId="435" xr:uid="{CACB7448-31CA-4AD6-9982-F2E83D0B699C}"/>
    <cellStyle name="Normal 3 2 2 3" xfId="493" xr:uid="{1F0ACBEC-CB78-47B2-87FF-6469A86CB514}"/>
    <cellStyle name="Normal 3 2 2 4" xfId="542" xr:uid="{02A09439-D0C2-4945-8E20-19F6877AF4B3}"/>
    <cellStyle name="Normal 3 2 2 5" xfId="600" xr:uid="{A133883F-1D10-4D1C-B194-2525B094D511}"/>
    <cellStyle name="Normal 3 2 2 6" xfId="649" xr:uid="{47013E0F-ECBB-4CF3-8375-C28B22B42038}"/>
    <cellStyle name="Normal 3 2 3" xfId="209" xr:uid="{5EF9684E-5B1F-4F33-B030-E73607851761}"/>
    <cellStyle name="Normal 3 3" xfId="211" xr:uid="{90C77FB0-5BBB-453C-AA28-B3CB1EDA33D8}"/>
    <cellStyle name="Normal 3 4" xfId="212" xr:uid="{2F6C266E-F405-4B56-B1E0-7C97E73C717F}"/>
    <cellStyle name="Normal 3 5" xfId="213" xr:uid="{FDFDB966-A75C-4713-8085-FC393ED04182}"/>
    <cellStyle name="Normal 3 6" xfId="214" xr:uid="{5086652D-56DE-4B34-9362-3ECC4C437A6B}"/>
    <cellStyle name="Normal 3 7" xfId="215" xr:uid="{82BFCF93-C183-4FAC-AFDA-6A48D125D731}"/>
    <cellStyle name="Normal 3 8" xfId="216" xr:uid="{62E68602-4BD6-4C73-9029-EE1FB860CB38}"/>
    <cellStyle name="Normal 3 9" xfId="217" xr:uid="{9577F764-DA35-415E-8B32-9049F84C12BF}"/>
    <cellStyle name="Normal 3_asset sales" xfId="218" xr:uid="{0FF55F1A-1CB9-4A55-B890-965A9DDE1397}"/>
    <cellStyle name="Normal 30" xfId="219" xr:uid="{99A7C0CD-7320-4B85-9CBB-88D35B88AEC8}"/>
    <cellStyle name="Normal 31" xfId="220" xr:uid="{49BDB8C8-F72D-497A-8E3A-0AE3D45F5AFE}"/>
    <cellStyle name="Normal 32" xfId="221" xr:uid="{D5D82D1A-2321-46EE-8928-6C9C725E951A}"/>
    <cellStyle name="Normal 33" xfId="222" xr:uid="{3AF8343A-C72D-4A57-97C0-AC62F10B7EB4}"/>
    <cellStyle name="Normal 34" xfId="223" xr:uid="{805B2A1E-4E26-4407-B45A-7818E378433F}"/>
    <cellStyle name="Normal 35" xfId="224" xr:uid="{688E6A01-F86A-47F6-A79D-FDB66CEDF8D9}"/>
    <cellStyle name="Normal 36" xfId="225" xr:uid="{12F0E37B-3392-4F9E-8B33-4FB5CE90ACBA}"/>
    <cellStyle name="Normal 37" xfId="226" xr:uid="{CD377C93-3577-48AD-974B-8A4D31DEF910}"/>
    <cellStyle name="Normal 38" xfId="227" xr:uid="{9440E394-595B-4757-80D5-0473A35AF3D9}"/>
    <cellStyle name="Normal 39" xfId="228" xr:uid="{564A56FF-C8E5-4224-85BF-40BCB5E4FA75}"/>
    <cellStyle name="Normal 4" xfId="5" xr:uid="{9C39B46E-C0F3-4140-A87A-1B830EB83499}"/>
    <cellStyle name="Normal 4 10" xfId="22" xr:uid="{EA6FD9B0-0DD5-4B96-9E3D-C27228A606C1}"/>
    <cellStyle name="Normal 4 2" xfId="230" xr:uid="{9BB9357E-3F9C-41D4-82C7-A1B4F7C47605}"/>
    <cellStyle name="Normal 4 3" xfId="231" xr:uid="{0A30AE1D-08FB-4D34-863F-31AC18255E88}"/>
    <cellStyle name="Normal 4 4" xfId="229" xr:uid="{46CE8054-821F-430F-A618-96CAD53A05A5}"/>
    <cellStyle name="Normal 4 5" xfId="436" xr:uid="{8588A626-5ED9-4DA0-8495-1CD3E25D2FE6}"/>
    <cellStyle name="Normal 4 6" xfId="494" xr:uid="{23B0B68E-7F6C-4717-8F00-8EDDD1F8E451}"/>
    <cellStyle name="Normal 4 7" xfId="543" xr:uid="{996545F2-3887-485A-85F6-6BA3B8ABAD29}"/>
    <cellStyle name="Normal 4 8" xfId="601" xr:uid="{226B13B9-005B-4E43-84D5-1C314635CB8F}"/>
    <cellStyle name="Normal 4 9" xfId="650" xr:uid="{F39F50A9-BBDF-4FEC-8870-160CFA620ADA}"/>
    <cellStyle name="Normal 40" xfId="232" xr:uid="{2A348BF7-DE5B-45A7-B214-175E6F2FDE18}"/>
    <cellStyle name="Normal 41" xfId="233" xr:uid="{79107FA5-B3E1-42A8-8B28-4EC105D9E76C}"/>
    <cellStyle name="Normal 42" xfId="234" xr:uid="{89801B43-DCF2-4C4F-8618-B7F7C5F14CEC}"/>
    <cellStyle name="Normal 43" xfId="235" xr:uid="{2A1F65D3-153F-4E5C-9608-B7FC1E08A26A}"/>
    <cellStyle name="Normal 44" xfId="236" xr:uid="{7074F9AE-2B75-4C65-977A-602F1B0D2CB0}"/>
    <cellStyle name="Normal 45" xfId="237" xr:uid="{EA4F2949-4B90-469B-BA63-F2E3F78AF06E}"/>
    <cellStyle name="Normal 46" xfId="238" xr:uid="{C6C62369-097F-4351-BAE3-59A7173A224E}"/>
    <cellStyle name="Normal 47" xfId="239" xr:uid="{08F574F1-2BC6-41F8-A3C2-17EC95DA949C}"/>
    <cellStyle name="Normal 48" xfId="240" xr:uid="{2EAAD6F5-8C1F-48EB-AA08-9BAF26BD251F}"/>
    <cellStyle name="Normal 48 2" xfId="437" xr:uid="{9223F810-B85B-4742-9DDC-A5D68874DDEB}"/>
    <cellStyle name="Normal 48 3" xfId="495" xr:uid="{41A53365-F63E-4249-B4BA-2D7EBA34542D}"/>
    <cellStyle name="Normal 48 4" xfId="544" xr:uid="{9D5EC25B-5016-4534-96A6-1258616403AB}"/>
    <cellStyle name="Normal 48 5" xfId="602" xr:uid="{4530FC87-C2CA-4319-9D76-ED2FF7FC0F31}"/>
    <cellStyle name="Normal 48 6" xfId="651" xr:uid="{8C01C29D-087A-47CA-84B9-451A957DADC5}"/>
    <cellStyle name="Normal 49" xfId="241" xr:uid="{CDA98764-FFD1-4B46-8054-75B9936D2C43}"/>
    <cellStyle name="Normal 5" xfId="242" xr:uid="{909161BB-659D-48DD-BDD3-C142EDC15EF9}"/>
    <cellStyle name="Normal 5 2" xfId="243" xr:uid="{F0DBE7C6-E4EF-4D5D-BBDF-B7CCD5ACA0B4}"/>
    <cellStyle name="Normal 5 3" xfId="244" xr:uid="{E26FFF22-270F-4259-AC26-1F46E947C6F9}"/>
    <cellStyle name="Normal 5 4" xfId="438" xr:uid="{98BECDAA-2261-4AB3-97BD-E67A50382BC6}"/>
    <cellStyle name="Normal 5 5" xfId="496" xr:uid="{DF11B37A-BE0B-4413-9CF4-F1433A0C44BF}"/>
    <cellStyle name="Normal 5 6" xfId="545" xr:uid="{87CDC807-C672-487A-BB2F-85BD9B8A5C96}"/>
    <cellStyle name="Normal 5 7" xfId="603" xr:uid="{18D5964A-1CD7-4BED-82C9-BB375745C776}"/>
    <cellStyle name="Normal 5 8" xfId="652" xr:uid="{FE3EACDE-7C9B-4B36-A360-A0F0B9FF66D4}"/>
    <cellStyle name="Normal 50" xfId="245" xr:uid="{C85BB2F2-6700-4C3C-B6EE-21180DC5B509}"/>
    <cellStyle name="Normal 51" xfId="246" xr:uid="{2E77A98C-F441-4AA5-8518-FC677DF30690}"/>
    <cellStyle name="Normal 52" xfId="247" xr:uid="{00E69C94-8C82-4ACA-A54C-5D2E0FD03370}"/>
    <cellStyle name="Normal 53" xfId="23" xr:uid="{A01542EC-FBFC-4707-8D1A-160110D02E18}"/>
    <cellStyle name="Normal 54" xfId="387" xr:uid="{C8BA6ED0-220C-4512-9B47-0B8E8FF1112C}"/>
    <cellStyle name="Normal 55" xfId="391" xr:uid="{71FFD695-6F6B-46C3-9458-6D96835EDBE9}"/>
    <cellStyle name="Normal 56" xfId="442" xr:uid="{78C39123-0672-4C5A-8364-FA4BB98E3C8D}"/>
    <cellStyle name="Normal 57" xfId="444" xr:uid="{8F849789-EA53-479D-A2EE-FA1C14C2EC6F}"/>
    <cellStyle name="Normal 58" xfId="445" xr:uid="{027DFEB4-BCFD-4C40-8E4F-BEC55215FF8A}"/>
    <cellStyle name="Normal 59" xfId="446" xr:uid="{2841BEE9-0FC1-4CFD-8585-FC78AD9783BD}"/>
    <cellStyle name="Normal 6" xfId="248" xr:uid="{D09A1F3E-6A2A-46BD-90EE-3EC785B4DA5E}"/>
    <cellStyle name="Normal 6 2" xfId="249" xr:uid="{9BB9C131-2E30-41D4-8EED-D6F8B1B9AB8D}"/>
    <cellStyle name="Normal 60" xfId="447" xr:uid="{F24DEA5C-1DB6-415A-B0D3-596A8F71B274}"/>
    <cellStyle name="Normal 61" xfId="449" xr:uid="{2E246594-6D92-4C16-9108-4AE1AB8B9D7B}"/>
    <cellStyle name="Normal 62" xfId="498" xr:uid="{8E9B8197-FB51-4416-9403-7B6BF96F8CB8}"/>
    <cellStyle name="Normal 63" xfId="548" xr:uid="{7558590D-0466-407A-83BA-8FC85D2238A8}"/>
    <cellStyle name="Normal 64" xfId="550" xr:uid="{80939FF7-44FF-4421-9F1B-9F7AC31FE483}"/>
    <cellStyle name="Normal 65" xfId="556" xr:uid="{789F79E5-F806-4E58-854A-3B303E9D3469}"/>
    <cellStyle name="Normal 66" xfId="605" xr:uid="{DDF761CC-0250-4A65-86E9-0C7E68AF5A2B}"/>
    <cellStyle name="Normal 67" xfId="7" xr:uid="{78EE697C-8876-4CE1-B394-A66793A1BFEC}"/>
    <cellStyle name="Normal 7" xfId="250" xr:uid="{44B6D893-C692-4CB6-83F5-0F684C2DD27F}"/>
    <cellStyle name="Normal 7 2" xfId="251" xr:uid="{9184DBB6-7551-4FB8-8BDE-5DE00412420E}"/>
    <cellStyle name="Normal 8" xfId="252" xr:uid="{CD537926-AB06-4C4D-B70B-09F741858394}"/>
    <cellStyle name="Normal 8 2" xfId="253" xr:uid="{FA8483BE-43C5-41A9-8D83-81EBDD826764}"/>
    <cellStyle name="Normal 9" xfId="254" xr:uid="{32498814-29A9-4F1C-A751-5BF3A702C878}"/>
    <cellStyle name="Normal 9 2" xfId="255" xr:uid="{A9EF2455-2E15-446E-91E1-0B601557ADCD}"/>
    <cellStyle name="Note 2" xfId="256" xr:uid="{1B5C2C18-37A0-4062-93C3-F49D9BC4962D}"/>
    <cellStyle name="Note 2 2" xfId="257" xr:uid="{35022DD3-6E8F-42E8-B62A-2950A44FBFD4}"/>
    <cellStyle name="Note 2 2 2" xfId="439" xr:uid="{7D38451B-E044-4CC6-A992-4D9A3D754C0A}"/>
    <cellStyle name="Note 2 2 3" xfId="497" xr:uid="{840A9C7C-FFF2-4F34-B65A-4EBAD8BE9958}"/>
    <cellStyle name="Note 2 2 4" xfId="546" xr:uid="{6D14277C-A8A6-4557-9E00-F2C9AEC9E8C0}"/>
    <cellStyle name="Note 2 2 5" xfId="604" xr:uid="{08B7F033-D38D-48CC-8CAE-5C60E7A73821}"/>
    <cellStyle name="Note 2 2 6" xfId="653" xr:uid="{ADA5A726-6056-4A3A-A402-B6481BAD1793}"/>
    <cellStyle name="Output 2" xfId="258" xr:uid="{F9C74775-68DE-4A93-901F-6DC2615C58A6}"/>
    <cellStyle name="Output Amounts" xfId="259" xr:uid="{CA1B88FA-E5B1-4EF2-AB64-B566733797C9}"/>
    <cellStyle name="Output Column Headings" xfId="260" xr:uid="{DA9CDB24-E71F-45C6-A196-3AD0837C1582}"/>
    <cellStyle name="Output Line Items" xfId="261" xr:uid="{13A3EC5E-7159-4750-BF0B-98980F5BFF92}"/>
    <cellStyle name="Output Report Heading" xfId="262" xr:uid="{CFD50D1E-D28D-4A0A-B597-FCE1627EB69F}"/>
    <cellStyle name="Output Report Title" xfId="263" xr:uid="{87D19BE3-B6A7-4205-A782-7DAF5B9F4849}"/>
    <cellStyle name="P" xfId="264" xr:uid="{DEC0ACA6-BEF1-441C-A9DC-7FF9FD9203A2}"/>
    <cellStyle name="P 2" xfId="265" xr:uid="{D4149525-D0B7-416A-9590-290DDEBFD945}"/>
    <cellStyle name="Percent [2]" xfId="266" xr:uid="{FFC012A2-BB6D-4971-A69D-0749C10FA355}"/>
    <cellStyle name="Percent 2" xfId="267" xr:uid="{1D19DA2C-3BD6-4873-A25F-7783A134839B}"/>
    <cellStyle name="Percent 3" xfId="268" xr:uid="{2364C755-4C16-4206-96A5-E020BA2D8969}"/>
    <cellStyle name="Percent 3 2" xfId="269" xr:uid="{1EF26BB8-98AD-4D8C-9044-AE99680395AB}"/>
    <cellStyle name="Percent 4" xfId="270" xr:uid="{B769F7A3-BEB9-4054-8BB4-29D25A98BD97}"/>
    <cellStyle name="Percent 4 2" xfId="271" xr:uid="{1593EBCD-E6B7-4BFF-9DFD-546E0309FF6C}"/>
    <cellStyle name="Percent 5" xfId="272" xr:uid="{063A286F-8342-4914-9457-EC9C0C26E9AD}"/>
    <cellStyle name="Percent 6" xfId="273" xr:uid="{9C995517-1478-4B48-82AD-5E8628B9D48F}"/>
    <cellStyle name="Percent 7" xfId="274" xr:uid="{AB8BD34B-753F-44D9-91FA-7E0131E30205}"/>
    <cellStyle name="Percent 8" xfId="275" xr:uid="{7DEC9B28-E04E-4FF0-AF75-5839FF4C115D}"/>
    <cellStyle name="Percent 9" xfId="21" xr:uid="{D3C098FE-58F5-48A7-A58C-73340FF1A222}"/>
    <cellStyle name="Refdb standard" xfId="276" xr:uid="{37E9F2FA-8BA9-4A79-B3B0-9A3D44600C66}"/>
    <cellStyle name="ReportData" xfId="277" xr:uid="{57D059C0-822E-4033-93BE-8747126EB84F}"/>
    <cellStyle name="ReportElements" xfId="278" xr:uid="{9B4ADDB8-A382-488B-9102-53D949C88538}"/>
    <cellStyle name="ReportHeader" xfId="279" xr:uid="{64BE39A0-D26B-4F67-8108-732DF9CB8486}"/>
    <cellStyle name="SAPBEXaggData" xfId="280" xr:uid="{D9D9316B-A4D2-4DD7-A374-621682EE4679}"/>
    <cellStyle name="SAPBEXaggDataEmph" xfId="281" xr:uid="{A3C01165-7D94-4A84-99DE-52F151C2C622}"/>
    <cellStyle name="SAPBEXaggItem" xfId="282" xr:uid="{937E5889-3EDA-4532-8137-251475AEBA09}"/>
    <cellStyle name="SAPBEXaggItemX" xfId="283" xr:uid="{A72EA947-59DE-4177-8E85-A3BDF7D1E70F}"/>
    <cellStyle name="SAPBEXchaText" xfId="284" xr:uid="{E8DFFBD9-AF6F-421C-9B67-0334D07ADA69}"/>
    <cellStyle name="SAPBEXexcBad7" xfId="285" xr:uid="{273924FE-8253-4A16-AB11-A580E5AB606B}"/>
    <cellStyle name="SAPBEXexcBad8" xfId="286" xr:uid="{DF6D161B-AE85-4272-942E-0ADE47B8F725}"/>
    <cellStyle name="SAPBEXexcBad9" xfId="287" xr:uid="{304E6339-29A1-4306-B276-81FB6EF58C4B}"/>
    <cellStyle name="SAPBEXexcCritical4" xfId="288" xr:uid="{D0996B40-6421-458A-8206-B12B4FAE84A2}"/>
    <cellStyle name="SAPBEXexcCritical5" xfId="289" xr:uid="{83B22A17-3479-40CC-8BD8-EDD68FC6C86D}"/>
    <cellStyle name="SAPBEXexcCritical6" xfId="290" xr:uid="{8F341EDF-F48C-49D1-BEEA-594296D83275}"/>
    <cellStyle name="SAPBEXexcGood1" xfId="291" xr:uid="{4A87E8E2-A8AD-4688-B6B6-7E45DE6FE74F}"/>
    <cellStyle name="SAPBEXexcGood2" xfId="292" xr:uid="{AE414BD5-4718-4E7C-875F-3132882D881E}"/>
    <cellStyle name="SAPBEXexcGood3" xfId="293" xr:uid="{99D0FDB1-38DE-4CE2-80A8-74867B6B73B7}"/>
    <cellStyle name="SAPBEXfilterDrill" xfId="294" xr:uid="{326FB3AE-E053-4082-9471-2B19DE6906C6}"/>
    <cellStyle name="SAPBEXfilterItem" xfId="295" xr:uid="{B988720B-8F63-43D4-AB31-19AB353247F9}"/>
    <cellStyle name="SAPBEXfilterText" xfId="296" xr:uid="{773E7316-8907-488F-B90A-CFB474F7DF27}"/>
    <cellStyle name="SAPBEXformats" xfId="297" xr:uid="{E87701CA-4B11-4AD1-80FF-1423DFDD57D1}"/>
    <cellStyle name="SAPBEXheaderItem" xfId="298" xr:uid="{3D1B23CE-BAE1-4CC7-B398-B0F21DCA46D8}"/>
    <cellStyle name="SAPBEXheaderText" xfId="299" xr:uid="{E7C46709-9F1D-4C20-A246-03DAE524E151}"/>
    <cellStyle name="SAPBEXHLevel0" xfId="300" xr:uid="{7B25DD4C-BFE6-4755-996A-01A08D5A7585}"/>
    <cellStyle name="SAPBEXHLevel0X" xfId="301" xr:uid="{72BB53B8-29D4-4E47-8238-B5A20C3AA73C}"/>
    <cellStyle name="SAPBEXHLevel1" xfId="302" xr:uid="{2F4B552B-7E9B-4EE1-A7A4-DC3D4D97E9D0}"/>
    <cellStyle name="SAPBEXHLevel1X" xfId="303" xr:uid="{3770149F-CAD0-41EB-8911-6471BFD3F09F}"/>
    <cellStyle name="SAPBEXHLevel2" xfId="304" xr:uid="{3BFA446B-CAB2-4B21-AEC1-B4A6205C497C}"/>
    <cellStyle name="SAPBEXHLevel2X" xfId="305" xr:uid="{B5EABC86-F96B-479F-B443-4966311152A4}"/>
    <cellStyle name="SAPBEXHLevel3" xfId="306" xr:uid="{42C3774B-4CBE-430A-8103-489888F3A43A}"/>
    <cellStyle name="SAPBEXHLevel3X" xfId="307" xr:uid="{9F2829AA-A38C-4D70-AA16-4045C56D4CD8}"/>
    <cellStyle name="SAPBEXresData" xfId="308" xr:uid="{9EEBBF7C-EA83-47CC-BD54-FFE67FE2C137}"/>
    <cellStyle name="SAPBEXresDataEmph" xfId="309" xr:uid="{5D7FF190-2FB7-4A70-B0AB-D1453D5D3E34}"/>
    <cellStyle name="SAPBEXresItem" xfId="310" xr:uid="{1B04C03D-6AFC-44DC-986D-79109975767B}"/>
    <cellStyle name="SAPBEXresItemX" xfId="311" xr:uid="{A42E165D-29FB-4E13-9C26-0413F99B1E92}"/>
    <cellStyle name="SAPBEXstdData" xfId="312" xr:uid="{1FF6EE65-5490-4DB6-949C-282947F37F39}"/>
    <cellStyle name="SAPBEXstdDataEmph" xfId="313" xr:uid="{8DA8E553-2A0F-406E-965A-16AF9552EF3C}"/>
    <cellStyle name="SAPBEXstdItem" xfId="314" xr:uid="{12445DB1-7CB4-4647-B79C-7D320141A522}"/>
    <cellStyle name="SAPBEXstdItemX" xfId="315" xr:uid="{B2CE9DF4-5ED2-4AD5-997E-BF28065815CC}"/>
    <cellStyle name="SAPBEXtitle" xfId="316" xr:uid="{B8D39FEF-1580-40AA-9788-801AB76513CE}"/>
    <cellStyle name="SAPBEXundefined" xfId="317" xr:uid="{E590C47A-764C-452B-AB1A-29A003D10600}"/>
    <cellStyle name="Style 1" xfId="318" xr:uid="{018546B2-8ED8-4BB7-B5CC-7C2C4E7BDF6A}"/>
    <cellStyle name="Style1" xfId="319" xr:uid="{17CC1D33-8376-49E0-9A19-2ED1C060A0D7}"/>
    <cellStyle name="Style2" xfId="320" xr:uid="{FB0C38F0-29A5-4168-9A17-07F903433FAF}"/>
    <cellStyle name="Style3" xfId="321" xr:uid="{6E75417E-5F68-4E34-942C-96A06D5CEE88}"/>
    <cellStyle name="Style4" xfId="322" xr:uid="{6D728369-F239-4E0B-AEF6-EEEEAD40EDCC}"/>
    <cellStyle name="Style5" xfId="323" xr:uid="{686CE60B-F908-44DB-86E5-859CC66EEDB0}"/>
    <cellStyle name="Style6" xfId="324" xr:uid="{FE8FC57F-0ABE-4D31-975E-53D6F11B98D4}"/>
    <cellStyle name="Table Footnote" xfId="325" xr:uid="{37012AF4-4D55-45D9-B6E3-3604E4F5337F}"/>
    <cellStyle name="Table Footnote 2" xfId="326" xr:uid="{07FA8745-8CC2-454B-8E31-38A42273EB6B}"/>
    <cellStyle name="Table Footnote 2 2" xfId="327" xr:uid="{691950D0-9D9C-4F5C-9510-098DE162750F}"/>
    <cellStyle name="Table Footnote_Table 5.6 sales of assets 23Feb2010" xfId="328" xr:uid="{FBBD9EAF-74EC-4CE5-BB9C-CA453085AA99}"/>
    <cellStyle name="Table Header" xfId="329" xr:uid="{660A7EA6-14F0-4B1A-8B22-BF8E59615706}"/>
    <cellStyle name="Table Header 2" xfId="330" xr:uid="{032BE956-0D16-44D7-B50A-296B24FB7A67}"/>
    <cellStyle name="Table Header 2 2" xfId="331" xr:uid="{7BDED4E6-3D80-4665-83AF-555CE762857B}"/>
    <cellStyle name="Table Header_Table 5.6 sales of assets 23Feb2010" xfId="332" xr:uid="{D065386F-9986-41D3-A142-30D512100826}"/>
    <cellStyle name="Table Heading 1" xfId="333" xr:uid="{64179C5D-4F9B-4672-8764-EF5C204D4233}"/>
    <cellStyle name="Table Heading 1 2" xfId="334" xr:uid="{F7EE3BE3-EDD2-43D7-9834-9BBCB1F7137D}"/>
    <cellStyle name="Table Heading 1 2 2" xfId="335" xr:uid="{9E7ECC03-09FC-4113-95A9-DB73B9318486}"/>
    <cellStyle name="Table Heading 1_Table 5.6 sales of assets 23Feb2010" xfId="336" xr:uid="{336C3D85-598F-4B8A-8328-9DE464D26070}"/>
    <cellStyle name="Table Heading 2" xfId="337" xr:uid="{EE10A961-208D-4191-970E-1C2A1FBA7392}"/>
    <cellStyle name="Table Heading 2 2" xfId="338" xr:uid="{A9CC9EED-2B56-438E-9587-8143C1C4BAB8}"/>
    <cellStyle name="Table Heading 2_Table 5.6 sales of assets 23Feb2010" xfId="339" xr:uid="{B1702D17-FC31-4408-9296-05804058D8A7}"/>
    <cellStyle name="Table Of Which" xfId="340" xr:uid="{6E96896E-1BC6-4842-8C2C-FC3C34897D45}"/>
    <cellStyle name="Table Of Which 2" xfId="341" xr:uid="{B1559162-A8B0-414D-9B52-5C6BE46C1B4C}"/>
    <cellStyle name="Table Of Which_Table 5.6 sales of assets 23Feb2010" xfId="342" xr:uid="{046F38F6-FC8D-41F1-985D-FEAF48CBA285}"/>
    <cellStyle name="Table Row Billions" xfId="343" xr:uid="{80BD5D95-43F4-440C-BCC2-0F81FAC95F0E}"/>
    <cellStyle name="Table Row Billions 2" xfId="344" xr:uid="{F37DE9DA-7655-4B8B-886B-DB9FA9EE793F}"/>
    <cellStyle name="Table Row Billions Check" xfId="345" xr:uid="{9794773E-806C-482F-9661-A22ACF8E3E9D}"/>
    <cellStyle name="Table Row Billions Check 2" xfId="346" xr:uid="{7488BB57-E7EA-48BB-B7B0-D0F85C7FE0AE}"/>
    <cellStyle name="Table Row Billions Check 3" xfId="347" xr:uid="{EEB4F04F-D3AE-4FD7-A36F-9311C2C3292F}"/>
    <cellStyle name="Table Row Billions Check_asset sales" xfId="348" xr:uid="{7D00C3C9-0FBC-4706-BD18-188CEEC71C9D}"/>
    <cellStyle name="Table Row Billions_Table 5.6 sales of assets 23Feb2010" xfId="349" xr:uid="{A9988E51-01B7-4DB9-BE8F-1CC3EB4FB4B5}"/>
    <cellStyle name="Table Row Millions" xfId="350" xr:uid="{8477BC80-0D3E-4201-8AF5-BBE02CEA6968}"/>
    <cellStyle name="Table Row Millions 2" xfId="351" xr:uid="{3FC546F5-93D9-4576-A167-688E4FE43CDF}"/>
    <cellStyle name="Table Row Millions 2 2" xfId="352" xr:uid="{6A6B308E-2EB6-4507-9A09-62D5EBCC80EA}"/>
    <cellStyle name="Table Row Millions Check" xfId="353" xr:uid="{2E687B3F-79C0-4844-AF95-2E085AE0C63A}"/>
    <cellStyle name="Table Row Millions Check 2" xfId="354" xr:uid="{32986997-52C3-4995-AD6A-837DCA39C8A8}"/>
    <cellStyle name="Table Row Millions Check 3" xfId="355" xr:uid="{E3D59F53-9839-41EF-B554-B42F75563592}"/>
    <cellStyle name="Table Row Millions Check 4" xfId="356" xr:uid="{9D024229-314B-4653-8E0E-6A32F70827D6}"/>
    <cellStyle name="Table Row Millions Check_asset sales" xfId="357" xr:uid="{43C6089D-E341-4C97-9848-7074C20A0652}"/>
    <cellStyle name="Table Row Millions_Table 5.6 sales of assets 23Feb2010" xfId="358" xr:uid="{D0EA80AE-C8AC-4362-A4CB-77794D62E3EC}"/>
    <cellStyle name="Table Row Percentage" xfId="359" xr:uid="{9F5F8BCF-A4EE-40BC-B625-2DE112730FE3}"/>
    <cellStyle name="Table Row Percentage 2" xfId="360" xr:uid="{B81C2963-9A47-45A9-9C8A-83FCD196D11D}"/>
    <cellStyle name="Table Row Percentage Check" xfId="361" xr:uid="{AD002F6F-2303-43D6-9EE8-F29175667E81}"/>
    <cellStyle name="Table Row Percentage Check 2" xfId="362" xr:uid="{5B27879F-68BE-403A-AFFB-E54FF9D50B75}"/>
    <cellStyle name="Table Row Percentage Check 3" xfId="363" xr:uid="{0B179A60-3A91-43E7-8403-2309AF75585D}"/>
    <cellStyle name="Table Row Percentage Check_asset sales" xfId="364" xr:uid="{23762F98-B9D5-4FEB-AAE7-0A7D67266056}"/>
    <cellStyle name="Table Row Percentage_Table 5.6 sales of assets 23Feb2010" xfId="365" xr:uid="{A2E20514-4672-4009-AF9B-0B3B098E9FB6}"/>
    <cellStyle name="Table Total Billions" xfId="366" xr:uid="{C562042C-D307-4045-B132-0F866F1097E5}"/>
    <cellStyle name="Table Total Billions 2" xfId="367" xr:uid="{48CE2072-F3B9-44AE-9C19-EB7BA882F8C1}"/>
    <cellStyle name="Table Total Billions_Table 5.6 sales of assets 23Feb2010" xfId="368" xr:uid="{9CD6E854-0266-411F-8E10-E0A4AE763EB1}"/>
    <cellStyle name="Table Total Millions" xfId="369" xr:uid="{65BC8AB1-B2C0-472B-8967-C42440A0C4F8}"/>
    <cellStyle name="Table Total Millions 2" xfId="370" xr:uid="{9C3B119E-5FBE-48F5-91AB-7FF090767173}"/>
    <cellStyle name="Table Total Millions 2 2" xfId="371" xr:uid="{B60042B8-0E50-4A62-B7E2-40CF89C9541E}"/>
    <cellStyle name="Table Total Millions_Table 5.6 sales of assets 23Feb2010" xfId="372" xr:uid="{0A09872E-07BA-4BD9-9FD0-F7815779F01F}"/>
    <cellStyle name="Table Total Percentage" xfId="373" xr:uid="{B1B859F9-33D6-4AD0-831E-BE01FF0CBB4B}"/>
    <cellStyle name="Table Total Percentage 2" xfId="374" xr:uid="{AB781401-B577-4F04-BF17-3B280A6FF062}"/>
    <cellStyle name="Table Total Percentage_Table 5.6 sales of assets 23Feb2010" xfId="375" xr:uid="{7CAC2151-9A4C-4889-A165-C362F1600859}"/>
    <cellStyle name="Table Units" xfId="376" xr:uid="{EC2AD782-F440-441D-9F7B-0800CFCD8DF1}"/>
    <cellStyle name="Table Units 2" xfId="377" xr:uid="{B275788F-8686-4CC2-ACC5-DA903335F90D}"/>
    <cellStyle name="Table Units 2 2" xfId="378" xr:uid="{29299411-67D9-40DC-B294-A2ABE8840599}"/>
    <cellStyle name="Table Units_Table 5.6 sales of assets 23Feb2010" xfId="379" xr:uid="{B6E09BE5-81AF-47C4-BC10-CF6B1AEBB77D}"/>
    <cellStyle name="Times New Roman" xfId="380" xr:uid="{A169A5A2-521E-4381-BFD3-B43E3CFBF7E0}"/>
    <cellStyle name="Title 2" xfId="381" xr:uid="{0BD3FE5A-0907-44D9-8A7E-FE832F5E7397}"/>
    <cellStyle name="Title 3" xfId="382" xr:uid="{A7445410-D846-421B-BC8C-32380A2F9FBF}"/>
    <cellStyle name="Title 4" xfId="383" xr:uid="{A85AE438-5B5A-4F33-A9A1-AAAD49E3EDE2}"/>
    <cellStyle name="Total 2" xfId="384" xr:uid="{E98F2CE9-72E8-4828-AAA4-773BC9587F10}"/>
    <cellStyle name="Warning Text 2" xfId="385" xr:uid="{EE93838A-AD36-4EA4-96C0-7C1406F35DBE}"/>
    <cellStyle name="whole number" xfId="386" xr:uid="{C061EB17-271C-457F-BC5B-E2193FD27604}"/>
  </cellStyles>
  <dxfs count="32">
    <dxf>
      <fill>
        <patternFill>
          <bgColor rgb="FFFF0000"/>
        </patternFill>
      </fill>
    </dxf>
    <dxf>
      <fill>
        <patternFill>
          <bgColor rgb="FFFFC000"/>
        </patternFill>
      </fill>
    </dxf>
    <dxf>
      <fill>
        <patternFill>
          <bgColor rgb="FF00B050"/>
        </patternFill>
      </fill>
    </dxf>
    <dxf>
      <fill>
        <patternFill>
          <bgColor theme="2"/>
        </patternFill>
      </fill>
    </dxf>
    <dxf>
      <fill>
        <patternFill>
          <bgColor rgb="FFFF0000"/>
        </patternFill>
      </fill>
    </dxf>
    <dxf>
      <fill>
        <patternFill>
          <bgColor rgb="FFFFC000"/>
        </patternFill>
      </fill>
    </dxf>
    <dxf>
      <fill>
        <patternFill>
          <bgColor rgb="FF00B050"/>
        </patternFill>
      </fill>
    </dxf>
    <dxf>
      <fill>
        <patternFill>
          <bgColor theme="2"/>
        </patternFill>
      </fill>
    </dxf>
    <dxf>
      <fill>
        <patternFill>
          <bgColor rgb="FFFF0000"/>
        </patternFill>
      </fill>
    </dxf>
    <dxf>
      <fill>
        <patternFill>
          <bgColor rgb="FFFFC000"/>
        </patternFill>
      </fill>
    </dxf>
    <dxf>
      <fill>
        <patternFill>
          <bgColor rgb="FF00B050"/>
        </patternFill>
      </fill>
    </dxf>
    <dxf>
      <fill>
        <patternFill>
          <bgColor theme="2"/>
        </patternFill>
      </fill>
    </dxf>
    <dxf>
      <fill>
        <patternFill>
          <bgColor rgb="FFFF0000"/>
        </patternFill>
      </fill>
    </dxf>
    <dxf>
      <fill>
        <patternFill>
          <bgColor rgb="FFFFC000"/>
        </patternFill>
      </fill>
    </dxf>
    <dxf>
      <fill>
        <patternFill>
          <bgColor rgb="FF00B050"/>
        </patternFill>
      </fill>
    </dxf>
    <dxf>
      <fill>
        <patternFill>
          <bgColor theme="2"/>
        </patternFill>
      </fill>
    </dxf>
    <dxf>
      <fill>
        <patternFill>
          <bgColor rgb="FFFF0000"/>
        </patternFill>
      </fill>
    </dxf>
    <dxf>
      <fill>
        <patternFill>
          <bgColor rgb="FFFFC000"/>
        </patternFill>
      </fill>
    </dxf>
    <dxf>
      <fill>
        <patternFill>
          <bgColor rgb="FF00B050"/>
        </patternFill>
      </fill>
    </dxf>
    <dxf>
      <fill>
        <patternFill>
          <bgColor theme="2"/>
        </patternFill>
      </fill>
    </dxf>
    <dxf>
      <fill>
        <patternFill>
          <bgColor rgb="FFFF0000"/>
        </patternFill>
      </fill>
    </dxf>
    <dxf>
      <fill>
        <patternFill>
          <bgColor rgb="FFFFC000"/>
        </patternFill>
      </fill>
    </dxf>
    <dxf>
      <fill>
        <patternFill>
          <bgColor rgb="FF00B050"/>
        </patternFill>
      </fill>
    </dxf>
    <dxf>
      <fill>
        <patternFill>
          <bgColor theme="2"/>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FFFFFF"/>
      <color rgb="FF00AF41"/>
      <color rgb="FF00D652"/>
      <color rgb="FF57FF97"/>
      <color rgb="FF00A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customXml" Target="../customXml/item2.xml"/><Relationship Id="rId21" Type="http://schemas.openxmlformats.org/officeDocument/2006/relationships/externalLink" Target="externalLinks/externalLink8.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68054</xdr:rowOff>
    </xdr:from>
    <xdr:to>
      <xdr:col>3</xdr:col>
      <xdr:colOff>908341</xdr:colOff>
      <xdr:row>2</xdr:row>
      <xdr:rowOff>33549</xdr:rowOff>
    </xdr:to>
    <xdr:pic>
      <xdr:nvPicPr>
        <xdr:cNvPr id="3" name="Picture 2" descr="Image depicting Environment Agency logo">
          <a:extLst>
            <a:ext uri="{FF2B5EF4-FFF2-40B4-BE49-F238E27FC236}">
              <a16:creationId xmlns:a16="http://schemas.microsoft.com/office/drawing/2014/main" id="{4A3BD272-D0A6-4EE5-B755-E268CCF4CE5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238" t="18332" r="7675" b="16118"/>
        <a:stretch/>
      </xdr:blipFill>
      <xdr:spPr bwMode="auto">
        <a:xfrm>
          <a:off x="364227" y="259752"/>
          <a:ext cx="3341298" cy="1048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24601</xdr:colOff>
      <xdr:row>1</xdr:row>
      <xdr:rowOff>37806</xdr:rowOff>
    </xdr:from>
    <xdr:to>
      <xdr:col>12</xdr:col>
      <xdr:colOff>94541</xdr:colOff>
      <xdr:row>2</xdr:row>
      <xdr:rowOff>52185</xdr:rowOff>
    </xdr:to>
    <xdr:pic>
      <xdr:nvPicPr>
        <xdr:cNvPr id="4" name="Picture 3" descr="Image depicting eftec: economics for the environment consultancy logo.">
          <a:extLst>
            <a:ext uri="{FF2B5EF4-FFF2-40B4-BE49-F238E27FC236}">
              <a16:creationId xmlns:a16="http://schemas.microsoft.com/office/drawing/2014/main" id="{A637A5E1-BC0A-4657-B40B-4B7A6F0A807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278" b="15740"/>
        <a:stretch/>
      </xdr:blipFill>
      <xdr:spPr bwMode="auto">
        <a:xfrm>
          <a:off x="7454101" y="228306"/>
          <a:ext cx="1608050" cy="1107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306718</xdr:colOff>
      <xdr:row>2</xdr:row>
      <xdr:rowOff>67096</xdr:rowOff>
    </xdr:from>
    <xdr:to>
      <xdr:col>8</xdr:col>
      <xdr:colOff>2606392</xdr:colOff>
      <xdr:row>2</xdr:row>
      <xdr:rowOff>855796</xdr:rowOff>
    </xdr:to>
    <xdr:pic>
      <xdr:nvPicPr>
        <xdr:cNvPr id="2" name="Picture 1" descr="This colour key shows where data was sourced within the spreadsheet. ">
          <a:extLst>
            <a:ext uri="{FF2B5EF4-FFF2-40B4-BE49-F238E27FC236}">
              <a16:creationId xmlns:a16="http://schemas.microsoft.com/office/drawing/2014/main" id="{64D9BC01-829B-49FB-8A8D-981DE6BB4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7322" y="610560"/>
          <a:ext cx="3186757" cy="7887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764052</xdr:colOff>
      <xdr:row>2</xdr:row>
      <xdr:rowOff>123235</xdr:rowOff>
    </xdr:from>
    <xdr:to>
      <xdr:col>8</xdr:col>
      <xdr:colOff>3208</xdr:colOff>
      <xdr:row>6</xdr:row>
      <xdr:rowOff>136327</xdr:rowOff>
    </xdr:to>
    <xdr:pic>
      <xdr:nvPicPr>
        <xdr:cNvPr id="7" name="Picture 6" descr="This colour block shows where data was sourced.">
          <a:extLst>
            <a:ext uri="{FF2B5EF4-FFF2-40B4-BE49-F238E27FC236}">
              <a16:creationId xmlns:a16="http://schemas.microsoft.com/office/drawing/2014/main" id="{9016FEF3-6CD7-EDC3-8483-9F5F77EB7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4818" y="677791"/>
          <a:ext cx="3190592" cy="7887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822046</xdr:colOff>
      <xdr:row>2</xdr:row>
      <xdr:rowOff>101487</xdr:rowOff>
    </xdr:from>
    <xdr:to>
      <xdr:col>8</xdr:col>
      <xdr:colOff>14041</xdr:colOff>
      <xdr:row>6</xdr:row>
      <xdr:rowOff>19329</xdr:rowOff>
    </xdr:to>
    <xdr:pic>
      <xdr:nvPicPr>
        <xdr:cNvPr id="3" name="Picture 2" descr="This colour key shows where data was sourced within the spreadsheet. ">
          <a:extLst>
            <a:ext uri="{FF2B5EF4-FFF2-40B4-BE49-F238E27FC236}">
              <a16:creationId xmlns:a16="http://schemas.microsoft.com/office/drawing/2014/main" id="{782B08CE-488F-4259-B394-71AEF2333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54410" y="659667"/>
          <a:ext cx="3190592" cy="7887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776376</xdr:colOff>
      <xdr:row>3</xdr:row>
      <xdr:rowOff>73939</xdr:rowOff>
    </xdr:from>
    <xdr:to>
      <xdr:col>7</xdr:col>
      <xdr:colOff>2606332</xdr:colOff>
      <xdr:row>7</xdr:row>
      <xdr:rowOff>100639</xdr:rowOff>
    </xdr:to>
    <xdr:pic>
      <xdr:nvPicPr>
        <xdr:cNvPr id="3" name="Picture 2" descr="This colour key shows where data was sourced within the spreadsheet. ">
          <a:extLst>
            <a:ext uri="{FF2B5EF4-FFF2-40B4-BE49-F238E27FC236}">
              <a16:creationId xmlns:a16="http://schemas.microsoft.com/office/drawing/2014/main" id="{E3ADEC8B-F5DE-47F5-B25B-C7D320749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97142" y="628495"/>
          <a:ext cx="3190592" cy="7887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801024</xdr:colOff>
      <xdr:row>3</xdr:row>
      <xdr:rowOff>24645</xdr:rowOff>
    </xdr:from>
    <xdr:to>
      <xdr:col>8</xdr:col>
      <xdr:colOff>1900</xdr:colOff>
      <xdr:row>3</xdr:row>
      <xdr:rowOff>813345</xdr:rowOff>
    </xdr:to>
    <xdr:pic>
      <xdr:nvPicPr>
        <xdr:cNvPr id="3" name="Picture 2" descr="This colour key shows where data was sourced within the spreadsheet. ">
          <a:extLst>
            <a:ext uri="{FF2B5EF4-FFF2-40B4-BE49-F238E27FC236}">
              <a16:creationId xmlns:a16="http://schemas.microsoft.com/office/drawing/2014/main" id="{063A2AAC-6E48-438E-B856-072945569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1790" y="579201"/>
          <a:ext cx="3190592" cy="7887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316304</xdr:colOff>
      <xdr:row>2</xdr:row>
      <xdr:rowOff>54430</xdr:rowOff>
    </xdr:from>
    <xdr:to>
      <xdr:col>8</xdr:col>
      <xdr:colOff>2598964</xdr:colOff>
      <xdr:row>2</xdr:row>
      <xdr:rowOff>830873</xdr:rowOff>
    </xdr:to>
    <xdr:pic>
      <xdr:nvPicPr>
        <xdr:cNvPr id="4" name="Picture 3" descr="This colour key shows where data was sourced within the spreadsheet. ">
          <a:extLst>
            <a:ext uri="{FF2B5EF4-FFF2-40B4-BE49-F238E27FC236}">
              <a16:creationId xmlns:a16="http://schemas.microsoft.com/office/drawing/2014/main" id="{EE719516-477E-4613-8F56-3A2C2B28B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2840" y="462644"/>
          <a:ext cx="3058267" cy="77644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316303</xdr:colOff>
      <xdr:row>2</xdr:row>
      <xdr:rowOff>0</xdr:rowOff>
    </xdr:from>
    <xdr:to>
      <xdr:col>8</xdr:col>
      <xdr:colOff>2606452</xdr:colOff>
      <xdr:row>2</xdr:row>
      <xdr:rowOff>790584</xdr:rowOff>
    </xdr:to>
    <xdr:pic>
      <xdr:nvPicPr>
        <xdr:cNvPr id="3" name="Picture 2" descr="This colour key shows where data was sourced within the spreadsheet. ">
          <a:extLst>
            <a:ext uri="{FF2B5EF4-FFF2-40B4-BE49-F238E27FC236}">
              <a16:creationId xmlns:a16="http://schemas.microsoft.com/office/drawing/2014/main" id="{77421F09-E1E3-40A4-827F-41A7380C8D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6906" y="498415"/>
          <a:ext cx="3190592" cy="7887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302696</xdr:colOff>
      <xdr:row>2</xdr:row>
      <xdr:rowOff>54428</xdr:rowOff>
    </xdr:from>
    <xdr:to>
      <xdr:col>8</xdr:col>
      <xdr:colOff>2592845</xdr:colOff>
      <xdr:row>3</xdr:row>
      <xdr:rowOff>341547</xdr:rowOff>
    </xdr:to>
    <xdr:pic>
      <xdr:nvPicPr>
        <xdr:cNvPr id="3" name="Picture 2" descr="This colour key shows where data was sourced within the spreadsheet. ">
          <a:extLst>
            <a:ext uri="{FF2B5EF4-FFF2-40B4-BE49-F238E27FC236}">
              <a16:creationId xmlns:a16="http://schemas.microsoft.com/office/drawing/2014/main" id="{C59EEE61-C8D9-4B4B-BCA4-1F3657323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29232" y="462642"/>
          <a:ext cx="3065756" cy="79058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89004</xdr:colOff>
      <xdr:row>2</xdr:row>
      <xdr:rowOff>94310</xdr:rowOff>
    </xdr:from>
    <xdr:to>
      <xdr:col>9</xdr:col>
      <xdr:colOff>551714</xdr:colOff>
      <xdr:row>5</xdr:row>
      <xdr:rowOff>189045</xdr:rowOff>
    </xdr:to>
    <xdr:pic>
      <xdr:nvPicPr>
        <xdr:cNvPr id="3" name="Picture 2" descr="This colour key shows where data was sourced within the spreadsheet. ">
          <a:extLst>
            <a:ext uri="{FF2B5EF4-FFF2-40B4-BE49-F238E27FC236}">
              <a16:creationId xmlns:a16="http://schemas.microsoft.com/office/drawing/2014/main" id="{33DB6A68-3207-4B6C-9DF9-2C1A6B8CEE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91147" y="638596"/>
          <a:ext cx="3075281" cy="7887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JH\DECC_DDM\SourceCode\Live\Version%201.0\Resources\LCPAssumptionFile.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LeeA\AppData\Local\Microsoft\Windows\Temporary%20Internet%20Files\Content.Outlook\NUVH17MC\Coal%20Product%20Prices%20Data%20and%20Calculations%20for%20UEP2014%20%20IAG2014%20v14%201%2013-Aug-20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Profiles\mbehull\Local%20Settings\Temporary%20Internet%20Files\Content.Outlook\QV89OZPY\Deterministic_20120718_10-07-28_flat_20%25.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nvironment\UK%20RENEWABLE%20HEAT%202008%20LDN%20(P414)\Data\Model\NERA%20Renewable%20Heat%20Model%20080501%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nVision\Output\Stephen\Output%20files\Deterministic_USER_20130520_10-42-03\Input%20-%20Reference%20v2_62.24.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Vision\Testing\Output\Deterministic_TWP_20120318_09-59-01\EnVisionInputFile_testing.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2.%20QA\QA%20template%20v0.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ispatch%20model\Output\08.%20May-Jul%202013\06.%20Including%20NI\NI%20CBA_1.%20Ref%20cas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eraldn\work\Documents%20and%20Settings\stewart.carter\Local%20Settings\Temporary%20Internet%20Files\OLK79\070918%20Defra%20agriculture%20CBA%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6957/ghg-conversion-factors-2016update_MASTER__links_removed__DECC_Standard_Se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Fuels\GHG%20CF_Fuels_2016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nVision\Output\Deterministic_TWP_20120401_21-38-22\EnVisionInputFile.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nVision\Output\Stephen\Output%20files\Deterministic_USER_20120720_10-39-16\Deterministic_USER_20120702_13-16-20\EnvisionDeterministicTemplate%20BASELINE%20v1_78m%20with%20CB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219_18-35-42\Input%20-%20BASELINE%20v2_5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MI\Energy%20Economics%20and%20Analysis%20Division\Dispatch%20Model\Output\12.%20December%20EMR%20delivery%20plan\02.%20DDM%20Files\03.%20Reference%20Case%20&amp;%20QA\1%20Reference%20case%20input_with%20log_v4_feedbac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hief%20Economist\Modelling%20Team\CHP\07.%202013\Updated%20Projections\Model%20Runs\CHP%20Model%20v3.5_UpdatedGrowth.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ystem%20Files\Excel\Variable%20costs\120828%20-%20CCI%20model%20NEW%20BASELIN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dzansi\AppData\Local\Microsoft\Windows\Temporary%20Internet%20Files\Content.Outlook\VCOK9GPA\Model%20runs\Scenario%201a\No%20adjustment%20-%20Deterministic_USER_20140806_12-30-52\Deterministic_20140806_12-30-5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Transport\hgvs\GHG%20CF_HGVs_2016_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004_10-05-42\EnVisionInputFile%20v2_50%20UEP%20baselin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olicy Overview"/>
      <sheetName val="Feed-in tariff 1"/>
      <sheetName val="Val Feed-in tariff 1"/>
      <sheetName val="CfD 1"/>
      <sheetName val="Val CfD 1"/>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Existing Plant"/>
      <sheetName val="Val Existing Plant"/>
      <sheetName val="Pipeline"/>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amp; Parameters"/>
      <sheetName val="FF Prices"/>
      <sheetName val="QEP 2.2.1 (Domestic Coal)"/>
      <sheetName val="QEP 3.1.4 (ND Coal)"/>
      <sheetName val="CCL"/>
      <sheetName val="Deflators"/>
      <sheetName val="Calculation &amp; Results"/>
      <sheetName val="Distribution costs plot"/>
      <sheetName val="IAG Tables"/>
      <sheetName val="UEP Template"/>
      <sheetName val="Constants_&amp;_Parameters1"/>
      <sheetName val="FF_Prices1"/>
      <sheetName val="QEP_2_2_1_(Domestic_Coal)1"/>
      <sheetName val="QEP_3_1_4_(ND_Coal)1"/>
      <sheetName val="Calculation_&amp;_Results1"/>
      <sheetName val="Distribution_costs_plot1"/>
      <sheetName val="IAG_Tables1"/>
      <sheetName val="UEP_Template1"/>
      <sheetName val="Constants_&amp;_Parameters"/>
      <sheetName val="FF_Prices"/>
      <sheetName val="QEP_2_2_1_(Domestic_Coal)"/>
      <sheetName val="QEP_3_1_4_(ND_Coal)"/>
      <sheetName val="Calculation_&amp;_Results"/>
      <sheetName val="Distribution_costs_plot"/>
      <sheetName val="IAG_Tables"/>
      <sheetName val="UEP_Templ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A control"/>
      <sheetName val="CBA"/>
      <sheetName val="Generation data"/>
      <sheetName val="Generation costs"/>
      <sheetName val="Financing costs - 2"/>
      <sheetName val="Pipeline plant"/>
      <sheetName val="Hurdle rates"/>
      <sheetName val="Policy"/>
      <sheetName val="Carbon costs"/>
      <sheetName val="Unserved Energy cost"/>
      <sheetName val="Wholesale costs"/>
      <sheetName val="unservedenergy"/>
      <sheetName val="DECC Summary"/>
      <sheetName val="Summary assumptions"/>
      <sheetName val="baseline results"/>
      <sheetName val="Operating Capacity Pivot"/>
      <sheetName val="Installed Capacity Pivot"/>
      <sheetName val="New Build Pivot"/>
      <sheetName val="InstalledCapacitySummary"/>
      <sheetName val="Decommissioned Pivot"/>
      <sheetName val="Generation Summary"/>
      <sheetName val="UnservedEnergySummary"/>
      <sheetName val="Capacity Margin"/>
      <sheetName val="Prices Summary"/>
      <sheetName val="IRR summary"/>
      <sheetName val="CO2 summary"/>
      <sheetName val="CO2"/>
      <sheetName val="Load Factors"/>
      <sheetName val="SRMC summary"/>
      <sheetName val="Policy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InstalledCapacity"/>
      <sheetName val="OperatingCapacity"/>
      <sheetName val="Generation"/>
      <sheetName val="Fuel"/>
      <sheetName val="IRRs"/>
      <sheetName val="Prices"/>
      <sheetName val="Costs"/>
      <sheetName val="PolicyCost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Duration Curves"/>
      <sheetName val="Load curve"/>
      <sheetName val="Wholesale curve"/>
      <sheetName val="SystemSRMC curve"/>
      <sheetName val="Intra day summary"/>
      <sheetName val="Lists"/>
      <sheetName val="IntraDayGeneration"/>
      <sheetName val="CASHFLOW generation"/>
      <sheetName val="IntraDay analysis"/>
      <sheetName val="intraday check"/>
      <sheetName val="Investor decisions"/>
      <sheetName val="Technology Assumptions"/>
      <sheetName val="VIU assumptions"/>
      <sheetName val="Carbon Price Floor"/>
      <sheetName val="Daily Load Curves (new)"/>
      <sheetName val="New Plant"/>
      <sheetName val="Existing Plant"/>
      <sheetName val="CBA_control1"/>
      <sheetName val="Generation_data1"/>
      <sheetName val="Generation_costs1"/>
      <sheetName val="Financing_costs_-_21"/>
      <sheetName val="Pipeline_plant1"/>
      <sheetName val="Hurdle_rates1"/>
      <sheetName val="Carbon_costs1"/>
      <sheetName val="Unserved_Energy_cost1"/>
      <sheetName val="Wholesale_costs1"/>
      <sheetName val="DECC_Summary1"/>
      <sheetName val="Summary_assumptions1"/>
      <sheetName val="baseline_results1"/>
      <sheetName val="Operating_Capacity_Pivot1"/>
      <sheetName val="Installed_Capacity_Pivot1"/>
      <sheetName val="New_Build_Pivot1"/>
      <sheetName val="Decommissioned_Pivot1"/>
      <sheetName val="Generation_Summary1"/>
      <sheetName val="Capacity_Margin1"/>
      <sheetName val="Prices_Summary1"/>
      <sheetName val="IRR_summary1"/>
      <sheetName val="CO2_summary1"/>
      <sheetName val="Load_Factors1"/>
      <sheetName val="SRMC_summary1"/>
      <sheetName val="Policy_Summary1"/>
      <sheetName val="Spread_Summary1"/>
      <sheetName val="Demand_Summary1"/>
      <sheetName val="Fuel_Price_Summary1"/>
      <sheetName val="Carbon_Price_Summary1"/>
      <sheetName val="Individual_Plant_Data1"/>
      <sheetName val="CASHFLOW_Profit1"/>
      <sheetName val="CASHFLOW_LoadFactor1"/>
      <sheetName val="CASHFLOW_Income1"/>
      <sheetName val="Carbon_Price1"/>
      <sheetName val="Fuel_Prices1"/>
      <sheetName val="CASHFLOW_IRRS1"/>
      <sheetName val="CASHFLOW_Spread1"/>
      <sheetName val="CASHFLOW_SRMC1"/>
      <sheetName val="CASHFLOW_Capacity1"/>
      <sheetName val="CASHFLOW_Max_capacity1"/>
      <sheetName val="CASHFLOW_strike_price1"/>
      <sheetName val="CASHFLOW_CM_payments1"/>
      <sheetName val="CASHFLOW_CM_penalty1"/>
      <sheetName val="CM_Auction1"/>
      <sheetName val="CM_Clearing_prices1"/>
      <sheetName val="CM_Contract_payments1"/>
      <sheetName val="CM_Payments1"/>
      <sheetName val="CM_Penalties1"/>
      <sheetName val="Duration_Curves1"/>
      <sheetName val="Load_curve1"/>
      <sheetName val="Wholesale_curve1"/>
      <sheetName val="SystemSRMC_curve1"/>
      <sheetName val="Intra_day_summary1"/>
      <sheetName val="CASHFLOW_generation1"/>
      <sheetName val="IntraDay_analysis1"/>
      <sheetName val="intraday_check1"/>
      <sheetName val="Investor_decisions1"/>
      <sheetName val="Technology_Assumptions1"/>
      <sheetName val="VIU_assumptions1"/>
      <sheetName val="Carbon_Price_Floor1"/>
      <sheetName val="Daily_Load_Curves_(new)1"/>
      <sheetName val="New_Plant1"/>
      <sheetName val="Existing_Plant1"/>
      <sheetName val="CBA_control"/>
      <sheetName val="Generation_data"/>
      <sheetName val="Generation_costs"/>
      <sheetName val="Financing_costs_-_2"/>
      <sheetName val="Pipeline_plant"/>
      <sheetName val="Hurdle_rates"/>
      <sheetName val="Carbon_costs"/>
      <sheetName val="Unserved_Energy_cost"/>
      <sheetName val="Wholesale_costs"/>
      <sheetName val="DECC_Summary"/>
      <sheetName val="Summary_assumptions"/>
      <sheetName val="baseline_results"/>
      <sheetName val="Operating_Capacity_Pivot"/>
      <sheetName val="Installed_Capacity_Pivot"/>
      <sheetName val="New_Build_Pivot"/>
      <sheetName val="Decommissioned_Pivot"/>
      <sheetName val="Generation_Summary"/>
      <sheetName val="Capacity_Margin"/>
      <sheetName val="Prices_Summary"/>
      <sheetName val="IRR_summary"/>
      <sheetName val="CO2_summary"/>
      <sheetName val="Load_Factors"/>
      <sheetName val="SRMC_summary"/>
      <sheetName val="Policy_Summary"/>
      <sheetName val="Spread_Summary"/>
      <sheetName val="Demand_Summary"/>
      <sheetName val="Fuel_Price_Summary"/>
      <sheetName val="Carbon_Price_Summary"/>
      <sheetName val="Individual_Plant_Data"/>
      <sheetName val="CASHFLOW_Profit"/>
      <sheetName val="CASHFLOW_LoadFactor"/>
      <sheetName val="CASHFLOW_Income"/>
      <sheetName val="Carbon_Price"/>
      <sheetName val="Fuel_Prices"/>
      <sheetName val="CASHFLOW_IRRS"/>
      <sheetName val="CASHFLOW_Spread"/>
      <sheetName val="CASHFLOW_SRMC"/>
      <sheetName val="CASHFLOW_Capacity"/>
      <sheetName val="CASHFLOW_Max_capacity"/>
      <sheetName val="CASHFLOW_strike_price"/>
      <sheetName val="CASHFLOW_CM_payments"/>
      <sheetName val="CASHFLOW_CM_penalty"/>
      <sheetName val="CM_Auction"/>
      <sheetName val="CM_Clearing_prices"/>
      <sheetName val="CM_Contract_payments"/>
      <sheetName val="CM_Payments"/>
      <sheetName val="CM_Penalties"/>
      <sheetName val="Duration_Curves"/>
      <sheetName val="Load_curve"/>
      <sheetName val="Wholesale_curve"/>
      <sheetName val="SystemSRMC_curve"/>
      <sheetName val="Intra_day_summary"/>
      <sheetName val="CASHFLOW_generation"/>
      <sheetName val="IntraDay_analysis"/>
      <sheetName val="intraday_check"/>
      <sheetName val="Investor_decisions"/>
      <sheetName val="Technology_Assumptions"/>
      <sheetName val="VIU_assumptions"/>
      <sheetName val="Carbon_Price_Floor"/>
      <sheetName val="Daily_Load_Curves_(new)"/>
      <sheetName val="New_Plant"/>
      <sheetName val="Existing_Pla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ssues Log"/>
      <sheetName val="TODO"/>
      <sheetName val="Control"/>
      <sheetName val="Find target"/>
      <sheetName val="Scenarios"/>
      <sheetName val="Lists"/>
      <sheetName val="Targets"/>
      <sheetName val="Deeming"/>
      <sheetName val="Discounting"/>
      <sheetName val="Time cost"/>
      <sheetName val="Fuel split"/>
      <sheetName val="Capex indices"/>
      <sheetName val="Metering"/>
      <sheetName val="Installation cost"/>
      <sheetName val="Depreciation"/>
      <sheetName val="Admin cost"/>
      <sheetName val="Demand Barriers"/>
      <sheetName val="Supply chain fixed"/>
      <sheetName val="Supply Barriers"/>
      <sheetName val="Potentials"/>
      <sheetName val="CCL"/>
      <sheetName val="Conversion factors"/>
      <sheetName val="Carbon SPC"/>
      <sheetName val="Fuel price weights"/>
      <sheetName val="Carbon cost"/>
      <sheetName val="Biomass prices"/>
      <sheetName val="Fuel Prices"/>
      <sheetName val="Deeming inputs"/>
      <sheetName val="Counterfactuals data"/>
      <sheetName val="Counterfactuals"/>
      <sheetName val="Sheet1"/>
      <sheetName val="Renewables"/>
      <sheetName val="Main"/>
      <sheetName val="Costs"/>
      <sheetName val="Results"/>
      <sheetName val="BERR CBA"/>
      <sheetName val="Lifetime"/>
      <sheetName val="Cost curve figure"/>
      <sheetName val="BERR MACC summary"/>
      <sheetName val="Issues_Log1"/>
      <sheetName val="Find_target1"/>
      <sheetName val="Time_cost1"/>
      <sheetName val="Fuel_split1"/>
      <sheetName val="Capex_indices1"/>
      <sheetName val="Installation_cost1"/>
      <sheetName val="Admin_cost1"/>
      <sheetName val="Demand_Barriers1"/>
      <sheetName val="Supply_chain_fixed1"/>
      <sheetName val="Supply_Barriers1"/>
      <sheetName val="Conversion_factors1"/>
      <sheetName val="Carbon_SPC1"/>
      <sheetName val="Fuel_price_weights1"/>
      <sheetName val="Carbon_cost1"/>
      <sheetName val="Biomass_prices1"/>
      <sheetName val="Fuel_Prices1"/>
      <sheetName val="Deeming_inputs1"/>
      <sheetName val="Counterfactuals_data1"/>
      <sheetName val="BERR_CBA1"/>
      <sheetName val="Cost_curve_figure1"/>
      <sheetName val="BERR_MACC_summary1"/>
      <sheetName val="Issues_Log"/>
      <sheetName val="Find_target"/>
      <sheetName val="Time_cost"/>
      <sheetName val="Fuel_split"/>
      <sheetName val="Capex_indices"/>
      <sheetName val="Installation_cost"/>
      <sheetName val="Admin_cost"/>
      <sheetName val="Demand_Barriers"/>
      <sheetName val="Supply_chain_fixed"/>
      <sheetName val="Supply_Barriers"/>
      <sheetName val="Conversion_factors"/>
      <sheetName val="Carbon_SPC"/>
      <sheetName val="Fuel_price_weights"/>
      <sheetName val="Carbon_cost"/>
      <sheetName val="Biomass_prices"/>
      <sheetName val="Fuel_Prices"/>
      <sheetName val="Deeming_inputs"/>
      <sheetName val="Counterfactuals_data"/>
      <sheetName val="BERR_CBA"/>
      <sheetName val="Cost_curve_figure"/>
      <sheetName val="BERR_MACC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Index"/>
      <sheetName val="UEM inputs"/>
      <sheetName val="Version Control"/>
      <sheetName val="DATA"/>
      <sheetName val="QA"/>
      <sheetName val="&gt; DDM INPUTS"/>
      <sheetName val="&gt;&gt;Policies"/>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sheetName val="&gt;&gt;Prices"/>
      <sheetName val="Pricing Mark-up"/>
      <sheetName val="&gt;&gt;Demand"/>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Water"/>
      <sheetName val="Outage rates (new and existing)"/>
      <sheetName val="Losses"/>
      <sheetName val="Efficiency rates"/>
      <sheetName val="Spark and Dark Spreads"/>
      <sheetName val="Intermittency"/>
      <sheetName val="Demand Projections"/>
      <sheetName val="Existing Plant"/>
      <sheetName val="Upgrades"/>
      <sheetName val="Endogenous closures"/>
      <sheetName val="Portfolios"/>
      <sheetName val="EDF Pricing Assumptions"/>
      <sheetName val="&gt;&gt;Control"/>
      <sheetName val="Model Settings"/>
      <sheetName val="SheetsToExport"/>
      <sheetName val="LISTS"/>
      <sheetName val="Sheet2"/>
      <sheetName val="Sheet_Index1"/>
      <sheetName val="UEM_inputs1"/>
      <sheetName val="Version_Control1"/>
      <sheetName val="&gt;_DDM_INPUTS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9"/>
      <sheetName val="CfD_21"/>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1"/>
      <sheetName val="Pricing_Mark-up1"/>
      <sheetName val="Capacity_Margin_Derating1"/>
      <sheetName val="Daily_Load_Curves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Demand_Projections1"/>
      <sheetName val="Existing_Plant1"/>
      <sheetName val="Endogenous_closures1"/>
      <sheetName val="EDF_Pricing_Assumptions1"/>
      <sheetName val="Model_Settings1"/>
      <sheetName val="Sheet_Index"/>
      <sheetName val="UEM_inputs"/>
      <sheetName val="Version_Control"/>
      <sheetName val="&gt;_DDM_INPUTS"/>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
      <sheetName val="Pricing_Mark-up"/>
      <sheetName val="Capacity_Margin_Derating"/>
      <sheetName val="Daily_Load_Curves"/>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Demand_Projections"/>
      <sheetName val="Existing_Plant"/>
      <sheetName val="Endogenous_closures"/>
      <sheetName val="EDF_Pricing_Assumptions"/>
      <sheetName val="Model_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cy Overview"/>
      <sheetName val="Feed-in tariff 1"/>
      <sheetName val="Val Feed-in tariff 1"/>
      <sheetName val="CfD 1"/>
      <sheetName val="Val CfD 1"/>
      <sheetName val="CfD 2"/>
      <sheetName val="Val CfD 2"/>
      <sheetName val="CfD 3"/>
      <sheetName val="CfD 4"/>
      <sheetName val="Val CfD 3"/>
      <sheetName val="Val CfD 4"/>
      <sheetName val="CfD 5"/>
      <sheetName val="Val CfD 5"/>
      <sheetName val="CfD 6"/>
      <sheetName val="Val CfD 6"/>
      <sheetName val="CfD 7"/>
      <sheetName val="Val 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ROC banding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CfD_21"/>
      <sheetName val="Val_CfD_21"/>
      <sheetName val="CfD_31"/>
      <sheetName val="CfD_41"/>
      <sheetName val="Val_CfD_31"/>
      <sheetName val="Val_CfD_41"/>
      <sheetName val="CfD_51"/>
      <sheetName val="Val_CfD_51"/>
      <sheetName val="CfD_61"/>
      <sheetName val="Val_CfD_61"/>
      <sheetName val="CfD_71"/>
      <sheetName val="Val_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ROC_banding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CfD_2"/>
      <sheetName val="Val_CfD_2"/>
      <sheetName val="CfD_3"/>
      <sheetName val="CfD_4"/>
      <sheetName val="Val_CfD_3"/>
      <sheetName val="Val_CfD_4"/>
      <sheetName val="CfD_5"/>
      <sheetName val="Val_CfD_5"/>
      <sheetName val="CfD_6"/>
      <sheetName val="Val_CfD_6"/>
      <sheetName val="CfD_7"/>
      <sheetName val="Val_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ROC_banding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3 rows"/>
      <sheetName val="QA_Index"/>
      <sheetName val="Version&amp;Issue_Log"/>
      <sheetName val="Update_Checklist"/>
      <sheetName val="DataSources"/>
      <sheetName val="QC_Checklist"/>
      <sheetName val="RAW1_GWP Factors"/>
      <sheetName val="OtherAssumptions"/>
      <sheetName val="Calc1"/>
      <sheetName val="LinkedInOutput"/>
      <sheetName val="MethodPaper"/>
      <sheetName val="Conversions"/>
      <sheetName val="Lookups"/>
      <sheetName val="top_3_rows1"/>
      <sheetName val="RAW1_GWP_Factors1"/>
      <sheetName val="top_3_rows"/>
      <sheetName val="RAW1_GWP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tor_data_UC"/>
      <sheetName val="Line_data_UC"/>
      <sheetName val="Region_data_UC"/>
      <sheetName val="Generator_data_C"/>
      <sheetName val="Emission.Generators_data_C"/>
      <sheetName val="Node_data_C"/>
      <sheetName val="INPUTS"/>
      <sheetName val="SONI to NG_NI"/>
      <sheetName val="Baseline results"/>
      <sheetName val="Lists"/>
      <sheetName val="CO2 summary"/>
      <sheetName val="policy costs outputs"/>
      <sheetName val="Generation Summary"/>
      <sheetName val="Installed Capacity Pivot"/>
      <sheetName val="Summary assumptions"/>
      <sheetName val="Control"/>
      <sheetName val="CM Clearing prices"/>
      <sheetName val="Model Settings"/>
      <sheetName val="calculation"/>
      <sheetName val="Technology Assumptions"/>
      <sheetName val="NI Prices"/>
      <sheetName val="Strike prices"/>
      <sheetName val="Capacity mechanism"/>
      <sheetName val="NI Costs"/>
      <sheetName val="NI Demand"/>
      <sheetName val="NI outputs"/>
      <sheetName val="Heat revenues"/>
      <sheetName val="VIU assumptions"/>
      <sheetName val="Prices"/>
      <sheetName val="NI Load Factors"/>
      <sheetName val="Opex Adjustments"/>
      <sheetName val="Maximum Build Limits NI"/>
      <sheetName val="technologies"/>
      <sheetName val="Existing Policies"/>
      <sheetName val="Backcasting"/>
      <sheetName val="Emission_Generators_data_C1"/>
      <sheetName val="SONI_to_NG_NI1"/>
      <sheetName val="Baseline_results1"/>
      <sheetName val="CO2_summary1"/>
      <sheetName val="policy_costs_outputs1"/>
      <sheetName val="Generation_Summary1"/>
      <sheetName val="Installed_Capacity_Pivot1"/>
      <sheetName val="Summary_assumptions1"/>
      <sheetName val="CM_Clearing_prices1"/>
      <sheetName val="Model_Settings1"/>
      <sheetName val="Technology_Assumptions1"/>
      <sheetName val="NI_Prices1"/>
      <sheetName val="Strike_prices1"/>
      <sheetName val="Capacity_mechanism1"/>
      <sheetName val="NI_Costs1"/>
      <sheetName val="NI_Demand1"/>
      <sheetName val="NI_outputs1"/>
      <sheetName val="Heat_revenues1"/>
      <sheetName val="VIU_assumptions1"/>
      <sheetName val="NI_Load_Factors1"/>
      <sheetName val="Opex_Adjustments1"/>
      <sheetName val="Maximum_Build_Limits_NI1"/>
      <sheetName val="Existing_Policies1"/>
      <sheetName val="Emission_Generators_data_C"/>
      <sheetName val="SONI_to_NG_NI"/>
      <sheetName val="Baseline_results"/>
      <sheetName val="CO2_summary"/>
      <sheetName val="policy_costs_outputs"/>
      <sheetName val="Generation_Summary"/>
      <sheetName val="Installed_Capacity_Pivot"/>
      <sheetName val="Summary_assumptions"/>
      <sheetName val="CM_Clearing_prices"/>
      <sheetName val="Model_Settings"/>
      <sheetName val="Technology_Assumptions"/>
      <sheetName val="NI_Prices"/>
      <sheetName val="Strike_prices"/>
      <sheetName val="Capacity_mechanism"/>
      <sheetName val="NI_Costs"/>
      <sheetName val="NI_Demand"/>
      <sheetName val="NI_outputs"/>
      <sheetName val="Heat_revenues"/>
      <sheetName val="VIU_assumptions"/>
      <sheetName val="NI_Load_Factors"/>
      <sheetName val="Opex_Adjustments"/>
      <sheetName val="Maximum_Build_Limits_NI"/>
      <sheetName val="Existing_Polici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
      <sheetName val="CBA Tables"/>
      <sheetName val="CBA"/>
      <sheetName val="Control"/>
      <sheetName val="Scenarios"/>
      <sheetName val="Data Holdings"/>
      <sheetName val="Participation CB"/>
      <sheetName val="Participation C&amp;T tables"/>
      <sheetName val="Participation C&amp;T"/>
      <sheetName val="Participation Net"/>
      <sheetName val="MACC"/>
      <sheetName val="Additionality"/>
      <sheetName val="Abatement"/>
      <sheetName val="MACC graphs"/>
      <sheetName val="C&amp;T MACC graphs"/>
      <sheetName val="CB MACC graphs"/>
      <sheetName val="Emissions analysis"/>
      <sheetName val="Admin tables"/>
      <sheetName val="Admin inputs"/>
      <sheetName val="CBA_Tables1"/>
      <sheetName val="Data_Holdings1"/>
      <sheetName val="Participation_CB1"/>
      <sheetName val="Participation_C&amp;T_tables1"/>
      <sheetName val="Participation_C&amp;T1"/>
      <sheetName val="Participation_Net1"/>
      <sheetName val="MACC_graphs1"/>
      <sheetName val="C&amp;T_MACC_graphs1"/>
      <sheetName val="CB_MACC_graphs1"/>
      <sheetName val="Emissions_analysis1"/>
      <sheetName val="Admin_tables1"/>
      <sheetName val="Admin_inputs1"/>
      <sheetName val="CBA_Tables"/>
      <sheetName val="Data_Holdings"/>
      <sheetName val="Participation_CB"/>
      <sheetName val="Participation_C&amp;T_tables"/>
      <sheetName val="Participation_C&amp;T"/>
      <sheetName val="Participation_Net"/>
      <sheetName val="MACC_graphs"/>
      <sheetName val="C&amp;T_MACC_graphs"/>
      <sheetName val="CB_MACC_graphs"/>
      <sheetName val="Emissions_analysis"/>
      <sheetName val="Admin_tables"/>
      <sheetName val="Admin_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Index"/>
      <sheetName val="What's new"/>
      <sheetName val="Fuels"/>
      <sheetName val="Refrigerant &amp; other"/>
      <sheetName val="Passenger vehicles"/>
      <sheetName val="UK electricity"/>
      <sheetName val="Transmission and distribution"/>
      <sheetName val="Water supply"/>
      <sheetName val="Water treatment"/>
      <sheetName val="Waste disposal"/>
      <sheetName val="Business travel- air"/>
      <sheetName val="Business travel- sea"/>
      <sheetName val="Freighting goods"/>
      <sheetName val="Managed assets- vehicles"/>
      <sheetName val="Conversions"/>
      <sheetName val="Fuel properties"/>
      <sheetName val="What's_new1"/>
      <sheetName val="Refrigerant_&amp;_other1"/>
      <sheetName val="Passenger_vehicles1"/>
      <sheetName val="UK_electricity1"/>
      <sheetName val="Transmission_and_distribution1"/>
      <sheetName val="Water_supply1"/>
      <sheetName val="Water_treatment1"/>
      <sheetName val="Waste_disposal1"/>
      <sheetName val="Business_travel-_air1"/>
      <sheetName val="Business_travel-_sea1"/>
      <sheetName val="Freighting_goods1"/>
      <sheetName val="Managed_assets-_vehicles1"/>
      <sheetName val="Fuel_properties1"/>
      <sheetName val="What's_new"/>
      <sheetName val="Refrigerant_&amp;_other"/>
      <sheetName val="Passenger_vehicles"/>
      <sheetName val="UK_electricity"/>
      <sheetName val="Transmission_and_distribution"/>
      <sheetName val="Water_supply"/>
      <sheetName val="Water_treatment"/>
      <sheetName val="Waste_disposal"/>
      <sheetName val="Business_travel-_air"/>
      <sheetName val="Business_travel-_sea"/>
      <sheetName val="Freighting_goods"/>
      <sheetName val="Managed_assets-_vehicles"/>
      <sheetName val="Fuel_properti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Log &amp; IssueLog"/>
      <sheetName val="Update_Checklist"/>
      <sheetName val="DataSources"/>
      <sheetName val="QC_Checklist"/>
      <sheetName val="RAW1_NAEI 2016_Carbon"/>
      <sheetName val="RAW2_NAEI 2016_CH4"/>
      <sheetName val="RAW3_NAEI 2016_N2O"/>
      <sheetName val="RAW4_DUKES 2014 Density"/>
      <sheetName val=" RAW5_DUKES 2014 CV Table A.1"/>
      <sheetName val="RAW6_DUKES 2014 CV Tabl A.2+A.3"/>
      <sheetName val="RAW7_GWP Factors"/>
      <sheetName val="RAW8_JEC WTW Study"/>
      <sheetName val="RAW9_DUKES LNG Imports"/>
      <sheetName val="OtherAssumptions"/>
      <sheetName val="Calc1_FuelProp"/>
      <sheetName val="Calc2_Fuels"/>
      <sheetName val="Calc3_WTT_Fuels"/>
      <sheetName val="Benchmark"/>
      <sheetName val="MethodPaper"/>
      <sheetName val="LinkedInOutput"/>
      <sheetName val="Fuels"/>
      <sheetName val="WTT- fuels"/>
      <sheetName val="Fuel properties"/>
      <sheetName val="Conversions"/>
      <sheetName val="Verification-Validation"/>
      <sheetName val="Lookups"/>
      <sheetName val="GHG CF_Fuels_2016_MASTER"/>
      <sheetName val="VersionLog"/>
      <sheetName val="RAW1_NAEI 2015_Carbon"/>
      <sheetName val="RAW2_NAEI 2015_CH4"/>
      <sheetName val="RAW3_NAEI 2015_N2O"/>
      <sheetName val="VersionLog_&amp;_IssueLog1"/>
      <sheetName val="RAW1_NAEI_2016_Carbon1"/>
      <sheetName val="RAW2_NAEI_2016_CH41"/>
      <sheetName val="RAW3_NAEI_2016_N2O1"/>
      <sheetName val="RAW4_DUKES_2014_Density1"/>
      <sheetName val="_RAW5_DUKES_2014_CV_Table_A_11"/>
      <sheetName val="RAW6_DUKES_2014_CV_Tabl_A_2+A_1"/>
      <sheetName val="RAW7_GWP_Factors1"/>
      <sheetName val="RAW8_JEC_WTW_Study1"/>
      <sheetName val="RAW9_DUKES_LNG_Imports1"/>
      <sheetName val="WTT-_fuels1"/>
      <sheetName val="Fuel_properties1"/>
      <sheetName val="GHG_CF_Fuels_2016_MASTER1"/>
      <sheetName val="RAW1_NAEI_2015_Carbon1"/>
      <sheetName val="RAW2_NAEI_2015_CH41"/>
      <sheetName val="RAW3_NAEI_2015_N2O1"/>
      <sheetName val="VersionLog_&amp;_IssueLog"/>
      <sheetName val="RAW1_NAEI_2016_Carbon"/>
      <sheetName val="RAW2_NAEI_2016_CH4"/>
      <sheetName val="RAW3_NAEI_2016_N2O"/>
      <sheetName val="RAW4_DUKES_2014_Density"/>
      <sheetName val="_RAW5_DUKES_2014_CV_Table_A_1"/>
      <sheetName val="RAW6_DUKES_2014_CV_Tabl_A_2+A_3"/>
      <sheetName val="RAW7_GWP_Factors"/>
      <sheetName val="RAW8_JEC_WTW_Study"/>
      <sheetName val="RAW9_DUKES_LNG_Imports"/>
      <sheetName val="WTT-_fuels"/>
      <sheetName val="Fuel_properties"/>
      <sheetName val="GHG_CF_Fuels_2016_MASTER"/>
      <sheetName val="RAW1_NAEI_2015_Carbon"/>
      <sheetName val="RAW2_NAEI_2015_CH4"/>
      <sheetName val="RAW3_NAEI_2015_N2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a Day Analysis"/>
      <sheetName val="Price duration curve"/>
      <sheetName val="IntraDayOutput"/>
      <sheetName val="Policy Overview"/>
      <sheetName val="Feed-in tariff 1"/>
      <sheetName val="Val Feed-in tariff 1"/>
      <sheetName val="CfD 1"/>
      <sheetName val="Val CfD 1"/>
      <sheetName val="CfD 2"/>
      <sheetName val="CfD 3"/>
      <sheetName val="CfD 4"/>
      <sheetName val="CfD 5"/>
      <sheetName val="CfD 6"/>
      <sheetName val="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Intra_Day_Analysis1"/>
      <sheetName val="Price_duration_curve1"/>
      <sheetName val="Policy_Overview1"/>
      <sheetName val="Feed-in_tariff_11"/>
      <sheetName val="Val_Feed-in_tariff_11"/>
      <sheetName val="CfD_11"/>
      <sheetName val="Val_CfD_11"/>
      <sheetName val="CfD_21"/>
      <sheetName val="CfD_31"/>
      <sheetName val="CfD_41"/>
      <sheetName val="CfD_51"/>
      <sheetName val="CfD_61"/>
      <sheetName val="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Intra_Day_Analysis"/>
      <sheetName val="Price_duration_curve"/>
      <sheetName val="Policy_Overview"/>
      <sheetName val="Feed-in_tariff_1"/>
      <sheetName val="Val_Feed-in_tariff_1"/>
      <sheetName val="CfD_1"/>
      <sheetName val="Val_CfD_1"/>
      <sheetName val="CfD_2"/>
      <sheetName val="CfD_3"/>
      <sheetName val="CfD_4"/>
      <sheetName val="CfD_5"/>
      <sheetName val="CfD_6"/>
      <sheetName val="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A control"/>
      <sheetName val="CBA"/>
      <sheetName val="Generation data"/>
      <sheetName val="Generation costs"/>
      <sheetName val="Financing costs - 2"/>
      <sheetName val="Pipeline plant"/>
      <sheetName val="Hurdle rates"/>
      <sheetName val="Policy"/>
      <sheetName val="Carbon costs"/>
      <sheetName val="Unserved Energy cost"/>
      <sheetName val="Wholesale costs"/>
      <sheetName val="unservedenergy"/>
      <sheetName val="DECC Summary"/>
      <sheetName val="Summary assumptions"/>
      <sheetName val="baseline results"/>
      <sheetName val="Operating Capacity Pivot"/>
      <sheetName val="Installed Capacity Pivot"/>
      <sheetName val="New Build Pivot"/>
      <sheetName val="InstalledCapacitySummary"/>
      <sheetName val="Decommissioned Pivot"/>
      <sheetName val="Generation Summary"/>
      <sheetName val="UnservedEnergySummary"/>
      <sheetName val="Capacity Margin"/>
      <sheetName val="Prices Summary"/>
      <sheetName val="IRR summary"/>
      <sheetName val="CO2 summary"/>
      <sheetName val="CO2"/>
      <sheetName val="Load Factors"/>
      <sheetName val="SRMC summary"/>
      <sheetName val="Policy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InstalledCapacity"/>
      <sheetName val="OperatingCapacity"/>
      <sheetName val="Generation"/>
      <sheetName val="Fuel"/>
      <sheetName val="IRRs"/>
      <sheetName val="Prices"/>
      <sheetName val="Costs"/>
      <sheetName val="PolicyCost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Duration Curves"/>
      <sheetName val="Load curve"/>
      <sheetName val="Wholesale curve"/>
      <sheetName val="SystemSRMC curve"/>
      <sheetName val="Intra day summary"/>
      <sheetName val="Lists"/>
      <sheetName val="IntraDayGeneration"/>
      <sheetName val="CASHFLOW generation"/>
      <sheetName val="IntraDay analysis"/>
      <sheetName val="Investor decisions"/>
      <sheetName val="Technology Assumptions"/>
      <sheetName val="VIU assumptions"/>
      <sheetName val="Carbon Price Floor"/>
      <sheetName val="New Plant"/>
      <sheetName val="Existing Plant"/>
      <sheetName val="CBA_control1"/>
      <sheetName val="Generation_data1"/>
      <sheetName val="Generation_costs1"/>
      <sheetName val="Financing_costs_-_21"/>
      <sheetName val="Pipeline_plant1"/>
      <sheetName val="Hurdle_rates1"/>
      <sheetName val="Carbon_costs1"/>
      <sheetName val="Unserved_Energy_cost1"/>
      <sheetName val="Wholesale_costs1"/>
      <sheetName val="DECC_Summary1"/>
      <sheetName val="Summary_assumptions1"/>
      <sheetName val="baseline_results1"/>
      <sheetName val="Operating_Capacity_Pivot1"/>
      <sheetName val="Installed_Capacity_Pivot1"/>
      <sheetName val="New_Build_Pivot1"/>
      <sheetName val="Decommissioned_Pivot1"/>
      <sheetName val="Generation_Summary1"/>
      <sheetName val="Capacity_Margin1"/>
      <sheetName val="Prices_Summary1"/>
      <sheetName val="IRR_summary1"/>
      <sheetName val="CO2_summary1"/>
      <sheetName val="Load_Factors1"/>
      <sheetName val="SRMC_summary1"/>
      <sheetName val="Policy_Summary1"/>
      <sheetName val="Spread_Summary1"/>
      <sheetName val="Demand_Summary1"/>
      <sheetName val="Fuel_Price_Summary1"/>
      <sheetName val="Carbon_Price_Summary1"/>
      <sheetName val="Individual_Plant_Data1"/>
      <sheetName val="CASHFLOW_Profit1"/>
      <sheetName val="CASHFLOW_LoadFactor1"/>
      <sheetName val="CASHFLOW_Income1"/>
      <sheetName val="Carbon_Price1"/>
      <sheetName val="Fuel_Prices1"/>
      <sheetName val="CASHFLOW_IRRS1"/>
      <sheetName val="CASHFLOW_Spread1"/>
      <sheetName val="CASHFLOW_SRMC1"/>
      <sheetName val="CASHFLOW_Capacity1"/>
      <sheetName val="CASHFLOW_Max_capacity1"/>
      <sheetName val="CASHFLOW_strike_price1"/>
      <sheetName val="CASHFLOW_CM_payments1"/>
      <sheetName val="CASHFLOW_CM_penalty1"/>
      <sheetName val="CM_Auction1"/>
      <sheetName val="CM_Clearing_prices1"/>
      <sheetName val="CM_Contract_payments1"/>
      <sheetName val="CM_Payments1"/>
      <sheetName val="CM_Penalties1"/>
      <sheetName val="Duration_Curves1"/>
      <sheetName val="Load_curve1"/>
      <sheetName val="Wholesale_curve1"/>
      <sheetName val="SystemSRMC_curve1"/>
      <sheetName val="Intra_day_summary1"/>
      <sheetName val="CASHFLOW_generation1"/>
      <sheetName val="IntraDay_analysis1"/>
      <sheetName val="Investor_decisions1"/>
      <sheetName val="Technology_Assumptions1"/>
      <sheetName val="VIU_assumptions1"/>
      <sheetName val="Carbon_Price_Floor1"/>
      <sheetName val="New_Plant1"/>
      <sheetName val="Existing_Plant1"/>
      <sheetName val="CBA_control"/>
      <sheetName val="Generation_data"/>
      <sheetName val="Generation_costs"/>
      <sheetName val="Financing_costs_-_2"/>
      <sheetName val="Pipeline_plant"/>
      <sheetName val="Hurdle_rates"/>
      <sheetName val="Carbon_costs"/>
      <sheetName val="Unserved_Energy_cost"/>
      <sheetName val="Wholesale_costs"/>
      <sheetName val="DECC_Summary"/>
      <sheetName val="Summary_assumptions"/>
      <sheetName val="baseline_results"/>
      <sheetName val="Operating_Capacity_Pivot"/>
      <sheetName val="Installed_Capacity_Pivot"/>
      <sheetName val="New_Build_Pivot"/>
      <sheetName val="Decommissioned_Pivot"/>
      <sheetName val="Generation_Summary"/>
      <sheetName val="Capacity_Margin"/>
      <sheetName val="Prices_Summary"/>
      <sheetName val="IRR_summary"/>
      <sheetName val="CO2_summary"/>
      <sheetName val="Load_Factors"/>
      <sheetName val="SRMC_summary"/>
      <sheetName val="Policy_Summary"/>
      <sheetName val="Spread_Summary"/>
      <sheetName val="Demand_Summary"/>
      <sheetName val="Fuel_Price_Summary"/>
      <sheetName val="Carbon_Price_Summary"/>
      <sheetName val="Individual_Plant_Data"/>
      <sheetName val="CASHFLOW_Profit"/>
      <sheetName val="CASHFLOW_LoadFactor"/>
      <sheetName val="CASHFLOW_Income"/>
      <sheetName val="Carbon_Price"/>
      <sheetName val="Fuel_Prices"/>
      <sheetName val="CASHFLOW_IRRS"/>
      <sheetName val="CASHFLOW_Spread"/>
      <sheetName val="CASHFLOW_SRMC"/>
      <sheetName val="CASHFLOW_Capacity"/>
      <sheetName val="CASHFLOW_Max_capacity"/>
      <sheetName val="CASHFLOW_strike_price"/>
      <sheetName val="CASHFLOW_CM_payments"/>
      <sheetName val="CASHFLOW_CM_penalty"/>
      <sheetName val="CM_Auction"/>
      <sheetName val="CM_Clearing_prices"/>
      <sheetName val="CM_Contract_payments"/>
      <sheetName val="CM_Payments"/>
      <sheetName val="CM_Penalties"/>
      <sheetName val="Duration_Curves"/>
      <sheetName val="Load_curve"/>
      <sheetName val="Wholesale_curve"/>
      <sheetName val="SystemSRMC_curve"/>
      <sheetName val="Intra_day_summary"/>
      <sheetName val="CASHFLOW_generation"/>
      <sheetName val="IntraDay_analysis"/>
      <sheetName val="Investor_decisions"/>
      <sheetName val="Technology_Assumptions"/>
      <sheetName val="VIU_assumptions"/>
      <sheetName val="Carbon_Price_Floor"/>
      <sheetName val="New_Plant"/>
      <sheetName val="Existing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inputs"/>
      <sheetName val="Version Control"/>
      <sheetName val="DATA"/>
      <sheetName val="QA"/>
      <sheetName val="&gt; DDM INPUTS"/>
      <sheetName val="&gt;&gt;Policies"/>
      <sheetName val="Policy Overview"/>
      <sheetName val="Existing Policies"/>
      <sheetName val="Feed-in tariff 1"/>
      <sheetName val="Feed-in tariff 2"/>
      <sheetName val="Feed-in tariff 3"/>
      <sheetName val="Feed-in tariff 4"/>
      <sheetName val="Feed-in tariff 5"/>
      <sheetName val="Feed-in tariff 6"/>
      <sheetName val="Feed-in tariff 7"/>
      <sheetName val="Feed-in tariff 8"/>
      <sheetName val="Strike prices"/>
      <sheetName val="CfD 1"/>
      <sheetName val="CfD 2"/>
      <sheetName val="CfD 3"/>
      <sheetName val="CfD 4"/>
      <sheetName val="CfD 5"/>
      <sheetName val="CfD 6"/>
      <sheetName val="CfD 7"/>
      <sheetName val="CfD 8"/>
      <sheetName val="CfD 9"/>
      <sheetName val="CfD 10"/>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old)"/>
      <sheetName val="Capacity mechanism"/>
      <sheetName val="&gt;&gt;Prices"/>
      <sheetName val="Pricing Mark-up"/>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Outage rates (new and existing)"/>
      <sheetName val="Losses"/>
      <sheetName val="Efficiency rates"/>
      <sheetName val="Spark and Dark Spreads"/>
      <sheetName val="Intermittency"/>
      <sheetName val="Existing Plant"/>
      <sheetName val="Upgrades"/>
      <sheetName val="Endogenous closures"/>
      <sheetName val="Portfolios"/>
      <sheetName val="EDF Pricing Assumptions"/>
      <sheetName val="&gt;&gt;Control"/>
      <sheetName val="Model Settings"/>
      <sheetName val="SheetsToExport"/>
      <sheetName val="LISTS"/>
      <sheetName val="Baseline results"/>
      <sheetName val="policy costs outputs"/>
      <sheetName val="Backcasting"/>
      <sheetName val="UEM_inputs1"/>
      <sheetName val="Version_Control1"/>
      <sheetName val="&gt;_DDM_INPUTS1"/>
      <sheetName val="Policy_Overview1"/>
      <sheetName val="Existing_Policies1"/>
      <sheetName val="Feed-in_tariff_11"/>
      <sheetName val="Feed-in_tariff_21"/>
      <sheetName val="Feed-in_tariff_31"/>
      <sheetName val="Feed-in_tariff_41"/>
      <sheetName val="Feed-in_tariff_51"/>
      <sheetName val="Feed-in_tariff_61"/>
      <sheetName val="Feed-in_tariff_71"/>
      <sheetName val="Feed-in_tariff_81"/>
      <sheetName val="Strike_prices1"/>
      <sheetName val="CfD_11"/>
      <sheetName val="CfD_21"/>
      <sheetName val="CfD_31"/>
      <sheetName val="CfD_41"/>
      <sheetName val="CfD_51"/>
      <sheetName val="CfD_61"/>
      <sheetName val="CfD_71"/>
      <sheetName val="CfD_81"/>
      <sheetName val="CfD_91"/>
      <sheetName val="CfD_10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_(old)1"/>
      <sheetName val="Capacity_mechanism1"/>
      <sheetName val="Pricing_Mark-up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Existing_Plant1"/>
      <sheetName val="Endogenous_closures1"/>
      <sheetName val="EDF_Pricing_Assumptions1"/>
      <sheetName val="Model_Settings1"/>
      <sheetName val="Baseline_results1"/>
      <sheetName val="policy_costs_outputs1"/>
      <sheetName val="UEM_inputs"/>
      <sheetName val="Version_Control"/>
      <sheetName val="&gt;_DDM_INPUTS"/>
      <sheetName val="Policy_Overview"/>
      <sheetName val="Existing_Policies"/>
      <sheetName val="Feed-in_tariff_1"/>
      <sheetName val="Feed-in_tariff_2"/>
      <sheetName val="Feed-in_tariff_3"/>
      <sheetName val="Feed-in_tariff_4"/>
      <sheetName val="Feed-in_tariff_5"/>
      <sheetName val="Feed-in_tariff_6"/>
      <sheetName val="Feed-in_tariff_7"/>
      <sheetName val="Feed-in_tariff_8"/>
      <sheetName val="Strike_prices"/>
      <sheetName val="CfD_1"/>
      <sheetName val="CfD_2"/>
      <sheetName val="CfD_3"/>
      <sheetName val="CfD_4"/>
      <sheetName val="CfD_5"/>
      <sheetName val="CfD_6"/>
      <sheetName val="CfD_7"/>
      <sheetName val="CfD_8"/>
      <sheetName val="CfD_9"/>
      <sheetName val="CfD_10"/>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_(old)"/>
      <sheetName val="Capacity_mechanism"/>
      <sheetName val="Pricing_Mark-up"/>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Existing_Plant"/>
      <sheetName val="Endogenous_closures"/>
      <sheetName val="EDF_Pricing_Assumptions"/>
      <sheetName val="Model_Settings"/>
      <sheetName val="Baseline_results"/>
      <sheetName val="policy_costs_output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log"/>
      <sheetName val="QA"/>
      <sheetName val="Version Control"/>
      <sheetName val="Sheet Index"/>
      <sheetName val="(old) Data and assumptions log"/>
      <sheetName val="&gt; DDM INPUTS"/>
      <sheetName val="&gt;&gt;Policies"/>
      <sheetName val="CFD Strike Prices - Control"/>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Regulated Asset Base 1"/>
      <sheetName val="CO2 limits 1"/>
      <sheetName val="Strategic Reserve"/>
      <sheetName val="Capacity Payment 1"/>
      <sheetName val="Carbon Price Floor"/>
      <sheetName val="Tax on Profit"/>
      <sheetName val="Tax on CO2"/>
      <sheetName val="Tax on Fuel"/>
      <sheetName val="Policy billing"/>
      <sheetName val="Capacity mechanism"/>
      <sheetName val="&gt;&gt;Prices"/>
      <sheetName val="EDF Pricing Assumptions"/>
      <sheetName val="Pricing Mark-up"/>
      <sheetName val="&gt;&gt;Demand"/>
      <sheetName val="Demand Projections"/>
      <sheetName val="Capacity Margin Derating"/>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Maximum Build Limits"/>
      <sheetName val="Plant Available for New Build"/>
      <sheetName val="Cumulative Max Build Limits"/>
      <sheetName val="Minimum Build Limits"/>
      <sheetName val="New Plant"/>
      <sheetName val="&gt;&gt;Technologies and Plant"/>
      <sheetName val="Fuel assumptions"/>
      <sheetName val="Fuel Assumptions (old)"/>
      <sheetName val="Water"/>
      <sheetName val="Outage rates (new and existing)"/>
      <sheetName val="Losses"/>
      <sheetName val="Efficiency rates"/>
      <sheetName val="Spark and Dark Spreads"/>
      <sheetName val="Intermittency"/>
      <sheetName val="Technology Assumptions"/>
      <sheetName val="Existing Plant"/>
      <sheetName val="Upgrades"/>
      <sheetName val="Endogenous closures"/>
      <sheetName val="Portfolios"/>
      <sheetName val="&gt;&gt;Control"/>
      <sheetName val="Investment Scenarios"/>
      <sheetName val="Model Settings"/>
      <sheetName val="SheetsToExport"/>
      <sheetName val="LISTS"/>
      <sheetName val="Sheet2"/>
      <sheetName val="UEM_InputData"/>
      <sheetName val="DATA"/>
      <sheetName val="FITs data"/>
      <sheetName val="Group Build Limits"/>
      <sheetName val="Ancillary Services"/>
      <sheetName val="Technology Groups"/>
      <sheetName val="UEM inputs"/>
      <sheetName val="&gt;&gt;CHP"/>
      <sheetName val="CHP data placeholders"/>
      <sheetName val="CHP Data"/>
      <sheetName val="CHP Working"/>
      <sheetName val="CHP Dummy data record"/>
      <sheetName val="CHP Operating Profiles"/>
      <sheetName val="CHP Profile Mapping"/>
      <sheetName val="CHP Retail Price Profile 1"/>
      <sheetName val="CHP Retail Price Profile 2"/>
      <sheetName val="&gt;&gt; ROCs generation"/>
      <sheetName val="Plant generation (2)"/>
      <sheetName val="CASHFLOW generation"/>
      <sheetName val="Pipeline plant"/>
      <sheetName val="Assumptions_log1"/>
      <sheetName val="Version_Control1"/>
      <sheetName val="Sheet_Index1"/>
      <sheetName val="(old)_Data_and_assumptions_log1"/>
      <sheetName val="&gt;_DDM_INPUTS1"/>
      <sheetName val="CFD_Strike_Prices_-_Control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10"/>
      <sheetName val="CfD_26"/>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fD_191"/>
      <sheetName val="CfD_201"/>
      <sheetName val="CfD_211"/>
      <sheetName val="CfD_221"/>
      <sheetName val="CfD_231"/>
      <sheetName val="CfD_241"/>
      <sheetName val="CfD_251"/>
      <sheetName val="Regulated_Asset_Base_11"/>
      <sheetName val="CO2_limits_11"/>
      <sheetName val="Strategic_Reserve1"/>
      <sheetName val="Capacity_Payment_11"/>
      <sheetName val="Carbon_Price_Floor1"/>
      <sheetName val="Tax_on_Profit1"/>
      <sheetName val="Tax_on_CO21"/>
      <sheetName val="Tax_on_Fuel1"/>
      <sheetName val="Policy_billing1"/>
      <sheetName val="Capacity_mechanism1"/>
      <sheetName val="EDF_Pricing_Assumptions1"/>
      <sheetName val="Pricing_Mark-up1"/>
      <sheetName val="Demand_Projections1"/>
      <sheetName val="Capacity_Margin_Derating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Maximum_Build_Limits1"/>
      <sheetName val="Plant_Available_for_New_Build1"/>
      <sheetName val="Cumulative_Max_Build_Limits1"/>
      <sheetName val="Minimum_Build_Limits1"/>
      <sheetName val="New_Plant1"/>
      <sheetName val="&gt;&gt;Technologies_and_Plant1"/>
      <sheetName val="Fuel_assumptions1"/>
      <sheetName val="Fuel_Assumptions_(old)1"/>
      <sheetName val="Outage_rates_(new_and_existing1"/>
      <sheetName val="Efficiency_rates1"/>
      <sheetName val="Spark_and_Dark_Spreads1"/>
      <sheetName val="Technology_Assumptions1"/>
      <sheetName val="Existing_Plant1"/>
      <sheetName val="Endogenous_closures1"/>
      <sheetName val="Investment_Scenarios1"/>
      <sheetName val="Model_Settings1"/>
      <sheetName val="FITs_data1"/>
      <sheetName val="Group_Build_Limits1"/>
      <sheetName val="Ancillary_Services1"/>
      <sheetName val="Technology_Groups1"/>
      <sheetName val="UEM_inputs1"/>
      <sheetName val="CHP_data_placeholders1"/>
      <sheetName val="CHP_Data1"/>
      <sheetName val="CHP_Working1"/>
      <sheetName val="CHP_Dummy_data_record1"/>
      <sheetName val="CHP_Operating_Profiles1"/>
      <sheetName val="CHP_Profile_Mapping1"/>
      <sheetName val="CHP_Retail_Price_Profile_11"/>
      <sheetName val="CHP_Retail_Price_Profile_21"/>
      <sheetName val="&gt;&gt;_ROCs_generation1"/>
      <sheetName val="Plant_generation_(2)1"/>
      <sheetName val="CASHFLOW_generation1"/>
      <sheetName val="Pipeline_plant1"/>
      <sheetName val="Assumptions_log"/>
      <sheetName val="Version_Control"/>
      <sheetName val="Sheet_Index"/>
      <sheetName val="(old)_Data_and_assumptions_log"/>
      <sheetName val="&gt;_DDM_INPUTS"/>
      <sheetName val="CFD_Strike_Prices_-_Control"/>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fD_19"/>
      <sheetName val="CfD_20"/>
      <sheetName val="CfD_21"/>
      <sheetName val="CfD_22"/>
      <sheetName val="CfD_23"/>
      <sheetName val="CfD_24"/>
      <sheetName val="CfD_25"/>
      <sheetName val="Regulated_Asset_Base_1"/>
      <sheetName val="CO2_limits_1"/>
      <sheetName val="Strategic_Reserve"/>
      <sheetName val="Capacity_Payment_1"/>
      <sheetName val="Carbon_Price_Floor"/>
      <sheetName val="Tax_on_Profit"/>
      <sheetName val="Tax_on_CO2"/>
      <sheetName val="Tax_on_Fuel"/>
      <sheetName val="Policy_billing"/>
      <sheetName val="Capacity_mechanism"/>
      <sheetName val="EDF_Pricing_Assumptions"/>
      <sheetName val="Pricing_Mark-up"/>
      <sheetName val="Demand_Projections"/>
      <sheetName val="Capacity_Margin_Derating"/>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Maximum_Build_Limits"/>
      <sheetName val="Plant_Available_for_New_Build"/>
      <sheetName val="Cumulative_Max_Build_Limits"/>
      <sheetName val="Minimum_Build_Limits"/>
      <sheetName val="New_Plant"/>
      <sheetName val="&gt;&gt;Technologies_and_Plant"/>
      <sheetName val="Fuel_assumptions"/>
      <sheetName val="Fuel_Assumptions_(old)"/>
      <sheetName val="Outage_rates_(new_and_existing)"/>
      <sheetName val="Efficiency_rates"/>
      <sheetName val="Spark_and_Dark_Spreads"/>
      <sheetName val="Technology_Assumptions"/>
      <sheetName val="Existing_Plant"/>
      <sheetName val="Endogenous_closures"/>
      <sheetName val="Investment_Scenarios"/>
      <sheetName val="Model_Settings"/>
      <sheetName val="FITs_data"/>
      <sheetName val="Group_Build_Limits"/>
      <sheetName val="Ancillary_Services"/>
      <sheetName val="Technology_Groups"/>
      <sheetName val="UEM_inputs"/>
      <sheetName val="CHP_data_placeholders"/>
      <sheetName val="CHP_Data"/>
      <sheetName val="CHP_Working"/>
      <sheetName val="CHP_Dummy_data_record"/>
      <sheetName val="CHP_Operating_Profiles"/>
      <sheetName val="CHP_Profile_Mapping"/>
      <sheetName val="CHP_Retail_Price_Profile_1"/>
      <sheetName val="CHP_Retail_Price_Profile_2"/>
      <sheetName val="&gt;&gt;_ROCs_generation"/>
      <sheetName val="Plant_generation_(2)"/>
      <sheetName val="CASHFLOW_generation"/>
      <sheetName val="Pipeline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ROL"/>
      <sheetName val="Sectors"/>
      <sheetName val="Econ parameters"/>
      <sheetName val="Price Calcs"/>
      <sheetName val="Policy Impacts"/>
      <sheetName val="IRR Calc"/>
      <sheetName val="Capacity Summary"/>
      <sheetName val="Capacity By Sector"/>
      <sheetName val="Heat&amp;Elec Output"/>
      <sheetName val="Heat Output By Sector"/>
      <sheetName val="Power Output By Sector"/>
      <sheetName val="Fuel Use Output"/>
      <sheetName val="Heat Fuel By Sector"/>
      <sheetName val="Power Fuel By Sector"/>
      <sheetName val="Probabilities"/>
      <sheetName val="Capex Breakdown2020"/>
      <sheetName val="Capex Breakdown2025"/>
      <sheetName val="Capex Breakdown2030"/>
      <sheetName val="LISTS"/>
      <sheetName val="Econ_parameters1"/>
      <sheetName val="Price_Calcs1"/>
      <sheetName val="Policy_Impacts1"/>
      <sheetName val="IRR_Calc1"/>
      <sheetName val="Capacity_Summary1"/>
      <sheetName val="Capacity_By_Sector1"/>
      <sheetName val="Heat&amp;Elec_Output1"/>
      <sheetName val="Heat_Output_By_Sector1"/>
      <sheetName val="Power_Output_By_Sector1"/>
      <sheetName val="Fuel_Use_Output1"/>
      <sheetName val="Heat_Fuel_By_Sector1"/>
      <sheetName val="Power_Fuel_By_Sector1"/>
      <sheetName val="Capex_Breakdown20201"/>
      <sheetName val="Capex_Breakdown20251"/>
      <sheetName val="Capex_Breakdown20301"/>
      <sheetName val="Econ_parameters"/>
      <sheetName val="Price_Calcs"/>
      <sheetName val="Policy_Impacts"/>
      <sheetName val="IRR_Calc"/>
      <sheetName val="Capacity_Summary"/>
      <sheetName val="Capacity_By_Sector"/>
      <sheetName val="Heat&amp;Elec_Output"/>
      <sheetName val="Heat_Output_By_Sector"/>
      <sheetName val="Power_Output_By_Sector"/>
      <sheetName val="Fuel_Use_Output"/>
      <sheetName val="Heat_Fuel_By_Sector"/>
      <sheetName val="Power_Fuel_By_Sector"/>
      <sheetName val="Capex_Breakdown2020"/>
      <sheetName val="Capex_Breakdown2025"/>
      <sheetName val="Capex_Breakdown2030"/>
    </sheetNames>
    <sheetDataSet>
      <sheetData sheetId="0"/>
      <sheetData sheetId="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Methodology Master"/>
      <sheetName val="Policy Master &amp; Summary Impacts"/>
      <sheetName val="Gas P Breakdown"/>
      <sheetName val="Electricity P Breakdown"/>
      <sheetName val="Gas bill dom"/>
      <sheetName val="Elec bill dom"/>
      <sheetName val="Gas bill non dom"/>
      <sheetName val="Elec bill non dom"/>
      <sheetName val="Gas bill EII"/>
      <sheetName val="Elec bill EII"/>
      <sheetName val="Consumption"/>
      <sheetName val="UEP Consumption"/>
      <sheetName val="GDP deflators"/>
      <sheetName val="Emission Factors"/>
      <sheetName val="Wholesale Prices"/>
      <sheetName val="Domestic Premia"/>
      <sheetName val="Supplier Margin"/>
      <sheetName val="TDM"/>
      <sheetName val="Network Losses"/>
      <sheetName val="Balancing Costs"/>
      <sheetName val="Better Billing"/>
      <sheetName val="Building Regs"/>
      <sheetName val="CCAs"/>
      <sheetName val="CCL"/>
      <sheetName val="Historic CERT, EEC, CESP"/>
      <sheetName val="CERT"/>
      <sheetName val="CERT Ext"/>
      <sheetName val="CESP"/>
      <sheetName val="CRC"/>
      <sheetName val="EMR"/>
      <sheetName val="ETS &amp; CPF "/>
      <sheetName val="FITs"/>
      <sheetName val="Green Deal and ECO"/>
      <sheetName val="PP"/>
      <sheetName val="RO"/>
      <sheetName val="SM"/>
      <sheetName val="VAs"/>
      <sheetName val="WHD"/>
      <sheetName val="ZCH"/>
      <sheetName val="Domestic Price Data"/>
      <sheetName val="Non-Dom Price Data QEP 3.4.1"/>
      <sheetName val="Ind Price Data QEP 3.1.3"/>
      <sheetName val="Outputs for UEP Gas"/>
      <sheetName val="Outputs for UEP electricity"/>
      <sheetName val="Outputs for DIMPSA"/>
      <sheetName val="Source Numbers for Master Lists"/>
      <sheetName val="Tables and charts"/>
      <sheetName val="Version_control1"/>
      <sheetName val="Methodology_Master1"/>
      <sheetName val="Policy_Master_&amp;_Summary_Impact1"/>
      <sheetName val="Gas_P_Breakdown1"/>
      <sheetName val="Electricity_P_Breakdown1"/>
      <sheetName val="Gas_bill_dom1"/>
      <sheetName val="Elec_bill_dom1"/>
      <sheetName val="Gas_bill_non_dom1"/>
      <sheetName val="Elec_bill_non_dom1"/>
      <sheetName val="Gas_bill_EII1"/>
      <sheetName val="Elec_bill_EII1"/>
      <sheetName val="UEP_Consumption1"/>
      <sheetName val="GDP_deflators1"/>
      <sheetName val="Emission_Factors1"/>
      <sheetName val="Wholesale_Prices1"/>
      <sheetName val="Domestic_Premia1"/>
      <sheetName val="Supplier_Margin1"/>
      <sheetName val="Network_Losses1"/>
      <sheetName val="Balancing_Costs1"/>
      <sheetName val="Better_Billing1"/>
      <sheetName val="Building_Regs1"/>
      <sheetName val="Historic_CERT,_EEC,_CESP1"/>
      <sheetName val="CERT_Ext1"/>
      <sheetName val="ETS_&amp;_CPF_1"/>
      <sheetName val="Green_Deal_and_ECO1"/>
      <sheetName val="Domestic_Price_Data1"/>
      <sheetName val="Non-Dom_Price_Data_QEP_3_4_11"/>
      <sheetName val="Ind_Price_Data_QEP_3_1_31"/>
      <sheetName val="Outputs_for_UEP_Gas1"/>
      <sheetName val="Outputs_for_UEP_electricity1"/>
      <sheetName val="Outputs_for_DIMPSA1"/>
      <sheetName val="Source_Numbers_for_Master_List1"/>
      <sheetName val="Tables_and_charts1"/>
      <sheetName val="Version_control"/>
      <sheetName val="Methodology_Master"/>
      <sheetName val="Policy_Master_&amp;_Summary_Impacts"/>
      <sheetName val="Gas_P_Breakdown"/>
      <sheetName val="Electricity_P_Breakdown"/>
      <sheetName val="Gas_bill_dom"/>
      <sheetName val="Elec_bill_dom"/>
      <sheetName val="Gas_bill_non_dom"/>
      <sheetName val="Elec_bill_non_dom"/>
      <sheetName val="Gas_bill_EII"/>
      <sheetName val="Elec_bill_EII"/>
      <sheetName val="UEP_Consumption"/>
      <sheetName val="GDP_deflators"/>
      <sheetName val="Emission_Factors"/>
      <sheetName val="Wholesale_Prices"/>
      <sheetName val="Domestic_Premia"/>
      <sheetName val="Supplier_Margin"/>
      <sheetName val="Network_Losses"/>
      <sheetName val="Balancing_Costs"/>
      <sheetName val="Better_Billing"/>
      <sheetName val="Building_Regs"/>
      <sheetName val="Historic_CERT,_EEC,_CESP"/>
      <sheetName val="CERT_Ext"/>
      <sheetName val="ETS_&amp;_CPF_"/>
      <sheetName val="Green_Deal_and_ECO"/>
      <sheetName val="Domestic_Price_Data"/>
      <sheetName val="Non-Dom_Price_Data_QEP_3_4_1"/>
      <sheetName val="Ind_Price_Data_QEP_3_1_3"/>
      <sheetName val="Outputs_for_UEP_Gas"/>
      <sheetName val="Outputs_for_UEP_electricity"/>
      <sheetName val="Outputs_for_DIMPSA"/>
      <sheetName val="Source_Numbers_for_Master_Lists"/>
      <sheetName val="Tables_and_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 information"/>
      <sheetName val="Sheet Index"/>
      <sheetName val="Version control"/>
      <sheetName val="Detailed Summary"/>
      <sheetName val="DECC Summary"/>
      <sheetName val="Baseline results"/>
      <sheetName val="N.I. costs"/>
      <sheetName val="Lists"/>
      <sheetName val="Investor decision analysis"/>
      <sheetName val="Clearance rates"/>
      <sheetName val="Missed Clearance rates"/>
      <sheetName val="CMbids"/>
      <sheetName val="Named plant closures"/>
      <sheetName val="Pipeline plant"/>
      <sheetName val="Prices, UE, Fuel, Demand, Heat"/>
      <sheetName val="Individual Plant Data"/>
      <sheetName val="SRMC summary"/>
      <sheetName val="Duration Curves"/>
      <sheetName val="Intra day summary"/>
      <sheetName val="NI Summary"/>
      <sheetName val="CBA sheets&gt;&gt;"/>
      <sheetName val="NI CBA"/>
      <sheetName val="Hurdle rates"/>
      <sheetName val="Summary"/>
      <sheetName val="SONI to NG_NI"/>
      <sheetName val="NI consolidation"/>
      <sheetName val="BSUoS Costs"/>
      <sheetName val="TNUoS charges"/>
      <sheetName val="Spatial Split"/>
      <sheetName val="Fuel Price Summary"/>
      <sheetName val="DDM Sheets&gt;&gt;"/>
      <sheetName val="OperatingCapacity"/>
      <sheetName val="Fuel"/>
      <sheetName val="IRRs"/>
      <sheetName val="InstalledCapacity"/>
      <sheetName val="CO2"/>
      <sheetName val="Prices"/>
      <sheetName val="Costs"/>
      <sheetName val="Demand"/>
      <sheetName val="Carbon Price"/>
      <sheetName val="Fuel Prices"/>
      <sheetName val="Spreads"/>
      <sheetName val="ReservePayments"/>
      <sheetName val="Control"/>
      <sheetName val="DeratedCapacities"/>
      <sheetName val="CASHFLOW IRRS"/>
      <sheetName val="DemandExtreme"/>
      <sheetName val="CASHFLOW Capacity"/>
      <sheetName val="CASHFLOW CM payments"/>
      <sheetName val="CASHFLOW CM penalty"/>
      <sheetName val="PolicyCosts"/>
      <sheetName val="CM Penalties"/>
      <sheetName val="Load curve"/>
      <sheetName val="Wholesale curve"/>
      <sheetName val="SystemSRMC curve"/>
      <sheetName val="IntraDayGeneration"/>
      <sheetName val="Upgrade report"/>
      <sheetName val="Reserve payments"/>
      <sheetName val="CASHFLOW Max capacity"/>
      <sheetName val="CASHFLOW LoadFactor"/>
      <sheetName val="CASHFLOW SRMC"/>
      <sheetName val="CASHFLOW strike price"/>
      <sheetName val="CASHFLOW generation"/>
      <sheetName val="CASHFLOW Income"/>
      <sheetName val="CASHFLOW Profit"/>
      <sheetName val="CASHFLOW Spread"/>
      <sheetName val="MarginalEmissions curve"/>
      <sheetName val="Marginal emission factors"/>
      <sheetName val="Generation"/>
      <sheetName val="CapacityMechanism"/>
      <sheetName val="CM Payments"/>
      <sheetName val="CMcapacityProcured"/>
      <sheetName val="RenewableSplitGeneration"/>
      <sheetName val="SC - Generation"/>
      <sheetName val="SC - Construction"/>
      <sheetName val="SC - Capacity Mechanism"/>
      <sheetName val="SC - Ancillery Payments"/>
      <sheetName val="SC - Financing Cost"/>
      <sheetName val="EEU"/>
      <sheetName val="LOLE"/>
      <sheetName val="EFC Data"/>
      <sheetName val="SC - Ancillary Payments"/>
      <sheetName val="System cost"/>
      <sheetName val="Retail prices"/>
      <sheetName val="LOLEdata"/>
      <sheetName val="PolicyCostsByTech"/>
      <sheetName val="SC - Cap Mech"/>
      <sheetName val="SC - Ancillary"/>
      <sheetName val="Investor decisions"/>
      <sheetName val="DDM Input sheets&gt;&gt;"/>
      <sheetName val="Technology Assumptions"/>
      <sheetName val="VIU assumptions"/>
      <sheetName val="Carbon Price Floor"/>
      <sheetName val="Strike prices"/>
      <sheetName val="Capacity mechanism"/>
      <sheetName val="Existing Policies"/>
      <sheetName val="Targets+LCF Trajectory"/>
      <sheetName val="Heat revenues"/>
      <sheetName val="Demand Projections"/>
      <sheetName val="New Plant"/>
      <sheetName val="Existing Plant"/>
      <sheetName val="Upgrades"/>
      <sheetName val="Autogeneration"/>
      <sheetName val="CBA control"/>
      <sheetName val="CASHFLOW Policy income"/>
      <sheetName val="RetirementSummary"/>
      <sheetName val="CASHFLOW Capacity 2"/>
      <sheetName val="Plant commissioning sum"/>
      <sheetName val="CASHFLOW generation2"/>
      <sheetName val="CASHFLOW Wholesale income"/>
      <sheetName val="CASHFLOW No. of starts"/>
      <sheetName val="EEUdata"/>
      <sheetName val="CHP - Heat Output"/>
      <sheetName val="CHP - Total Fuel"/>
      <sheetName val="CHP - Own generation"/>
      <sheetName val="CHP - Exported power"/>
      <sheetName val="CHP - Qi"/>
      <sheetName val="CHP - Pes"/>
      <sheetName val="CHP - Pes percentage"/>
      <sheetName val="CASHFLOW SRMC Power Export"/>
      <sheetName val="CASHFLOW SRMC Heat Onsite"/>
      <sheetName val="CASHFLOW SRMC Power Onsite"/>
      <sheetName val="CASHFLOW Operational hours"/>
      <sheetName val="CASHFLOW Operational hours2"/>
      <sheetName val="CASHFLOW Operational hours3"/>
      <sheetName val="Wholesale curve - annual"/>
      <sheetName val="Run_information1"/>
      <sheetName val="Sheet_Index1"/>
      <sheetName val="Version_control1"/>
      <sheetName val="Detailed_Summary1"/>
      <sheetName val="DECC_Summary1"/>
      <sheetName val="Baseline_results1"/>
      <sheetName val="N_I__costs1"/>
      <sheetName val="Investor_decision_analysis1"/>
      <sheetName val="Clearance_rates1"/>
      <sheetName val="Missed_Clearance_rates1"/>
      <sheetName val="Named_plant_closures1"/>
      <sheetName val="Pipeline_plant1"/>
      <sheetName val="Prices,_UE,_Fuel,_Demand,_Heat1"/>
      <sheetName val="Individual_Plant_Data1"/>
      <sheetName val="SRMC_summary1"/>
      <sheetName val="Duration_Curves1"/>
      <sheetName val="Intra_day_summary1"/>
      <sheetName val="NI_Summary1"/>
      <sheetName val="CBA_sheets&gt;&gt;1"/>
      <sheetName val="NI_CBA1"/>
      <sheetName val="Hurdle_rates1"/>
      <sheetName val="SONI_to_NG_NI1"/>
      <sheetName val="NI_consolidation1"/>
      <sheetName val="BSUoS_Costs1"/>
      <sheetName val="TNUoS_charges1"/>
      <sheetName val="Spatial_Split1"/>
      <sheetName val="Fuel_Price_Summary1"/>
      <sheetName val="DDM_Sheets&gt;&gt;1"/>
      <sheetName val="Carbon_Price1"/>
      <sheetName val="Fuel_Prices1"/>
      <sheetName val="CASHFLOW_IRRS1"/>
      <sheetName val="CASHFLOW_Capacity1"/>
      <sheetName val="CASHFLOW_CM_payments1"/>
      <sheetName val="CASHFLOW_CM_penalty1"/>
      <sheetName val="CM_Penalties1"/>
      <sheetName val="Load_curve1"/>
      <sheetName val="Wholesale_curve1"/>
      <sheetName val="SystemSRMC_curve1"/>
      <sheetName val="Upgrade_report1"/>
      <sheetName val="Reserve_payments1"/>
      <sheetName val="CASHFLOW_Max_capacity1"/>
      <sheetName val="CASHFLOW_LoadFactor1"/>
      <sheetName val="CASHFLOW_SRMC1"/>
      <sheetName val="CASHFLOW_strike_price1"/>
      <sheetName val="CASHFLOW_generation1"/>
      <sheetName val="CASHFLOW_Income1"/>
      <sheetName val="CASHFLOW_Profit1"/>
      <sheetName val="CASHFLOW_Spread1"/>
      <sheetName val="MarginalEmissions_curve1"/>
      <sheetName val="Marginal_emission_factors1"/>
      <sheetName val="CM_Payments1"/>
      <sheetName val="SC_-_Generation1"/>
      <sheetName val="SC_-_Construction1"/>
      <sheetName val="SC_-_Capacity_Mechanism1"/>
      <sheetName val="SC_-_Ancillery_Payments1"/>
      <sheetName val="SC_-_Financing_Cost1"/>
      <sheetName val="EFC_Data1"/>
      <sheetName val="SC_-_Ancillary_Payments1"/>
      <sheetName val="System_cost1"/>
      <sheetName val="Retail_prices1"/>
      <sheetName val="SC_-_Cap_Mech1"/>
      <sheetName val="SC_-_Ancillary1"/>
      <sheetName val="Investor_decisions1"/>
      <sheetName val="DDM_Input_sheets&gt;&gt;1"/>
      <sheetName val="Technology_Assumptions1"/>
      <sheetName val="VIU_assumptions1"/>
      <sheetName val="Carbon_Price_Floor1"/>
      <sheetName val="Strike_prices1"/>
      <sheetName val="Capacity_mechanism1"/>
      <sheetName val="Existing_Policies1"/>
      <sheetName val="Targets+LCF_Trajectory1"/>
      <sheetName val="Heat_revenues1"/>
      <sheetName val="Demand_Projections1"/>
      <sheetName val="New_Plant1"/>
      <sheetName val="Existing_Plant1"/>
      <sheetName val="CBA_control1"/>
      <sheetName val="CASHFLOW_Policy_income1"/>
      <sheetName val="CASHFLOW_Capacity_21"/>
      <sheetName val="Plant_commissioning_sum1"/>
      <sheetName val="CASHFLOW_generation21"/>
      <sheetName val="CASHFLOW_Wholesale_income1"/>
      <sheetName val="CASHFLOW_No__of_starts1"/>
      <sheetName val="CHP_-_Heat_Output1"/>
      <sheetName val="CHP_-_Total_Fuel1"/>
      <sheetName val="CHP_-_Own_generation1"/>
      <sheetName val="CHP_-_Exported_power1"/>
      <sheetName val="CHP_-_Qi1"/>
      <sheetName val="CHP_-_Pes1"/>
      <sheetName val="CHP_-_Pes_percentage1"/>
      <sheetName val="CASHFLOW_SRMC_Power_Export1"/>
      <sheetName val="CASHFLOW_SRMC_Heat_Onsite1"/>
      <sheetName val="CASHFLOW_SRMC_Power_Onsite1"/>
      <sheetName val="CASHFLOW_Operational_hours1"/>
      <sheetName val="CASHFLOW_Operational_hours21"/>
      <sheetName val="CASHFLOW_Operational_hours31"/>
      <sheetName val="Wholesale_curve_-_annual1"/>
      <sheetName val="Run_information"/>
      <sheetName val="Sheet_Index"/>
      <sheetName val="Version_control"/>
      <sheetName val="Detailed_Summary"/>
      <sheetName val="DECC_Summary"/>
      <sheetName val="Baseline_results"/>
      <sheetName val="N_I__costs"/>
      <sheetName val="Investor_decision_analysis"/>
      <sheetName val="Clearance_rates"/>
      <sheetName val="Missed_Clearance_rates"/>
      <sheetName val="Named_plant_closures"/>
      <sheetName val="Pipeline_plant"/>
      <sheetName val="Prices,_UE,_Fuel,_Demand,_Heat"/>
      <sheetName val="Individual_Plant_Data"/>
      <sheetName val="SRMC_summary"/>
      <sheetName val="Duration_Curves"/>
      <sheetName val="Intra_day_summary"/>
      <sheetName val="NI_Summary"/>
      <sheetName val="CBA_sheets&gt;&gt;"/>
      <sheetName val="NI_CBA"/>
      <sheetName val="Hurdle_rates"/>
      <sheetName val="SONI_to_NG_NI"/>
      <sheetName val="NI_consolidation"/>
      <sheetName val="BSUoS_Costs"/>
      <sheetName val="TNUoS_charges"/>
      <sheetName val="Spatial_Split"/>
      <sheetName val="Fuel_Price_Summary"/>
      <sheetName val="DDM_Sheets&gt;&gt;"/>
      <sheetName val="Carbon_Price"/>
      <sheetName val="Fuel_Prices"/>
      <sheetName val="CASHFLOW_IRRS"/>
      <sheetName val="CASHFLOW_Capacity"/>
      <sheetName val="CASHFLOW_CM_payments"/>
      <sheetName val="CASHFLOW_CM_penalty"/>
      <sheetName val="CM_Penalties"/>
      <sheetName val="Load_curve"/>
      <sheetName val="Wholesale_curve"/>
      <sheetName val="SystemSRMC_curve"/>
      <sheetName val="Upgrade_report"/>
      <sheetName val="Reserve_payments"/>
      <sheetName val="CASHFLOW_Max_capacity"/>
      <sheetName val="CASHFLOW_LoadFactor"/>
      <sheetName val="CASHFLOW_SRMC"/>
      <sheetName val="CASHFLOW_strike_price"/>
      <sheetName val="CASHFLOW_generation"/>
      <sheetName val="CASHFLOW_Income"/>
      <sheetName val="CASHFLOW_Profit"/>
      <sheetName val="CASHFLOW_Spread"/>
      <sheetName val="MarginalEmissions_curve"/>
      <sheetName val="Marginal_emission_factors"/>
      <sheetName val="CM_Payments"/>
      <sheetName val="SC_-_Generation"/>
      <sheetName val="SC_-_Construction"/>
      <sheetName val="SC_-_Capacity_Mechanism"/>
      <sheetName val="SC_-_Ancillery_Payments"/>
      <sheetName val="SC_-_Financing_Cost"/>
      <sheetName val="EFC_Data"/>
      <sheetName val="SC_-_Ancillary_Payments"/>
      <sheetName val="System_cost"/>
      <sheetName val="Retail_prices"/>
      <sheetName val="SC_-_Cap_Mech"/>
      <sheetName val="SC_-_Ancillary"/>
      <sheetName val="Investor_decisions"/>
      <sheetName val="DDM_Input_sheets&gt;&gt;"/>
      <sheetName val="Technology_Assumptions"/>
      <sheetName val="VIU_assumptions"/>
      <sheetName val="Carbon_Price_Floor"/>
      <sheetName val="Strike_prices"/>
      <sheetName val="Capacity_mechanism"/>
      <sheetName val="Existing_Policies"/>
      <sheetName val="Targets+LCF_Trajectory"/>
      <sheetName val="Heat_revenues"/>
      <sheetName val="Demand_Projections"/>
      <sheetName val="New_Plant"/>
      <sheetName val="Existing_Plant"/>
      <sheetName val="CBA_control"/>
      <sheetName val="CASHFLOW_Policy_income"/>
      <sheetName val="CASHFLOW_Capacity_2"/>
      <sheetName val="Plant_commissioning_sum"/>
      <sheetName val="CASHFLOW_generation2"/>
      <sheetName val="CASHFLOW_Wholesale_income"/>
      <sheetName val="CASHFLOW_No__of_starts"/>
      <sheetName val="CHP_-_Heat_Output"/>
      <sheetName val="CHP_-_Total_Fuel"/>
      <sheetName val="CHP_-_Own_generation"/>
      <sheetName val="CHP_-_Exported_power"/>
      <sheetName val="CHP_-_Qi"/>
      <sheetName val="CHP_-_Pes"/>
      <sheetName val="CHP_-_Pes_percentage"/>
      <sheetName val="CASHFLOW_SRMC_Power_Export"/>
      <sheetName val="CASHFLOW_SRMC_Heat_Onsite"/>
      <sheetName val="CASHFLOW_SRMC_Power_Onsite"/>
      <sheetName val="CASHFLOW_Operational_hours"/>
      <sheetName val="CASHFLOW_Operational_hours2"/>
      <sheetName val="CASHFLOW_Operational_hours3"/>
      <sheetName val="Wholesale_curve_-_an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amp;Issue_Log"/>
      <sheetName val="Update_Checklist"/>
      <sheetName val="DataSources"/>
      <sheetName val="QC_Checklist"/>
      <sheetName val="RAW1_GWP Factors"/>
      <sheetName val="RAW2_DfT HGV 2016 data"/>
      <sheetName val="OtherAssumptions"/>
      <sheetName val="Calc1_HGV EFs"/>
      <sheetName val="LinkedInOutput"/>
      <sheetName val="MethodPaper"/>
      <sheetName val="Delivery vehicles"/>
      <sheetName val="Freighting goods"/>
      <sheetName val="Managed assets- vehicles"/>
      <sheetName val="WTT- delivery vehs &amp; freight"/>
      <sheetName val="Delivery vehicles 2014"/>
      <sheetName val="Conversions"/>
      <sheetName val="Annex 7 FTrans - 2013 upd"/>
      <sheetName val="Lookups"/>
      <sheetName val="RAW1_GWP_Factors1"/>
      <sheetName val="RAW2_DfT_HGV_2016_data1"/>
      <sheetName val="Calc1_HGV_EFs1"/>
      <sheetName val="Delivery_vehicles1"/>
      <sheetName val="Freighting_goods1"/>
      <sheetName val="Managed_assets-_vehicles1"/>
      <sheetName val="WTT-_delivery_vehs_&amp;_freight1"/>
      <sheetName val="Delivery_vehicles_20141"/>
      <sheetName val="Annex_7_FTrans_-_2013_upd1"/>
      <sheetName val="RAW1_GWP_Factors"/>
      <sheetName val="RAW2_DfT_HGV_2016_data"/>
      <sheetName val="Calc1_HGV_EFs"/>
      <sheetName val="Delivery_vehicles"/>
      <sheetName val="Freighting_goods"/>
      <sheetName val="Managed_assets-_vehicles"/>
      <sheetName val="WTT-_delivery_vehs_&amp;_freight"/>
      <sheetName val="Delivery_vehicles_2014"/>
      <sheetName val="Annex_7_FTrans_-_2013_up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DATA"/>
      <sheetName val="QA"/>
      <sheetName val="&gt; DDM INPUTS"/>
      <sheetName val="&gt;&gt;Policies"/>
      <sheetName val="Policy Overview"/>
      <sheetName val="Feed-in tariff 1"/>
      <sheetName val="Strike prices"/>
      <sheetName val="CfD 1"/>
      <sheetName val="CfD 2"/>
      <sheetName val="CfD 3"/>
      <sheetName val="CfD 4"/>
      <sheetName val="CfD 5"/>
      <sheetName val="CfD 6"/>
      <sheetName val="CfD 7"/>
      <sheetName val="Regulated Asset Base 1"/>
      <sheetName val="Capacity Payment 1"/>
      <sheetName val="CO2 limits 1"/>
      <sheetName val="Strategic Reserve"/>
      <sheetName val="CfD 8"/>
      <sheetName val="CfD 9"/>
      <sheetName val="Carbon Price Floor"/>
      <sheetName val="Tax on Profit"/>
      <sheetName val="Tax on CO2"/>
      <sheetName val="Tax on Fuel"/>
      <sheetName val="Policy billing"/>
      <sheetName val="Existing Policies"/>
      <sheetName val="Capacity mechanism"/>
      <sheetName val="&gt;&gt;Prices"/>
      <sheetName val="Pricing Mark-up"/>
      <sheetName val="EDF Pricing Assumptions"/>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Outage rates (new and existing)"/>
      <sheetName val="Losses"/>
      <sheetName val="Efficiency rates"/>
      <sheetName val="Spark and Dark Spreads"/>
      <sheetName val="Wind"/>
      <sheetName val="Existing Plant"/>
      <sheetName val="Upgrades"/>
      <sheetName val="Endogenous closures"/>
      <sheetName val="Portfolios"/>
      <sheetName val="&gt;&gt;Control"/>
      <sheetName val="Model Settings"/>
      <sheetName val="SheetsToExport"/>
      <sheetName val="LISTS"/>
      <sheetName val="Version_Control1"/>
      <sheetName val="&gt;_DDM_INPUTS1"/>
      <sheetName val="Policy_Overview1"/>
      <sheetName val="Feed-in_tariff_11"/>
      <sheetName val="Strike_prices1"/>
      <sheetName val="CfD_11"/>
      <sheetName val="CfD_21"/>
      <sheetName val="CfD_31"/>
      <sheetName val="CfD_41"/>
      <sheetName val="CfD_51"/>
      <sheetName val="CfD_61"/>
      <sheetName val="CfD_71"/>
      <sheetName val="Regulated_Asset_Base_11"/>
      <sheetName val="Capacity_Payment_11"/>
      <sheetName val="CO2_limits_11"/>
      <sheetName val="Strategic_Reserve1"/>
      <sheetName val="CfD_81"/>
      <sheetName val="CfD_91"/>
      <sheetName val="Carbon_Price_Floor1"/>
      <sheetName val="Tax_on_Profit1"/>
      <sheetName val="Tax_on_CO21"/>
      <sheetName val="Tax_on_Fuel1"/>
      <sheetName val="Policy_billing1"/>
      <sheetName val="Existing_Policies1"/>
      <sheetName val="Capacity_mechanism1"/>
      <sheetName val="Pricing_Mark-up1"/>
      <sheetName val="EDF_Pricing_Assumptions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Outage_rates_(new_and_existing1"/>
      <sheetName val="Efficiency_rates1"/>
      <sheetName val="Spark_and_Dark_Spreads1"/>
      <sheetName val="Existing_Plant1"/>
      <sheetName val="Endogenous_closures1"/>
      <sheetName val="Model_Settings1"/>
      <sheetName val="Version_Control"/>
      <sheetName val="&gt;_DDM_INPUTS"/>
      <sheetName val="Policy_Overview"/>
      <sheetName val="Feed-in_tariff_1"/>
      <sheetName val="Strike_prices"/>
      <sheetName val="CfD_1"/>
      <sheetName val="CfD_2"/>
      <sheetName val="CfD_3"/>
      <sheetName val="CfD_4"/>
      <sheetName val="CfD_5"/>
      <sheetName val="CfD_6"/>
      <sheetName val="CfD_7"/>
      <sheetName val="Regulated_Asset_Base_1"/>
      <sheetName val="Capacity_Payment_1"/>
      <sheetName val="CO2_limits_1"/>
      <sheetName val="Strategic_Reserve"/>
      <sheetName val="CfD_8"/>
      <sheetName val="CfD_9"/>
      <sheetName val="Carbon_Price_Floor"/>
      <sheetName val="Tax_on_Profit"/>
      <sheetName val="Tax_on_CO2"/>
      <sheetName val="Tax_on_Fuel"/>
      <sheetName val="Policy_billing"/>
      <sheetName val="Existing_Policies"/>
      <sheetName val="Capacity_mechanism"/>
      <sheetName val="Pricing_Mark-up"/>
      <sheetName val="EDF_Pricing_Assumptions"/>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Outage_rates_(new_and_existing)"/>
      <sheetName val="Efficiency_rates"/>
      <sheetName val="Spark_and_Dark_Spreads"/>
      <sheetName val="Existing_Plant"/>
      <sheetName val="Endogenous_closures"/>
      <sheetName val="Model_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Set>
  </externalBook>
</externalLink>
</file>

<file path=xl/theme/theme1.xml><?xml version="1.0" encoding="utf-8"?>
<a:theme xmlns:a="http://schemas.openxmlformats.org/drawingml/2006/main" name="Office Theme">
  <a:themeElements>
    <a:clrScheme name="Custom 2">
      <a:dk1>
        <a:srgbClr val="575756"/>
      </a:dk1>
      <a:lt1>
        <a:sysClr val="window" lastClr="FFFFFF"/>
      </a:lt1>
      <a:dk2>
        <a:srgbClr val="575756"/>
      </a:dk2>
      <a:lt2>
        <a:srgbClr val="E7E6E6"/>
      </a:lt2>
      <a:accent1>
        <a:srgbClr val="00768C"/>
      </a:accent1>
      <a:accent2>
        <a:srgbClr val="004F8A"/>
      </a:accent2>
      <a:accent3>
        <a:srgbClr val="97D700"/>
      </a:accent3>
      <a:accent4>
        <a:srgbClr val="6E144B"/>
      </a:accent4>
      <a:accent5>
        <a:srgbClr val="EDB71E"/>
      </a:accent5>
      <a:accent6>
        <a:srgbClr val="EF4865"/>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5C2D2-B9FC-49C5-BF5A-EFFFC9B31B33}">
  <sheetPr>
    <tabColor theme="4"/>
  </sheetPr>
  <dimension ref="A1:P82"/>
  <sheetViews>
    <sheetView showGridLines="0" topLeftCell="A2" zoomScale="115" zoomScaleNormal="115" workbookViewId="0">
      <selection activeCell="B9" sqref="B9"/>
    </sheetView>
  </sheetViews>
  <sheetFormatPr defaultColWidth="0" defaultRowHeight="15" zeroHeight="1" outlineLevelRow="1"/>
  <cols>
    <col min="1" max="1" width="4.85546875" style="1" customWidth="1"/>
    <col min="2" max="2" width="13.140625" style="1" customWidth="1"/>
    <col min="3" max="3" width="22.140625" style="1" customWidth="1"/>
    <col min="4" max="4" width="17.85546875" style="1" customWidth="1"/>
    <col min="5" max="5" width="17.140625" style="1" customWidth="1"/>
    <col min="6" max="6" width="11" style="1" customWidth="1"/>
    <col min="7" max="7" width="19.5703125" style="1" customWidth="1"/>
    <col min="8" max="8" width="33.42578125" style="1" customWidth="1"/>
    <col min="9" max="12" width="11" style="1" customWidth="1"/>
    <col min="13" max="13" width="5" style="1" customWidth="1"/>
    <col min="14" max="16" width="0" style="1" hidden="1" customWidth="1"/>
    <col min="17" max="16384" width="9" style="1" hidden="1"/>
  </cols>
  <sheetData>
    <row r="1" spans="1:13" ht="15.75" hidden="1" customHeight="1">
      <c r="A1"/>
    </row>
    <row r="2" spans="1:13" ht="86.1" customHeight="1">
      <c r="B2" s="2" t="s">
        <v>0</v>
      </c>
      <c r="I2"/>
    </row>
    <row r="3" spans="1:13"/>
    <row r="4" spans="1:13" ht="19.5">
      <c r="A4" s="11"/>
      <c r="B4" s="15" t="s">
        <v>1</v>
      </c>
      <c r="C4" s="11"/>
      <c r="D4" s="11"/>
      <c r="E4" s="11"/>
      <c r="F4" s="11"/>
      <c r="G4" s="11"/>
      <c r="H4" s="11"/>
      <c r="I4" s="11"/>
      <c r="J4" s="11"/>
      <c r="K4" s="11"/>
      <c r="L4" s="11"/>
    </row>
    <row r="5" spans="1:13" ht="15.75">
      <c r="A5" s="10"/>
      <c r="B5" s="24" t="s">
        <v>2</v>
      </c>
      <c r="C5" s="10"/>
      <c r="D5" s="199"/>
      <c r="E5" s="10"/>
      <c r="F5" s="10"/>
      <c r="G5" s="10"/>
      <c r="H5" s="10"/>
      <c r="I5" s="10"/>
      <c r="J5" s="10"/>
      <c r="K5" s="10"/>
      <c r="L5" s="10"/>
    </row>
    <row r="6" spans="1:13">
      <c r="A6" s="10"/>
      <c r="B6" s="191" t="s">
        <v>3</v>
      </c>
      <c r="C6" s="176" t="s">
        <v>4</v>
      </c>
      <c r="D6" s="10"/>
      <c r="E6" s="10"/>
      <c r="F6" s="10"/>
      <c r="G6" s="10"/>
      <c r="H6" s="10"/>
      <c r="I6" s="10"/>
      <c r="J6" s="10"/>
      <c r="K6" s="10"/>
      <c r="L6" s="10"/>
    </row>
    <row r="7" spans="1:13">
      <c r="A7" s="10"/>
      <c r="B7" s="191" t="s">
        <v>5</v>
      </c>
      <c r="C7" s="25" t="s">
        <v>6</v>
      </c>
      <c r="D7" s="10"/>
      <c r="E7" s="10"/>
      <c r="F7" s="10"/>
      <c r="G7" s="10"/>
      <c r="H7" s="10"/>
      <c r="I7" s="10"/>
      <c r="J7" s="10"/>
      <c r="K7" s="10"/>
      <c r="L7" s="10"/>
    </row>
    <row r="8" spans="1:13">
      <c r="A8" s="10"/>
      <c r="B8" s="83" t="s">
        <v>7</v>
      </c>
      <c r="C8" s="27" t="s">
        <v>8</v>
      </c>
      <c r="D8" s="10"/>
      <c r="E8" s="10"/>
      <c r="F8" s="10"/>
      <c r="G8" s="10"/>
      <c r="H8" s="10"/>
      <c r="I8" s="10"/>
      <c r="J8" s="10"/>
      <c r="K8" s="10"/>
      <c r="L8" s="10"/>
    </row>
    <row r="9" spans="1:13" ht="15.75">
      <c r="A9" s="10"/>
      <c r="B9" s="27"/>
      <c r="C9" s="177" t="s">
        <v>9</v>
      </c>
      <c r="D9" s="27"/>
      <c r="E9" s="27"/>
      <c r="F9" s="27"/>
      <c r="G9" s="27"/>
      <c r="H9" s="27"/>
      <c r="I9" s="27"/>
      <c r="J9" s="27"/>
      <c r="K9" s="27"/>
      <c r="L9"/>
      <c r="M9"/>
    </row>
    <row r="10" spans="1:13" ht="15.75">
      <c r="A10" s="10"/>
      <c r="B10" s="177"/>
      <c r="C10" s="177" t="s">
        <v>10</v>
      </c>
      <c r="D10" s="27"/>
      <c r="E10" s="27"/>
      <c r="F10" s="27"/>
      <c r="G10" s="27"/>
      <c r="H10" s="27"/>
      <c r="I10" s="27"/>
      <c r="J10" s="27"/>
      <c r="K10" s="27"/>
      <c r="L10"/>
      <c r="M10"/>
    </row>
    <row r="11" spans="1:13" ht="15.75">
      <c r="A11" s="10"/>
      <c r="B11" s="177"/>
      <c r="C11" s="177" t="s">
        <v>11</v>
      </c>
      <c r="D11" s="27"/>
      <c r="E11" s="27"/>
      <c r="F11" s="27"/>
      <c r="G11" s="27"/>
      <c r="H11" s="27"/>
      <c r="I11" s="27"/>
      <c r="J11" s="27"/>
      <c r="K11" s="27"/>
      <c r="L11"/>
      <c r="M11"/>
    </row>
    <row r="12" spans="1:13" ht="12" customHeight="1">
      <c r="A12" s="10"/>
      <c r="B12" s="27"/>
      <c r="C12" s="27"/>
      <c r="D12" s="27"/>
      <c r="E12" s="27"/>
      <c r="F12" s="27"/>
      <c r="G12" s="27"/>
      <c r="H12" s="27"/>
      <c r="I12" s="27"/>
      <c r="J12" s="27"/>
      <c r="K12" s="27"/>
      <c r="L12" s="27"/>
    </row>
    <row r="13" spans="1:13">
      <c r="A13" s="10"/>
      <c r="B13" s="200" t="s">
        <v>12</v>
      </c>
      <c r="C13" s="187"/>
      <c r="D13" s="188"/>
      <c r="E13" s="188"/>
      <c r="F13" s="188"/>
      <c r="G13" s="188"/>
      <c r="H13" s="188"/>
      <c r="I13" s="188"/>
      <c r="J13" s="188"/>
      <c r="K13" s="188"/>
      <c r="L13" s="201"/>
    </row>
    <row r="14" spans="1:13" ht="22.5" hidden="1" customHeight="1" outlineLevel="1">
      <c r="A14" s="10"/>
      <c r="B14" s="202" t="s">
        <v>13</v>
      </c>
      <c r="C14" s="203"/>
      <c r="D14" s="204"/>
      <c r="E14" s="204"/>
      <c r="F14" s="204"/>
      <c r="G14" s="204"/>
      <c r="H14" s="204"/>
      <c r="I14" s="204"/>
      <c r="J14" s="204"/>
      <c r="K14" s="204"/>
      <c r="L14" s="205"/>
    </row>
    <row r="15" spans="1:13" ht="24.75" hidden="1" customHeight="1" outlineLevel="1">
      <c r="A15" s="10"/>
      <c r="B15" s="206" t="s">
        <v>14</v>
      </c>
      <c r="C15" s="195"/>
      <c r="D15" s="27" t="s">
        <v>15</v>
      </c>
      <c r="E15" s="27"/>
      <c r="F15" s="27"/>
      <c r="G15" s="27"/>
      <c r="H15" s="27"/>
      <c r="I15" s="27"/>
      <c r="J15" s="27"/>
      <c r="K15" s="27"/>
      <c r="L15" s="207"/>
    </row>
    <row r="16" spans="1:13" ht="24.75" hidden="1" customHeight="1" outlineLevel="1">
      <c r="A16" s="10"/>
      <c r="B16" s="208"/>
      <c r="C16" s="203"/>
      <c r="D16" s="27"/>
      <c r="E16" s="27"/>
      <c r="F16" s="27"/>
      <c r="G16" s="27"/>
      <c r="H16" s="27"/>
      <c r="I16" s="27"/>
      <c r="J16" s="27"/>
      <c r="K16" s="27"/>
      <c r="L16" s="207"/>
    </row>
    <row r="17" spans="1:12" ht="24.75" hidden="1" customHeight="1" outlineLevel="1">
      <c r="A17" s="10"/>
      <c r="B17" s="209" t="s">
        <v>16</v>
      </c>
      <c r="C17" s="193"/>
      <c r="D17" s="27" t="s">
        <v>17</v>
      </c>
      <c r="E17" s="27"/>
      <c r="F17" s="27"/>
      <c r="G17" s="27"/>
      <c r="H17" s="27"/>
      <c r="I17" s="27"/>
      <c r="J17" s="27"/>
      <c r="K17" s="27"/>
      <c r="L17" s="207"/>
    </row>
    <row r="18" spans="1:12" ht="24.75" hidden="1" customHeight="1" outlineLevel="1">
      <c r="A18" s="10"/>
      <c r="B18" s="208"/>
      <c r="C18" s="203"/>
      <c r="D18" s="204"/>
      <c r="E18" s="204"/>
      <c r="F18" s="204"/>
      <c r="G18" s="204"/>
      <c r="H18" s="204"/>
      <c r="I18" s="204"/>
      <c r="J18" s="204"/>
      <c r="K18" s="204"/>
      <c r="L18" s="205"/>
    </row>
    <row r="19" spans="1:12" ht="24.75" hidden="1" customHeight="1" outlineLevel="1">
      <c r="A19" s="10"/>
      <c r="B19" s="209" t="s">
        <v>18</v>
      </c>
      <c r="C19" s="193"/>
      <c r="D19" s="27" t="s">
        <v>19</v>
      </c>
      <c r="E19" s="27"/>
      <c r="F19" s="27"/>
      <c r="G19" s="27"/>
      <c r="H19" s="27"/>
      <c r="I19" s="27"/>
      <c r="J19" s="27"/>
      <c r="K19" s="27"/>
      <c r="L19" s="207"/>
    </row>
    <row r="20" spans="1:12" ht="24.75" customHeight="1" collapsed="1">
      <c r="A20" s="10"/>
      <c r="B20" s="202" t="s">
        <v>20</v>
      </c>
      <c r="C20" s="203"/>
      <c r="D20" s="204"/>
      <c r="E20" s="204"/>
      <c r="F20" s="204"/>
      <c r="G20" s="204"/>
      <c r="H20" s="204"/>
      <c r="I20" s="204"/>
      <c r="J20" s="204"/>
      <c r="K20" s="204"/>
      <c r="L20" s="205"/>
    </row>
    <row r="21" spans="1:12">
      <c r="A21" s="10"/>
      <c r="B21" s="208" t="s">
        <v>21</v>
      </c>
      <c r="C21" s="203"/>
      <c r="D21" s="204"/>
      <c r="E21" s="204"/>
      <c r="F21" s="204"/>
      <c r="G21" s="204"/>
      <c r="H21" s="204"/>
      <c r="I21" s="204"/>
      <c r="J21" s="204"/>
      <c r="K21" s="204"/>
      <c r="L21" s="205"/>
    </row>
    <row r="22" spans="1:12">
      <c r="A22" s="10"/>
      <c r="B22" s="202" t="s">
        <v>20</v>
      </c>
      <c r="C22" s="203"/>
      <c r="D22" s="204"/>
      <c r="E22" s="204"/>
      <c r="F22" s="204"/>
      <c r="G22" s="204"/>
      <c r="H22" s="204"/>
      <c r="I22" s="204"/>
      <c r="J22" s="204"/>
      <c r="K22" s="204"/>
      <c r="L22" s="205"/>
    </row>
    <row r="23" spans="1:12" ht="27" hidden="1" customHeight="1" outlineLevel="1">
      <c r="A23" s="10"/>
      <c r="B23" s="210" t="s">
        <v>22</v>
      </c>
      <c r="C23" s="194"/>
      <c r="D23" s="27" t="s">
        <v>23</v>
      </c>
      <c r="E23" s="211"/>
      <c r="F23" s="211"/>
      <c r="G23" s="211"/>
      <c r="H23" s="211"/>
      <c r="I23" s="211"/>
      <c r="J23" s="211"/>
      <c r="K23" s="211"/>
      <c r="L23" s="212"/>
    </row>
    <row r="24" spans="1:12" hidden="1" outlineLevel="1">
      <c r="A24" s="10"/>
      <c r="B24" s="208"/>
      <c r="C24" s="213"/>
      <c r="D24" s="204"/>
      <c r="E24" s="204"/>
      <c r="F24" s="204"/>
      <c r="G24" s="204"/>
      <c r="H24" s="204"/>
      <c r="I24" s="204"/>
      <c r="J24" s="204"/>
      <c r="K24" s="204"/>
      <c r="L24" s="205"/>
    </row>
    <row r="25" spans="1:12" ht="15" hidden="1" customHeight="1" outlineLevel="1">
      <c r="A25" s="10"/>
      <c r="B25" s="210" t="s">
        <v>24</v>
      </c>
      <c r="C25" s="194"/>
      <c r="D25" s="27" t="s">
        <v>25</v>
      </c>
      <c r="E25" s="211"/>
      <c r="F25" s="211"/>
      <c r="G25" s="211"/>
      <c r="H25" s="211"/>
      <c r="I25" s="211"/>
      <c r="J25" s="211"/>
      <c r="K25" s="211"/>
      <c r="L25" s="212"/>
    </row>
    <row r="26" spans="1:12" ht="21" hidden="1" customHeight="1" outlineLevel="1">
      <c r="A26" s="10"/>
      <c r="B26" s="208"/>
      <c r="C26" s="213"/>
      <c r="D26" s="204"/>
      <c r="E26" s="204"/>
      <c r="F26" s="204"/>
      <c r="G26" s="204"/>
      <c r="H26" s="204"/>
      <c r="I26" s="204"/>
      <c r="J26" s="204"/>
      <c r="K26" s="204"/>
      <c r="L26" s="205"/>
    </row>
    <row r="27" spans="1:12" ht="22.5" hidden="1" customHeight="1" outlineLevel="1">
      <c r="A27" s="10"/>
      <c r="B27" s="210" t="s">
        <v>26</v>
      </c>
      <c r="C27" s="194"/>
      <c r="D27" s="27" t="s">
        <v>27</v>
      </c>
      <c r="E27" s="211"/>
      <c r="F27" s="211"/>
      <c r="G27" s="211"/>
      <c r="H27" s="211"/>
      <c r="I27" s="211"/>
      <c r="J27" s="211"/>
      <c r="K27" s="211"/>
      <c r="L27" s="212"/>
    </row>
    <row r="28" spans="1:12" hidden="1" outlineLevel="1">
      <c r="A28" s="10"/>
      <c r="B28" s="208"/>
      <c r="C28" s="213"/>
      <c r="D28" s="204"/>
      <c r="E28" s="204"/>
      <c r="F28" s="204"/>
      <c r="G28" s="204"/>
      <c r="H28" s="204"/>
      <c r="I28" s="204"/>
      <c r="J28" s="204"/>
      <c r="K28" s="204"/>
      <c r="L28" s="205"/>
    </row>
    <row r="29" spans="1:12" ht="27" hidden="1" customHeight="1" outlineLevel="1">
      <c r="A29" s="10"/>
      <c r="B29" s="210" t="s">
        <v>28</v>
      </c>
      <c r="C29" s="194"/>
      <c r="D29" s="27" t="s">
        <v>29</v>
      </c>
      <c r="E29" s="211"/>
      <c r="F29" s="211"/>
      <c r="G29" s="211"/>
      <c r="H29" s="211"/>
      <c r="I29" s="211"/>
      <c r="J29" s="211"/>
      <c r="K29" s="211"/>
      <c r="L29" s="212"/>
    </row>
    <row r="30" spans="1:12" ht="24.75" hidden="1" customHeight="1" outlineLevel="1">
      <c r="A30" s="10"/>
      <c r="B30" s="208"/>
      <c r="C30" s="213"/>
      <c r="D30" s="204"/>
      <c r="E30" s="204"/>
      <c r="F30" s="204"/>
      <c r="G30" s="204"/>
      <c r="H30" s="204"/>
      <c r="I30" s="204"/>
      <c r="J30" s="204"/>
      <c r="K30" s="204"/>
      <c r="L30" s="205"/>
    </row>
    <row r="31" spans="1:12" ht="24.75" hidden="1" customHeight="1" outlineLevel="1">
      <c r="A31" s="10"/>
      <c r="B31" s="214" t="s">
        <v>30</v>
      </c>
      <c r="C31" s="192"/>
      <c r="D31" s="27" t="s">
        <v>31</v>
      </c>
      <c r="E31" s="211"/>
      <c r="F31" s="211"/>
      <c r="G31" s="211"/>
      <c r="H31" s="211"/>
      <c r="I31" s="211"/>
      <c r="J31" s="211"/>
      <c r="K31" s="211"/>
      <c r="L31" s="212"/>
    </row>
    <row r="32" spans="1:12" ht="24.75" hidden="1" customHeight="1" outlineLevel="1">
      <c r="A32" s="11"/>
      <c r="B32" s="149"/>
      <c r="C32" s="16"/>
      <c r="D32" s="204"/>
      <c r="E32" s="204"/>
      <c r="F32" s="204"/>
      <c r="G32" s="204"/>
      <c r="H32" s="204"/>
      <c r="I32" s="204"/>
      <c r="J32" s="204"/>
      <c r="K32" s="204"/>
      <c r="L32" s="205"/>
    </row>
    <row r="33" spans="1:13" ht="24.75" hidden="1" customHeight="1" outlineLevel="1">
      <c r="A33" s="10"/>
      <c r="B33" s="214" t="s">
        <v>32</v>
      </c>
      <c r="C33" s="192"/>
      <c r="D33" s="27" t="s">
        <v>33</v>
      </c>
      <c r="E33" s="211"/>
      <c r="F33" s="211"/>
      <c r="G33" s="211"/>
      <c r="H33" s="211"/>
      <c r="I33" s="211"/>
      <c r="J33" s="211"/>
      <c r="K33" s="211"/>
      <c r="L33" s="212"/>
    </row>
    <row r="34" spans="1:13" ht="24.75" hidden="1" customHeight="1" outlineLevel="1">
      <c r="A34" s="11"/>
      <c r="B34" s="149"/>
      <c r="C34" s="16"/>
      <c r="D34" s="204"/>
      <c r="E34" s="204"/>
      <c r="F34" s="204"/>
      <c r="G34" s="204"/>
      <c r="H34" s="204"/>
      <c r="I34" s="204"/>
      <c r="J34" s="204"/>
      <c r="K34" s="204"/>
      <c r="L34" s="205"/>
    </row>
    <row r="35" spans="1:13" ht="24.75" hidden="1" customHeight="1" outlineLevel="1">
      <c r="A35" s="10"/>
      <c r="B35" s="214" t="s">
        <v>34</v>
      </c>
      <c r="C35" s="192"/>
      <c r="D35" s="27" t="s">
        <v>35</v>
      </c>
      <c r="E35" s="211"/>
      <c r="F35" s="211"/>
      <c r="G35" s="211"/>
      <c r="H35" s="211"/>
      <c r="I35" s="211"/>
      <c r="J35" s="211"/>
      <c r="K35" s="211"/>
      <c r="L35" s="212"/>
    </row>
    <row r="36" spans="1:13" ht="24.75" hidden="1" customHeight="1" outlineLevel="1">
      <c r="A36" s="11"/>
      <c r="B36" s="149"/>
      <c r="C36" s="16"/>
      <c r="D36" s="27"/>
      <c r="E36" s="27"/>
      <c r="F36" s="27"/>
      <c r="G36" s="27"/>
      <c r="H36" s="27"/>
      <c r="I36" s="27"/>
      <c r="J36" s="27"/>
      <c r="K36" s="27"/>
      <c r="L36" s="207"/>
    </row>
    <row r="37" spans="1:13" ht="24.75" hidden="1" customHeight="1" outlineLevel="1">
      <c r="A37" s="10"/>
      <c r="B37" s="214" t="s">
        <v>36</v>
      </c>
      <c r="C37" s="192"/>
      <c r="D37" s="27" t="s">
        <v>37</v>
      </c>
      <c r="E37" s="211"/>
      <c r="F37" s="211"/>
      <c r="G37" s="211"/>
      <c r="H37" s="211"/>
      <c r="I37" s="211"/>
      <c r="J37" s="211"/>
      <c r="K37" s="211"/>
      <c r="L37" s="212"/>
    </row>
    <row r="38" spans="1:13" ht="24.75" hidden="1" customHeight="1" outlineLevel="1">
      <c r="A38" s="10"/>
      <c r="B38" s="26"/>
      <c r="C38" s="27"/>
      <c r="D38" s="204"/>
      <c r="E38" s="215"/>
      <c r="F38" s="215"/>
      <c r="G38" s="215"/>
      <c r="H38" s="215"/>
      <c r="I38" s="215"/>
      <c r="J38" s="215"/>
      <c r="K38" s="215"/>
      <c r="L38" s="216"/>
    </row>
    <row r="39" spans="1:13" ht="15" hidden="1" customHeight="1" outlineLevel="1">
      <c r="A39" s="10"/>
      <c r="B39" s="214" t="s">
        <v>38</v>
      </c>
      <c r="C39" s="192"/>
      <c r="D39" s="27" t="s">
        <v>39</v>
      </c>
      <c r="E39" s="211"/>
      <c r="F39" s="211"/>
      <c r="G39" s="211"/>
      <c r="H39" s="211"/>
      <c r="I39" s="211"/>
      <c r="J39" s="211"/>
      <c r="K39" s="211"/>
      <c r="L39" s="212"/>
    </row>
    <row r="40" spans="1:13" hidden="1" outlineLevel="1">
      <c r="A40" s="10"/>
      <c r="B40" s="217"/>
      <c r="C40" s="213"/>
      <c r="D40" s="204"/>
      <c r="E40" s="204"/>
      <c r="F40" s="204"/>
      <c r="G40" s="204"/>
      <c r="H40" s="204"/>
      <c r="I40" s="204"/>
      <c r="J40" s="204"/>
      <c r="K40" s="204"/>
      <c r="L40" s="205"/>
    </row>
    <row r="41" spans="1:13" collapsed="1">
      <c r="A41" s="11"/>
      <c r="B41" s="17"/>
      <c r="C41" s="18"/>
      <c r="D41" s="18"/>
      <c r="E41" s="18"/>
      <c r="F41" s="18"/>
      <c r="G41" s="18"/>
      <c r="H41" s="18"/>
      <c r="I41" s="18"/>
      <c r="J41" s="18"/>
      <c r="K41" s="18"/>
      <c r="L41" s="19"/>
    </row>
    <row r="42" spans="1:13">
      <c r="A42" s="11"/>
      <c r="B42" s="16"/>
      <c r="C42" s="16"/>
      <c r="D42" s="16"/>
      <c r="E42" s="16"/>
      <c r="F42" s="16"/>
      <c r="G42" s="16"/>
      <c r="H42" s="16"/>
      <c r="I42" s="16"/>
      <c r="J42" s="16"/>
      <c r="K42" s="16"/>
      <c r="L42" s="16"/>
    </row>
    <row r="43" spans="1:13" ht="15.75" outlineLevel="1">
      <c r="B43" s="141" t="s">
        <v>40</v>
      </c>
      <c r="C43" s="189"/>
      <c r="D43" s="189"/>
      <c r="E43" s="189"/>
      <c r="F43" s="189"/>
      <c r="G43" s="190"/>
      <c r="H43" s="190"/>
      <c r="I43" s="190"/>
      <c r="J43" s="190"/>
      <c r="K43" s="190"/>
      <c r="L43" s="219"/>
      <c r="M43" s="130"/>
    </row>
    <row r="44" spans="1:13" ht="29.45" customHeight="1" outlineLevel="1">
      <c r="B44" s="141" t="s">
        <v>41</v>
      </c>
      <c r="C44" s="139"/>
      <c r="D44" s="131" t="s">
        <v>42</v>
      </c>
      <c r="E44" s="131" t="s">
        <v>43</v>
      </c>
      <c r="F44" s="138"/>
      <c r="G44"/>
      <c r="H44"/>
      <c r="I44"/>
      <c r="J44"/>
      <c r="K44"/>
      <c r="L44" s="220"/>
      <c r="M44" s="138"/>
    </row>
    <row r="45" spans="1:13" ht="15.75" outlineLevel="1">
      <c r="B45" s="142" t="s">
        <v>44</v>
      </c>
      <c r="C45" s="139"/>
      <c r="D45" s="284" t="s">
        <v>45</v>
      </c>
      <c r="E45" s="285" t="s">
        <v>45</v>
      </c>
      <c r="F45" s="138"/>
      <c r="G45"/>
      <c r="H45"/>
      <c r="I45"/>
      <c r="J45"/>
      <c r="K45"/>
      <c r="L45" s="220"/>
      <c r="M45" s="138"/>
    </row>
    <row r="46" spans="1:13" ht="15.75" outlineLevel="1">
      <c r="B46" s="142" t="s">
        <v>46</v>
      </c>
      <c r="C46" s="139"/>
      <c r="D46" s="284" t="s">
        <v>45</v>
      </c>
      <c r="E46" s="284" t="s">
        <v>45</v>
      </c>
      <c r="F46" s="138"/>
      <c r="G46"/>
      <c r="H46"/>
      <c r="I46"/>
      <c r="J46"/>
      <c r="K46"/>
      <c r="L46" s="220"/>
      <c r="M46" s="138"/>
    </row>
    <row r="47" spans="1:13" ht="15.75" outlineLevel="1">
      <c r="B47" s="142" t="s">
        <v>47</v>
      </c>
      <c r="C47" s="139"/>
      <c r="D47" s="132" t="s">
        <v>48</v>
      </c>
      <c r="E47" s="284" t="s">
        <v>45</v>
      </c>
      <c r="F47" s="138"/>
      <c r="G47"/>
      <c r="H47"/>
      <c r="I47"/>
      <c r="J47"/>
      <c r="K47"/>
      <c r="L47" s="220"/>
      <c r="M47" s="138"/>
    </row>
    <row r="48" spans="1:13" ht="15.75" outlineLevel="1">
      <c r="B48" s="142" t="s">
        <v>49</v>
      </c>
      <c r="C48" s="139"/>
      <c r="D48" s="132" t="s">
        <v>48</v>
      </c>
      <c r="E48" s="285" t="s">
        <v>45</v>
      </c>
      <c r="F48" s="138"/>
      <c r="G48"/>
      <c r="H48"/>
      <c r="I48"/>
      <c r="J48"/>
      <c r="K48"/>
      <c r="L48" s="220"/>
      <c r="M48" s="138"/>
    </row>
    <row r="49" spans="2:13" ht="15.75" outlineLevel="1">
      <c r="B49" s="142" t="s">
        <v>50</v>
      </c>
      <c r="C49" s="139"/>
      <c r="D49" s="132" t="s">
        <v>48</v>
      </c>
      <c r="E49" s="284" t="s">
        <v>45</v>
      </c>
      <c r="F49" s="138"/>
      <c r="G49"/>
      <c r="H49"/>
      <c r="I49"/>
      <c r="J49"/>
      <c r="K49"/>
      <c r="L49" s="220"/>
      <c r="M49" s="138"/>
    </row>
    <row r="50" spans="2:13" ht="15.75" outlineLevel="1">
      <c r="B50" s="142" t="s">
        <v>51</v>
      </c>
      <c r="C50" s="139"/>
      <c r="D50" s="284" t="s">
        <v>45</v>
      </c>
      <c r="E50" s="284" t="s">
        <v>45</v>
      </c>
      <c r="F50" s="138"/>
      <c r="G50"/>
      <c r="H50"/>
      <c r="I50"/>
      <c r="J50"/>
      <c r="K50"/>
      <c r="L50" s="220"/>
      <c r="M50" s="138"/>
    </row>
    <row r="51" spans="2:13" ht="15.75" outlineLevel="1">
      <c r="B51" s="142" t="s">
        <v>52</v>
      </c>
      <c r="C51" s="139"/>
      <c r="D51" s="284" t="s">
        <v>45</v>
      </c>
      <c r="E51" s="284" t="s">
        <v>45</v>
      </c>
      <c r="F51" s="138"/>
      <c r="G51"/>
      <c r="H51"/>
      <c r="I51"/>
      <c r="J51"/>
      <c r="K51"/>
      <c r="L51" s="220"/>
      <c r="M51" s="138"/>
    </row>
    <row r="52" spans="2:13" ht="15.75" outlineLevel="1">
      <c r="B52" s="142" t="s">
        <v>53</v>
      </c>
      <c r="C52" s="139"/>
      <c r="D52" s="132" t="s">
        <v>48</v>
      </c>
      <c r="E52" s="284" t="s">
        <v>45</v>
      </c>
      <c r="F52" s="138"/>
      <c r="G52"/>
      <c r="H52"/>
      <c r="I52"/>
      <c r="J52"/>
      <c r="K52"/>
      <c r="L52" s="220"/>
      <c r="M52" s="138"/>
    </row>
    <row r="53" spans="2:13" ht="15.75" outlineLevel="1">
      <c r="B53" s="142" t="s">
        <v>54</v>
      </c>
      <c r="C53" s="139"/>
      <c r="D53" s="132" t="s">
        <v>48</v>
      </c>
      <c r="E53" s="284" t="s">
        <v>45</v>
      </c>
      <c r="F53" s="138"/>
      <c r="G53"/>
      <c r="H53"/>
      <c r="I53"/>
      <c r="J53"/>
      <c r="K53"/>
      <c r="L53" s="220"/>
      <c r="M53" s="138"/>
    </row>
    <row r="54" spans="2:13" ht="15.75" outlineLevel="1">
      <c r="B54" s="140" t="s">
        <v>55</v>
      </c>
      <c r="C54" s="139"/>
      <c r="D54" s="132" t="s">
        <v>48</v>
      </c>
      <c r="E54" s="284" t="s">
        <v>45</v>
      </c>
      <c r="F54" s="138"/>
      <c r="G54"/>
      <c r="H54"/>
      <c r="I54"/>
      <c r="J54"/>
      <c r="K54"/>
      <c r="L54" s="220"/>
      <c r="M54" s="138"/>
    </row>
    <row r="55" spans="2:13" ht="15.75" outlineLevel="1">
      <c r="B55" s="140" t="s">
        <v>56</v>
      </c>
      <c r="C55" s="139"/>
      <c r="D55" s="132" t="s">
        <v>48</v>
      </c>
      <c r="E55" s="284" t="s">
        <v>45</v>
      </c>
      <c r="F55" s="130"/>
      <c r="G55"/>
      <c r="H55"/>
      <c r="I55"/>
      <c r="J55"/>
      <c r="K55"/>
      <c r="L55" s="220"/>
      <c r="M55" s="130"/>
    </row>
    <row r="56" spans="2:13" ht="15.75" outlineLevel="1">
      <c r="B56" s="140" t="s">
        <v>57</v>
      </c>
      <c r="C56" s="139"/>
      <c r="D56" s="132" t="s">
        <v>48</v>
      </c>
      <c r="E56" s="284" t="s">
        <v>45</v>
      </c>
      <c r="F56" s="130"/>
      <c r="G56"/>
      <c r="H56"/>
      <c r="I56"/>
      <c r="J56"/>
      <c r="K56"/>
      <c r="L56" s="220"/>
      <c r="M56" s="130"/>
    </row>
    <row r="57" spans="2:13" ht="15.75" outlineLevel="1">
      <c r="B57" s="140" t="s">
        <v>58</v>
      </c>
      <c r="C57" s="139"/>
      <c r="D57" s="132" t="s">
        <v>48</v>
      </c>
      <c r="E57" s="284" t="s">
        <v>45</v>
      </c>
      <c r="F57" s="130"/>
      <c r="G57"/>
      <c r="H57"/>
      <c r="I57"/>
      <c r="J57"/>
      <c r="K57"/>
      <c r="L57" s="220"/>
      <c r="M57" s="130"/>
    </row>
    <row r="58" spans="2:13" ht="17.45" customHeight="1" outlineLevel="1">
      <c r="B58" s="140" t="s">
        <v>59</v>
      </c>
      <c r="C58" s="139"/>
      <c r="D58" s="284" t="s">
        <v>45</v>
      </c>
      <c r="E58" s="284" t="s">
        <v>45</v>
      </c>
      <c r="F58" s="130"/>
      <c r="G58"/>
      <c r="H58"/>
      <c r="I58"/>
      <c r="J58"/>
      <c r="K58"/>
      <c r="L58" s="220"/>
      <c r="M58" s="130"/>
    </row>
    <row r="59" spans="2:13" ht="17.45" customHeight="1" outlineLevel="1">
      <c r="B59" s="221"/>
      <c r="D59" s="222"/>
      <c r="E59" s="222"/>
      <c r="F59" s="130"/>
      <c r="G59"/>
      <c r="H59"/>
      <c r="I59"/>
      <c r="J59"/>
      <c r="K59"/>
      <c r="L59" s="220"/>
      <c r="M59" s="130"/>
    </row>
    <row r="60" spans="2:13" outlineLevel="1">
      <c r="B60" s="223" t="s">
        <v>60</v>
      </c>
      <c r="C60" s="130"/>
      <c r="D60" s="130"/>
      <c r="E60" s="130"/>
      <c r="F60" s="130"/>
      <c r="G60" s="130"/>
      <c r="H60" s="130"/>
      <c r="I60" s="130"/>
      <c r="J60" s="130"/>
      <c r="K60" s="130"/>
      <c r="L60" s="147"/>
      <c r="M60" s="130"/>
    </row>
    <row r="61" spans="2:13" outlineLevel="1">
      <c r="B61" s="223" t="s">
        <v>61</v>
      </c>
      <c r="C61" s="130"/>
      <c r="D61" s="130"/>
      <c r="E61" s="130"/>
      <c r="F61" s="130"/>
      <c r="G61" s="130"/>
      <c r="H61" s="130"/>
      <c r="I61" s="130"/>
      <c r="J61" s="130"/>
      <c r="K61" s="130"/>
      <c r="L61" s="147"/>
      <c r="M61" s="130"/>
    </row>
    <row r="62" spans="2:13" s="6" customFormat="1" ht="58.5" customHeight="1" outlineLevel="1">
      <c r="B62" s="197" t="s">
        <v>45</v>
      </c>
      <c r="C62" s="198" t="s">
        <v>62</v>
      </c>
      <c r="D62"/>
      <c r="E62" s="224"/>
      <c r="F62" s="224"/>
      <c r="G62" s="224"/>
      <c r="H62" s="224"/>
      <c r="I62" s="224"/>
      <c r="J62" s="224"/>
      <c r="K62" s="224"/>
      <c r="L62" s="225"/>
      <c r="M62" s="196"/>
    </row>
    <row r="63" spans="2:13" s="6" customFormat="1" ht="58.5" customHeight="1" outlineLevel="1">
      <c r="B63" s="197" t="s">
        <v>48</v>
      </c>
      <c r="C63" s="198" t="s">
        <v>63</v>
      </c>
      <c r="D63"/>
      <c r="E63" s="224"/>
      <c r="F63" s="224"/>
      <c r="G63" s="224"/>
      <c r="H63" s="224"/>
      <c r="I63" s="224"/>
      <c r="J63" s="224"/>
      <c r="K63" s="224"/>
      <c r="L63" s="225"/>
      <c r="M63" s="196"/>
    </row>
    <row r="64" spans="2:13" outlineLevel="1">
      <c r="B64" s="226"/>
      <c r="C64" s="227"/>
      <c r="D64" s="227"/>
      <c r="E64" s="227"/>
      <c r="F64" s="227"/>
      <c r="G64" s="227"/>
      <c r="H64" s="227"/>
      <c r="I64" s="227"/>
      <c r="J64" s="227"/>
      <c r="K64" s="227"/>
      <c r="L64" s="228"/>
      <c r="M64" s="130"/>
    </row>
    <row r="65" spans="1:13" outlineLevel="1">
      <c r="B65" s="223" t="s">
        <v>64</v>
      </c>
      <c r="C65" s="130"/>
      <c r="D65" s="130"/>
      <c r="E65" s="130"/>
      <c r="F65" s="130"/>
      <c r="G65" s="130"/>
      <c r="H65" s="130"/>
      <c r="I65" s="130"/>
      <c r="J65" s="130"/>
      <c r="K65" s="130"/>
      <c r="L65" s="147"/>
      <c r="M65" s="130"/>
    </row>
    <row r="66" spans="1:13" s="6" customFormat="1" ht="133.5" customHeight="1" outlineLevel="1">
      <c r="B66" s="143" t="s">
        <v>65</v>
      </c>
      <c r="C66" s="198" t="s">
        <v>66</v>
      </c>
      <c r="D66"/>
      <c r="E66"/>
      <c r="F66"/>
      <c r="G66"/>
      <c r="H66"/>
      <c r="I66"/>
      <c r="J66"/>
      <c r="K66"/>
      <c r="L66" s="220"/>
      <c r="M66" s="130"/>
    </row>
    <row r="67" spans="1:13" s="6" customFormat="1" ht="107.25" customHeight="1" outlineLevel="1">
      <c r="B67" s="144" t="s">
        <v>67</v>
      </c>
      <c r="C67" s="198" t="s">
        <v>68</v>
      </c>
      <c r="D67"/>
      <c r="E67"/>
      <c r="F67"/>
      <c r="G67"/>
      <c r="H67"/>
      <c r="I67"/>
      <c r="J67"/>
      <c r="K67"/>
      <c r="L67" s="220"/>
      <c r="M67" s="130"/>
    </row>
    <row r="68" spans="1:13" s="6" customFormat="1" ht="107.25" customHeight="1" outlineLevel="1">
      <c r="B68" s="145" t="s">
        <v>69</v>
      </c>
      <c r="C68" s="198" t="s">
        <v>70</v>
      </c>
      <c r="D68"/>
      <c r="E68"/>
      <c r="F68"/>
      <c r="G68"/>
      <c r="H68"/>
      <c r="I68"/>
      <c r="J68"/>
      <c r="K68"/>
      <c r="L68" s="220"/>
      <c r="M68" s="130"/>
    </row>
    <row r="69" spans="1:13" s="6" customFormat="1" ht="107.25" customHeight="1" outlineLevel="1">
      <c r="B69" s="146" t="s">
        <v>71</v>
      </c>
      <c r="C69" s="198" t="s">
        <v>72</v>
      </c>
      <c r="D69" s="229"/>
      <c r="E69" s="229"/>
      <c r="F69" s="229"/>
      <c r="G69" s="229"/>
      <c r="H69" s="229"/>
      <c r="I69" s="229"/>
      <c r="J69" s="229"/>
      <c r="K69" s="229"/>
      <c r="L69" s="230"/>
      <c r="M69" s="130"/>
    </row>
    <row r="70" spans="1:13" ht="15" hidden="1" customHeight="1">
      <c r="B70" s="218" t="s">
        <v>20</v>
      </c>
      <c r="C70" s="148"/>
      <c r="D70" s="148"/>
      <c r="E70" s="148"/>
      <c r="F70" s="148"/>
      <c r="G70" s="148"/>
      <c r="H70" s="148"/>
      <c r="I70" s="148"/>
      <c r="J70" s="148"/>
      <c r="K70" s="148"/>
      <c r="L70" s="148"/>
      <c r="M70" s="130"/>
    </row>
    <row r="71" spans="1:13" ht="15" hidden="1" customHeight="1"/>
    <row r="72" spans="1:13" ht="15" hidden="1" customHeight="1">
      <c r="A72" s="11"/>
      <c r="B72" s="16"/>
      <c r="C72" s="16"/>
      <c r="D72" s="16"/>
      <c r="E72" s="16"/>
      <c r="F72" s="16"/>
      <c r="G72" s="16"/>
      <c r="H72" s="16"/>
      <c r="I72" s="16"/>
      <c r="J72" s="16"/>
      <c r="K72" s="16"/>
      <c r="L72" s="16"/>
    </row>
    <row r="74" spans="1:13" ht="15" hidden="1" customHeight="1"/>
    <row r="75" spans="1:13" ht="15" hidden="1" customHeight="1"/>
    <row r="76" spans="1:13" ht="15" hidden="1" customHeight="1"/>
    <row r="77" spans="1:13" ht="15" hidden="1" customHeight="1"/>
    <row r="78" spans="1:13" ht="15" hidden="1" customHeight="1"/>
    <row r="79" spans="1:13" ht="15" hidden="1" customHeight="1"/>
    <row r="80" spans="1:13" ht="15" hidden="1" customHeight="1"/>
    <row r="81" ht="15" hidden="1" customHeight="1"/>
    <row r="82"/>
  </sheetData>
  <pageMargins left="0.7" right="0.7" top="0.75" bottom="0.75" header="0.3" footer="0.3"/>
  <pageSetup paperSize="9" orientation="portrait" horizontalDpi="200" verticalDpi="200" r:id="rId1"/>
  <ignoredErrors>
    <ignoredError sqref="C6"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2DFF5-849B-4883-B081-F00814DFD7FD}">
  <sheetPr>
    <tabColor theme="9" tint="0.79998168889431442"/>
  </sheetPr>
  <dimension ref="A2:CY59"/>
  <sheetViews>
    <sheetView zoomScale="70" zoomScaleNormal="70" workbookViewId="0">
      <selection activeCell="B4" sqref="B4"/>
    </sheetView>
  </sheetViews>
  <sheetFormatPr defaultColWidth="9" defaultRowHeight="14.25"/>
  <cols>
    <col min="1" max="1" width="4.7109375" style="13" customWidth="1"/>
    <col min="2" max="2" width="40.7109375" style="13" customWidth="1"/>
    <col min="3" max="3" width="36.7109375" style="13" customWidth="1"/>
    <col min="4" max="6" width="18.7109375" style="13" customWidth="1"/>
    <col min="7" max="7" width="25.28515625" style="13" customWidth="1"/>
    <col min="8" max="8" width="11.7109375" style="13" customWidth="1"/>
    <col min="9" max="9" width="39.140625" style="13" customWidth="1"/>
    <col min="10" max="11" width="25.28515625" style="13" customWidth="1"/>
    <col min="12" max="103" width="14.5703125" style="13" bestFit="1" customWidth="1"/>
    <col min="104" max="16384" width="9" style="13"/>
  </cols>
  <sheetData>
    <row r="2" spans="1:83" ht="18">
      <c r="A2" s="12"/>
      <c r="B2" s="37" t="s">
        <v>608</v>
      </c>
      <c r="C2" s="30"/>
      <c r="D2" s="30"/>
      <c r="E2" s="30"/>
      <c r="F2" s="30"/>
      <c r="G2" s="30"/>
      <c r="H2" s="30"/>
      <c r="I2" s="30"/>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row>
    <row r="3" spans="1:83" s="11" customFormat="1" ht="81" customHeight="1">
      <c r="A3" s="10"/>
      <c r="B3" s="288" t="s">
        <v>639</v>
      </c>
      <c r="C3" s="288"/>
      <c r="D3" s="288"/>
      <c r="E3" s="288"/>
      <c r="F3" s="288"/>
      <c r="G3" s="288"/>
      <c r="H3" s="54"/>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83" s="11" customFormat="1" ht="12.75">
      <c r="A4" s="10"/>
      <c r="B4" s="55" t="s">
        <v>82</v>
      </c>
      <c r="C4" s="56" t="s">
        <v>52</v>
      </c>
      <c r="D4" s="57"/>
      <c r="E4" s="57"/>
      <c r="F4" s="57"/>
      <c r="G4" s="57"/>
      <c r="H4" s="57"/>
      <c r="I4" s="58"/>
      <c r="J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row>
    <row r="5" spans="1:83" s="11" customFormat="1" ht="30.75" customHeight="1">
      <c r="A5" s="10"/>
      <c r="B5" s="59" t="s">
        <v>537</v>
      </c>
      <c r="C5" s="248" t="s">
        <v>538</v>
      </c>
      <c r="D5" s="9"/>
      <c r="E5" s="9"/>
      <c r="F5" s="9"/>
      <c r="G5" s="9"/>
      <c r="H5" s="9"/>
      <c r="I5" s="9"/>
      <c r="J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row>
    <row r="6" spans="1:83" s="11" customFormat="1" ht="15">
      <c r="A6" s="10"/>
      <c r="B6" s="59" t="s">
        <v>610</v>
      </c>
      <c r="C6" s="248">
        <v>2021</v>
      </c>
      <c r="D6" s="9"/>
      <c r="E6" s="9"/>
      <c r="F6" s="9"/>
      <c r="G6" s="9"/>
      <c r="H6" s="9"/>
      <c r="I6" s="9"/>
      <c r="J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row>
    <row r="7" spans="1:83" s="11" customFormat="1" ht="15">
      <c r="A7" s="10"/>
      <c r="B7" s="60" t="s">
        <v>611</v>
      </c>
      <c r="C7" s="248">
        <v>2021</v>
      </c>
      <c r="D7" s="9"/>
      <c r="E7" s="9"/>
      <c r="F7" s="9"/>
      <c r="G7" s="9"/>
      <c r="H7" s="9"/>
      <c r="I7" s="9"/>
      <c r="J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row>
    <row r="8" spans="1:83" s="11" customFormat="1" ht="15">
      <c r="A8" s="10"/>
      <c r="B8" s="59" t="s">
        <v>539</v>
      </c>
      <c r="C8" s="248">
        <v>100</v>
      </c>
      <c r="D8" s="9"/>
      <c r="E8" s="9"/>
      <c r="F8" s="9"/>
      <c r="G8" s="9"/>
      <c r="H8" s="9"/>
      <c r="I8" s="9"/>
      <c r="J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row>
    <row r="9" spans="1:83" s="11" customFormat="1" ht="15">
      <c r="A9" s="10"/>
      <c r="B9" s="59" t="s">
        <v>612</v>
      </c>
      <c r="C9" s="249">
        <v>3.5000000000000003E-2</v>
      </c>
      <c r="D9" s="9"/>
      <c r="E9" s="9"/>
      <c r="F9" s="9"/>
      <c r="G9" s="9"/>
      <c r="H9" s="9"/>
      <c r="I9" s="9"/>
      <c r="J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row>
    <row r="10" spans="1:83" s="11" customFormat="1" ht="15">
      <c r="A10" s="10"/>
      <c r="B10" s="59" t="s">
        <v>613</v>
      </c>
      <c r="C10" s="249">
        <v>0.03</v>
      </c>
      <c r="D10" s="9"/>
      <c r="E10" s="9"/>
      <c r="F10" s="9"/>
      <c r="G10" s="9"/>
      <c r="H10" s="9"/>
      <c r="I10" s="9"/>
      <c r="J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row>
    <row r="11" spans="1:83" s="11" customFormat="1" ht="15">
      <c r="A11" s="10"/>
      <c r="B11" s="59" t="s">
        <v>614</v>
      </c>
      <c r="C11" s="249">
        <v>2.5000000000000001E-2</v>
      </c>
      <c r="D11" s="9"/>
      <c r="E11" s="9"/>
      <c r="F11" s="9"/>
      <c r="G11" s="9"/>
      <c r="H11" s="9"/>
      <c r="I11" s="9"/>
      <c r="J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row>
    <row r="12" spans="1:83" s="11" customFormat="1" ht="12.75">
      <c r="A12" s="10"/>
      <c r="B12" s="59" t="s">
        <v>540</v>
      </c>
      <c r="C12" s="59" t="s">
        <v>541</v>
      </c>
      <c r="D12" s="61" t="s">
        <v>542</v>
      </c>
      <c r="E12" s="61" t="s">
        <v>543</v>
      </c>
      <c r="F12" s="61" t="s">
        <v>544</v>
      </c>
      <c r="G12" s="59" t="s">
        <v>545</v>
      </c>
      <c r="H12" s="59" t="s">
        <v>611</v>
      </c>
      <c r="I12" s="59" t="s">
        <v>546</v>
      </c>
      <c r="J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row>
    <row r="13" spans="1:83" s="11" customFormat="1" ht="22.7" customHeight="1">
      <c r="A13" s="10"/>
      <c r="B13" s="268" t="s">
        <v>571</v>
      </c>
      <c r="C13" s="62" t="s">
        <v>640</v>
      </c>
      <c r="D13" s="63">
        <f>'Step 3 E.g. - Food'!D13</f>
        <v>0</v>
      </c>
      <c r="E13" s="63">
        <f>'Step 3 E.g. - Food'!E13</f>
        <v>-10</v>
      </c>
      <c r="F13" s="63">
        <f>'Step 3 E.g. - Food'!F13</f>
        <v>-12</v>
      </c>
      <c r="G13" s="62" t="s">
        <v>548</v>
      </c>
      <c r="H13" s="62" t="s">
        <v>98</v>
      </c>
      <c r="I13" s="62" t="s">
        <v>616</v>
      </c>
      <c r="J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row>
    <row r="14" spans="1:83" s="11" customFormat="1" ht="38.25">
      <c r="A14" s="10"/>
      <c r="B14" s="279"/>
      <c r="C14" s="64" t="s">
        <v>641</v>
      </c>
      <c r="D14" s="65">
        <f>' Step 4 - Look-up table'!$N$45</f>
        <v>258.66000000000003</v>
      </c>
      <c r="E14" s="65">
        <f>' Step 4 - Look-up table'!$N$45</f>
        <v>258.66000000000003</v>
      </c>
      <c r="F14" s="65">
        <f>' Step 4 - Look-up table'!$N$45</f>
        <v>258.66000000000003</v>
      </c>
      <c r="G14" s="65" t="s">
        <v>387</v>
      </c>
      <c r="H14" s="64">
        <v>2021</v>
      </c>
      <c r="I14" s="112" t="s">
        <v>642</v>
      </c>
      <c r="J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row>
    <row r="15" spans="1:83" s="11" customFormat="1" ht="25.5">
      <c r="A15" s="10"/>
      <c r="B15" s="279"/>
      <c r="C15" s="66" t="s">
        <v>643</v>
      </c>
      <c r="D15" s="67">
        <f>D13*D14</f>
        <v>0</v>
      </c>
      <c r="E15" s="67">
        <f>E13*E14</f>
        <v>-2586.6000000000004</v>
      </c>
      <c r="F15" s="67">
        <f>F13*F14</f>
        <v>-3103.92</v>
      </c>
      <c r="G15" s="66" t="s">
        <v>621</v>
      </c>
      <c r="H15" s="66">
        <v>2021</v>
      </c>
      <c r="I15" s="66" t="s">
        <v>644</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row>
    <row r="16" spans="1:83" s="11" customFormat="1" ht="25.5">
      <c r="A16" s="10"/>
      <c r="B16" s="269"/>
      <c r="C16" s="66" t="s">
        <v>645</v>
      </c>
      <c r="D16" s="67">
        <v>0</v>
      </c>
      <c r="E16" s="67">
        <f ca="1">C37</f>
        <v>-77113.129759159929</v>
      </c>
      <c r="F16" s="67">
        <f ca="1">C51</f>
        <v>-92535.755710991973</v>
      </c>
      <c r="G16" s="66" t="s">
        <v>624</v>
      </c>
      <c r="H16" s="66">
        <v>2021</v>
      </c>
      <c r="I16" s="66" t="s">
        <v>646</v>
      </c>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row>
    <row r="17" spans="1:103" s="11" customFormat="1" ht="22.7" customHeight="1">
      <c r="A17" s="10"/>
      <c r="B17" s="268" t="s">
        <v>580</v>
      </c>
      <c r="C17" s="62" t="s">
        <v>640</v>
      </c>
      <c r="D17" s="63">
        <f>'Step 3 E.g. - Food'!D18</f>
        <v>0</v>
      </c>
      <c r="E17" s="63">
        <f>'Step 3 E.g. - Food'!E18</f>
        <v>-4</v>
      </c>
      <c r="F17" s="63">
        <f>'Step 3 E.g. - Food'!F18</f>
        <v>-4</v>
      </c>
      <c r="G17" s="62" t="s">
        <v>555</v>
      </c>
      <c r="H17" s="62" t="s">
        <v>98</v>
      </c>
      <c r="I17" s="62" t="s">
        <v>616</v>
      </c>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row>
    <row r="18" spans="1:103" s="11" customFormat="1" ht="38.25">
      <c r="A18" s="10"/>
      <c r="B18" s="279"/>
      <c r="C18" s="64" t="s">
        <v>647</v>
      </c>
      <c r="D18" s="65">
        <f>' Step 4 - Look-up table'!$N$39</f>
        <v>245.92451151516801</v>
      </c>
      <c r="E18" s="65">
        <f>' Step 4 - Look-up table'!$N$48</f>
        <v>167.9</v>
      </c>
      <c r="F18" s="65">
        <f>' Step 4 - Look-up table'!$N$48</f>
        <v>167.9</v>
      </c>
      <c r="G18" s="64" t="s">
        <v>387</v>
      </c>
      <c r="H18" s="64">
        <v>2021</v>
      </c>
      <c r="I18" s="112" t="s">
        <v>648</v>
      </c>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row>
    <row r="19" spans="1:103" s="11" customFormat="1" ht="25.5">
      <c r="A19" s="10"/>
      <c r="B19" s="279"/>
      <c r="C19" s="66" t="s">
        <v>649</v>
      </c>
      <c r="D19" s="66">
        <f>D17*D18</f>
        <v>0</v>
      </c>
      <c r="E19" s="67">
        <f>E17*E18</f>
        <v>-671.6</v>
      </c>
      <c r="F19" s="67">
        <f>F17*F18</f>
        <v>-671.6</v>
      </c>
      <c r="G19" s="67" t="s">
        <v>621</v>
      </c>
      <c r="H19" s="66">
        <v>2021</v>
      </c>
      <c r="I19" s="66" t="s">
        <v>644</v>
      </c>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row>
    <row r="20" spans="1:103" s="11" customFormat="1" ht="25.5">
      <c r="A20" s="10"/>
      <c r="B20" s="279"/>
      <c r="C20" s="66" t="s">
        <v>650</v>
      </c>
      <c r="D20" s="67">
        <v>0</v>
      </c>
      <c r="E20" s="67">
        <f ca="1">C43</f>
        <v>-20022.105445856276</v>
      </c>
      <c r="F20" s="67">
        <f ca="1">C57</f>
        <v>-20022.105445856276</v>
      </c>
      <c r="G20" s="66" t="s">
        <v>624</v>
      </c>
      <c r="H20" s="66">
        <v>2021</v>
      </c>
      <c r="I20" s="66" t="s">
        <v>646</v>
      </c>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row>
    <row r="21" spans="1:103" s="11" customFormat="1" ht="12.75">
      <c r="A21" s="10"/>
      <c r="B21" s="268" t="s">
        <v>561</v>
      </c>
      <c r="C21" s="267" t="s">
        <v>562</v>
      </c>
      <c r="D21" s="71">
        <f>D13+D17</f>
        <v>0</v>
      </c>
      <c r="E21" s="71">
        <f>E13+E17</f>
        <v>-14</v>
      </c>
      <c r="F21" s="71">
        <f>F13+F17</f>
        <v>-16</v>
      </c>
      <c r="G21" s="62" t="s">
        <v>548</v>
      </c>
      <c r="H21" s="69"/>
      <c r="I21" s="69"/>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row>
    <row r="22" spans="1:103" s="11" customFormat="1" ht="25.5">
      <c r="A22" s="10"/>
      <c r="B22" s="279"/>
      <c r="C22" s="275" t="s">
        <v>651</v>
      </c>
      <c r="D22" s="67">
        <f>D15+D19</f>
        <v>0</v>
      </c>
      <c r="E22" s="67">
        <f>E15+E19</f>
        <v>-3258.2000000000003</v>
      </c>
      <c r="F22" s="67">
        <f>F15+F19</f>
        <v>-3775.52</v>
      </c>
      <c r="G22" s="66"/>
      <c r="H22" s="69"/>
      <c r="I22" s="69"/>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row>
    <row r="23" spans="1:103" s="11" customFormat="1" ht="25.5">
      <c r="A23" s="10"/>
      <c r="B23" s="269"/>
      <c r="C23" s="275" t="s">
        <v>652</v>
      </c>
      <c r="D23" s="67">
        <f>D16+D20</f>
        <v>0</v>
      </c>
      <c r="E23" s="67">
        <f ca="1">E16+E20</f>
        <v>-97135.235205016201</v>
      </c>
      <c r="F23" s="67">
        <f ca="1">F16+F20</f>
        <v>-112557.86115684824</v>
      </c>
      <c r="G23" s="66" t="s">
        <v>624</v>
      </c>
      <c r="H23" s="69"/>
      <c r="I23" s="69"/>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row>
    <row r="24" spans="1:103" s="11" customFormat="1" ht="12.75">
      <c r="A24" s="10"/>
      <c r="B24" s="72"/>
      <c r="C24" s="69"/>
      <c r="D24" s="69"/>
      <c r="E24" s="69"/>
      <c r="F24" s="69"/>
      <c r="G24" s="69"/>
      <c r="H24" s="69"/>
      <c r="I24" s="69"/>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row>
    <row r="25" spans="1:103" s="11" customFormat="1" ht="12.75">
      <c r="A25" s="10"/>
      <c r="B25" s="73" t="s">
        <v>629</v>
      </c>
      <c r="C25" s="74"/>
      <c r="D25" s="74"/>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row>
    <row r="26" spans="1:103" s="11" customFormat="1" ht="12.75">
      <c r="A26" s="10"/>
      <c r="B26" s="76" t="s">
        <v>630</v>
      </c>
      <c r="C26" s="77">
        <v>2021</v>
      </c>
      <c r="D26" s="77">
        <v>2022</v>
      </c>
      <c r="E26" s="77">
        <v>2023</v>
      </c>
      <c r="F26" s="77">
        <v>2024</v>
      </c>
      <c r="G26" s="77">
        <v>2025</v>
      </c>
      <c r="H26" s="77">
        <v>2026</v>
      </c>
      <c r="I26" s="77">
        <v>2027</v>
      </c>
      <c r="J26" s="77">
        <v>2028</v>
      </c>
      <c r="K26" s="77">
        <v>2029</v>
      </c>
      <c r="L26" s="77">
        <v>2030</v>
      </c>
      <c r="M26" s="77">
        <v>2031</v>
      </c>
      <c r="N26" s="77">
        <v>2032</v>
      </c>
      <c r="O26" s="77">
        <v>2033</v>
      </c>
      <c r="P26" s="77">
        <v>2034</v>
      </c>
      <c r="Q26" s="77">
        <v>2035</v>
      </c>
      <c r="R26" s="77">
        <v>2036</v>
      </c>
      <c r="S26" s="77">
        <v>2037</v>
      </c>
      <c r="T26" s="77">
        <v>2038</v>
      </c>
      <c r="U26" s="77">
        <v>2039</v>
      </c>
      <c r="V26" s="77">
        <v>2040</v>
      </c>
      <c r="W26" s="77">
        <v>2041</v>
      </c>
      <c r="X26" s="77">
        <v>2042</v>
      </c>
      <c r="Y26" s="77">
        <v>2043</v>
      </c>
      <c r="Z26" s="77">
        <v>2044</v>
      </c>
      <c r="AA26" s="77">
        <v>2045</v>
      </c>
      <c r="AB26" s="77">
        <v>2046</v>
      </c>
      <c r="AC26" s="77">
        <v>2047</v>
      </c>
      <c r="AD26" s="77">
        <v>2048</v>
      </c>
      <c r="AE26" s="77">
        <v>2049</v>
      </c>
      <c r="AF26" s="77">
        <v>2050</v>
      </c>
      <c r="AG26" s="77">
        <v>2051</v>
      </c>
      <c r="AH26" s="77">
        <v>2052</v>
      </c>
      <c r="AI26" s="77">
        <v>2053</v>
      </c>
      <c r="AJ26" s="77">
        <v>2054</v>
      </c>
      <c r="AK26" s="77">
        <v>2055</v>
      </c>
      <c r="AL26" s="77">
        <v>2056</v>
      </c>
      <c r="AM26" s="77">
        <v>2057</v>
      </c>
      <c r="AN26" s="77">
        <v>2058</v>
      </c>
      <c r="AO26" s="77">
        <v>2059</v>
      </c>
      <c r="AP26" s="77">
        <v>2060</v>
      </c>
      <c r="AQ26" s="77">
        <v>2061</v>
      </c>
      <c r="AR26" s="77">
        <v>2062</v>
      </c>
      <c r="AS26" s="77">
        <v>2063</v>
      </c>
      <c r="AT26" s="77">
        <v>2064</v>
      </c>
      <c r="AU26" s="77">
        <v>2065</v>
      </c>
      <c r="AV26" s="77">
        <v>2066</v>
      </c>
      <c r="AW26" s="77">
        <v>2067</v>
      </c>
      <c r="AX26" s="77">
        <v>2068</v>
      </c>
      <c r="AY26" s="77">
        <v>2069</v>
      </c>
      <c r="AZ26" s="77">
        <v>2070</v>
      </c>
      <c r="BA26" s="77">
        <v>2071</v>
      </c>
      <c r="BB26" s="77">
        <v>2072</v>
      </c>
      <c r="BC26" s="77">
        <v>2073</v>
      </c>
      <c r="BD26" s="77">
        <v>2074</v>
      </c>
      <c r="BE26" s="77">
        <v>2075</v>
      </c>
      <c r="BF26" s="77">
        <v>2076</v>
      </c>
      <c r="BG26" s="77">
        <v>2077</v>
      </c>
      <c r="BH26" s="77">
        <v>2078</v>
      </c>
      <c r="BI26" s="77">
        <v>2079</v>
      </c>
      <c r="BJ26" s="77">
        <v>2080</v>
      </c>
      <c r="BK26" s="77">
        <v>2081</v>
      </c>
      <c r="BL26" s="77">
        <v>2082</v>
      </c>
      <c r="BM26" s="77">
        <v>2083</v>
      </c>
      <c r="BN26" s="77">
        <v>2084</v>
      </c>
      <c r="BO26" s="77">
        <v>2085</v>
      </c>
      <c r="BP26" s="77">
        <v>2086</v>
      </c>
      <c r="BQ26" s="77">
        <v>2087</v>
      </c>
      <c r="BR26" s="77">
        <v>2088</v>
      </c>
      <c r="BS26" s="77">
        <v>2089</v>
      </c>
      <c r="BT26" s="77">
        <v>2090</v>
      </c>
      <c r="BU26" s="77">
        <v>2091</v>
      </c>
      <c r="BV26" s="77">
        <v>2092</v>
      </c>
      <c r="BW26" s="77">
        <v>2093</v>
      </c>
      <c r="BX26" s="77">
        <v>2094</v>
      </c>
      <c r="BY26" s="77">
        <v>2095</v>
      </c>
      <c r="BZ26" s="77">
        <v>2096</v>
      </c>
      <c r="CA26" s="77">
        <v>2097</v>
      </c>
      <c r="CB26" s="77">
        <v>2098</v>
      </c>
      <c r="CC26" s="77">
        <v>2099</v>
      </c>
      <c r="CD26" s="77">
        <v>2100</v>
      </c>
      <c r="CE26" s="77">
        <v>2101</v>
      </c>
      <c r="CF26" s="77">
        <v>2102</v>
      </c>
      <c r="CG26" s="77">
        <v>2103</v>
      </c>
      <c r="CH26" s="77">
        <v>2104</v>
      </c>
      <c r="CI26" s="77">
        <v>2105</v>
      </c>
      <c r="CJ26" s="77">
        <v>2106</v>
      </c>
      <c r="CK26" s="77">
        <v>2107</v>
      </c>
      <c r="CL26" s="77">
        <v>2108</v>
      </c>
      <c r="CM26" s="77">
        <v>2109</v>
      </c>
      <c r="CN26" s="77">
        <v>2110</v>
      </c>
      <c r="CO26" s="77">
        <v>2111</v>
      </c>
      <c r="CP26" s="77">
        <v>2112</v>
      </c>
      <c r="CQ26" s="77">
        <v>2113</v>
      </c>
      <c r="CR26" s="77">
        <v>2114</v>
      </c>
      <c r="CS26" s="77">
        <v>2115</v>
      </c>
      <c r="CT26" s="77">
        <v>2116</v>
      </c>
      <c r="CU26" s="77">
        <v>2117</v>
      </c>
      <c r="CV26" s="77">
        <v>2118</v>
      </c>
      <c r="CW26" s="77">
        <v>2119</v>
      </c>
      <c r="CX26" s="77">
        <v>2120</v>
      </c>
      <c r="CY26" s="77">
        <v>2121</v>
      </c>
    </row>
    <row r="27" spans="1:103" s="11" customFormat="1" ht="12.75">
      <c r="A27" s="10"/>
      <c r="B27" s="76" t="s">
        <v>631</v>
      </c>
      <c r="C27" s="77">
        <v>0</v>
      </c>
      <c r="D27" s="77">
        <v>1</v>
      </c>
      <c r="E27" s="77">
        <v>2</v>
      </c>
      <c r="F27" s="77">
        <v>3</v>
      </c>
      <c r="G27" s="77">
        <v>4</v>
      </c>
      <c r="H27" s="77">
        <v>5</v>
      </c>
      <c r="I27" s="77">
        <v>6</v>
      </c>
      <c r="J27" s="77">
        <v>7</v>
      </c>
      <c r="K27" s="77">
        <v>8</v>
      </c>
      <c r="L27" s="77">
        <v>9</v>
      </c>
      <c r="M27" s="77">
        <v>10</v>
      </c>
      <c r="N27" s="77">
        <v>11</v>
      </c>
      <c r="O27" s="77">
        <v>12</v>
      </c>
      <c r="P27" s="77">
        <v>13</v>
      </c>
      <c r="Q27" s="77">
        <v>14</v>
      </c>
      <c r="R27" s="77">
        <v>15</v>
      </c>
      <c r="S27" s="77">
        <v>16</v>
      </c>
      <c r="T27" s="77">
        <v>17</v>
      </c>
      <c r="U27" s="77">
        <v>18</v>
      </c>
      <c r="V27" s="77">
        <v>19</v>
      </c>
      <c r="W27" s="77">
        <v>20</v>
      </c>
      <c r="X27" s="77">
        <v>21</v>
      </c>
      <c r="Y27" s="77">
        <v>22</v>
      </c>
      <c r="Z27" s="77">
        <v>23</v>
      </c>
      <c r="AA27" s="77">
        <v>24</v>
      </c>
      <c r="AB27" s="77">
        <v>25</v>
      </c>
      <c r="AC27" s="77">
        <v>26</v>
      </c>
      <c r="AD27" s="77">
        <v>27</v>
      </c>
      <c r="AE27" s="77">
        <v>28</v>
      </c>
      <c r="AF27" s="77">
        <v>29</v>
      </c>
      <c r="AG27" s="77">
        <v>30</v>
      </c>
      <c r="AH27" s="77">
        <v>31</v>
      </c>
      <c r="AI27" s="77">
        <v>32</v>
      </c>
      <c r="AJ27" s="77">
        <v>33</v>
      </c>
      <c r="AK27" s="77">
        <v>34</v>
      </c>
      <c r="AL27" s="77">
        <v>35</v>
      </c>
      <c r="AM27" s="77">
        <v>36</v>
      </c>
      <c r="AN27" s="77">
        <v>37</v>
      </c>
      <c r="AO27" s="77">
        <v>38</v>
      </c>
      <c r="AP27" s="77">
        <v>39</v>
      </c>
      <c r="AQ27" s="77">
        <v>40</v>
      </c>
      <c r="AR27" s="77">
        <v>41</v>
      </c>
      <c r="AS27" s="77">
        <v>42</v>
      </c>
      <c r="AT27" s="77">
        <v>43</v>
      </c>
      <c r="AU27" s="77">
        <v>44</v>
      </c>
      <c r="AV27" s="77">
        <v>45</v>
      </c>
      <c r="AW27" s="77">
        <v>46</v>
      </c>
      <c r="AX27" s="77">
        <v>47</v>
      </c>
      <c r="AY27" s="77">
        <v>48</v>
      </c>
      <c r="AZ27" s="77">
        <v>49</v>
      </c>
      <c r="BA27" s="77">
        <v>50</v>
      </c>
      <c r="BB27" s="77">
        <v>51</v>
      </c>
      <c r="BC27" s="77">
        <v>52</v>
      </c>
      <c r="BD27" s="77">
        <v>53</v>
      </c>
      <c r="BE27" s="77">
        <v>54</v>
      </c>
      <c r="BF27" s="77">
        <v>55</v>
      </c>
      <c r="BG27" s="77">
        <v>56</v>
      </c>
      <c r="BH27" s="77">
        <v>57</v>
      </c>
      <c r="BI27" s="77">
        <v>58</v>
      </c>
      <c r="BJ27" s="77">
        <v>59</v>
      </c>
      <c r="BK27" s="77">
        <v>60</v>
      </c>
      <c r="BL27" s="77">
        <v>61</v>
      </c>
      <c r="BM27" s="77">
        <v>62</v>
      </c>
      <c r="BN27" s="77">
        <v>63</v>
      </c>
      <c r="BO27" s="77">
        <v>64</v>
      </c>
      <c r="BP27" s="77">
        <v>65</v>
      </c>
      <c r="BQ27" s="77">
        <v>66</v>
      </c>
      <c r="BR27" s="77">
        <v>67</v>
      </c>
      <c r="BS27" s="77">
        <v>68</v>
      </c>
      <c r="BT27" s="77">
        <v>69</v>
      </c>
      <c r="BU27" s="77">
        <v>70</v>
      </c>
      <c r="BV27" s="77">
        <v>71</v>
      </c>
      <c r="BW27" s="77">
        <v>72</v>
      </c>
      <c r="BX27" s="77">
        <v>73</v>
      </c>
      <c r="BY27" s="77">
        <v>74</v>
      </c>
      <c r="BZ27" s="77">
        <v>75</v>
      </c>
      <c r="CA27" s="77">
        <v>76</v>
      </c>
      <c r="CB27" s="77">
        <v>77</v>
      </c>
      <c r="CC27" s="77">
        <v>78</v>
      </c>
      <c r="CD27" s="77">
        <v>79</v>
      </c>
      <c r="CE27" s="77">
        <v>80</v>
      </c>
      <c r="CF27" s="77">
        <v>81</v>
      </c>
      <c r="CG27" s="77">
        <v>82</v>
      </c>
      <c r="CH27" s="77">
        <v>83</v>
      </c>
      <c r="CI27" s="77">
        <v>84</v>
      </c>
      <c r="CJ27" s="77">
        <v>85</v>
      </c>
      <c r="CK27" s="77">
        <v>86</v>
      </c>
      <c r="CL27" s="77">
        <v>87</v>
      </c>
      <c r="CM27" s="77">
        <v>88</v>
      </c>
      <c r="CN27" s="77">
        <v>89</v>
      </c>
      <c r="CO27" s="77">
        <v>90</v>
      </c>
      <c r="CP27" s="77">
        <v>91</v>
      </c>
      <c r="CQ27" s="77">
        <v>92</v>
      </c>
      <c r="CR27" s="77">
        <v>93</v>
      </c>
      <c r="CS27" s="77">
        <v>94</v>
      </c>
      <c r="CT27" s="77">
        <v>95</v>
      </c>
      <c r="CU27" s="77">
        <v>96</v>
      </c>
      <c r="CV27" s="77">
        <v>97</v>
      </c>
      <c r="CW27" s="77">
        <v>98</v>
      </c>
      <c r="CX27" s="77">
        <v>99</v>
      </c>
      <c r="CY27" s="77">
        <v>100</v>
      </c>
    </row>
    <row r="28" spans="1:103" s="11" customFormat="1" ht="12.75">
      <c r="A28" s="10"/>
      <c r="B28" s="76" t="s">
        <v>632</v>
      </c>
      <c r="C28" s="78">
        <v>0</v>
      </c>
      <c r="D28" s="78">
        <v>3.5000000000000003E-2</v>
      </c>
      <c r="E28" s="78">
        <v>3.5000000000000003E-2</v>
      </c>
      <c r="F28" s="78">
        <v>3.5000000000000003E-2</v>
      </c>
      <c r="G28" s="78">
        <v>3.5000000000000003E-2</v>
      </c>
      <c r="H28" s="78">
        <v>3.5000000000000003E-2</v>
      </c>
      <c r="I28" s="78">
        <v>3.5000000000000003E-2</v>
      </c>
      <c r="J28" s="78">
        <v>3.5000000000000003E-2</v>
      </c>
      <c r="K28" s="78">
        <v>3.5000000000000003E-2</v>
      </c>
      <c r="L28" s="78">
        <v>3.5000000000000003E-2</v>
      </c>
      <c r="M28" s="78">
        <v>3.5000000000000003E-2</v>
      </c>
      <c r="N28" s="78">
        <v>3.5000000000000003E-2</v>
      </c>
      <c r="O28" s="78">
        <v>3.5000000000000003E-2</v>
      </c>
      <c r="P28" s="78">
        <v>3.5000000000000003E-2</v>
      </c>
      <c r="Q28" s="78">
        <v>3.5000000000000003E-2</v>
      </c>
      <c r="R28" s="78">
        <v>3.5000000000000003E-2</v>
      </c>
      <c r="S28" s="78">
        <v>3.5000000000000003E-2</v>
      </c>
      <c r="T28" s="78">
        <v>3.5000000000000003E-2</v>
      </c>
      <c r="U28" s="78">
        <v>3.5000000000000003E-2</v>
      </c>
      <c r="V28" s="78">
        <v>3.5000000000000003E-2</v>
      </c>
      <c r="W28" s="78">
        <v>3.5000000000000003E-2</v>
      </c>
      <c r="X28" s="78">
        <v>3.5000000000000003E-2</v>
      </c>
      <c r="Y28" s="78">
        <v>3.5000000000000003E-2</v>
      </c>
      <c r="Z28" s="78">
        <v>3.5000000000000003E-2</v>
      </c>
      <c r="AA28" s="78">
        <v>3.5000000000000003E-2</v>
      </c>
      <c r="AB28" s="78">
        <v>3.5000000000000003E-2</v>
      </c>
      <c r="AC28" s="78">
        <v>3.5000000000000003E-2</v>
      </c>
      <c r="AD28" s="78">
        <v>3.5000000000000003E-2</v>
      </c>
      <c r="AE28" s="78">
        <v>3.5000000000000003E-2</v>
      </c>
      <c r="AF28" s="78">
        <v>3.5000000000000003E-2</v>
      </c>
      <c r="AG28" s="78">
        <v>3.5000000000000003E-2</v>
      </c>
      <c r="AH28" s="78">
        <v>0.03</v>
      </c>
      <c r="AI28" s="78">
        <v>0.03</v>
      </c>
      <c r="AJ28" s="78">
        <v>0.03</v>
      </c>
      <c r="AK28" s="78">
        <v>0.03</v>
      </c>
      <c r="AL28" s="78">
        <v>0.03</v>
      </c>
      <c r="AM28" s="78">
        <v>0.03</v>
      </c>
      <c r="AN28" s="78">
        <v>0.03</v>
      </c>
      <c r="AO28" s="78">
        <v>0.03</v>
      </c>
      <c r="AP28" s="78">
        <v>0.03</v>
      </c>
      <c r="AQ28" s="78">
        <v>0.03</v>
      </c>
      <c r="AR28" s="78">
        <v>0.03</v>
      </c>
      <c r="AS28" s="78">
        <v>0.03</v>
      </c>
      <c r="AT28" s="78">
        <v>0.03</v>
      </c>
      <c r="AU28" s="78">
        <v>0.03</v>
      </c>
      <c r="AV28" s="78">
        <v>0.03</v>
      </c>
      <c r="AW28" s="78">
        <v>0.03</v>
      </c>
      <c r="AX28" s="78">
        <v>0.03</v>
      </c>
      <c r="AY28" s="78">
        <v>0.03</v>
      </c>
      <c r="AZ28" s="78">
        <v>0.03</v>
      </c>
      <c r="BA28" s="78">
        <v>0.03</v>
      </c>
      <c r="BB28" s="78">
        <v>0.03</v>
      </c>
      <c r="BC28" s="78">
        <v>0.03</v>
      </c>
      <c r="BD28" s="78">
        <v>0.03</v>
      </c>
      <c r="BE28" s="78">
        <v>0.03</v>
      </c>
      <c r="BF28" s="78">
        <v>0.03</v>
      </c>
      <c r="BG28" s="78">
        <v>0.03</v>
      </c>
      <c r="BH28" s="78">
        <v>0.03</v>
      </c>
      <c r="BI28" s="78">
        <v>0.03</v>
      </c>
      <c r="BJ28" s="78">
        <v>0.03</v>
      </c>
      <c r="BK28" s="78">
        <v>0.03</v>
      </c>
      <c r="BL28" s="78">
        <v>0.03</v>
      </c>
      <c r="BM28" s="78">
        <v>0.03</v>
      </c>
      <c r="BN28" s="78">
        <v>0.03</v>
      </c>
      <c r="BO28" s="78">
        <v>0.03</v>
      </c>
      <c r="BP28" s="78">
        <v>0.03</v>
      </c>
      <c r="BQ28" s="78">
        <v>0.03</v>
      </c>
      <c r="BR28" s="78">
        <v>0.03</v>
      </c>
      <c r="BS28" s="78">
        <v>0.03</v>
      </c>
      <c r="BT28" s="78">
        <v>0.03</v>
      </c>
      <c r="BU28" s="78">
        <v>0.03</v>
      </c>
      <c r="BV28" s="78">
        <v>0.03</v>
      </c>
      <c r="BW28" s="78">
        <v>0.03</v>
      </c>
      <c r="BX28" s="78">
        <v>0.03</v>
      </c>
      <c r="BY28" s="78">
        <v>0.03</v>
      </c>
      <c r="BZ28" s="78">
        <v>0.03</v>
      </c>
      <c r="CA28" s="78">
        <v>2.5000000000000001E-2</v>
      </c>
      <c r="CB28" s="78">
        <v>2.5000000000000001E-2</v>
      </c>
      <c r="CC28" s="78">
        <v>2.5000000000000001E-2</v>
      </c>
      <c r="CD28" s="78">
        <v>2.5000000000000001E-2</v>
      </c>
      <c r="CE28" s="78">
        <v>2.5000000000000001E-2</v>
      </c>
      <c r="CF28" s="78">
        <v>2.5000000000000001E-2</v>
      </c>
      <c r="CG28" s="78">
        <v>2.5000000000000001E-2</v>
      </c>
      <c r="CH28" s="78">
        <v>2.5000000000000001E-2</v>
      </c>
      <c r="CI28" s="78">
        <v>2.5000000000000001E-2</v>
      </c>
      <c r="CJ28" s="78">
        <v>2.5000000000000001E-2</v>
      </c>
      <c r="CK28" s="78">
        <v>2.5000000000000001E-2</v>
      </c>
      <c r="CL28" s="78">
        <v>2.5000000000000001E-2</v>
      </c>
      <c r="CM28" s="78">
        <v>2.5000000000000001E-2</v>
      </c>
      <c r="CN28" s="78">
        <v>2.5000000000000001E-2</v>
      </c>
      <c r="CO28" s="78">
        <v>2.5000000000000001E-2</v>
      </c>
      <c r="CP28" s="78">
        <v>2.5000000000000001E-2</v>
      </c>
      <c r="CQ28" s="78">
        <v>2.5000000000000001E-2</v>
      </c>
      <c r="CR28" s="78">
        <v>2.5000000000000001E-2</v>
      </c>
      <c r="CS28" s="78">
        <v>2.5000000000000001E-2</v>
      </c>
      <c r="CT28" s="78">
        <v>2.5000000000000001E-2</v>
      </c>
      <c r="CU28" s="78">
        <v>2.5000000000000001E-2</v>
      </c>
      <c r="CV28" s="78">
        <v>2.5000000000000001E-2</v>
      </c>
      <c r="CW28" s="78">
        <v>2.5000000000000001E-2</v>
      </c>
      <c r="CX28" s="78">
        <v>2.5000000000000001E-2</v>
      </c>
      <c r="CY28" s="78">
        <v>2.5000000000000001E-2</v>
      </c>
    </row>
    <row r="29" spans="1:103" s="11" customFormat="1" ht="12.75">
      <c r="A29" s="10"/>
      <c r="B29" s="79" t="s">
        <v>633</v>
      </c>
      <c r="C29" s="77">
        <v>1</v>
      </c>
      <c r="D29" s="122">
        <f>C29/(1 + D$28)</f>
        <v>0.96618357487922713</v>
      </c>
      <c r="E29" s="122">
        <f t="shared" ref="E29:BP29" si="0">D29/(1 + E$28)</f>
        <v>0.93351070036640305</v>
      </c>
      <c r="F29" s="122">
        <f t="shared" si="0"/>
        <v>0.90194270566802237</v>
      </c>
      <c r="G29" s="122">
        <f t="shared" si="0"/>
        <v>0.87144222769857238</v>
      </c>
      <c r="H29" s="122">
        <f t="shared" si="0"/>
        <v>0.84197316685852408</v>
      </c>
      <c r="I29" s="122">
        <f t="shared" si="0"/>
        <v>0.81350064430775282</v>
      </c>
      <c r="J29" s="122">
        <f t="shared" si="0"/>
        <v>0.78599096068381924</v>
      </c>
      <c r="K29" s="122">
        <f t="shared" si="0"/>
        <v>0.75941155621625056</v>
      </c>
      <c r="L29" s="122">
        <f t="shared" si="0"/>
        <v>0.73373097218961414</v>
      </c>
      <c r="M29" s="122">
        <f t="shared" si="0"/>
        <v>0.70891881370977217</v>
      </c>
      <c r="N29" s="122">
        <f t="shared" si="0"/>
        <v>0.68494571372924851</v>
      </c>
      <c r="O29" s="122">
        <f t="shared" si="0"/>
        <v>0.66178329828912907</v>
      </c>
      <c r="P29" s="122">
        <f t="shared" si="0"/>
        <v>0.63940415293635666</v>
      </c>
      <c r="Q29" s="122">
        <f t="shared" si="0"/>
        <v>0.61778179027667313</v>
      </c>
      <c r="R29" s="122">
        <f t="shared" si="0"/>
        <v>0.59689061862480497</v>
      </c>
      <c r="S29" s="122">
        <f t="shared" si="0"/>
        <v>0.57670591171478747</v>
      </c>
      <c r="T29" s="122">
        <f t="shared" si="0"/>
        <v>0.55720377943457733</v>
      </c>
      <c r="U29" s="122">
        <f t="shared" si="0"/>
        <v>0.53836113955031628</v>
      </c>
      <c r="V29" s="122">
        <f t="shared" si="0"/>
        <v>0.520155690386779</v>
      </c>
      <c r="W29" s="122">
        <f t="shared" si="0"/>
        <v>0.50256588443167061</v>
      </c>
      <c r="X29" s="122">
        <f t="shared" si="0"/>
        <v>0.48557090283253201</v>
      </c>
      <c r="Y29" s="122">
        <f t="shared" si="0"/>
        <v>0.46915063075606961</v>
      </c>
      <c r="Z29" s="122">
        <f t="shared" si="0"/>
        <v>0.45328563358074364</v>
      </c>
      <c r="AA29" s="122">
        <f t="shared" si="0"/>
        <v>0.43795713389443836</v>
      </c>
      <c r="AB29" s="122">
        <f t="shared" si="0"/>
        <v>0.42314698926998878</v>
      </c>
      <c r="AC29" s="122">
        <f t="shared" si="0"/>
        <v>0.40883767079225974</v>
      </c>
      <c r="AD29" s="122">
        <f t="shared" si="0"/>
        <v>0.39501224231136212</v>
      </c>
      <c r="AE29" s="122">
        <f t="shared" si="0"/>
        <v>0.38165434039745133</v>
      </c>
      <c r="AF29" s="122">
        <f t="shared" si="0"/>
        <v>0.36874815497338298</v>
      </c>
      <c r="AG29" s="122">
        <f t="shared" si="0"/>
        <v>0.35627841060230242</v>
      </c>
      <c r="AH29" s="122">
        <f t="shared" si="0"/>
        <v>0.34590136951679845</v>
      </c>
      <c r="AI29" s="122">
        <f t="shared" si="0"/>
        <v>0.33582657234640628</v>
      </c>
      <c r="AJ29" s="122">
        <f t="shared" si="0"/>
        <v>0.32604521587029733</v>
      </c>
      <c r="AK29" s="122">
        <f t="shared" si="0"/>
        <v>0.31654875327213333</v>
      </c>
      <c r="AL29" s="122">
        <f t="shared" si="0"/>
        <v>0.30732888667197411</v>
      </c>
      <c r="AM29" s="122">
        <f t="shared" si="0"/>
        <v>0.29837755987570302</v>
      </c>
      <c r="AN29" s="122">
        <f t="shared" si="0"/>
        <v>0.28968695133563399</v>
      </c>
      <c r="AO29" s="122">
        <f t="shared" si="0"/>
        <v>0.28124946731614953</v>
      </c>
      <c r="AP29" s="122">
        <f t="shared" si="0"/>
        <v>0.2730577352583976</v>
      </c>
      <c r="AQ29" s="122">
        <f t="shared" si="0"/>
        <v>0.26510459733825009</v>
      </c>
      <c r="AR29" s="122">
        <f t="shared" si="0"/>
        <v>0.25738310421189331</v>
      </c>
      <c r="AS29" s="122">
        <f t="shared" si="0"/>
        <v>0.24988650894358574</v>
      </c>
      <c r="AT29" s="122">
        <f t="shared" si="0"/>
        <v>0.24260826111027742</v>
      </c>
      <c r="AU29" s="122">
        <f t="shared" si="0"/>
        <v>0.23554200107793924</v>
      </c>
      <c r="AV29" s="122">
        <f t="shared" si="0"/>
        <v>0.2286815544446012</v>
      </c>
      <c r="AW29" s="122">
        <f t="shared" si="0"/>
        <v>0.22202092664524387</v>
      </c>
      <c r="AX29" s="122">
        <f t="shared" si="0"/>
        <v>0.215554297713829</v>
      </c>
      <c r="AY29" s="122">
        <f t="shared" si="0"/>
        <v>0.20927601719789224</v>
      </c>
      <c r="AZ29" s="122">
        <f t="shared" si="0"/>
        <v>0.20318059922125459</v>
      </c>
      <c r="BA29" s="122">
        <f t="shared" si="0"/>
        <v>0.19726271769053844</v>
      </c>
      <c r="BB29" s="122">
        <f t="shared" si="0"/>
        <v>0.19151720164129946</v>
      </c>
      <c r="BC29" s="122">
        <f t="shared" si="0"/>
        <v>0.18593903071970821</v>
      </c>
      <c r="BD29" s="122">
        <f t="shared" si="0"/>
        <v>0.18052333079583321</v>
      </c>
      <c r="BE29" s="122">
        <f t="shared" si="0"/>
        <v>0.17526536970469245</v>
      </c>
      <c r="BF29" s="122">
        <f t="shared" si="0"/>
        <v>0.17016055311135189</v>
      </c>
      <c r="BG29" s="122">
        <f t="shared" si="0"/>
        <v>0.16520442049645814</v>
      </c>
      <c r="BH29" s="122">
        <f t="shared" si="0"/>
        <v>0.16039264125869723</v>
      </c>
      <c r="BI29" s="122">
        <f t="shared" si="0"/>
        <v>0.15572101093077401</v>
      </c>
      <c r="BJ29" s="122">
        <f t="shared" si="0"/>
        <v>0.15118544750560584</v>
      </c>
      <c r="BK29" s="122">
        <f t="shared" si="0"/>
        <v>0.14678198786952024</v>
      </c>
      <c r="BL29" s="122">
        <f t="shared" si="0"/>
        <v>0.14250678433934003</v>
      </c>
      <c r="BM29" s="122">
        <f t="shared" si="0"/>
        <v>0.13835610130033013</v>
      </c>
      <c r="BN29" s="122">
        <f t="shared" si="0"/>
        <v>0.13432631194206809</v>
      </c>
      <c r="BO29" s="122">
        <f t="shared" si="0"/>
        <v>0.1304138950893865</v>
      </c>
      <c r="BP29" s="122">
        <f t="shared" si="0"/>
        <v>0.12661543212561796</v>
      </c>
      <c r="BQ29" s="122">
        <f t="shared" ref="BQ29:CY29" si="1">BP29/(1 + BQ$28)</f>
        <v>0.12292760400545433</v>
      </c>
      <c r="BR29" s="122">
        <f t="shared" si="1"/>
        <v>0.11934718835481002</v>
      </c>
      <c r="BS29" s="122">
        <f t="shared" si="1"/>
        <v>0.11587105665515536</v>
      </c>
      <c r="BT29" s="122">
        <f t="shared" si="1"/>
        <v>0.11249617150985958</v>
      </c>
      <c r="BU29" s="122">
        <f t="shared" si="1"/>
        <v>0.10921958399015493</v>
      </c>
      <c r="BV29" s="122">
        <f t="shared" si="1"/>
        <v>0.10603843105840284</v>
      </c>
      <c r="BW29" s="122">
        <f t="shared" si="1"/>
        <v>0.10294993306641052</v>
      </c>
      <c r="BX29" s="122">
        <f t="shared" si="1"/>
        <v>9.9951391326612155E-2</v>
      </c>
      <c r="BY29" s="122">
        <f t="shared" si="1"/>
        <v>9.7040185753992383E-2</v>
      </c>
      <c r="BZ29" s="122">
        <f t="shared" si="1"/>
        <v>9.4213772576691626E-2</v>
      </c>
      <c r="CA29" s="122">
        <f t="shared" si="1"/>
        <v>9.1915875684577208E-2</v>
      </c>
      <c r="CB29" s="122">
        <f t="shared" si="1"/>
        <v>8.9674025058124107E-2</v>
      </c>
      <c r="CC29" s="122">
        <f t="shared" si="1"/>
        <v>8.7486853715243035E-2</v>
      </c>
      <c r="CD29" s="122">
        <f t="shared" si="1"/>
        <v>8.5353028014871254E-2</v>
      </c>
      <c r="CE29" s="122">
        <f t="shared" si="1"/>
        <v>8.3271246843776847E-2</v>
      </c>
      <c r="CF29" s="122">
        <f t="shared" si="1"/>
        <v>8.1240240823196933E-2</v>
      </c>
      <c r="CG29" s="122">
        <f t="shared" si="1"/>
        <v>7.9258771534826286E-2</v>
      </c>
      <c r="CH29" s="122">
        <f t="shared" si="1"/>
        <v>7.7325630765684189E-2</v>
      </c>
      <c r="CI29" s="122">
        <f t="shared" si="1"/>
        <v>7.5439639771399211E-2</v>
      </c>
      <c r="CJ29" s="122">
        <f t="shared" si="1"/>
        <v>7.3599648557462649E-2</v>
      </c>
      <c r="CK29" s="122">
        <f t="shared" si="1"/>
        <v>7.1804535178012344E-2</v>
      </c>
      <c r="CL29" s="122">
        <f t="shared" si="1"/>
        <v>7.0053205051719372E-2</v>
      </c>
      <c r="CM29" s="122">
        <f t="shared" si="1"/>
        <v>6.8344590294360366E-2</v>
      </c>
      <c r="CN29" s="122">
        <f t="shared" si="1"/>
        <v>6.6677649067668654E-2</v>
      </c>
      <c r="CO29" s="122">
        <f t="shared" si="1"/>
        <v>6.5051364944066992E-2</v>
      </c>
      <c r="CP29" s="122">
        <f t="shared" si="1"/>
        <v>6.3464746286894635E-2</v>
      </c>
      <c r="CQ29" s="122">
        <f t="shared" si="1"/>
        <v>6.1916825645750871E-2</v>
      </c>
      <c r="CR29" s="122">
        <f t="shared" si="1"/>
        <v>6.0406659166586218E-2</v>
      </c>
      <c r="CS29" s="122">
        <f t="shared" si="1"/>
        <v>5.8933326016181682E-2</v>
      </c>
      <c r="CT29" s="122">
        <f t="shared" si="1"/>
        <v>5.7495927820665059E-2</v>
      </c>
      <c r="CU29" s="122">
        <f t="shared" si="1"/>
        <v>5.6093588117722012E-2</v>
      </c>
      <c r="CV29" s="122">
        <f t="shared" si="1"/>
        <v>5.4725451822167821E-2</v>
      </c>
      <c r="CW29" s="122">
        <f t="shared" si="1"/>
        <v>5.3390684704553978E-2</v>
      </c>
      <c r="CX29" s="122">
        <f t="shared" si="1"/>
        <v>5.2088472882491688E-2</v>
      </c>
      <c r="CY29" s="122">
        <f t="shared" si="1"/>
        <v>5.0818022324382137E-2</v>
      </c>
    </row>
    <row r="30" spans="1:103" s="11" customFormat="1" ht="12.75">
      <c r="A30" s="10"/>
      <c r="B30" s="127"/>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row>
    <row r="31" spans="1:103" s="11" customFormat="1" ht="12.6" customHeight="1">
      <c r="A31" s="10"/>
      <c r="B31" s="81" t="s">
        <v>543</v>
      </c>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row>
    <row r="32" spans="1:103" s="11" customFormat="1" ht="12.6" customHeight="1">
      <c r="A32" s="10"/>
      <c r="B32" s="83"/>
      <c r="C32" s="10"/>
      <c r="D32" s="10"/>
      <c r="E32" s="10"/>
      <c r="F32" s="10"/>
      <c r="G32" s="10"/>
      <c r="H32" s="10"/>
      <c r="I32" s="10"/>
      <c r="J32" s="10"/>
      <c r="K32" s="10"/>
      <c r="L32" s="10"/>
      <c r="M32" s="10"/>
      <c r="N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row>
    <row r="33" spans="1:103" s="11" customFormat="1" ht="12.6" customHeight="1">
      <c r="A33" s="10"/>
      <c r="B33" s="84" t="s">
        <v>571</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row>
    <row r="34" spans="1:103" s="11" customFormat="1" ht="12.6" customHeight="1">
      <c r="A34" s="10"/>
      <c r="B34" s="123" t="s">
        <v>653</v>
      </c>
      <c r="C34" s="86">
        <f>E13</f>
        <v>-10</v>
      </c>
      <c r="D34" s="86">
        <f>C34</f>
        <v>-10</v>
      </c>
      <c r="E34" s="86">
        <f t="shared" ref="E34:T35" si="2">D34</f>
        <v>-10</v>
      </c>
      <c r="F34" s="86">
        <f t="shared" si="2"/>
        <v>-10</v>
      </c>
      <c r="G34" s="86">
        <f t="shared" si="2"/>
        <v>-10</v>
      </c>
      <c r="H34" s="86">
        <f t="shared" si="2"/>
        <v>-10</v>
      </c>
      <c r="I34" s="86">
        <f t="shared" si="2"/>
        <v>-10</v>
      </c>
      <c r="J34" s="86">
        <f t="shared" si="2"/>
        <v>-10</v>
      </c>
      <c r="K34" s="86">
        <f t="shared" si="2"/>
        <v>-10</v>
      </c>
      <c r="L34" s="86">
        <f t="shared" si="2"/>
        <v>-10</v>
      </c>
      <c r="M34" s="86">
        <f t="shared" si="2"/>
        <v>-10</v>
      </c>
      <c r="N34" s="86">
        <f t="shared" si="2"/>
        <v>-10</v>
      </c>
      <c r="O34" s="86">
        <f t="shared" si="2"/>
        <v>-10</v>
      </c>
      <c r="P34" s="86">
        <f t="shared" si="2"/>
        <v>-10</v>
      </c>
      <c r="Q34" s="86">
        <f t="shared" si="2"/>
        <v>-10</v>
      </c>
      <c r="R34" s="86">
        <f t="shared" si="2"/>
        <v>-10</v>
      </c>
      <c r="S34" s="86">
        <f t="shared" si="2"/>
        <v>-10</v>
      </c>
      <c r="T34" s="86">
        <f t="shared" si="2"/>
        <v>-10</v>
      </c>
      <c r="U34" s="86">
        <f t="shared" ref="U34:AJ35" si="3">T34</f>
        <v>-10</v>
      </c>
      <c r="V34" s="86">
        <f t="shared" si="3"/>
        <v>-10</v>
      </c>
      <c r="W34" s="86">
        <f t="shared" si="3"/>
        <v>-10</v>
      </c>
      <c r="X34" s="86">
        <f t="shared" si="3"/>
        <v>-10</v>
      </c>
      <c r="Y34" s="86">
        <f t="shared" si="3"/>
        <v>-10</v>
      </c>
      <c r="Z34" s="86">
        <f t="shared" si="3"/>
        <v>-10</v>
      </c>
      <c r="AA34" s="86">
        <f t="shared" si="3"/>
        <v>-10</v>
      </c>
      <c r="AB34" s="86">
        <f t="shared" si="3"/>
        <v>-10</v>
      </c>
      <c r="AC34" s="86">
        <f t="shared" si="3"/>
        <v>-10</v>
      </c>
      <c r="AD34" s="86">
        <f t="shared" si="3"/>
        <v>-10</v>
      </c>
      <c r="AE34" s="86">
        <f t="shared" si="3"/>
        <v>-10</v>
      </c>
      <c r="AF34" s="86">
        <f t="shared" si="3"/>
        <v>-10</v>
      </c>
      <c r="AG34" s="86">
        <f t="shared" si="3"/>
        <v>-10</v>
      </c>
      <c r="AH34" s="86">
        <f t="shared" si="3"/>
        <v>-10</v>
      </c>
      <c r="AI34" s="86">
        <f t="shared" si="3"/>
        <v>-10</v>
      </c>
      <c r="AJ34" s="86">
        <f t="shared" si="3"/>
        <v>-10</v>
      </c>
      <c r="AK34" s="86">
        <f t="shared" ref="AK34:AZ35" si="4">AJ34</f>
        <v>-10</v>
      </c>
      <c r="AL34" s="86">
        <f t="shared" si="4"/>
        <v>-10</v>
      </c>
      <c r="AM34" s="86">
        <f t="shared" si="4"/>
        <v>-10</v>
      </c>
      <c r="AN34" s="86">
        <f t="shared" si="4"/>
        <v>-10</v>
      </c>
      <c r="AO34" s="86">
        <f t="shared" si="4"/>
        <v>-10</v>
      </c>
      <c r="AP34" s="86">
        <f t="shared" si="4"/>
        <v>-10</v>
      </c>
      <c r="AQ34" s="86">
        <f t="shared" si="4"/>
        <v>-10</v>
      </c>
      <c r="AR34" s="86">
        <f t="shared" si="4"/>
        <v>-10</v>
      </c>
      <c r="AS34" s="86">
        <f t="shared" si="4"/>
        <v>-10</v>
      </c>
      <c r="AT34" s="86">
        <f t="shared" si="4"/>
        <v>-10</v>
      </c>
      <c r="AU34" s="86">
        <f t="shared" si="4"/>
        <v>-10</v>
      </c>
      <c r="AV34" s="86">
        <f t="shared" si="4"/>
        <v>-10</v>
      </c>
      <c r="AW34" s="86">
        <f t="shared" si="4"/>
        <v>-10</v>
      </c>
      <c r="AX34" s="86">
        <f t="shared" si="4"/>
        <v>-10</v>
      </c>
      <c r="AY34" s="86">
        <f t="shared" si="4"/>
        <v>-10</v>
      </c>
      <c r="AZ34" s="86">
        <f t="shared" si="4"/>
        <v>-10</v>
      </c>
      <c r="BA34" s="86">
        <f t="shared" ref="BA34:BP35" si="5">AZ34</f>
        <v>-10</v>
      </c>
      <c r="BB34" s="86">
        <f t="shared" si="5"/>
        <v>-10</v>
      </c>
      <c r="BC34" s="86">
        <f t="shared" si="5"/>
        <v>-10</v>
      </c>
      <c r="BD34" s="86">
        <f t="shared" si="5"/>
        <v>-10</v>
      </c>
      <c r="BE34" s="86">
        <f t="shared" si="5"/>
        <v>-10</v>
      </c>
      <c r="BF34" s="86">
        <f t="shared" si="5"/>
        <v>-10</v>
      </c>
      <c r="BG34" s="86">
        <f t="shared" si="5"/>
        <v>-10</v>
      </c>
      <c r="BH34" s="86">
        <f t="shared" si="5"/>
        <v>-10</v>
      </c>
      <c r="BI34" s="86">
        <f t="shared" si="5"/>
        <v>-10</v>
      </c>
      <c r="BJ34" s="86">
        <f t="shared" si="5"/>
        <v>-10</v>
      </c>
      <c r="BK34" s="86">
        <f t="shared" si="5"/>
        <v>-10</v>
      </c>
      <c r="BL34" s="86">
        <f t="shared" si="5"/>
        <v>-10</v>
      </c>
      <c r="BM34" s="86">
        <f t="shared" si="5"/>
        <v>-10</v>
      </c>
      <c r="BN34" s="86">
        <f t="shared" si="5"/>
        <v>-10</v>
      </c>
      <c r="BO34" s="86">
        <f t="shared" si="5"/>
        <v>-10</v>
      </c>
      <c r="BP34" s="86">
        <f t="shared" si="5"/>
        <v>-10</v>
      </c>
      <c r="BQ34" s="86">
        <f t="shared" ref="BQ34:CF35" si="6">BP34</f>
        <v>-10</v>
      </c>
      <c r="BR34" s="86">
        <f t="shared" si="6"/>
        <v>-10</v>
      </c>
      <c r="BS34" s="86">
        <f t="shared" si="6"/>
        <v>-10</v>
      </c>
      <c r="BT34" s="86">
        <f t="shared" si="6"/>
        <v>-10</v>
      </c>
      <c r="BU34" s="86">
        <f t="shared" si="6"/>
        <v>-10</v>
      </c>
      <c r="BV34" s="86">
        <f t="shared" si="6"/>
        <v>-10</v>
      </c>
      <c r="BW34" s="86">
        <f t="shared" si="6"/>
        <v>-10</v>
      </c>
      <c r="BX34" s="86">
        <f t="shared" si="6"/>
        <v>-10</v>
      </c>
      <c r="BY34" s="86">
        <f t="shared" si="6"/>
        <v>-10</v>
      </c>
      <c r="BZ34" s="86">
        <f t="shared" si="6"/>
        <v>-10</v>
      </c>
      <c r="CA34" s="86">
        <f t="shared" si="6"/>
        <v>-10</v>
      </c>
      <c r="CB34" s="86">
        <f t="shared" si="6"/>
        <v>-10</v>
      </c>
      <c r="CC34" s="86">
        <f t="shared" si="6"/>
        <v>-10</v>
      </c>
      <c r="CD34" s="86">
        <f t="shared" si="6"/>
        <v>-10</v>
      </c>
      <c r="CE34" s="86">
        <f t="shared" si="6"/>
        <v>-10</v>
      </c>
      <c r="CF34" s="86">
        <f t="shared" si="6"/>
        <v>-10</v>
      </c>
      <c r="CG34" s="86">
        <f t="shared" ref="CG34:CV35" si="7">CF34</f>
        <v>-10</v>
      </c>
      <c r="CH34" s="86">
        <f t="shared" si="7"/>
        <v>-10</v>
      </c>
      <c r="CI34" s="86">
        <f t="shared" si="7"/>
        <v>-10</v>
      </c>
      <c r="CJ34" s="86">
        <f t="shared" si="7"/>
        <v>-10</v>
      </c>
      <c r="CK34" s="86">
        <f t="shared" si="7"/>
        <v>-10</v>
      </c>
      <c r="CL34" s="86">
        <f t="shared" si="7"/>
        <v>-10</v>
      </c>
      <c r="CM34" s="86">
        <f t="shared" si="7"/>
        <v>-10</v>
      </c>
      <c r="CN34" s="86">
        <f t="shared" si="7"/>
        <v>-10</v>
      </c>
      <c r="CO34" s="86">
        <f t="shared" si="7"/>
        <v>-10</v>
      </c>
      <c r="CP34" s="86">
        <f t="shared" si="7"/>
        <v>-10</v>
      </c>
      <c r="CQ34" s="86">
        <f t="shared" si="7"/>
        <v>-10</v>
      </c>
      <c r="CR34" s="86">
        <f t="shared" si="7"/>
        <v>-10</v>
      </c>
      <c r="CS34" s="86">
        <f t="shared" si="7"/>
        <v>-10</v>
      </c>
      <c r="CT34" s="86">
        <f t="shared" si="7"/>
        <v>-10</v>
      </c>
      <c r="CU34" s="86">
        <f t="shared" si="7"/>
        <v>-10</v>
      </c>
      <c r="CV34" s="86">
        <f t="shared" si="7"/>
        <v>-10</v>
      </c>
      <c r="CW34" s="86">
        <f t="shared" ref="CW34:CY35" si="8">CV34</f>
        <v>-10</v>
      </c>
      <c r="CX34" s="86">
        <f t="shared" si="8"/>
        <v>-10</v>
      </c>
      <c r="CY34" s="86">
        <f t="shared" si="8"/>
        <v>-10</v>
      </c>
    </row>
    <row r="35" spans="1:103" s="11" customFormat="1" ht="12.6" customHeight="1">
      <c r="A35" s="87"/>
      <c r="B35" s="88" t="s">
        <v>636</v>
      </c>
      <c r="C35" s="89">
        <f>E15</f>
        <v>-2586.6000000000004</v>
      </c>
      <c r="D35" s="89">
        <f>C35</f>
        <v>-2586.6000000000004</v>
      </c>
      <c r="E35" s="89">
        <f t="shared" si="2"/>
        <v>-2586.6000000000004</v>
      </c>
      <c r="F35" s="89">
        <f t="shared" si="2"/>
        <v>-2586.6000000000004</v>
      </c>
      <c r="G35" s="89">
        <f t="shared" si="2"/>
        <v>-2586.6000000000004</v>
      </c>
      <c r="H35" s="89">
        <f t="shared" si="2"/>
        <v>-2586.6000000000004</v>
      </c>
      <c r="I35" s="89">
        <f t="shared" si="2"/>
        <v>-2586.6000000000004</v>
      </c>
      <c r="J35" s="89">
        <f t="shared" si="2"/>
        <v>-2586.6000000000004</v>
      </c>
      <c r="K35" s="89">
        <f t="shared" si="2"/>
        <v>-2586.6000000000004</v>
      </c>
      <c r="L35" s="89">
        <f t="shared" si="2"/>
        <v>-2586.6000000000004</v>
      </c>
      <c r="M35" s="89">
        <f t="shared" si="2"/>
        <v>-2586.6000000000004</v>
      </c>
      <c r="N35" s="89">
        <f t="shared" si="2"/>
        <v>-2586.6000000000004</v>
      </c>
      <c r="O35" s="89">
        <f t="shared" si="2"/>
        <v>-2586.6000000000004</v>
      </c>
      <c r="P35" s="89">
        <f t="shared" si="2"/>
        <v>-2586.6000000000004</v>
      </c>
      <c r="Q35" s="89">
        <f t="shared" si="2"/>
        <v>-2586.6000000000004</v>
      </c>
      <c r="R35" s="89">
        <f t="shared" si="2"/>
        <v>-2586.6000000000004</v>
      </c>
      <c r="S35" s="89">
        <f t="shared" si="2"/>
        <v>-2586.6000000000004</v>
      </c>
      <c r="T35" s="89">
        <f t="shared" si="2"/>
        <v>-2586.6000000000004</v>
      </c>
      <c r="U35" s="89">
        <f t="shared" si="3"/>
        <v>-2586.6000000000004</v>
      </c>
      <c r="V35" s="89">
        <f t="shared" si="3"/>
        <v>-2586.6000000000004</v>
      </c>
      <c r="W35" s="89">
        <f t="shared" si="3"/>
        <v>-2586.6000000000004</v>
      </c>
      <c r="X35" s="89">
        <f t="shared" si="3"/>
        <v>-2586.6000000000004</v>
      </c>
      <c r="Y35" s="89">
        <f t="shared" si="3"/>
        <v>-2586.6000000000004</v>
      </c>
      <c r="Z35" s="89">
        <f t="shared" si="3"/>
        <v>-2586.6000000000004</v>
      </c>
      <c r="AA35" s="89">
        <f t="shared" si="3"/>
        <v>-2586.6000000000004</v>
      </c>
      <c r="AB35" s="89">
        <f t="shared" si="3"/>
        <v>-2586.6000000000004</v>
      </c>
      <c r="AC35" s="89">
        <f t="shared" si="3"/>
        <v>-2586.6000000000004</v>
      </c>
      <c r="AD35" s="89">
        <f t="shared" si="3"/>
        <v>-2586.6000000000004</v>
      </c>
      <c r="AE35" s="89">
        <f t="shared" si="3"/>
        <v>-2586.6000000000004</v>
      </c>
      <c r="AF35" s="89">
        <f t="shared" si="3"/>
        <v>-2586.6000000000004</v>
      </c>
      <c r="AG35" s="89">
        <f t="shared" si="3"/>
        <v>-2586.6000000000004</v>
      </c>
      <c r="AH35" s="89">
        <f t="shared" si="3"/>
        <v>-2586.6000000000004</v>
      </c>
      <c r="AI35" s="89">
        <f t="shared" si="3"/>
        <v>-2586.6000000000004</v>
      </c>
      <c r="AJ35" s="89">
        <f t="shared" si="3"/>
        <v>-2586.6000000000004</v>
      </c>
      <c r="AK35" s="89">
        <f t="shared" si="4"/>
        <v>-2586.6000000000004</v>
      </c>
      <c r="AL35" s="89">
        <f t="shared" si="4"/>
        <v>-2586.6000000000004</v>
      </c>
      <c r="AM35" s="89">
        <f t="shared" si="4"/>
        <v>-2586.6000000000004</v>
      </c>
      <c r="AN35" s="89">
        <f t="shared" si="4"/>
        <v>-2586.6000000000004</v>
      </c>
      <c r="AO35" s="89">
        <f t="shared" si="4"/>
        <v>-2586.6000000000004</v>
      </c>
      <c r="AP35" s="89">
        <f t="shared" si="4"/>
        <v>-2586.6000000000004</v>
      </c>
      <c r="AQ35" s="89">
        <f t="shared" si="4"/>
        <v>-2586.6000000000004</v>
      </c>
      <c r="AR35" s="89">
        <f t="shared" si="4"/>
        <v>-2586.6000000000004</v>
      </c>
      <c r="AS35" s="89">
        <f t="shared" si="4"/>
        <v>-2586.6000000000004</v>
      </c>
      <c r="AT35" s="89">
        <f t="shared" si="4"/>
        <v>-2586.6000000000004</v>
      </c>
      <c r="AU35" s="89">
        <f t="shared" si="4"/>
        <v>-2586.6000000000004</v>
      </c>
      <c r="AV35" s="89">
        <f t="shared" si="4"/>
        <v>-2586.6000000000004</v>
      </c>
      <c r="AW35" s="89">
        <f t="shared" si="4"/>
        <v>-2586.6000000000004</v>
      </c>
      <c r="AX35" s="89">
        <f t="shared" si="4"/>
        <v>-2586.6000000000004</v>
      </c>
      <c r="AY35" s="89">
        <f t="shared" si="4"/>
        <v>-2586.6000000000004</v>
      </c>
      <c r="AZ35" s="89">
        <f t="shared" si="4"/>
        <v>-2586.6000000000004</v>
      </c>
      <c r="BA35" s="89">
        <f t="shared" si="5"/>
        <v>-2586.6000000000004</v>
      </c>
      <c r="BB35" s="89">
        <f t="shared" si="5"/>
        <v>-2586.6000000000004</v>
      </c>
      <c r="BC35" s="89">
        <f t="shared" si="5"/>
        <v>-2586.6000000000004</v>
      </c>
      <c r="BD35" s="89">
        <f t="shared" si="5"/>
        <v>-2586.6000000000004</v>
      </c>
      <c r="BE35" s="89">
        <f t="shared" si="5"/>
        <v>-2586.6000000000004</v>
      </c>
      <c r="BF35" s="89">
        <f t="shared" si="5"/>
        <v>-2586.6000000000004</v>
      </c>
      <c r="BG35" s="89">
        <f t="shared" si="5"/>
        <v>-2586.6000000000004</v>
      </c>
      <c r="BH35" s="89">
        <f t="shared" si="5"/>
        <v>-2586.6000000000004</v>
      </c>
      <c r="BI35" s="89">
        <f t="shared" si="5"/>
        <v>-2586.6000000000004</v>
      </c>
      <c r="BJ35" s="89">
        <f t="shared" si="5"/>
        <v>-2586.6000000000004</v>
      </c>
      <c r="BK35" s="89">
        <f t="shared" si="5"/>
        <v>-2586.6000000000004</v>
      </c>
      <c r="BL35" s="89">
        <f t="shared" si="5"/>
        <v>-2586.6000000000004</v>
      </c>
      <c r="BM35" s="89">
        <f t="shared" si="5"/>
        <v>-2586.6000000000004</v>
      </c>
      <c r="BN35" s="89">
        <f t="shared" si="5"/>
        <v>-2586.6000000000004</v>
      </c>
      <c r="BO35" s="89">
        <f t="shared" si="5"/>
        <v>-2586.6000000000004</v>
      </c>
      <c r="BP35" s="89">
        <f t="shared" si="5"/>
        <v>-2586.6000000000004</v>
      </c>
      <c r="BQ35" s="89">
        <f t="shared" si="6"/>
        <v>-2586.6000000000004</v>
      </c>
      <c r="BR35" s="89">
        <f t="shared" si="6"/>
        <v>-2586.6000000000004</v>
      </c>
      <c r="BS35" s="89">
        <f t="shared" si="6"/>
        <v>-2586.6000000000004</v>
      </c>
      <c r="BT35" s="89">
        <f t="shared" si="6"/>
        <v>-2586.6000000000004</v>
      </c>
      <c r="BU35" s="89">
        <f t="shared" si="6"/>
        <v>-2586.6000000000004</v>
      </c>
      <c r="BV35" s="89">
        <f t="shared" si="6"/>
        <v>-2586.6000000000004</v>
      </c>
      <c r="BW35" s="89">
        <f t="shared" si="6"/>
        <v>-2586.6000000000004</v>
      </c>
      <c r="BX35" s="89">
        <f t="shared" si="6"/>
        <v>-2586.6000000000004</v>
      </c>
      <c r="BY35" s="89">
        <f t="shared" si="6"/>
        <v>-2586.6000000000004</v>
      </c>
      <c r="BZ35" s="89">
        <f t="shared" si="6"/>
        <v>-2586.6000000000004</v>
      </c>
      <c r="CA35" s="89">
        <f t="shared" si="6"/>
        <v>-2586.6000000000004</v>
      </c>
      <c r="CB35" s="89">
        <f t="shared" si="6"/>
        <v>-2586.6000000000004</v>
      </c>
      <c r="CC35" s="89">
        <f t="shared" si="6"/>
        <v>-2586.6000000000004</v>
      </c>
      <c r="CD35" s="89">
        <f t="shared" si="6"/>
        <v>-2586.6000000000004</v>
      </c>
      <c r="CE35" s="89">
        <f t="shared" si="6"/>
        <v>-2586.6000000000004</v>
      </c>
      <c r="CF35" s="89">
        <f t="shared" si="6"/>
        <v>-2586.6000000000004</v>
      </c>
      <c r="CG35" s="89">
        <f t="shared" si="7"/>
        <v>-2586.6000000000004</v>
      </c>
      <c r="CH35" s="89">
        <f t="shared" si="7"/>
        <v>-2586.6000000000004</v>
      </c>
      <c r="CI35" s="89">
        <f t="shared" si="7"/>
        <v>-2586.6000000000004</v>
      </c>
      <c r="CJ35" s="89">
        <f t="shared" si="7"/>
        <v>-2586.6000000000004</v>
      </c>
      <c r="CK35" s="89">
        <f t="shared" si="7"/>
        <v>-2586.6000000000004</v>
      </c>
      <c r="CL35" s="89">
        <f t="shared" si="7"/>
        <v>-2586.6000000000004</v>
      </c>
      <c r="CM35" s="89">
        <f t="shared" si="7"/>
        <v>-2586.6000000000004</v>
      </c>
      <c r="CN35" s="89">
        <f t="shared" si="7"/>
        <v>-2586.6000000000004</v>
      </c>
      <c r="CO35" s="89">
        <f t="shared" si="7"/>
        <v>-2586.6000000000004</v>
      </c>
      <c r="CP35" s="89">
        <f t="shared" si="7"/>
        <v>-2586.6000000000004</v>
      </c>
      <c r="CQ35" s="89">
        <f t="shared" si="7"/>
        <v>-2586.6000000000004</v>
      </c>
      <c r="CR35" s="89">
        <f t="shared" si="7"/>
        <v>-2586.6000000000004</v>
      </c>
      <c r="CS35" s="89">
        <f t="shared" si="7"/>
        <v>-2586.6000000000004</v>
      </c>
      <c r="CT35" s="89">
        <f t="shared" si="7"/>
        <v>-2586.6000000000004</v>
      </c>
      <c r="CU35" s="89">
        <f t="shared" si="7"/>
        <v>-2586.6000000000004</v>
      </c>
      <c r="CV35" s="89">
        <f t="shared" si="7"/>
        <v>-2586.6000000000004</v>
      </c>
      <c r="CW35" s="89">
        <f t="shared" si="8"/>
        <v>-2586.6000000000004</v>
      </c>
      <c r="CX35" s="89">
        <f t="shared" si="8"/>
        <v>-2586.6000000000004</v>
      </c>
      <c r="CY35" s="89">
        <f t="shared" si="8"/>
        <v>-2586.6000000000004</v>
      </c>
    </row>
    <row r="36" spans="1:103" s="11" customFormat="1" ht="12.6" customHeight="1">
      <c r="A36" s="87"/>
      <c r="B36" s="90" t="s">
        <v>637</v>
      </c>
      <c r="C36" s="89">
        <f>C35*C29</f>
        <v>-2586.6000000000004</v>
      </c>
      <c r="D36" s="89">
        <f>D35*D29</f>
        <v>-2499.1304347826094</v>
      </c>
      <c r="E36" s="89">
        <f t="shared" ref="E36:BO36" si="9">E35*E29</f>
        <v>-2414.6187775677386</v>
      </c>
      <c r="F36" s="89">
        <f t="shared" si="9"/>
        <v>-2332.9650024809071</v>
      </c>
      <c r="G36" s="89">
        <f t="shared" si="9"/>
        <v>-2254.0724661651275</v>
      </c>
      <c r="H36" s="89">
        <f t="shared" si="9"/>
        <v>-2177.8477933962586</v>
      </c>
      <c r="I36" s="89">
        <f t="shared" si="9"/>
        <v>-2104.2007665664337</v>
      </c>
      <c r="J36" s="89">
        <f t="shared" si="9"/>
        <v>-2033.0442189047671</v>
      </c>
      <c r="K36" s="89">
        <f t="shared" si="9"/>
        <v>-1964.2939313089539</v>
      </c>
      <c r="L36" s="89">
        <f t="shared" si="9"/>
        <v>-1897.8685326656562</v>
      </c>
      <c r="M36" s="89">
        <f t="shared" si="9"/>
        <v>-1833.6894035416969</v>
      </c>
      <c r="N36" s="89">
        <f t="shared" si="9"/>
        <v>-1771.6805831320744</v>
      </c>
      <c r="O36" s="89">
        <f t="shared" si="9"/>
        <v>-1711.7686793546616</v>
      </c>
      <c r="P36" s="89">
        <f t="shared" si="9"/>
        <v>-1653.8827819851804</v>
      </c>
      <c r="Q36" s="89">
        <f t="shared" si="9"/>
        <v>-1597.9543787296429</v>
      </c>
      <c r="R36" s="89">
        <f t="shared" si="9"/>
        <v>-1543.9172741349207</v>
      </c>
      <c r="S36" s="89">
        <f t="shared" si="9"/>
        <v>-1491.7075112414695</v>
      </c>
      <c r="T36" s="89">
        <f t="shared" si="9"/>
        <v>-1441.2632958854779</v>
      </c>
      <c r="U36" s="89">
        <f t="shared" si="9"/>
        <v>-1392.5249235608483</v>
      </c>
      <c r="V36" s="89">
        <f t="shared" si="9"/>
        <v>-1345.4347087544427</v>
      </c>
      <c r="W36" s="89">
        <f t="shared" si="9"/>
        <v>-1299.9369166709594</v>
      </c>
      <c r="X36" s="89">
        <f t="shared" si="9"/>
        <v>-1255.9776972666275</v>
      </c>
      <c r="Y36" s="89">
        <f t="shared" si="9"/>
        <v>-1213.5050215136498</v>
      </c>
      <c r="Z36" s="89">
        <f t="shared" si="9"/>
        <v>-1172.4686198199518</v>
      </c>
      <c r="AA36" s="89">
        <f t="shared" si="9"/>
        <v>-1132.8199225313545</v>
      </c>
      <c r="AB36" s="89">
        <f t="shared" si="9"/>
        <v>-1094.5120024457531</v>
      </c>
      <c r="AC36" s="89">
        <f t="shared" si="9"/>
        <v>-1057.4995192712593</v>
      </c>
      <c r="AD36" s="89">
        <f t="shared" si="9"/>
        <v>-1021.7386659625694</v>
      </c>
      <c r="AE36" s="89">
        <f t="shared" si="9"/>
        <v>-987.1871168720478</v>
      </c>
      <c r="AF36" s="89">
        <f t="shared" si="9"/>
        <v>-953.8039776541525</v>
      </c>
      <c r="AG36" s="89">
        <f t="shared" si="9"/>
        <v>-921.54973686391554</v>
      </c>
      <c r="AH36" s="89">
        <f t="shared" si="9"/>
        <v>-894.70848239215104</v>
      </c>
      <c r="AI36" s="89">
        <f t="shared" si="9"/>
        <v>-868.64901203121462</v>
      </c>
      <c r="AJ36" s="89">
        <f t="shared" si="9"/>
        <v>-843.34855537011117</v>
      </c>
      <c r="AK36" s="89">
        <f t="shared" si="9"/>
        <v>-818.78500521370017</v>
      </c>
      <c r="AL36" s="89">
        <f t="shared" si="9"/>
        <v>-794.93689826572836</v>
      </c>
      <c r="AM36" s="89">
        <f t="shared" si="9"/>
        <v>-771.78339637449358</v>
      </c>
      <c r="AN36" s="89">
        <f t="shared" si="9"/>
        <v>-749.30426832475098</v>
      </c>
      <c r="AO36" s="89">
        <f t="shared" si="9"/>
        <v>-727.47987215995249</v>
      </c>
      <c r="AP36" s="89">
        <f t="shared" si="9"/>
        <v>-706.29113801937137</v>
      </c>
      <c r="AQ36" s="89">
        <f t="shared" si="9"/>
        <v>-685.71955147511778</v>
      </c>
      <c r="AR36" s="89">
        <f t="shared" si="9"/>
        <v>-665.74713735448336</v>
      </c>
      <c r="AS36" s="89">
        <f t="shared" si="9"/>
        <v>-646.35644403347897</v>
      </c>
      <c r="AT36" s="89">
        <f t="shared" si="9"/>
        <v>-627.53052818784363</v>
      </c>
      <c r="AU36" s="89">
        <f t="shared" si="9"/>
        <v>-609.25293998819768</v>
      </c>
      <c r="AV36" s="89">
        <f t="shared" si="9"/>
        <v>-591.50770872640555</v>
      </c>
      <c r="AW36" s="89">
        <f t="shared" si="9"/>
        <v>-574.27932886058784</v>
      </c>
      <c r="AX36" s="89">
        <f t="shared" si="9"/>
        <v>-557.55274646659018</v>
      </c>
      <c r="AY36" s="89">
        <f t="shared" si="9"/>
        <v>-541.31334608406814</v>
      </c>
      <c r="AZ36" s="89">
        <f t="shared" si="9"/>
        <v>-525.54693794569721</v>
      </c>
      <c r="BA36" s="89">
        <f t="shared" si="9"/>
        <v>-510.2397455783468</v>
      </c>
      <c r="BB36" s="89">
        <f t="shared" si="9"/>
        <v>-495.37839376538523</v>
      </c>
      <c r="BC36" s="89">
        <f t="shared" si="9"/>
        <v>-480.94989685959735</v>
      </c>
      <c r="BD36" s="89">
        <f t="shared" si="9"/>
        <v>-466.94164743650225</v>
      </c>
      <c r="BE36" s="89">
        <f t="shared" si="9"/>
        <v>-453.34140527815754</v>
      </c>
      <c r="BF36" s="89">
        <f t="shared" si="9"/>
        <v>-440.13728667782289</v>
      </c>
      <c r="BG36" s="89">
        <f t="shared" si="9"/>
        <v>-427.31775405613871</v>
      </c>
      <c r="BH36" s="89">
        <f t="shared" si="9"/>
        <v>-414.87160587974631</v>
      </c>
      <c r="BI36" s="89">
        <f t="shared" si="9"/>
        <v>-402.78796687354009</v>
      </c>
      <c r="BJ36" s="89">
        <f t="shared" si="9"/>
        <v>-391.05627851800011</v>
      </c>
      <c r="BK36" s="89">
        <f t="shared" si="9"/>
        <v>-379.6662898233011</v>
      </c>
      <c r="BL36" s="89">
        <f t="shared" si="9"/>
        <v>-368.60804837213698</v>
      </c>
      <c r="BM36" s="89">
        <f t="shared" si="9"/>
        <v>-357.87189162343395</v>
      </c>
      <c r="BN36" s="89">
        <f t="shared" si="9"/>
        <v>-347.44843846935339</v>
      </c>
      <c r="BO36" s="89">
        <f t="shared" si="9"/>
        <v>-337.32858103820718</v>
      </c>
      <c r="BP36" s="89">
        <f t="shared" ref="BP36:CY36" si="10">BP35*BP29</f>
        <v>-327.50347673612345</v>
      </c>
      <c r="BQ36" s="89">
        <f t="shared" si="10"/>
        <v>-317.96454052050819</v>
      </c>
      <c r="BR36" s="89">
        <f t="shared" si="10"/>
        <v>-308.70343739855167</v>
      </c>
      <c r="BS36" s="89">
        <f t="shared" si="10"/>
        <v>-299.71207514422491</v>
      </c>
      <c r="BT36" s="89">
        <f t="shared" si="10"/>
        <v>-290.98259722740283</v>
      </c>
      <c r="BU36" s="89">
        <f t="shared" si="10"/>
        <v>-282.50737594893479</v>
      </c>
      <c r="BV36" s="89">
        <f t="shared" si="10"/>
        <v>-274.27900577566481</v>
      </c>
      <c r="BW36" s="89">
        <f t="shared" si="10"/>
        <v>-266.2902968695775</v>
      </c>
      <c r="BX36" s="89">
        <f t="shared" si="10"/>
        <v>-258.53426880541502</v>
      </c>
      <c r="BY36" s="89">
        <f t="shared" si="10"/>
        <v>-251.00414447127673</v>
      </c>
      <c r="BZ36" s="89">
        <f t="shared" si="10"/>
        <v>-243.6933441468706</v>
      </c>
      <c r="CA36" s="89">
        <f t="shared" si="10"/>
        <v>-237.74960404572744</v>
      </c>
      <c r="CB36" s="89">
        <f t="shared" si="10"/>
        <v>-231.95083321534383</v>
      </c>
      <c r="CC36" s="89">
        <f t="shared" si="10"/>
        <v>-226.29349581984766</v>
      </c>
      <c r="CD36" s="89">
        <f t="shared" si="10"/>
        <v>-220.77414226326601</v>
      </c>
      <c r="CE36" s="89">
        <f t="shared" si="10"/>
        <v>-215.38940708611321</v>
      </c>
      <c r="CF36" s="89">
        <f t="shared" si="10"/>
        <v>-210.13600691328122</v>
      </c>
      <c r="CG36" s="89">
        <f t="shared" si="10"/>
        <v>-205.01073845198169</v>
      </c>
      <c r="CH36" s="89">
        <f t="shared" si="10"/>
        <v>-200.01047653851876</v>
      </c>
      <c r="CI36" s="89">
        <f t="shared" si="10"/>
        <v>-195.13217223270124</v>
      </c>
      <c r="CJ36" s="89">
        <f t="shared" si="10"/>
        <v>-190.37285095873293</v>
      </c>
      <c r="CK36" s="89">
        <f t="shared" si="10"/>
        <v>-185.72961069144677</v>
      </c>
      <c r="CL36" s="89">
        <f t="shared" si="10"/>
        <v>-181.19962018677737</v>
      </c>
      <c r="CM36" s="89">
        <f t="shared" si="10"/>
        <v>-176.78011725539255</v>
      </c>
      <c r="CN36" s="89">
        <f t="shared" si="10"/>
        <v>-172.46840707843177</v>
      </c>
      <c r="CO36" s="89">
        <f t="shared" si="10"/>
        <v>-168.26186056432371</v>
      </c>
      <c r="CP36" s="89">
        <f t="shared" si="10"/>
        <v>-164.1579127456817</v>
      </c>
      <c r="CQ36" s="89">
        <f t="shared" si="10"/>
        <v>-160.15406121529924</v>
      </c>
      <c r="CR36" s="89">
        <f t="shared" si="10"/>
        <v>-156.24786460029193</v>
      </c>
      <c r="CS36" s="89">
        <f t="shared" si="10"/>
        <v>-152.43694107345556</v>
      </c>
      <c r="CT36" s="89">
        <f t="shared" si="10"/>
        <v>-148.71896690093226</v>
      </c>
      <c r="CU36" s="89">
        <f t="shared" si="10"/>
        <v>-145.09167502529976</v>
      </c>
      <c r="CV36" s="89">
        <f t="shared" si="10"/>
        <v>-141.5528536832193</v>
      </c>
      <c r="CW36" s="89">
        <f t="shared" si="10"/>
        <v>-138.10034505679934</v>
      </c>
      <c r="CX36" s="89">
        <f t="shared" si="10"/>
        <v>-134.73204395785302</v>
      </c>
      <c r="CY36" s="89">
        <f t="shared" si="10"/>
        <v>-131.44589654424686</v>
      </c>
    </row>
    <row r="37" spans="1:103" s="11" customFormat="1" ht="12.6" customHeight="1">
      <c r="A37" s="87"/>
      <c r="B37" s="88" t="s">
        <v>638</v>
      </c>
      <c r="C37" s="91">
        <f ca="1">SUM(OFFSET(C36,,,,$C$8))</f>
        <v>-77113.129759159929</v>
      </c>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87"/>
      <c r="BM37" s="87"/>
      <c r="BN37" s="87"/>
      <c r="BO37" s="87"/>
      <c r="BP37" s="87"/>
      <c r="BQ37" s="87"/>
      <c r="BR37" s="87"/>
      <c r="BS37" s="87"/>
      <c r="BT37" s="87"/>
      <c r="BU37" s="87"/>
      <c r="BV37" s="87"/>
      <c r="BW37" s="87"/>
      <c r="BX37" s="87"/>
      <c r="BY37" s="87"/>
      <c r="BZ37" s="87"/>
      <c r="CA37" s="87"/>
      <c r="CB37" s="87"/>
      <c r="CC37" s="87"/>
      <c r="CD37" s="87"/>
      <c r="CE37" s="87"/>
    </row>
    <row r="38" spans="1:103" s="11" customFormat="1" ht="12.6"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row>
    <row r="39" spans="1:103" s="11" customFormat="1" ht="12.6" customHeight="1">
      <c r="A39" s="10"/>
      <c r="B39" s="84" t="s">
        <v>580</v>
      </c>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row>
    <row r="40" spans="1:103" s="11" customFormat="1" ht="12.6" customHeight="1">
      <c r="A40" s="87"/>
      <c r="B40" s="123" t="s">
        <v>653</v>
      </c>
      <c r="C40" s="86">
        <f>E17</f>
        <v>-4</v>
      </c>
      <c r="D40" s="86">
        <f>C40</f>
        <v>-4</v>
      </c>
      <c r="E40" s="86">
        <f t="shared" ref="E40:T41" si="11">D40</f>
        <v>-4</v>
      </c>
      <c r="F40" s="86">
        <f t="shared" si="11"/>
        <v>-4</v>
      </c>
      <c r="G40" s="86">
        <f t="shared" si="11"/>
        <v>-4</v>
      </c>
      <c r="H40" s="86">
        <f t="shared" si="11"/>
        <v>-4</v>
      </c>
      <c r="I40" s="86">
        <f t="shared" si="11"/>
        <v>-4</v>
      </c>
      <c r="J40" s="86">
        <f t="shared" si="11"/>
        <v>-4</v>
      </c>
      <c r="K40" s="86">
        <f t="shared" si="11"/>
        <v>-4</v>
      </c>
      <c r="L40" s="86">
        <f t="shared" si="11"/>
        <v>-4</v>
      </c>
      <c r="M40" s="86">
        <f t="shared" si="11"/>
        <v>-4</v>
      </c>
      <c r="N40" s="86">
        <f t="shared" si="11"/>
        <v>-4</v>
      </c>
      <c r="O40" s="86">
        <f t="shared" si="11"/>
        <v>-4</v>
      </c>
      <c r="P40" s="86">
        <f t="shared" si="11"/>
        <v>-4</v>
      </c>
      <c r="Q40" s="86">
        <f t="shared" si="11"/>
        <v>-4</v>
      </c>
      <c r="R40" s="86">
        <f t="shared" si="11"/>
        <v>-4</v>
      </c>
      <c r="S40" s="86">
        <f t="shared" si="11"/>
        <v>-4</v>
      </c>
      <c r="T40" s="86">
        <f t="shared" si="11"/>
        <v>-4</v>
      </c>
      <c r="U40" s="86">
        <f t="shared" ref="U40:AJ41" si="12">T40</f>
        <v>-4</v>
      </c>
      <c r="V40" s="86">
        <f t="shared" si="12"/>
        <v>-4</v>
      </c>
      <c r="W40" s="86">
        <f t="shared" si="12"/>
        <v>-4</v>
      </c>
      <c r="X40" s="86">
        <f t="shared" si="12"/>
        <v>-4</v>
      </c>
      <c r="Y40" s="86">
        <f t="shared" si="12"/>
        <v>-4</v>
      </c>
      <c r="Z40" s="86">
        <f t="shared" si="12"/>
        <v>-4</v>
      </c>
      <c r="AA40" s="86">
        <f t="shared" si="12"/>
        <v>-4</v>
      </c>
      <c r="AB40" s="86">
        <f t="shared" si="12"/>
        <v>-4</v>
      </c>
      <c r="AC40" s="86">
        <f t="shared" si="12"/>
        <v>-4</v>
      </c>
      <c r="AD40" s="86">
        <f t="shared" si="12"/>
        <v>-4</v>
      </c>
      <c r="AE40" s="86">
        <f t="shared" si="12"/>
        <v>-4</v>
      </c>
      <c r="AF40" s="86">
        <f t="shared" si="12"/>
        <v>-4</v>
      </c>
      <c r="AG40" s="86">
        <f t="shared" si="12"/>
        <v>-4</v>
      </c>
      <c r="AH40" s="86">
        <f t="shared" si="12"/>
        <v>-4</v>
      </c>
      <c r="AI40" s="86">
        <f t="shared" si="12"/>
        <v>-4</v>
      </c>
      <c r="AJ40" s="86">
        <f t="shared" si="12"/>
        <v>-4</v>
      </c>
      <c r="AK40" s="86">
        <f t="shared" ref="AK40:AZ41" si="13">AJ40</f>
        <v>-4</v>
      </c>
      <c r="AL40" s="86">
        <f t="shared" si="13"/>
        <v>-4</v>
      </c>
      <c r="AM40" s="86">
        <f t="shared" si="13"/>
        <v>-4</v>
      </c>
      <c r="AN40" s="86">
        <f t="shared" si="13"/>
        <v>-4</v>
      </c>
      <c r="AO40" s="86">
        <f t="shared" si="13"/>
        <v>-4</v>
      </c>
      <c r="AP40" s="86">
        <f t="shared" si="13"/>
        <v>-4</v>
      </c>
      <c r="AQ40" s="86">
        <f t="shared" si="13"/>
        <v>-4</v>
      </c>
      <c r="AR40" s="86">
        <f t="shared" si="13"/>
        <v>-4</v>
      </c>
      <c r="AS40" s="86">
        <f t="shared" si="13"/>
        <v>-4</v>
      </c>
      <c r="AT40" s="86">
        <f t="shared" si="13"/>
        <v>-4</v>
      </c>
      <c r="AU40" s="86">
        <f t="shared" si="13"/>
        <v>-4</v>
      </c>
      <c r="AV40" s="86">
        <f t="shared" si="13"/>
        <v>-4</v>
      </c>
      <c r="AW40" s="86">
        <f t="shared" si="13"/>
        <v>-4</v>
      </c>
      <c r="AX40" s="86">
        <f t="shared" si="13"/>
        <v>-4</v>
      </c>
      <c r="AY40" s="86">
        <f t="shared" si="13"/>
        <v>-4</v>
      </c>
      <c r="AZ40" s="86">
        <f t="shared" si="13"/>
        <v>-4</v>
      </c>
      <c r="BA40" s="86">
        <f t="shared" ref="BA40:BP41" si="14">AZ40</f>
        <v>-4</v>
      </c>
      <c r="BB40" s="86">
        <f t="shared" si="14"/>
        <v>-4</v>
      </c>
      <c r="BC40" s="86">
        <f t="shared" si="14"/>
        <v>-4</v>
      </c>
      <c r="BD40" s="86">
        <f t="shared" si="14"/>
        <v>-4</v>
      </c>
      <c r="BE40" s="86">
        <f t="shared" si="14"/>
        <v>-4</v>
      </c>
      <c r="BF40" s="86">
        <f t="shared" si="14"/>
        <v>-4</v>
      </c>
      <c r="BG40" s="86">
        <f t="shared" si="14"/>
        <v>-4</v>
      </c>
      <c r="BH40" s="86">
        <f t="shared" si="14"/>
        <v>-4</v>
      </c>
      <c r="BI40" s="86">
        <f t="shared" si="14"/>
        <v>-4</v>
      </c>
      <c r="BJ40" s="86">
        <f t="shared" si="14"/>
        <v>-4</v>
      </c>
      <c r="BK40" s="86">
        <f t="shared" si="14"/>
        <v>-4</v>
      </c>
      <c r="BL40" s="86">
        <f t="shared" si="14"/>
        <v>-4</v>
      </c>
      <c r="BM40" s="86">
        <f t="shared" si="14"/>
        <v>-4</v>
      </c>
      <c r="BN40" s="86">
        <f t="shared" si="14"/>
        <v>-4</v>
      </c>
      <c r="BO40" s="86">
        <f t="shared" si="14"/>
        <v>-4</v>
      </c>
      <c r="BP40" s="86">
        <f t="shared" si="14"/>
        <v>-4</v>
      </c>
      <c r="BQ40" s="86">
        <f t="shared" ref="BQ40:CF41" si="15">BP40</f>
        <v>-4</v>
      </c>
      <c r="BR40" s="86">
        <f t="shared" si="15"/>
        <v>-4</v>
      </c>
      <c r="BS40" s="86">
        <f t="shared" si="15"/>
        <v>-4</v>
      </c>
      <c r="BT40" s="86">
        <f t="shared" si="15"/>
        <v>-4</v>
      </c>
      <c r="BU40" s="86">
        <f t="shared" si="15"/>
        <v>-4</v>
      </c>
      <c r="BV40" s="86">
        <f t="shared" si="15"/>
        <v>-4</v>
      </c>
      <c r="BW40" s="86">
        <f t="shared" si="15"/>
        <v>-4</v>
      </c>
      <c r="BX40" s="86">
        <f t="shared" si="15"/>
        <v>-4</v>
      </c>
      <c r="BY40" s="86">
        <f t="shared" si="15"/>
        <v>-4</v>
      </c>
      <c r="BZ40" s="86">
        <f t="shared" si="15"/>
        <v>-4</v>
      </c>
      <c r="CA40" s="86">
        <f t="shared" si="15"/>
        <v>-4</v>
      </c>
      <c r="CB40" s="86">
        <f t="shared" si="15"/>
        <v>-4</v>
      </c>
      <c r="CC40" s="86">
        <f t="shared" si="15"/>
        <v>-4</v>
      </c>
      <c r="CD40" s="86">
        <f t="shared" si="15"/>
        <v>-4</v>
      </c>
      <c r="CE40" s="86">
        <f t="shared" si="15"/>
        <v>-4</v>
      </c>
      <c r="CF40" s="86">
        <f t="shared" si="15"/>
        <v>-4</v>
      </c>
      <c r="CG40" s="86">
        <f t="shared" ref="CG40:CV41" si="16">CF40</f>
        <v>-4</v>
      </c>
      <c r="CH40" s="86">
        <f t="shared" si="16"/>
        <v>-4</v>
      </c>
      <c r="CI40" s="86">
        <f t="shared" si="16"/>
        <v>-4</v>
      </c>
      <c r="CJ40" s="86">
        <f t="shared" si="16"/>
        <v>-4</v>
      </c>
      <c r="CK40" s="86">
        <f t="shared" si="16"/>
        <v>-4</v>
      </c>
      <c r="CL40" s="86">
        <f t="shared" si="16"/>
        <v>-4</v>
      </c>
      <c r="CM40" s="86">
        <f t="shared" si="16"/>
        <v>-4</v>
      </c>
      <c r="CN40" s="86">
        <f t="shared" si="16"/>
        <v>-4</v>
      </c>
      <c r="CO40" s="86">
        <f t="shared" si="16"/>
        <v>-4</v>
      </c>
      <c r="CP40" s="86">
        <f t="shared" si="16"/>
        <v>-4</v>
      </c>
      <c r="CQ40" s="86">
        <f t="shared" si="16"/>
        <v>-4</v>
      </c>
      <c r="CR40" s="86">
        <f t="shared" si="16"/>
        <v>-4</v>
      </c>
      <c r="CS40" s="86">
        <f t="shared" si="16"/>
        <v>-4</v>
      </c>
      <c r="CT40" s="86">
        <f t="shared" si="16"/>
        <v>-4</v>
      </c>
      <c r="CU40" s="86">
        <f t="shared" si="16"/>
        <v>-4</v>
      </c>
      <c r="CV40" s="86">
        <f t="shared" si="16"/>
        <v>-4</v>
      </c>
      <c r="CW40" s="86">
        <f t="shared" ref="CW40:CY41" si="17">CV40</f>
        <v>-4</v>
      </c>
      <c r="CX40" s="86">
        <f t="shared" si="17"/>
        <v>-4</v>
      </c>
      <c r="CY40" s="86">
        <f t="shared" si="17"/>
        <v>-4</v>
      </c>
    </row>
    <row r="41" spans="1:103" s="11" customFormat="1" ht="12.6" customHeight="1">
      <c r="A41" s="87"/>
      <c r="B41" s="88" t="s">
        <v>636</v>
      </c>
      <c r="C41" s="121">
        <f>E19</f>
        <v>-671.6</v>
      </c>
      <c r="D41" s="121">
        <f>C41</f>
        <v>-671.6</v>
      </c>
      <c r="E41" s="121">
        <f t="shared" si="11"/>
        <v>-671.6</v>
      </c>
      <c r="F41" s="121">
        <f t="shared" si="11"/>
        <v>-671.6</v>
      </c>
      <c r="G41" s="121">
        <f t="shared" si="11"/>
        <v>-671.6</v>
      </c>
      <c r="H41" s="121">
        <f t="shared" si="11"/>
        <v>-671.6</v>
      </c>
      <c r="I41" s="121">
        <f t="shared" si="11"/>
        <v>-671.6</v>
      </c>
      <c r="J41" s="121">
        <f t="shared" si="11"/>
        <v>-671.6</v>
      </c>
      <c r="K41" s="121">
        <f t="shared" si="11"/>
        <v>-671.6</v>
      </c>
      <c r="L41" s="121">
        <f t="shared" si="11"/>
        <v>-671.6</v>
      </c>
      <c r="M41" s="121">
        <f t="shared" si="11"/>
        <v>-671.6</v>
      </c>
      <c r="N41" s="121">
        <f t="shared" si="11"/>
        <v>-671.6</v>
      </c>
      <c r="O41" s="121">
        <f t="shared" si="11"/>
        <v>-671.6</v>
      </c>
      <c r="P41" s="121">
        <f t="shared" si="11"/>
        <v>-671.6</v>
      </c>
      <c r="Q41" s="121">
        <f t="shared" si="11"/>
        <v>-671.6</v>
      </c>
      <c r="R41" s="121">
        <f t="shared" si="11"/>
        <v>-671.6</v>
      </c>
      <c r="S41" s="121">
        <f t="shared" si="11"/>
        <v>-671.6</v>
      </c>
      <c r="T41" s="121">
        <f t="shared" si="11"/>
        <v>-671.6</v>
      </c>
      <c r="U41" s="121">
        <f t="shared" si="12"/>
        <v>-671.6</v>
      </c>
      <c r="V41" s="121">
        <f t="shared" si="12"/>
        <v>-671.6</v>
      </c>
      <c r="W41" s="121">
        <f t="shared" si="12"/>
        <v>-671.6</v>
      </c>
      <c r="X41" s="121">
        <f t="shared" si="12"/>
        <v>-671.6</v>
      </c>
      <c r="Y41" s="121">
        <f t="shared" si="12"/>
        <v>-671.6</v>
      </c>
      <c r="Z41" s="121">
        <f t="shared" si="12"/>
        <v>-671.6</v>
      </c>
      <c r="AA41" s="121">
        <f t="shared" si="12"/>
        <v>-671.6</v>
      </c>
      <c r="AB41" s="121">
        <f t="shared" si="12"/>
        <v>-671.6</v>
      </c>
      <c r="AC41" s="121">
        <f t="shared" si="12"/>
        <v>-671.6</v>
      </c>
      <c r="AD41" s="121">
        <f t="shared" si="12"/>
        <v>-671.6</v>
      </c>
      <c r="AE41" s="121">
        <f t="shared" si="12"/>
        <v>-671.6</v>
      </c>
      <c r="AF41" s="121">
        <f t="shared" si="12"/>
        <v>-671.6</v>
      </c>
      <c r="AG41" s="121">
        <f t="shared" si="12"/>
        <v>-671.6</v>
      </c>
      <c r="AH41" s="121">
        <f t="shared" si="12"/>
        <v>-671.6</v>
      </c>
      <c r="AI41" s="121">
        <f t="shared" si="12"/>
        <v>-671.6</v>
      </c>
      <c r="AJ41" s="121">
        <f t="shared" si="12"/>
        <v>-671.6</v>
      </c>
      <c r="AK41" s="121">
        <f t="shared" si="13"/>
        <v>-671.6</v>
      </c>
      <c r="AL41" s="121">
        <f t="shared" si="13"/>
        <v>-671.6</v>
      </c>
      <c r="AM41" s="121">
        <f t="shared" si="13"/>
        <v>-671.6</v>
      </c>
      <c r="AN41" s="121">
        <f t="shared" si="13"/>
        <v>-671.6</v>
      </c>
      <c r="AO41" s="121">
        <f t="shared" si="13"/>
        <v>-671.6</v>
      </c>
      <c r="AP41" s="121">
        <f t="shared" si="13"/>
        <v>-671.6</v>
      </c>
      <c r="AQ41" s="121">
        <f t="shared" si="13"/>
        <v>-671.6</v>
      </c>
      <c r="AR41" s="121">
        <f t="shared" si="13"/>
        <v>-671.6</v>
      </c>
      <c r="AS41" s="121">
        <f t="shared" si="13"/>
        <v>-671.6</v>
      </c>
      <c r="AT41" s="121">
        <f t="shared" si="13"/>
        <v>-671.6</v>
      </c>
      <c r="AU41" s="121">
        <f t="shared" si="13"/>
        <v>-671.6</v>
      </c>
      <c r="AV41" s="121">
        <f t="shared" si="13"/>
        <v>-671.6</v>
      </c>
      <c r="AW41" s="121">
        <f t="shared" si="13"/>
        <v>-671.6</v>
      </c>
      <c r="AX41" s="121">
        <f t="shared" si="13"/>
        <v>-671.6</v>
      </c>
      <c r="AY41" s="121">
        <f t="shared" si="13"/>
        <v>-671.6</v>
      </c>
      <c r="AZ41" s="121">
        <f t="shared" si="13"/>
        <v>-671.6</v>
      </c>
      <c r="BA41" s="121">
        <f t="shared" si="14"/>
        <v>-671.6</v>
      </c>
      <c r="BB41" s="121">
        <f t="shared" si="14"/>
        <v>-671.6</v>
      </c>
      <c r="BC41" s="121">
        <f t="shared" si="14"/>
        <v>-671.6</v>
      </c>
      <c r="BD41" s="121">
        <f t="shared" si="14"/>
        <v>-671.6</v>
      </c>
      <c r="BE41" s="121">
        <f t="shared" si="14"/>
        <v>-671.6</v>
      </c>
      <c r="BF41" s="121">
        <f t="shared" si="14"/>
        <v>-671.6</v>
      </c>
      <c r="BG41" s="121">
        <f t="shared" si="14"/>
        <v>-671.6</v>
      </c>
      <c r="BH41" s="121">
        <f t="shared" si="14"/>
        <v>-671.6</v>
      </c>
      <c r="BI41" s="121">
        <f t="shared" si="14"/>
        <v>-671.6</v>
      </c>
      <c r="BJ41" s="121">
        <f t="shared" si="14"/>
        <v>-671.6</v>
      </c>
      <c r="BK41" s="121">
        <f t="shared" si="14"/>
        <v>-671.6</v>
      </c>
      <c r="BL41" s="121">
        <f t="shared" si="14"/>
        <v>-671.6</v>
      </c>
      <c r="BM41" s="121">
        <f t="shared" si="14"/>
        <v>-671.6</v>
      </c>
      <c r="BN41" s="121">
        <f t="shared" si="14"/>
        <v>-671.6</v>
      </c>
      <c r="BO41" s="121">
        <f t="shared" si="14"/>
        <v>-671.6</v>
      </c>
      <c r="BP41" s="121">
        <f t="shared" si="14"/>
        <v>-671.6</v>
      </c>
      <c r="BQ41" s="121">
        <f t="shared" si="15"/>
        <v>-671.6</v>
      </c>
      <c r="BR41" s="121">
        <f t="shared" si="15"/>
        <v>-671.6</v>
      </c>
      <c r="BS41" s="121">
        <f t="shared" si="15"/>
        <v>-671.6</v>
      </c>
      <c r="BT41" s="121">
        <f t="shared" si="15"/>
        <v>-671.6</v>
      </c>
      <c r="BU41" s="121">
        <f t="shared" si="15"/>
        <v>-671.6</v>
      </c>
      <c r="BV41" s="121">
        <f t="shared" si="15"/>
        <v>-671.6</v>
      </c>
      <c r="BW41" s="121">
        <f t="shared" si="15"/>
        <v>-671.6</v>
      </c>
      <c r="BX41" s="121">
        <f t="shared" si="15"/>
        <v>-671.6</v>
      </c>
      <c r="BY41" s="121">
        <f t="shared" si="15"/>
        <v>-671.6</v>
      </c>
      <c r="BZ41" s="121">
        <f t="shared" si="15"/>
        <v>-671.6</v>
      </c>
      <c r="CA41" s="121">
        <f t="shared" si="15"/>
        <v>-671.6</v>
      </c>
      <c r="CB41" s="121">
        <f t="shared" si="15"/>
        <v>-671.6</v>
      </c>
      <c r="CC41" s="121">
        <f t="shared" si="15"/>
        <v>-671.6</v>
      </c>
      <c r="CD41" s="121">
        <f t="shared" si="15"/>
        <v>-671.6</v>
      </c>
      <c r="CE41" s="121">
        <f t="shared" si="15"/>
        <v>-671.6</v>
      </c>
      <c r="CF41" s="121">
        <f t="shared" si="15"/>
        <v>-671.6</v>
      </c>
      <c r="CG41" s="121">
        <f t="shared" si="16"/>
        <v>-671.6</v>
      </c>
      <c r="CH41" s="121">
        <f t="shared" si="16"/>
        <v>-671.6</v>
      </c>
      <c r="CI41" s="121">
        <f t="shared" si="16"/>
        <v>-671.6</v>
      </c>
      <c r="CJ41" s="121">
        <f t="shared" si="16"/>
        <v>-671.6</v>
      </c>
      <c r="CK41" s="121">
        <f t="shared" si="16"/>
        <v>-671.6</v>
      </c>
      <c r="CL41" s="121">
        <f t="shared" si="16"/>
        <v>-671.6</v>
      </c>
      <c r="CM41" s="121">
        <f t="shared" si="16"/>
        <v>-671.6</v>
      </c>
      <c r="CN41" s="121">
        <f t="shared" si="16"/>
        <v>-671.6</v>
      </c>
      <c r="CO41" s="121">
        <f t="shared" si="16"/>
        <v>-671.6</v>
      </c>
      <c r="CP41" s="121">
        <f t="shared" si="16"/>
        <v>-671.6</v>
      </c>
      <c r="CQ41" s="121">
        <f t="shared" si="16"/>
        <v>-671.6</v>
      </c>
      <c r="CR41" s="121">
        <f t="shared" si="16"/>
        <v>-671.6</v>
      </c>
      <c r="CS41" s="121">
        <f t="shared" si="16"/>
        <v>-671.6</v>
      </c>
      <c r="CT41" s="121">
        <f t="shared" si="16"/>
        <v>-671.6</v>
      </c>
      <c r="CU41" s="121">
        <f t="shared" si="16"/>
        <v>-671.6</v>
      </c>
      <c r="CV41" s="121">
        <f t="shared" si="16"/>
        <v>-671.6</v>
      </c>
      <c r="CW41" s="121">
        <f t="shared" si="17"/>
        <v>-671.6</v>
      </c>
      <c r="CX41" s="121">
        <f t="shared" si="17"/>
        <v>-671.6</v>
      </c>
      <c r="CY41" s="121">
        <f t="shared" si="17"/>
        <v>-671.6</v>
      </c>
    </row>
    <row r="42" spans="1:103" s="11" customFormat="1" ht="12.6" customHeight="1">
      <c r="A42" s="87"/>
      <c r="B42" s="90" t="s">
        <v>637</v>
      </c>
      <c r="C42" s="121">
        <f>C41*C29</f>
        <v>-671.6</v>
      </c>
      <c r="D42" s="121">
        <f t="shared" ref="D42:BO42" si="18">D41*D29</f>
        <v>-648.88888888888891</v>
      </c>
      <c r="E42" s="121">
        <f t="shared" si="18"/>
        <v>-626.94578636607628</v>
      </c>
      <c r="F42" s="121">
        <f t="shared" si="18"/>
        <v>-605.74472112664387</v>
      </c>
      <c r="G42" s="121">
        <f t="shared" si="18"/>
        <v>-585.26060012236121</v>
      </c>
      <c r="H42" s="121">
        <f t="shared" si="18"/>
        <v>-565.46917886218478</v>
      </c>
      <c r="I42" s="121">
        <f t="shared" si="18"/>
        <v>-546.34703271708679</v>
      </c>
      <c r="J42" s="121">
        <f t="shared" si="18"/>
        <v>-527.87152919525306</v>
      </c>
      <c r="K42" s="121">
        <f t="shared" si="18"/>
        <v>-510.02080115483392</v>
      </c>
      <c r="L42" s="121">
        <f t="shared" si="18"/>
        <v>-492.7737209225449</v>
      </c>
      <c r="M42" s="121">
        <f t="shared" si="18"/>
        <v>-476.10987528748302</v>
      </c>
      <c r="N42" s="121">
        <f t="shared" si="18"/>
        <v>-460.00954134056332</v>
      </c>
      <c r="O42" s="121">
        <f t="shared" si="18"/>
        <v>-444.45366313097912</v>
      </c>
      <c r="P42" s="121">
        <f t="shared" si="18"/>
        <v>-429.42382911205715</v>
      </c>
      <c r="Q42" s="121">
        <f t="shared" si="18"/>
        <v>-414.9022503498137</v>
      </c>
      <c r="R42" s="121">
        <f t="shared" si="18"/>
        <v>-400.87173946841904</v>
      </c>
      <c r="S42" s="121">
        <f t="shared" si="18"/>
        <v>-387.31569030765127</v>
      </c>
      <c r="T42" s="121">
        <f t="shared" si="18"/>
        <v>-374.21805826826215</v>
      </c>
      <c r="U42" s="121">
        <f t="shared" si="18"/>
        <v>-361.56334132199243</v>
      </c>
      <c r="V42" s="121">
        <f t="shared" si="18"/>
        <v>-349.33656166376079</v>
      </c>
      <c r="W42" s="121">
        <f t="shared" si="18"/>
        <v>-337.52324798430999</v>
      </c>
      <c r="X42" s="121">
        <f t="shared" si="18"/>
        <v>-326.10941834232852</v>
      </c>
      <c r="Y42" s="121">
        <f t="shared" si="18"/>
        <v>-315.08156361577636</v>
      </c>
      <c r="Z42" s="121">
        <f t="shared" si="18"/>
        <v>-304.42663151282744</v>
      </c>
      <c r="AA42" s="121">
        <f t="shared" si="18"/>
        <v>-294.13201112350481</v>
      </c>
      <c r="AB42" s="121">
        <f t="shared" si="18"/>
        <v>-284.18551799372449</v>
      </c>
      <c r="AC42" s="121">
        <f t="shared" si="18"/>
        <v>-274.57537970408163</v>
      </c>
      <c r="AD42" s="121">
        <f t="shared" si="18"/>
        <v>-265.29022193631079</v>
      </c>
      <c r="AE42" s="121">
        <f t="shared" si="18"/>
        <v>-256.31905501092831</v>
      </c>
      <c r="AF42" s="121">
        <f t="shared" si="18"/>
        <v>-247.65126088012403</v>
      </c>
      <c r="AG42" s="121">
        <f t="shared" si="18"/>
        <v>-239.27658056050632</v>
      </c>
      <c r="AH42" s="121">
        <f t="shared" si="18"/>
        <v>-232.30735976748184</v>
      </c>
      <c r="AI42" s="121">
        <f t="shared" si="18"/>
        <v>-225.54112598784647</v>
      </c>
      <c r="AJ42" s="121">
        <f t="shared" si="18"/>
        <v>-218.97196697849171</v>
      </c>
      <c r="AK42" s="121">
        <f t="shared" si="18"/>
        <v>-212.59414269756476</v>
      </c>
      <c r="AL42" s="121">
        <f t="shared" si="18"/>
        <v>-206.40208028889782</v>
      </c>
      <c r="AM42" s="121">
        <f t="shared" si="18"/>
        <v>-200.39036921252216</v>
      </c>
      <c r="AN42" s="121">
        <f t="shared" si="18"/>
        <v>-194.55375651701181</v>
      </c>
      <c r="AO42" s="121">
        <f t="shared" si="18"/>
        <v>-188.88714224952602</v>
      </c>
      <c r="AP42" s="121">
        <f t="shared" si="18"/>
        <v>-183.38557499953984</v>
      </c>
      <c r="AQ42" s="121">
        <f t="shared" si="18"/>
        <v>-178.04424757236876</v>
      </c>
      <c r="AR42" s="121">
        <f t="shared" si="18"/>
        <v>-172.85849278870757</v>
      </c>
      <c r="AS42" s="121">
        <f t="shared" si="18"/>
        <v>-167.82377940651219</v>
      </c>
      <c r="AT42" s="121">
        <f t="shared" si="18"/>
        <v>-162.93570816166232</v>
      </c>
      <c r="AU42" s="121">
        <f t="shared" si="18"/>
        <v>-158.19000792394399</v>
      </c>
      <c r="AV42" s="121">
        <f t="shared" si="18"/>
        <v>-153.58253196499416</v>
      </c>
      <c r="AW42" s="121">
        <f t="shared" si="18"/>
        <v>-149.10925433494577</v>
      </c>
      <c r="AX42" s="121">
        <f t="shared" si="18"/>
        <v>-144.76626634460757</v>
      </c>
      <c r="AY42" s="121">
        <f t="shared" si="18"/>
        <v>-140.54977315010444</v>
      </c>
      <c r="AZ42" s="121">
        <f t="shared" si="18"/>
        <v>-136.45609043699457</v>
      </c>
      <c r="BA42" s="121">
        <f t="shared" si="18"/>
        <v>-132.48164120096561</v>
      </c>
      <c r="BB42" s="121">
        <f t="shared" si="18"/>
        <v>-128.62295262229671</v>
      </c>
      <c r="BC42" s="121">
        <f t="shared" si="18"/>
        <v>-124.87665303135604</v>
      </c>
      <c r="BD42" s="121">
        <f t="shared" si="18"/>
        <v>-121.2394689624816</v>
      </c>
      <c r="BE42" s="121">
        <f t="shared" si="18"/>
        <v>-117.70822229367145</v>
      </c>
      <c r="BF42" s="121">
        <f t="shared" si="18"/>
        <v>-114.27982746958394</v>
      </c>
      <c r="BG42" s="121">
        <f t="shared" si="18"/>
        <v>-110.9512888054213</v>
      </c>
      <c r="BH42" s="121">
        <f t="shared" si="18"/>
        <v>-107.71969786934106</v>
      </c>
      <c r="BI42" s="121">
        <f t="shared" si="18"/>
        <v>-104.58223094110782</v>
      </c>
      <c r="BJ42" s="121">
        <f t="shared" si="18"/>
        <v>-101.53614654476489</v>
      </c>
      <c r="BK42" s="121">
        <f t="shared" si="18"/>
        <v>-98.578783053169801</v>
      </c>
      <c r="BL42" s="121">
        <f t="shared" si="18"/>
        <v>-95.707556362300764</v>
      </c>
      <c r="BM42" s="121">
        <f t="shared" si="18"/>
        <v>-92.919957633301721</v>
      </c>
      <c r="BN42" s="121">
        <f t="shared" si="18"/>
        <v>-90.213551100292932</v>
      </c>
      <c r="BO42" s="121">
        <f t="shared" si="18"/>
        <v>-87.585971942031975</v>
      </c>
      <c r="BP42" s="121">
        <f t="shared" ref="BP42:CY42" si="19">BP41*BP29</f>
        <v>-85.034924215565027</v>
      </c>
      <c r="BQ42" s="121">
        <f t="shared" si="19"/>
        <v>-82.558178850063129</v>
      </c>
      <c r="BR42" s="121">
        <f t="shared" si="19"/>
        <v>-80.153571699090406</v>
      </c>
      <c r="BS42" s="121">
        <f t="shared" si="19"/>
        <v>-77.819001649602342</v>
      </c>
      <c r="BT42" s="121">
        <f t="shared" si="19"/>
        <v>-75.552428786021693</v>
      </c>
      <c r="BU42" s="121">
        <f t="shared" si="19"/>
        <v>-73.351872607788053</v>
      </c>
      <c r="BV42" s="121">
        <f t="shared" si="19"/>
        <v>-71.215410298823343</v>
      </c>
      <c r="BW42" s="121">
        <f t="shared" si="19"/>
        <v>-69.141175047401305</v>
      </c>
      <c r="BX42" s="121">
        <f t="shared" si="19"/>
        <v>-67.12735441495272</v>
      </c>
      <c r="BY42" s="121">
        <f t="shared" si="19"/>
        <v>-65.172188752381288</v>
      </c>
      <c r="BZ42" s="121">
        <f t="shared" si="19"/>
        <v>-63.273969662506097</v>
      </c>
      <c r="CA42" s="121">
        <f t="shared" si="19"/>
        <v>-61.730702109762056</v>
      </c>
      <c r="CB42" s="121">
        <f t="shared" si="19"/>
        <v>-60.22507522903615</v>
      </c>
      <c r="CC42" s="121">
        <f t="shared" si="19"/>
        <v>-58.756170955157224</v>
      </c>
      <c r="CD42" s="121">
        <f t="shared" si="19"/>
        <v>-57.323093614787538</v>
      </c>
      <c r="CE42" s="121">
        <f t="shared" si="19"/>
        <v>-55.92496938028053</v>
      </c>
      <c r="CF42" s="121">
        <f t="shared" si="19"/>
        <v>-54.560945736859061</v>
      </c>
      <c r="CG42" s="121">
        <f t="shared" si="19"/>
        <v>-53.230190962789337</v>
      </c>
      <c r="CH42" s="121">
        <f t="shared" si="19"/>
        <v>-51.931893622233503</v>
      </c>
      <c r="CI42" s="121">
        <f t="shared" si="19"/>
        <v>-50.665262070471712</v>
      </c>
      <c r="CJ42" s="121">
        <f t="shared" si="19"/>
        <v>-49.429523971191919</v>
      </c>
      <c r="CK42" s="121">
        <f t="shared" si="19"/>
        <v>-48.223925825553088</v>
      </c>
      <c r="CL42" s="121">
        <f t="shared" si="19"/>
        <v>-47.047732512734733</v>
      </c>
      <c r="CM42" s="121">
        <f t="shared" si="19"/>
        <v>-45.900226841692422</v>
      </c>
      <c r="CN42" s="121">
        <f t="shared" si="19"/>
        <v>-44.780709113846271</v>
      </c>
      <c r="CO42" s="121">
        <f t="shared" si="19"/>
        <v>-43.688496696435394</v>
      </c>
      <c r="CP42" s="121">
        <f t="shared" si="19"/>
        <v>-42.622923606278441</v>
      </c>
      <c r="CQ42" s="121">
        <f t="shared" si="19"/>
        <v>-41.58334010368629</v>
      </c>
      <c r="CR42" s="121">
        <f t="shared" si="19"/>
        <v>-40.569112296279307</v>
      </c>
      <c r="CS42" s="121">
        <f t="shared" si="19"/>
        <v>-39.579621752467617</v>
      </c>
      <c r="CT42" s="121">
        <f t="shared" si="19"/>
        <v>-38.614265124358653</v>
      </c>
      <c r="CU42" s="121">
        <f t="shared" si="19"/>
        <v>-37.672453779862103</v>
      </c>
      <c r="CV42" s="121">
        <f t="shared" si="19"/>
        <v>-36.753613443767911</v>
      </c>
      <c r="CW42" s="121">
        <f t="shared" si="19"/>
        <v>-35.857183847578455</v>
      </c>
      <c r="CX42" s="121">
        <f t="shared" si="19"/>
        <v>-34.982618387881416</v>
      </c>
      <c r="CY42" s="121">
        <f t="shared" si="19"/>
        <v>-34.129383793055041</v>
      </c>
    </row>
    <row r="43" spans="1:103" s="11" customFormat="1" ht="12.6" customHeight="1">
      <c r="A43" s="87"/>
      <c r="B43" s="88" t="s">
        <v>638</v>
      </c>
      <c r="C43" s="91">
        <f ca="1">SUM(OFFSET(C42,,,,$C$8))</f>
        <v>-20022.105445856276</v>
      </c>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87"/>
      <c r="BM43" s="87"/>
      <c r="BN43" s="87"/>
      <c r="BO43" s="87"/>
      <c r="BP43" s="87"/>
      <c r="BQ43" s="87"/>
      <c r="BR43" s="87"/>
      <c r="BS43" s="87"/>
      <c r="BT43" s="87"/>
      <c r="BU43" s="87"/>
      <c r="BV43" s="87"/>
      <c r="BW43" s="87"/>
      <c r="BX43" s="87"/>
      <c r="BY43" s="87"/>
      <c r="BZ43" s="87"/>
      <c r="CA43" s="87"/>
      <c r="CB43" s="87"/>
      <c r="CC43" s="87"/>
      <c r="CD43" s="87"/>
      <c r="CE43" s="87"/>
    </row>
    <row r="45" spans="1:103" s="11" customFormat="1" ht="12.6" customHeight="1">
      <c r="A45" s="10"/>
      <c r="B45" s="81" t="s">
        <v>544</v>
      </c>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row>
    <row r="46" spans="1:103" s="11" customFormat="1" ht="12.6" customHeight="1">
      <c r="A46" s="10"/>
      <c r="B46" s="83"/>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row>
    <row r="47" spans="1:103" s="11" customFormat="1" ht="12.6" customHeight="1">
      <c r="A47" s="10"/>
      <c r="B47" s="84" t="s">
        <v>571</v>
      </c>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row>
    <row r="48" spans="1:103" s="11" customFormat="1" ht="12.6" customHeight="1">
      <c r="A48" s="10"/>
      <c r="B48" s="123" t="s">
        <v>653</v>
      </c>
      <c r="C48" s="86">
        <f>F13</f>
        <v>-12</v>
      </c>
      <c r="D48" s="86">
        <f>C48</f>
        <v>-12</v>
      </c>
      <c r="E48" s="86">
        <f t="shared" ref="E48:T49" si="20">D48</f>
        <v>-12</v>
      </c>
      <c r="F48" s="86">
        <f t="shared" si="20"/>
        <v>-12</v>
      </c>
      <c r="G48" s="86">
        <f t="shared" si="20"/>
        <v>-12</v>
      </c>
      <c r="H48" s="86">
        <f t="shared" si="20"/>
        <v>-12</v>
      </c>
      <c r="I48" s="86">
        <f t="shared" si="20"/>
        <v>-12</v>
      </c>
      <c r="J48" s="86">
        <f t="shared" si="20"/>
        <v>-12</v>
      </c>
      <c r="K48" s="86">
        <f t="shared" si="20"/>
        <v>-12</v>
      </c>
      <c r="L48" s="86">
        <f t="shared" si="20"/>
        <v>-12</v>
      </c>
      <c r="M48" s="86">
        <f t="shared" si="20"/>
        <v>-12</v>
      </c>
      <c r="N48" s="86">
        <f t="shared" si="20"/>
        <v>-12</v>
      </c>
      <c r="O48" s="86">
        <f t="shared" si="20"/>
        <v>-12</v>
      </c>
      <c r="P48" s="86">
        <f t="shared" si="20"/>
        <v>-12</v>
      </c>
      <c r="Q48" s="86">
        <f t="shared" si="20"/>
        <v>-12</v>
      </c>
      <c r="R48" s="86">
        <f t="shared" si="20"/>
        <v>-12</v>
      </c>
      <c r="S48" s="86">
        <f t="shared" si="20"/>
        <v>-12</v>
      </c>
      <c r="T48" s="86">
        <f t="shared" si="20"/>
        <v>-12</v>
      </c>
      <c r="U48" s="86">
        <f t="shared" ref="U48:AJ49" si="21">T48</f>
        <v>-12</v>
      </c>
      <c r="V48" s="86">
        <f t="shared" si="21"/>
        <v>-12</v>
      </c>
      <c r="W48" s="86">
        <f t="shared" si="21"/>
        <v>-12</v>
      </c>
      <c r="X48" s="86">
        <f t="shared" si="21"/>
        <v>-12</v>
      </c>
      <c r="Y48" s="86">
        <f t="shared" si="21"/>
        <v>-12</v>
      </c>
      <c r="Z48" s="86">
        <f t="shared" si="21"/>
        <v>-12</v>
      </c>
      <c r="AA48" s="86">
        <f t="shared" si="21"/>
        <v>-12</v>
      </c>
      <c r="AB48" s="86">
        <f t="shared" si="21"/>
        <v>-12</v>
      </c>
      <c r="AC48" s="86">
        <f t="shared" si="21"/>
        <v>-12</v>
      </c>
      <c r="AD48" s="86">
        <f t="shared" si="21"/>
        <v>-12</v>
      </c>
      <c r="AE48" s="86">
        <f t="shared" si="21"/>
        <v>-12</v>
      </c>
      <c r="AF48" s="86">
        <f t="shared" si="21"/>
        <v>-12</v>
      </c>
      <c r="AG48" s="86">
        <f t="shared" si="21"/>
        <v>-12</v>
      </c>
      <c r="AH48" s="86">
        <f t="shared" si="21"/>
        <v>-12</v>
      </c>
      <c r="AI48" s="86">
        <f t="shared" si="21"/>
        <v>-12</v>
      </c>
      <c r="AJ48" s="86">
        <f t="shared" si="21"/>
        <v>-12</v>
      </c>
      <c r="AK48" s="86">
        <f t="shared" ref="AK48:AZ49" si="22">AJ48</f>
        <v>-12</v>
      </c>
      <c r="AL48" s="86">
        <f t="shared" si="22"/>
        <v>-12</v>
      </c>
      <c r="AM48" s="86">
        <f t="shared" si="22"/>
        <v>-12</v>
      </c>
      <c r="AN48" s="86">
        <f t="shared" si="22"/>
        <v>-12</v>
      </c>
      <c r="AO48" s="86">
        <f t="shared" si="22"/>
        <v>-12</v>
      </c>
      <c r="AP48" s="86">
        <f t="shared" si="22"/>
        <v>-12</v>
      </c>
      <c r="AQ48" s="86">
        <f t="shared" si="22"/>
        <v>-12</v>
      </c>
      <c r="AR48" s="86">
        <f t="shared" si="22"/>
        <v>-12</v>
      </c>
      <c r="AS48" s="86">
        <f t="shared" si="22"/>
        <v>-12</v>
      </c>
      <c r="AT48" s="86">
        <f t="shared" si="22"/>
        <v>-12</v>
      </c>
      <c r="AU48" s="86">
        <f t="shared" si="22"/>
        <v>-12</v>
      </c>
      <c r="AV48" s="86">
        <f t="shared" si="22"/>
        <v>-12</v>
      </c>
      <c r="AW48" s="86">
        <f t="shared" si="22"/>
        <v>-12</v>
      </c>
      <c r="AX48" s="86">
        <f t="shared" si="22"/>
        <v>-12</v>
      </c>
      <c r="AY48" s="86">
        <f t="shared" si="22"/>
        <v>-12</v>
      </c>
      <c r="AZ48" s="86">
        <f t="shared" si="22"/>
        <v>-12</v>
      </c>
      <c r="BA48" s="86">
        <f t="shared" ref="BA48:BP49" si="23">AZ48</f>
        <v>-12</v>
      </c>
      <c r="BB48" s="86">
        <f t="shared" si="23"/>
        <v>-12</v>
      </c>
      <c r="BC48" s="86">
        <f t="shared" si="23"/>
        <v>-12</v>
      </c>
      <c r="BD48" s="86">
        <f t="shared" si="23"/>
        <v>-12</v>
      </c>
      <c r="BE48" s="86">
        <f t="shared" si="23"/>
        <v>-12</v>
      </c>
      <c r="BF48" s="86">
        <f t="shared" si="23"/>
        <v>-12</v>
      </c>
      <c r="BG48" s="86">
        <f t="shared" si="23"/>
        <v>-12</v>
      </c>
      <c r="BH48" s="86">
        <f t="shared" si="23"/>
        <v>-12</v>
      </c>
      <c r="BI48" s="86">
        <f t="shared" si="23"/>
        <v>-12</v>
      </c>
      <c r="BJ48" s="86">
        <f t="shared" si="23"/>
        <v>-12</v>
      </c>
      <c r="BK48" s="86">
        <f t="shared" si="23"/>
        <v>-12</v>
      </c>
      <c r="BL48" s="86">
        <f t="shared" si="23"/>
        <v>-12</v>
      </c>
      <c r="BM48" s="86">
        <f t="shared" si="23"/>
        <v>-12</v>
      </c>
      <c r="BN48" s="86">
        <f t="shared" si="23"/>
        <v>-12</v>
      </c>
      <c r="BO48" s="86">
        <f t="shared" si="23"/>
        <v>-12</v>
      </c>
      <c r="BP48" s="86">
        <f t="shared" si="23"/>
        <v>-12</v>
      </c>
      <c r="BQ48" s="86">
        <f t="shared" ref="BQ48:CF49" si="24">BP48</f>
        <v>-12</v>
      </c>
      <c r="BR48" s="86">
        <f t="shared" si="24"/>
        <v>-12</v>
      </c>
      <c r="BS48" s="86">
        <f t="shared" si="24"/>
        <v>-12</v>
      </c>
      <c r="BT48" s="86">
        <f t="shared" si="24"/>
        <v>-12</v>
      </c>
      <c r="BU48" s="86">
        <f t="shared" si="24"/>
        <v>-12</v>
      </c>
      <c r="BV48" s="86">
        <f t="shared" si="24"/>
        <v>-12</v>
      </c>
      <c r="BW48" s="86">
        <f t="shared" si="24"/>
        <v>-12</v>
      </c>
      <c r="BX48" s="86">
        <f t="shared" si="24"/>
        <v>-12</v>
      </c>
      <c r="BY48" s="86">
        <f t="shared" si="24"/>
        <v>-12</v>
      </c>
      <c r="BZ48" s="86">
        <f t="shared" si="24"/>
        <v>-12</v>
      </c>
      <c r="CA48" s="86">
        <f t="shared" si="24"/>
        <v>-12</v>
      </c>
      <c r="CB48" s="86">
        <f t="shared" si="24"/>
        <v>-12</v>
      </c>
      <c r="CC48" s="86">
        <f t="shared" si="24"/>
        <v>-12</v>
      </c>
      <c r="CD48" s="86">
        <f t="shared" si="24"/>
        <v>-12</v>
      </c>
      <c r="CE48" s="86">
        <f t="shared" si="24"/>
        <v>-12</v>
      </c>
      <c r="CF48" s="86">
        <f t="shared" si="24"/>
        <v>-12</v>
      </c>
      <c r="CG48" s="86">
        <f t="shared" ref="CG48:CV49" si="25">CF48</f>
        <v>-12</v>
      </c>
      <c r="CH48" s="86">
        <f t="shared" si="25"/>
        <v>-12</v>
      </c>
      <c r="CI48" s="86">
        <f t="shared" si="25"/>
        <v>-12</v>
      </c>
      <c r="CJ48" s="86">
        <f t="shared" si="25"/>
        <v>-12</v>
      </c>
      <c r="CK48" s="86">
        <f t="shared" si="25"/>
        <v>-12</v>
      </c>
      <c r="CL48" s="86">
        <f t="shared" si="25"/>
        <v>-12</v>
      </c>
      <c r="CM48" s="86">
        <f t="shared" si="25"/>
        <v>-12</v>
      </c>
      <c r="CN48" s="86">
        <f t="shared" si="25"/>
        <v>-12</v>
      </c>
      <c r="CO48" s="86">
        <f t="shared" si="25"/>
        <v>-12</v>
      </c>
      <c r="CP48" s="86">
        <f t="shared" si="25"/>
        <v>-12</v>
      </c>
      <c r="CQ48" s="86">
        <f t="shared" si="25"/>
        <v>-12</v>
      </c>
      <c r="CR48" s="86">
        <f t="shared" si="25"/>
        <v>-12</v>
      </c>
      <c r="CS48" s="86">
        <f t="shared" si="25"/>
        <v>-12</v>
      </c>
      <c r="CT48" s="86">
        <f t="shared" si="25"/>
        <v>-12</v>
      </c>
      <c r="CU48" s="86">
        <f t="shared" si="25"/>
        <v>-12</v>
      </c>
      <c r="CV48" s="86">
        <f t="shared" si="25"/>
        <v>-12</v>
      </c>
      <c r="CW48" s="86">
        <f t="shared" ref="CW48:CY49" si="26">CV48</f>
        <v>-12</v>
      </c>
      <c r="CX48" s="86">
        <f t="shared" si="26"/>
        <v>-12</v>
      </c>
      <c r="CY48" s="86">
        <f t="shared" si="26"/>
        <v>-12</v>
      </c>
    </row>
    <row r="49" spans="1:103" s="11" customFormat="1" ht="12.6" customHeight="1">
      <c r="A49" s="87"/>
      <c r="B49" s="88" t="s">
        <v>636</v>
      </c>
      <c r="C49" s="89">
        <f>F15</f>
        <v>-3103.92</v>
      </c>
      <c r="D49" s="89">
        <f>C49</f>
        <v>-3103.92</v>
      </c>
      <c r="E49" s="89">
        <f t="shared" si="20"/>
        <v>-3103.92</v>
      </c>
      <c r="F49" s="89">
        <f t="shared" si="20"/>
        <v>-3103.92</v>
      </c>
      <c r="G49" s="89">
        <f t="shared" si="20"/>
        <v>-3103.92</v>
      </c>
      <c r="H49" s="89">
        <f t="shared" si="20"/>
        <v>-3103.92</v>
      </c>
      <c r="I49" s="89">
        <f t="shared" si="20"/>
        <v>-3103.92</v>
      </c>
      <c r="J49" s="89">
        <f t="shared" si="20"/>
        <v>-3103.92</v>
      </c>
      <c r="K49" s="89">
        <f t="shared" si="20"/>
        <v>-3103.92</v>
      </c>
      <c r="L49" s="89">
        <f t="shared" si="20"/>
        <v>-3103.92</v>
      </c>
      <c r="M49" s="89">
        <f t="shared" si="20"/>
        <v>-3103.92</v>
      </c>
      <c r="N49" s="89">
        <f t="shared" si="20"/>
        <v>-3103.92</v>
      </c>
      <c r="O49" s="89">
        <f t="shared" si="20"/>
        <v>-3103.92</v>
      </c>
      <c r="P49" s="89">
        <f t="shared" si="20"/>
        <v>-3103.92</v>
      </c>
      <c r="Q49" s="89">
        <f t="shared" si="20"/>
        <v>-3103.92</v>
      </c>
      <c r="R49" s="89">
        <f t="shared" si="20"/>
        <v>-3103.92</v>
      </c>
      <c r="S49" s="89">
        <f t="shared" si="20"/>
        <v>-3103.92</v>
      </c>
      <c r="T49" s="89">
        <f t="shared" si="20"/>
        <v>-3103.92</v>
      </c>
      <c r="U49" s="89">
        <f t="shared" si="21"/>
        <v>-3103.92</v>
      </c>
      <c r="V49" s="89">
        <f t="shared" si="21"/>
        <v>-3103.92</v>
      </c>
      <c r="W49" s="89">
        <f t="shared" si="21"/>
        <v>-3103.92</v>
      </c>
      <c r="X49" s="89">
        <f t="shared" si="21"/>
        <v>-3103.92</v>
      </c>
      <c r="Y49" s="89">
        <f t="shared" si="21"/>
        <v>-3103.92</v>
      </c>
      <c r="Z49" s="89">
        <f t="shared" si="21"/>
        <v>-3103.92</v>
      </c>
      <c r="AA49" s="89">
        <f t="shared" si="21"/>
        <v>-3103.92</v>
      </c>
      <c r="AB49" s="89">
        <f t="shared" si="21"/>
        <v>-3103.92</v>
      </c>
      <c r="AC49" s="89">
        <f t="shared" si="21"/>
        <v>-3103.92</v>
      </c>
      <c r="AD49" s="89">
        <f t="shared" si="21"/>
        <v>-3103.92</v>
      </c>
      <c r="AE49" s="89">
        <f t="shared" si="21"/>
        <v>-3103.92</v>
      </c>
      <c r="AF49" s="89">
        <f t="shared" si="21"/>
        <v>-3103.92</v>
      </c>
      <c r="AG49" s="89">
        <f t="shared" si="21"/>
        <v>-3103.92</v>
      </c>
      <c r="AH49" s="89">
        <f t="shared" si="21"/>
        <v>-3103.92</v>
      </c>
      <c r="AI49" s="89">
        <f t="shared" si="21"/>
        <v>-3103.92</v>
      </c>
      <c r="AJ49" s="89">
        <f t="shared" si="21"/>
        <v>-3103.92</v>
      </c>
      <c r="AK49" s="89">
        <f t="shared" si="22"/>
        <v>-3103.92</v>
      </c>
      <c r="AL49" s="89">
        <f t="shared" si="22"/>
        <v>-3103.92</v>
      </c>
      <c r="AM49" s="89">
        <f t="shared" si="22"/>
        <v>-3103.92</v>
      </c>
      <c r="AN49" s="89">
        <f t="shared" si="22"/>
        <v>-3103.92</v>
      </c>
      <c r="AO49" s="89">
        <f t="shared" si="22"/>
        <v>-3103.92</v>
      </c>
      <c r="AP49" s="89">
        <f t="shared" si="22"/>
        <v>-3103.92</v>
      </c>
      <c r="AQ49" s="89">
        <f t="shared" si="22"/>
        <v>-3103.92</v>
      </c>
      <c r="AR49" s="89">
        <f t="shared" si="22"/>
        <v>-3103.92</v>
      </c>
      <c r="AS49" s="89">
        <f t="shared" si="22"/>
        <v>-3103.92</v>
      </c>
      <c r="AT49" s="89">
        <f t="shared" si="22"/>
        <v>-3103.92</v>
      </c>
      <c r="AU49" s="89">
        <f t="shared" si="22"/>
        <v>-3103.92</v>
      </c>
      <c r="AV49" s="89">
        <f t="shared" si="22"/>
        <v>-3103.92</v>
      </c>
      <c r="AW49" s="89">
        <f t="shared" si="22"/>
        <v>-3103.92</v>
      </c>
      <c r="AX49" s="89">
        <f t="shared" si="22"/>
        <v>-3103.92</v>
      </c>
      <c r="AY49" s="89">
        <f t="shared" si="22"/>
        <v>-3103.92</v>
      </c>
      <c r="AZ49" s="89">
        <f t="shared" si="22"/>
        <v>-3103.92</v>
      </c>
      <c r="BA49" s="89">
        <f t="shared" si="23"/>
        <v>-3103.92</v>
      </c>
      <c r="BB49" s="89">
        <f t="shared" si="23"/>
        <v>-3103.92</v>
      </c>
      <c r="BC49" s="89">
        <f t="shared" si="23"/>
        <v>-3103.92</v>
      </c>
      <c r="BD49" s="89">
        <f t="shared" si="23"/>
        <v>-3103.92</v>
      </c>
      <c r="BE49" s="89">
        <f t="shared" si="23"/>
        <v>-3103.92</v>
      </c>
      <c r="BF49" s="89">
        <f t="shared" si="23"/>
        <v>-3103.92</v>
      </c>
      <c r="BG49" s="89">
        <f t="shared" si="23"/>
        <v>-3103.92</v>
      </c>
      <c r="BH49" s="89">
        <f t="shared" si="23"/>
        <v>-3103.92</v>
      </c>
      <c r="BI49" s="89">
        <f t="shared" si="23"/>
        <v>-3103.92</v>
      </c>
      <c r="BJ49" s="89">
        <f t="shared" si="23"/>
        <v>-3103.92</v>
      </c>
      <c r="BK49" s="89">
        <f t="shared" si="23"/>
        <v>-3103.92</v>
      </c>
      <c r="BL49" s="89">
        <f t="shared" si="23"/>
        <v>-3103.92</v>
      </c>
      <c r="BM49" s="89">
        <f t="shared" si="23"/>
        <v>-3103.92</v>
      </c>
      <c r="BN49" s="89">
        <f t="shared" si="23"/>
        <v>-3103.92</v>
      </c>
      <c r="BO49" s="89">
        <f t="shared" si="23"/>
        <v>-3103.92</v>
      </c>
      <c r="BP49" s="89">
        <f t="shared" si="23"/>
        <v>-3103.92</v>
      </c>
      <c r="BQ49" s="89">
        <f t="shared" si="24"/>
        <v>-3103.92</v>
      </c>
      <c r="BR49" s="89">
        <f t="shared" si="24"/>
        <v>-3103.92</v>
      </c>
      <c r="BS49" s="89">
        <f t="shared" si="24"/>
        <v>-3103.92</v>
      </c>
      <c r="BT49" s="89">
        <f t="shared" si="24"/>
        <v>-3103.92</v>
      </c>
      <c r="BU49" s="89">
        <f t="shared" si="24"/>
        <v>-3103.92</v>
      </c>
      <c r="BV49" s="89">
        <f t="shared" si="24"/>
        <v>-3103.92</v>
      </c>
      <c r="BW49" s="89">
        <f t="shared" si="24"/>
        <v>-3103.92</v>
      </c>
      <c r="BX49" s="89">
        <f t="shared" si="24"/>
        <v>-3103.92</v>
      </c>
      <c r="BY49" s="89">
        <f t="shared" si="24"/>
        <v>-3103.92</v>
      </c>
      <c r="BZ49" s="89">
        <f t="shared" si="24"/>
        <v>-3103.92</v>
      </c>
      <c r="CA49" s="89">
        <f t="shared" si="24"/>
        <v>-3103.92</v>
      </c>
      <c r="CB49" s="89">
        <f t="shared" si="24"/>
        <v>-3103.92</v>
      </c>
      <c r="CC49" s="89">
        <f t="shared" si="24"/>
        <v>-3103.92</v>
      </c>
      <c r="CD49" s="89">
        <f t="shared" si="24"/>
        <v>-3103.92</v>
      </c>
      <c r="CE49" s="89">
        <f t="shared" si="24"/>
        <v>-3103.92</v>
      </c>
      <c r="CF49" s="89">
        <f t="shared" si="24"/>
        <v>-3103.92</v>
      </c>
      <c r="CG49" s="89">
        <f t="shared" si="25"/>
        <v>-3103.92</v>
      </c>
      <c r="CH49" s="89">
        <f t="shared" si="25"/>
        <v>-3103.92</v>
      </c>
      <c r="CI49" s="89">
        <f t="shared" si="25"/>
        <v>-3103.92</v>
      </c>
      <c r="CJ49" s="89">
        <f t="shared" si="25"/>
        <v>-3103.92</v>
      </c>
      <c r="CK49" s="89">
        <f t="shared" si="25"/>
        <v>-3103.92</v>
      </c>
      <c r="CL49" s="89">
        <f t="shared" si="25"/>
        <v>-3103.92</v>
      </c>
      <c r="CM49" s="89">
        <f t="shared" si="25"/>
        <v>-3103.92</v>
      </c>
      <c r="CN49" s="89">
        <f t="shared" si="25"/>
        <v>-3103.92</v>
      </c>
      <c r="CO49" s="89">
        <f t="shared" si="25"/>
        <v>-3103.92</v>
      </c>
      <c r="CP49" s="89">
        <f t="shared" si="25"/>
        <v>-3103.92</v>
      </c>
      <c r="CQ49" s="89">
        <f t="shared" si="25"/>
        <v>-3103.92</v>
      </c>
      <c r="CR49" s="89">
        <f t="shared" si="25"/>
        <v>-3103.92</v>
      </c>
      <c r="CS49" s="89">
        <f t="shared" si="25"/>
        <v>-3103.92</v>
      </c>
      <c r="CT49" s="89">
        <f t="shared" si="25"/>
        <v>-3103.92</v>
      </c>
      <c r="CU49" s="89">
        <f t="shared" si="25"/>
        <v>-3103.92</v>
      </c>
      <c r="CV49" s="89">
        <f t="shared" si="25"/>
        <v>-3103.92</v>
      </c>
      <c r="CW49" s="89">
        <f t="shared" si="26"/>
        <v>-3103.92</v>
      </c>
      <c r="CX49" s="89">
        <f t="shared" si="26"/>
        <v>-3103.92</v>
      </c>
      <c r="CY49" s="89">
        <f t="shared" si="26"/>
        <v>-3103.92</v>
      </c>
    </row>
    <row r="50" spans="1:103" s="11" customFormat="1" ht="12.6" customHeight="1">
      <c r="A50" s="87"/>
      <c r="B50" s="90" t="s">
        <v>637</v>
      </c>
      <c r="C50" s="89">
        <f t="shared" ref="C50:AH50" si="27">C49*C29</f>
        <v>-3103.92</v>
      </c>
      <c r="D50" s="89">
        <f t="shared" si="27"/>
        <v>-2998.9565217391309</v>
      </c>
      <c r="E50" s="89">
        <f t="shared" si="27"/>
        <v>-2897.5425330812859</v>
      </c>
      <c r="F50" s="89">
        <f t="shared" si="27"/>
        <v>-2799.5580029770881</v>
      </c>
      <c r="G50" s="89">
        <f t="shared" si="27"/>
        <v>-2704.8869593981531</v>
      </c>
      <c r="H50" s="89">
        <f t="shared" si="27"/>
        <v>-2613.4173520755103</v>
      </c>
      <c r="I50" s="89">
        <f t="shared" si="27"/>
        <v>-2525.0409198797201</v>
      </c>
      <c r="J50" s="89">
        <f t="shared" si="27"/>
        <v>-2439.6530626857202</v>
      </c>
      <c r="K50" s="89">
        <f t="shared" si="27"/>
        <v>-2357.1527175707447</v>
      </c>
      <c r="L50" s="89">
        <f t="shared" si="27"/>
        <v>-2277.4422391987873</v>
      </c>
      <c r="M50" s="89">
        <f t="shared" si="27"/>
        <v>-2200.4272842500359</v>
      </c>
      <c r="N50" s="89">
        <f t="shared" si="27"/>
        <v>-2126.0166997584893</v>
      </c>
      <c r="O50" s="89">
        <f t="shared" si="27"/>
        <v>-2054.1224152255936</v>
      </c>
      <c r="P50" s="89">
        <f t="shared" si="27"/>
        <v>-1984.6593383822162</v>
      </c>
      <c r="Q50" s="89">
        <f t="shared" si="27"/>
        <v>-1917.5452544755713</v>
      </c>
      <c r="R50" s="89">
        <f t="shared" si="27"/>
        <v>-1852.7007289619046</v>
      </c>
      <c r="S50" s="89">
        <f t="shared" si="27"/>
        <v>-1790.0490134897632</v>
      </c>
      <c r="T50" s="89">
        <f t="shared" si="27"/>
        <v>-1729.5159550625733</v>
      </c>
      <c r="U50" s="89">
        <f t="shared" si="27"/>
        <v>-1671.0299082730178</v>
      </c>
      <c r="V50" s="89">
        <f t="shared" si="27"/>
        <v>-1614.5216505053311</v>
      </c>
      <c r="W50" s="89">
        <f t="shared" si="27"/>
        <v>-1559.9243000051511</v>
      </c>
      <c r="X50" s="89">
        <f t="shared" si="27"/>
        <v>-1507.1732367199529</v>
      </c>
      <c r="Y50" s="89">
        <f t="shared" si="27"/>
        <v>-1456.2060258163797</v>
      </c>
      <c r="Z50" s="89">
        <f t="shared" si="27"/>
        <v>-1406.9623437839418</v>
      </c>
      <c r="AA50" s="89">
        <f t="shared" si="27"/>
        <v>-1359.383907037625</v>
      </c>
      <c r="AB50" s="89">
        <f t="shared" si="27"/>
        <v>-1313.4144029349036</v>
      </c>
      <c r="AC50" s="89">
        <f t="shared" si="27"/>
        <v>-1268.9994231255109</v>
      </c>
      <c r="AD50" s="89">
        <f t="shared" si="27"/>
        <v>-1226.0863991550832</v>
      </c>
      <c r="AE50" s="89">
        <f t="shared" si="27"/>
        <v>-1184.6245402464572</v>
      </c>
      <c r="AF50" s="89">
        <f t="shared" si="27"/>
        <v>-1144.5647731849829</v>
      </c>
      <c r="AG50" s="89">
        <f t="shared" si="27"/>
        <v>-1105.8596842366985</v>
      </c>
      <c r="AH50" s="89">
        <f t="shared" si="27"/>
        <v>-1073.6501788705812</v>
      </c>
      <c r="AI50" s="89">
        <f t="shared" ref="AI50:BN50" si="28">AI49*AI29</f>
        <v>-1042.3788144374573</v>
      </c>
      <c r="AJ50" s="89">
        <f t="shared" si="28"/>
        <v>-1012.0182664441334</v>
      </c>
      <c r="AK50" s="89">
        <f t="shared" si="28"/>
        <v>-982.54200625644012</v>
      </c>
      <c r="AL50" s="89">
        <f t="shared" si="28"/>
        <v>-953.92427791887394</v>
      </c>
      <c r="AM50" s="89">
        <f t="shared" si="28"/>
        <v>-926.1400756493922</v>
      </c>
      <c r="AN50" s="89">
        <f t="shared" si="28"/>
        <v>-899.16512198970111</v>
      </c>
      <c r="AO50" s="89">
        <f t="shared" si="28"/>
        <v>-872.97584659194285</v>
      </c>
      <c r="AP50" s="89">
        <f t="shared" si="28"/>
        <v>-847.54936562324554</v>
      </c>
      <c r="AQ50" s="89">
        <f t="shared" si="28"/>
        <v>-822.86346177014127</v>
      </c>
      <c r="AR50" s="89">
        <f t="shared" si="28"/>
        <v>-798.89656482537987</v>
      </c>
      <c r="AS50" s="89">
        <f t="shared" si="28"/>
        <v>-775.62773284017464</v>
      </c>
      <c r="AT50" s="89">
        <f t="shared" si="28"/>
        <v>-753.03663382541231</v>
      </c>
      <c r="AU50" s="89">
        <f t="shared" si="28"/>
        <v>-731.10352798583722</v>
      </c>
      <c r="AV50" s="89">
        <f t="shared" si="28"/>
        <v>-709.8092504716866</v>
      </c>
      <c r="AW50" s="89">
        <f t="shared" si="28"/>
        <v>-689.13519463270541</v>
      </c>
      <c r="AX50" s="89">
        <f t="shared" si="28"/>
        <v>-669.0632957599081</v>
      </c>
      <c r="AY50" s="89">
        <f t="shared" si="28"/>
        <v>-649.57601530088175</v>
      </c>
      <c r="AZ50" s="89">
        <f t="shared" si="28"/>
        <v>-630.65632553483658</v>
      </c>
      <c r="BA50" s="89">
        <f t="shared" si="28"/>
        <v>-612.28769469401607</v>
      </c>
      <c r="BB50" s="89">
        <f t="shared" si="28"/>
        <v>-594.45407251846223</v>
      </c>
      <c r="BC50" s="89">
        <f t="shared" si="28"/>
        <v>-577.13987623151672</v>
      </c>
      <c r="BD50" s="89">
        <f t="shared" si="28"/>
        <v>-560.32997692380263</v>
      </c>
      <c r="BE50" s="89">
        <f t="shared" si="28"/>
        <v>-544.00968633378898</v>
      </c>
      <c r="BF50" s="89">
        <f t="shared" si="28"/>
        <v>-528.16474401338735</v>
      </c>
      <c r="BG50" s="89">
        <f t="shared" si="28"/>
        <v>-512.78130486736632</v>
      </c>
      <c r="BH50" s="89">
        <f t="shared" si="28"/>
        <v>-497.84592705569554</v>
      </c>
      <c r="BI50" s="89">
        <f t="shared" si="28"/>
        <v>-483.34556024824809</v>
      </c>
      <c r="BJ50" s="89">
        <f t="shared" si="28"/>
        <v>-469.2675342216001</v>
      </c>
      <c r="BK50" s="89">
        <f t="shared" si="28"/>
        <v>-455.59954778796128</v>
      </c>
      <c r="BL50" s="89">
        <f t="shared" si="28"/>
        <v>-442.3296580465643</v>
      </c>
      <c r="BM50" s="89">
        <f t="shared" si="28"/>
        <v>-429.44626994812069</v>
      </c>
      <c r="BN50" s="89">
        <f t="shared" si="28"/>
        <v>-416.93812616322401</v>
      </c>
      <c r="BO50" s="89">
        <f t="shared" ref="BO50:CT50" si="29">BO49*BO29</f>
        <v>-404.79429724584855</v>
      </c>
      <c r="BP50" s="89">
        <f t="shared" si="29"/>
        <v>-393.00417208334812</v>
      </c>
      <c r="BQ50" s="89">
        <f t="shared" si="29"/>
        <v>-381.55744862460978</v>
      </c>
      <c r="BR50" s="89">
        <f t="shared" si="29"/>
        <v>-370.4441248782619</v>
      </c>
      <c r="BS50" s="89">
        <f t="shared" si="29"/>
        <v>-359.65449017306986</v>
      </c>
      <c r="BT50" s="89">
        <f t="shared" si="29"/>
        <v>-349.17911667288337</v>
      </c>
      <c r="BU50" s="89">
        <f t="shared" si="29"/>
        <v>-339.0088511387217</v>
      </c>
      <c r="BV50" s="89">
        <f t="shared" si="29"/>
        <v>-329.13480693079777</v>
      </c>
      <c r="BW50" s="89">
        <f t="shared" si="29"/>
        <v>-319.54835624349295</v>
      </c>
      <c r="BX50" s="89">
        <f t="shared" si="29"/>
        <v>-310.24112256649801</v>
      </c>
      <c r="BY50" s="89">
        <f t="shared" si="29"/>
        <v>-301.20497336553206</v>
      </c>
      <c r="BZ50" s="89">
        <f t="shared" si="29"/>
        <v>-292.43201297624466</v>
      </c>
      <c r="CA50" s="89">
        <f t="shared" si="29"/>
        <v>-285.29952485487291</v>
      </c>
      <c r="CB50" s="89">
        <f t="shared" si="29"/>
        <v>-278.3409998584126</v>
      </c>
      <c r="CC50" s="89">
        <f t="shared" si="29"/>
        <v>-271.55219498381717</v>
      </c>
      <c r="CD50" s="89">
        <f t="shared" si="29"/>
        <v>-264.92897071591921</v>
      </c>
      <c r="CE50" s="89">
        <f t="shared" si="29"/>
        <v>-258.46728850333585</v>
      </c>
      <c r="CF50" s="89">
        <f t="shared" si="29"/>
        <v>-252.16320829593744</v>
      </c>
      <c r="CG50" s="89">
        <f t="shared" si="29"/>
        <v>-246.01288614237802</v>
      </c>
      <c r="CH50" s="89">
        <f t="shared" si="29"/>
        <v>-240.01257184622247</v>
      </c>
      <c r="CI50" s="89">
        <f t="shared" si="29"/>
        <v>-234.15860667924144</v>
      </c>
      <c r="CJ50" s="89">
        <f t="shared" si="29"/>
        <v>-228.44742115047947</v>
      </c>
      <c r="CK50" s="89">
        <f t="shared" si="29"/>
        <v>-222.87553282973607</v>
      </c>
      <c r="CL50" s="89">
        <f t="shared" si="29"/>
        <v>-217.43954422413279</v>
      </c>
      <c r="CM50" s="89">
        <f t="shared" si="29"/>
        <v>-212.13614070647102</v>
      </c>
      <c r="CN50" s="89">
        <f t="shared" si="29"/>
        <v>-206.96208849411809</v>
      </c>
      <c r="CO50" s="89">
        <f t="shared" si="29"/>
        <v>-201.91423267718841</v>
      </c>
      <c r="CP50" s="89">
        <f t="shared" si="29"/>
        <v>-196.989495294818</v>
      </c>
      <c r="CQ50" s="89">
        <f t="shared" si="29"/>
        <v>-192.18487345835905</v>
      </c>
      <c r="CR50" s="89">
        <f t="shared" si="29"/>
        <v>-187.4974375203503</v>
      </c>
      <c r="CS50" s="89">
        <f t="shared" si="29"/>
        <v>-182.92432928814665</v>
      </c>
      <c r="CT50" s="89">
        <f t="shared" si="29"/>
        <v>-178.4627602811187</v>
      </c>
      <c r="CU50" s="89">
        <f t="shared" ref="CU50:CY50" si="30">CU49*CU29</f>
        <v>-174.11001003035972</v>
      </c>
      <c r="CV50" s="89">
        <f t="shared" si="30"/>
        <v>-169.86342441986315</v>
      </c>
      <c r="CW50" s="89">
        <f t="shared" si="30"/>
        <v>-165.72041406815919</v>
      </c>
      <c r="CX50" s="89">
        <f t="shared" si="30"/>
        <v>-161.6784527494236</v>
      </c>
      <c r="CY50" s="89">
        <f t="shared" si="30"/>
        <v>-157.73507585309619</v>
      </c>
    </row>
    <row r="51" spans="1:103" s="11" customFormat="1" ht="12.6" customHeight="1">
      <c r="A51" s="87"/>
      <c r="B51" s="88" t="s">
        <v>638</v>
      </c>
      <c r="C51" s="91">
        <f ca="1">SUM(OFFSET(C50,,,,$C$8))</f>
        <v>-92535.755710991973</v>
      </c>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87"/>
      <c r="BM51" s="87"/>
      <c r="BN51" s="87"/>
      <c r="BO51" s="87"/>
      <c r="BP51" s="87"/>
      <c r="BQ51" s="87"/>
      <c r="BR51" s="87"/>
      <c r="BS51" s="87"/>
      <c r="BT51" s="87"/>
      <c r="BU51" s="87"/>
      <c r="BV51" s="87"/>
      <c r="BW51" s="87"/>
      <c r="BX51" s="87"/>
      <c r="BY51" s="87"/>
      <c r="BZ51" s="87"/>
      <c r="CA51" s="87"/>
      <c r="CB51" s="87"/>
      <c r="CC51" s="87"/>
      <c r="CD51" s="87"/>
      <c r="CE51" s="87"/>
    </row>
    <row r="52" spans="1:103" s="11" customFormat="1" ht="12.6"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row>
    <row r="53" spans="1:103" s="11" customFormat="1" ht="12.6" customHeight="1">
      <c r="A53" s="10"/>
      <c r="B53" s="84" t="s">
        <v>580</v>
      </c>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row>
    <row r="54" spans="1:103" s="11" customFormat="1" ht="12.6" customHeight="1">
      <c r="A54" s="87"/>
      <c r="B54" s="123" t="s">
        <v>653</v>
      </c>
      <c r="C54" s="86">
        <f>F17</f>
        <v>-4</v>
      </c>
      <c r="D54" s="86">
        <f>C54</f>
        <v>-4</v>
      </c>
      <c r="E54" s="86">
        <f t="shared" ref="E54:T55" si="31">D54</f>
        <v>-4</v>
      </c>
      <c r="F54" s="86">
        <f t="shared" si="31"/>
        <v>-4</v>
      </c>
      <c r="G54" s="86">
        <f t="shared" si="31"/>
        <v>-4</v>
      </c>
      <c r="H54" s="86">
        <f t="shared" si="31"/>
        <v>-4</v>
      </c>
      <c r="I54" s="86">
        <f t="shared" si="31"/>
        <v>-4</v>
      </c>
      <c r="J54" s="86">
        <f t="shared" si="31"/>
        <v>-4</v>
      </c>
      <c r="K54" s="86">
        <f t="shared" si="31"/>
        <v>-4</v>
      </c>
      <c r="L54" s="86">
        <f t="shared" si="31"/>
        <v>-4</v>
      </c>
      <c r="M54" s="86">
        <f t="shared" si="31"/>
        <v>-4</v>
      </c>
      <c r="N54" s="86">
        <f t="shared" si="31"/>
        <v>-4</v>
      </c>
      <c r="O54" s="86">
        <f t="shared" si="31"/>
        <v>-4</v>
      </c>
      <c r="P54" s="86">
        <f t="shared" si="31"/>
        <v>-4</v>
      </c>
      <c r="Q54" s="86">
        <f t="shared" si="31"/>
        <v>-4</v>
      </c>
      <c r="R54" s="86">
        <f t="shared" si="31"/>
        <v>-4</v>
      </c>
      <c r="S54" s="86">
        <f t="shared" si="31"/>
        <v>-4</v>
      </c>
      <c r="T54" s="86">
        <f t="shared" si="31"/>
        <v>-4</v>
      </c>
      <c r="U54" s="86">
        <f t="shared" ref="U54:AJ55" si="32">T54</f>
        <v>-4</v>
      </c>
      <c r="V54" s="86">
        <f t="shared" si="32"/>
        <v>-4</v>
      </c>
      <c r="W54" s="86">
        <f t="shared" si="32"/>
        <v>-4</v>
      </c>
      <c r="X54" s="86">
        <f t="shared" si="32"/>
        <v>-4</v>
      </c>
      <c r="Y54" s="86">
        <f t="shared" si="32"/>
        <v>-4</v>
      </c>
      <c r="Z54" s="86">
        <f t="shared" si="32"/>
        <v>-4</v>
      </c>
      <c r="AA54" s="86">
        <f t="shared" si="32"/>
        <v>-4</v>
      </c>
      <c r="AB54" s="86">
        <f t="shared" si="32"/>
        <v>-4</v>
      </c>
      <c r="AC54" s="86">
        <f t="shared" si="32"/>
        <v>-4</v>
      </c>
      <c r="AD54" s="86">
        <f t="shared" si="32"/>
        <v>-4</v>
      </c>
      <c r="AE54" s="86">
        <f t="shared" si="32"/>
        <v>-4</v>
      </c>
      <c r="AF54" s="86">
        <f t="shared" si="32"/>
        <v>-4</v>
      </c>
      <c r="AG54" s="86">
        <f t="shared" si="32"/>
        <v>-4</v>
      </c>
      <c r="AH54" s="86">
        <f t="shared" si="32"/>
        <v>-4</v>
      </c>
      <c r="AI54" s="86">
        <f t="shared" si="32"/>
        <v>-4</v>
      </c>
      <c r="AJ54" s="86">
        <f t="shared" si="32"/>
        <v>-4</v>
      </c>
      <c r="AK54" s="86">
        <f t="shared" ref="AK54:AZ55" si="33">AJ54</f>
        <v>-4</v>
      </c>
      <c r="AL54" s="86">
        <f t="shared" si="33"/>
        <v>-4</v>
      </c>
      <c r="AM54" s="86">
        <f t="shared" si="33"/>
        <v>-4</v>
      </c>
      <c r="AN54" s="86">
        <f t="shared" si="33"/>
        <v>-4</v>
      </c>
      <c r="AO54" s="86">
        <f t="shared" si="33"/>
        <v>-4</v>
      </c>
      <c r="AP54" s="86">
        <f t="shared" si="33"/>
        <v>-4</v>
      </c>
      <c r="AQ54" s="86">
        <f t="shared" si="33"/>
        <v>-4</v>
      </c>
      <c r="AR54" s="86">
        <f t="shared" si="33"/>
        <v>-4</v>
      </c>
      <c r="AS54" s="86">
        <f t="shared" si="33"/>
        <v>-4</v>
      </c>
      <c r="AT54" s="86">
        <f t="shared" si="33"/>
        <v>-4</v>
      </c>
      <c r="AU54" s="86">
        <f t="shared" si="33"/>
        <v>-4</v>
      </c>
      <c r="AV54" s="86">
        <f t="shared" si="33"/>
        <v>-4</v>
      </c>
      <c r="AW54" s="86">
        <f t="shared" si="33"/>
        <v>-4</v>
      </c>
      <c r="AX54" s="86">
        <f t="shared" si="33"/>
        <v>-4</v>
      </c>
      <c r="AY54" s="86">
        <f t="shared" si="33"/>
        <v>-4</v>
      </c>
      <c r="AZ54" s="86">
        <f t="shared" si="33"/>
        <v>-4</v>
      </c>
      <c r="BA54" s="86">
        <f t="shared" ref="BA54:BP55" si="34">AZ54</f>
        <v>-4</v>
      </c>
      <c r="BB54" s="86">
        <f t="shared" si="34"/>
        <v>-4</v>
      </c>
      <c r="BC54" s="86">
        <f t="shared" si="34"/>
        <v>-4</v>
      </c>
      <c r="BD54" s="86">
        <f t="shared" si="34"/>
        <v>-4</v>
      </c>
      <c r="BE54" s="86">
        <f t="shared" si="34"/>
        <v>-4</v>
      </c>
      <c r="BF54" s="86">
        <f t="shared" si="34"/>
        <v>-4</v>
      </c>
      <c r="BG54" s="86">
        <f t="shared" si="34"/>
        <v>-4</v>
      </c>
      <c r="BH54" s="86">
        <f t="shared" si="34"/>
        <v>-4</v>
      </c>
      <c r="BI54" s="86">
        <f t="shared" si="34"/>
        <v>-4</v>
      </c>
      <c r="BJ54" s="86">
        <f t="shared" si="34"/>
        <v>-4</v>
      </c>
      <c r="BK54" s="86">
        <f t="shared" si="34"/>
        <v>-4</v>
      </c>
      <c r="BL54" s="86">
        <f t="shared" si="34"/>
        <v>-4</v>
      </c>
      <c r="BM54" s="86">
        <f t="shared" si="34"/>
        <v>-4</v>
      </c>
      <c r="BN54" s="86">
        <f t="shared" si="34"/>
        <v>-4</v>
      </c>
      <c r="BO54" s="86">
        <f t="shared" si="34"/>
        <v>-4</v>
      </c>
      <c r="BP54" s="86">
        <f t="shared" si="34"/>
        <v>-4</v>
      </c>
      <c r="BQ54" s="86">
        <f t="shared" ref="BQ54:CF55" si="35">BP54</f>
        <v>-4</v>
      </c>
      <c r="BR54" s="86">
        <f t="shared" si="35"/>
        <v>-4</v>
      </c>
      <c r="BS54" s="86">
        <f t="shared" si="35"/>
        <v>-4</v>
      </c>
      <c r="BT54" s="86">
        <f t="shared" si="35"/>
        <v>-4</v>
      </c>
      <c r="BU54" s="86">
        <f t="shared" si="35"/>
        <v>-4</v>
      </c>
      <c r="BV54" s="86">
        <f t="shared" si="35"/>
        <v>-4</v>
      </c>
      <c r="BW54" s="86">
        <f t="shared" si="35"/>
        <v>-4</v>
      </c>
      <c r="BX54" s="86">
        <f t="shared" si="35"/>
        <v>-4</v>
      </c>
      <c r="BY54" s="86">
        <f t="shared" si="35"/>
        <v>-4</v>
      </c>
      <c r="BZ54" s="86">
        <f t="shared" si="35"/>
        <v>-4</v>
      </c>
      <c r="CA54" s="86">
        <f t="shared" si="35"/>
        <v>-4</v>
      </c>
      <c r="CB54" s="86">
        <f t="shared" si="35"/>
        <v>-4</v>
      </c>
      <c r="CC54" s="86">
        <f t="shared" si="35"/>
        <v>-4</v>
      </c>
      <c r="CD54" s="86">
        <f t="shared" si="35"/>
        <v>-4</v>
      </c>
      <c r="CE54" s="86">
        <f t="shared" si="35"/>
        <v>-4</v>
      </c>
      <c r="CF54" s="86">
        <f t="shared" si="35"/>
        <v>-4</v>
      </c>
      <c r="CG54" s="86">
        <f t="shared" ref="CG54:CV55" si="36">CF54</f>
        <v>-4</v>
      </c>
      <c r="CH54" s="86">
        <f t="shared" si="36"/>
        <v>-4</v>
      </c>
      <c r="CI54" s="86">
        <f t="shared" si="36"/>
        <v>-4</v>
      </c>
      <c r="CJ54" s="86">
        <f t="shared" si="36"/>
        <v>-4</v>
      </c>
      <c r="CK54" s="86">
        <f t="shared" si="36"/>
        <v>-4</v>
      </c>
      <c r="CL54" s="86">
        <f t="shared" si="36"/>
        <v>-4</v>
      </c>
      <c r="CM54" s="86">
        <f t="shared" si="36"/>
        <v>-4</v>
      </c>
      <c r="CN54" s="86">
        <f t="shared" si="36"/>
        <v>-4</v>
      </c>
      <c r="CO54" s="86">
        <f t="shared" si="36"/>
        <v>-4</v>
      </c>
      <c r="CP54" s="86">
        <f t="shared" si="36"/>
        <v>-4</v>
      </c>
      <c r="CQ54" s="86">
        <f t="shared" si="36"/>
        <v>-4</v>
      </c>
      <c r="CR54" s="86">
        <f t="shared" si="36"/>
        <v>-4</v>
      </c>
      <c r="CS54" s="86">
        <f t="shared" si="36"/>
        <v>-4</v>
      </c>
      <c r="CT54" s="86">
        <f t="shared" si="36"/>
        <v>-4</v>
      </c>
      <c r="CU54" s="86">
        <f t="shared" si="36"/>
        <v>-4</v>
      </c>
      <c r="CV54" s="86">
        <f t="shared" si="36"/>
        <v>-4</v>
      </c>
      <c r="CW54" s="86">
        <f t="shared" ref="CW54:CY55" si="37">CV54</f>
        <v>-4</v>
      </c>
      <c r="CX54" s="86">
        <f t="shared" si="37"/>
        <v>-4</v>
      </c>
      <c r="CY54" s="86">
        <f t="shared" si="37"/>
        <v>-4</v>
      </c>
    </row>
    <row r="55" spans="1:103" s="11" customFormat="1" ht="12.6" customHeight="1">
      <c r="A55" s="87"/>
      <c r="B55" s="88" t="s">
        <v>636</v>
      </c>
      <c r="C55" s="121">
        <f>F19</f>
        <v>-671.6</v>
      </c>
      <c r="D55" s="121">
        <f>C55</f>
        <v>-671.6</v>
      </c>
      <c r="E55" s="121">
        <f t="shared" si="31"/>
        <v>-671.6</v>
      </c>
      <c r="F55" s="121">
        <f t="shared" si="31"/>
        <v>-671.6</v>
      </c>
      <c r="G55" s="121">
        <f t="shared" si="31"/>
        <v>-671.6</v>
      </c>
      <c r="H55" s="121">
        <f t="shared" si="31"/>
        <v>-671.6</v>
      </c>
      <c r="I55" s="121">
        <f t="shared" si="31"/>
        <v>-671.6</v>
      </c>
      <c r="J55" s="121">
        <f t="shared" si="31"/>
        <v>-671.6</v>
      </c>
      <c r="K55" s="121">
        <f t="shared" si="31"/>
        <v>-671.6</v>
      </c>
      <c r="L55" s="121">
        <f t="shared" si="31"/>
        <v>-671.6</v>
      </c>
      <c r="M55" s="121">
        <f t="shared" si="31"/>
        <v>-671.6</v>
      </c>
      <c r="N55" s="121">
        <f t="shared" si="31"/>
        <v>-671.6</v>
      </c>
      <c r="O55" s="121">
        <f t="shared" si="31"/>
        <v>-671.6</v>
      </c>
      <c r="P55" s="121">
        <f t="shared" si="31"/>
        <v>-671.6</v>
      </c>
      <c r="Q55" s="121">
        <f t="shared" si="31"/>
        <v>-671.6</v>
      </c>
      <c r="R55" s="121">
        <f t="shared" si="31"/>
        <v>-671.6</v>
      </c>
      <c r="S55" s="121">
        <f t="shared" si="31"/>
        <v>-671.6</v>
      </c>
      <c r="T55" s="121">
        <f t="shared" si="31"/>
        <v>-671.6</v>
      </c>
      <c r="U55" s="121">
        <f t="shared" si="32"/>
        <v>-671.6</v>
      </c>
      <c r="V55" s="121">
        <f t="shared" si="32"/>
        <v>-671.6</v>
      </c>
      <c r="W55" s="121">
        <f t="shared" si="32"/>
        <v>-671.6</v>
      </c>
      <c r="X55" s="121">
        <f t="shared" si="32"/>
        <v>-671.6</v>
      </c>
      <c r="Y55" s="121">
        <f t="shared" si="32"/>
        <v>-671.6</v>
      </c>
      <c r="Z55" s="121">
        <f t="shared" si="32"/>
        <v>-671.6</v>
      </c>
      <c r="AA55" s="121">
        <f t="shared" si="32"/>
        <v>-671.6</v>
      </c>
      <c r="AB55" s="121">
        <f t="shared" si="32"/>
        <v>-671.6</v>
      </c>
      <c r="AC55" s="121">
        <f t="shared" si="32"/>
        <v>-671.6</v>
      </c>
      <c r="AD55" s="121">
        <f t="shared" si="32"/>
        <v>-671.6</v>
      </c>
      <c r="AE55" s="121">
        <f t="shared" si="32"/>
        <v>-671.6</v>
      </c>
      <c r="AF55" s="121">
        <f t="shared" si="32"/>
        <v>-671.6</v>
      </c>
      <c r="AG55" s="121">
        <f t="shared" si="32"/>
        <v>-671.6</v>
      </c>
      <c r="AH55" s="121">
        <f t="shared" si="32"/>
        <v>-671.6</v>
      </c>
      <c r="AI55" s="121">
        <f t="shared" si="32"/>
        <v>-671.6</v>
      </c>
      <c r="AJ55" s="121">
        <f t="shared" si="32"/>
        <v>-671.6</v>
      </c>
      <c r="AK55" s="121">
        <f t="shared" si="33"/>
        <v>-671.6</v>
      </c>
      <c r="AL55" s="121">
        <f t="shared" si="33"/>
        <v>-671.6</v>
      </c>
      <c r="AM55" s="121">
        <f t="shared" si="33"/>
        <v>-671.6</v>
      </c>
      <c r="AN55" s="121">
        <f t="shared" si="33"/>
        <v>-671.6</v>
      </c>
      <c r="AO55" s="121">
        <f t="shared" si="33"/>
        <v>-671.6</v>
      </c>
      <c r="AP55" s="121">
        <f t="shared" si="33"/>
        <v>-671.6</v>
      </c>
      <c r="AQ55" s="121">
        <f t="shared" si="33"/>
        <v>-671.6</v>
      </c>
      <c r="AR55" s="121">
        <f t="shared" si="33"/>
        <v>-671.6</v>
      </c>
      <c r="AS55" s="121">
        <f t="shared" si="33"/>
        <v>-671.6</v>
      </c>
      <c r="AT55" s="121">
        <f t="shared" si="33"/>
        <v>-671.6</v>
      </c>
      <c r="AU55" s="121">
        <f t="shared" si="33"/>
        <v>-671.6</v>
      </c>
      <c r="AV55" s="121">
        <f t="shared" si="33"/>
        <v>-671.6</v>
      </c>
      <c r="AW55" s="121">
        <f t="shared" si="33"/>
        <v>-671.6</v>
      </c>
      <c r="AX55" s="121">
        <f t="shared" si="33"/>
        <v>-671.6</v>
      </c>
      <c r="AY55" s="121">
        <f t="shared" si="33"/>
        <v>-671.6</v>
      </c>
      <c r="AZ55" s="121">
        <f t="shared" si="33"/>
        <v>-671.6</v>
      </c>
      <c r="BA55" s="121">
        <f t="shared" si="34"/>
        <v>-671.6</v>
      </c>
      <c r="BB55" s="121">
        <f t="shared" si="34"/>
        <v>-671.6</v>
      </c>
      <c r="BC55" s="121">
        <f t="shared" si="34"/>
        <v>-671.6</v>
      </c>
      <c r="BD55" s="121">
        <f t="shared" si="34"/>
        <v>-671.6</v>
      </c>
      <c r="BE55" s="121">
        <f t="shared" si="34"/>
        <v>-671.6</v>
      </c>
      <c r="BF55" s="121">
        <f t="shared" si="34"/>
        <v>-671.6</v>
      </c>
      <c r="BG55" s="121">
        <f t="shared" si="34"/>
        <v>-671.6</v>
      </c>
      <c r="BH55" s="121">
        <f t="shared" si="34"/>
        <v>-671.6</v>
      </c>
      <c r="BI55" s="121">
        <f t="shared" si="34"/>
        <v>-671.6</v>
      </c>
      <c r="BJ55" s="121">
        <f t="shared" si="34"/>
        <v>-671.6</v>
      </c>
      <c r="BK55" s="121">
        <f t="shared" si="34"/>
        <v>-671.6</v>
      </c>
      <c r="BL55" s="121">
        <f t="shared" si="34"/>
        <v>-671.6</v>
      </c>
      <c r="BM55" s="121">
        <f t="shared" si="34"/>
        <v>-671.6</v>
      </c>
      <c r="BN55" s="121">
        <f t="shared" si="34"/>
        <v>-671.6</v>
      </c>
      <c r="BO55" s="121">
        <f t="shared" si="34"/>
        <v>-671.6</v>
      </c>
      <c r="BP55" s="121">
        <f t="shared" si="34"/>
        <v>-671.6</v>
      </c>
      <c r="BQ55" s="121">
        <f t="shared" si="35"/>
        <v>-671.6</v>
      </c>
      <c r="BR55" s="121">
        <f t="shared" si="35"/>
        <v>-671.6</v>
      </c>
      <c r="BS55" s="121">
        <f t="shared" si="35"/>
        <v>-671.6</v>
      </c>
      <c r="BT55" s="121">
        <f t="shared" si="35"/>
        <v>-671.6</v>
      </c>
      <c r="BU55" s="121">
        <f t="shared" si="35"/>
        <v>-671.6</v>
      </c>
      <c r="BV55" s="121">
        <f t="shared" si="35"/>
        <v>-671.6</v>
      </c>
      <c r="BW55" s="121">
        <f t="shared" si="35"/>
        <v>-671.6</v>
      </c>
      <c r="BX55" s="121">
        <f t="shared" si="35"/>
        <v>-671.6</v>
      </c>
      <c r="BY55" s="121">
        <f t="shared" si="35"/>
        <v>-671.6</v>
      </c>
      <c r="BZ55" s="121">
        <f t="shared" si="35"/>
        <v>-671.6</v>
      </c>
      <c r="CA55" s="121">
        <f t="shared" si="35"/>
        <v>-671.6</v>
      </c>
      <c r="CB55" s="121">
        <f t="shared" si="35"/>
        <v>-671.6</v>
      </c>
      <c r="CC55" s="121">
        <f t="shared" si="35"/>
        <v>-671.6</v>
      </c>
      <c r="CD55" s="121">
        <f t="shared" si="35"/>
        <v>-671.6</v>
      </c>
      <c r="CE55" s="121">
        <f t="shared" si="35"/>
        <v>-671.6</v>
      </c>
      <c r="CF55" s="121">
        <f t="shared" si="35"/>
        <v>-671.6</v>
      </c>
      <c r="CG55" s="121">
        <f t="shared" si="36"/>
        <v>-671.6</v>
      </c>
      <c r="CH55" s="121">
        <f t="shared" si="36"/>
        <v>-671.6</v>
      </c>
      <c r="CI55" s="121">
        <f t="shared" si="36"/>
        <v>-671.6</v>
      </c>
      <c r="CJ55" s="121">
        <f t="shared" si="36"/>
        <v>-671.6</v>
      </c>
      <c r="CK55" s="121">
        <f t="shared" si="36"/>
        <v>-671.6</v>
      </c>
      <c r="CL55" s="121">
        <f t="shared" si="36"/>
        <v>-671.6</v>
      </c>
      <c r="CM55" s="121">
        <f t="shared" si="36"/>
        <v>-671.6</v>
      </c>
      <c r="CN55" s="121">
        <f t="shared" si="36"/>
        <v>-671.6</v>
      </c>
      <c r="CO55" s="121">
        <f t="shared" si="36"/>
        <v>-671.6</v>
      </c>
      <c r="CP55" s="121">
        <f t="shared" si="36"/>
        <v>-671.6</v>
      </c>
      <c r="CQ55" s="121">
        <f t="shared" si="36"/>
        <v>-671.6</v>
      </c>
      <c r="CR55" s="121">
        <f t="shared" si="36"/>
        <v>-671.6</v>
      </c>
      <c r="CS55" s="121">
        <f t="shared" si="36"/>
        <v>-671.6</v>
      </c>
      <c r="CT55" s="121">
        <f t="shared" si="36"/>
        <v>-671.6</v>
      </c>
      <c r="CU55" s="121">
        <f t="shared" si="36"/>
        <v>-671.6</v>
      </c>
      <c r="CV55" s="121">
        <f t="shared" si="36"/>
        <v>-671.6</v>
      </c>
      <c r="CW55" s="121">
        <f t="shared" si="37"/>
        <v>-671.6</v>
      </c>
      <c r="CX55" s="121">
        <f t="shared" si="37"/>
        <v>-671.6</v>
      </c>
      <c r="CY55" s="121">
        <f t="shared" si="37"/>
        <v>-671.6</v>
      </c>
    </row>
    <row r="56" spans="1:103" s="11" customFormat="1" ht="12.6" customHeight="1">
      <c r="A56" s="87"/>
      <c r="B56" s="90" t="s">
        <v>637</v>
      </c>
      <c r="C56" s="121">
        <f>C55*C29</f>
        <v>-671.6</v>
      </c>
      <c r="D56" s="121">
        <f t="shared" ref="D56:BO56" si="38">D55*D29</f>
        <v>-648.88888888888891</v>
      </c>
      <c r="E56" s="121">
        <f t="shared" si="38"/>
        <v>-626.94578636607628</v>
      </c>
      <c r="F56" s="121">
        <f t="shared" si="38"/>
        <v>-605.74472112664387</v>
      </c>
      <c r="G56" s="121">
        <f t="shared" si="38"/>
        <v>-585.26060012236121</v>
      </c>
      <c r="H56" s="121">
        <f t="shared" si="38"/>
        <v>-565.46917886218478</v>
      </c>
      <c r="I56" s="121">
        <f t="shared" si="38"/>
        <v>-546.34703271708679</v>
      </c>
      <c r="J56" s="121">
        <f t="shared" si="38"/>
        <v>-527.87152919525306</v>
      </c>
      <c r="K56" s="121">
        <f t="shared" si="38"/>
        <v>-510.02080115483392</v>
      </c>
      <c r="L56" s="121">
        <f t="shared" si="38"/>
        <v>-492.7737209225449</v>
      </c>
      <c r="M56" s="121">
        <f t="shared" si="38"/>
        <v>-476.10987528748302</v>
      </c>
      <c r="N56" s="121">
        <f t="shared" si="38"/>
        <v>-460.00954134056332</v>
      </c>
      <c r="O56" s="121">
        <f t="shared" si="38"/>
        <v>-444.45366313097912</v>
      </c>
      <c r="P56" s="121">
        <f t="shared" si="38"/>
        <v>-429.42382911205715</v>
      </c>
      <c r="Q56" s="121">
        <f t="shared" si="38"/>
        <v>-414.9022503498137</v>
      </c>
      <c r="R56" s="121">
        <f t="shared" si="38"/>
        <v>-400.87173946841904</v>
      </c>
      <c r="S56" s="121">
        <f t="shared" si="38"/>
        <v>-387.31569030765127</v>
      </c>
      <c r="T56" s="121">
        <f t="shared" si="38"/>
        <v>-374.21805826826215</v>
      </c>
      <c r="U56" s="121">
        <f t="shared" si="38"/>
        <v>-361.56334132199243</v>
      </c>
      <c r="V56" s="121">
        <f t="shared" si="38"/>
        <v>-349.33656166376079</v>
      </c>
      <c r="W56" s="121">
        <f t="shared" si="38"/>
        <v>-337.52324798430999</v>
      </c>
      <c r="X56" s="121">
        <f t="shared" si="38"/>
        <v>-326.10941834232852</v>
      </c>
      <c r="Y56" s="121">
        <f t="shared" si="38"/>
        <v>-315.08156361577636</v>
      </c>
      <c r="Z56" s="121">
        <f t="shared" si="38"/>
        <v>-304.42663151282744</v>
      </c>
      <c r="AA56" s="121">
        <f t="shared" si="38"/>
        <v>-294.13201112350481</v>
      </c>
      <c r="AB56" s="121">
        <f t="shared" si="38"/>
        <v>-284.18551799372449</v>
      </c>
      <c r="AC56" s="121">
        <f t="shared" si="38"/>
        <v>-274.57537970408163</v>
      </c>
      <c r="AD56" s="121">
        <f t="shared" si="38"/>
        <v>-265.29022193631079</v>
      </c>
      <c r="AE56" s="121">
        <f t="shared" si="38"/>
        <v>-256.31905501092831</v>
      </c>
      <c r="AF56" s="121">
        <f t="shared" si="38"/>
        <v>-247.65126088012403</v>
      </c>
      <c r="AG56" s="121">
        <f t="shared" si="38"/>
        <v>-239.27658056050632</v>
      </c>
      <c r="AH56" s="121">
        <f t="shared" si="38"/>
        <v>-232.30735976748184</v>
      </c>
      <c r="AI56" s="121">
        <f t="shared" si="38"/>
        <v>-225.54112598784647</v>
      </c>
      <c r="AJ56" s="121">
        <f t="shared" si="38"/>
        <v>-218.97196697849171</v>
      </c>
      <c r="AK56" s="121">
        <f t="shared" si="38"/>
        <v>-212.59414269756476</v>
      </c>
      <c r="AL56" s="121">
        <f t="shared" si="38"/>
        <v>-206.40208028889782</v>
      </c>
      <c r="AM56" s="121">
        <f t="shared" si="38"/>
        <v>-200.39036921252216</v>
      </c>
      <c r="AN56" s="121">
        <f t="shared" si="38"/>
        <v>-194.55375651701181</v>
      </c>
      <c r="AO56" s="121">
        <f t="shared" si="38"/>
        <v>-188.88714224952602</v>
      </c>
      <c r="AP56" s="121">
        <f t="shared" si="38"/>
        <v>-183.38557499953984</v>
      </c>
      <c r="AQ56" s="121">
        <f t="shared" si="38"/>
        <v>-178.04424757236876</v>
      </c>
      <c r="AR56" s="121">
        <f t="shared" si="38"/>
        <v>-172.85849278870757</v>
      </c>
      <c r="AS56" s="121">
        <f t="shared" si="38"/>
        <v>-167.82377940651219</v>
      </c>
      <c r="AT56" s="121">
        <f t="shared" si="38"/>
        <v>-162.93570816166232</v>
      </c>
      <c r="AU56" s="121">
        <f t="shared" si="38"/>
        <v>-158.19000792394399</v>
      </c>
      <c r="AV56" s="121">
        <f t="shared" si="38"/>
        <v>-153.58253196499416</v>
      </c>
      <c r="AW56" s="121">
        <f t="shared" si="38"/>
        <v>-149.10925433494577</v>
      </c>
      <c r="AX56" s="121">
        <f t="shared" si="38"/>
        <v>-144.76626634460757</v>
      </c>
      <c r="AY56" s="121">
        <f t="shared" si="38"/>
        <v>-140.54977315010444</v>
      </c>
      <c r="AZ56" s="121">
        <f t="shared" si="38"/>
        <v>-136.45609043699457</v>
      </c>
      <c r="BA56" s="121">
        <f t="shared" si="38"/>
        <v>-132.48164120096561</v>
      </c>
      <c r="BB56" s="121">
        <f t="shared" si="38"/>
        <v>-128.62295262229671</v>
      </c>
      <c r="BC56" s="121">
        <f t="shared" si="38"/>
        <v>-124.87665303135604</v>
      </c>
      <c r="BD56" s="121">
        <f t="shared" si="38"/>
        <v>-121.2394689624816</v>
      </c>
      <c r="BE56" s="121">
        <f t="shared" si="38"/>
        <v>-117.70822229367145</v>
      </c>
      <c r="BF56" s="121">
        <f t="shared" si="38"/>
        <v>-114.27982746958394</v>
      </c>
      <c r="BG56" s="121">
        <f t="shared" si="38"/>
        <v>-110.9512888054213</v>
      </c>
      <c r="BH56" s="121">
        <f t="shared" si="38"/>
        <v>-107.71969786934106</v>
      </c>
      <c r="BI56" s="121">
        <f t="shared" si="38"/>
        <v>-104.58223094110782</v>
      </c>
      <c r="BJ56" s="121">
        <f t="shared" si="38"/>
        <v>-101.53614654476489</v>
      </c>
      <c r="BK56" s="121">
        <f t="shared" si="38"/>
        <v>-98.578783053169801</v>
      </c>
      <c r="BL56" s="121">
        <f t="shared" si="38"/>
        <v>-95.707556362300764</v>
      </c>
      <c r="BM56" s="121">
        <f t="shared" si="38"/>
        <v>-92.919957633301721</v>
      </c>
      <c r="BN56" s="121">
        <f t="shared" si="38"/>
        <v>-90.213551100292932</v>
      </c>
      <c r="BO56" s="121">
        <f t="shared" si="38"/>
        <v>-87.585971942031975</v>
      </c>
      <c r="BP56" s="121">
        <f t="shared" ref="BP56:CY56" si="39">BP55*BP29</f>
        <v>-85.034924215565027</v>
      </c>
      <c r="BQ56" s="121">
        <f t="shared" si="39"/>
        <v>-82.558178850063129</v>
      </c>
      <c r="BR56" s="121">
        <f t="shared" si="39"/>
        <v>-80.153571699090406</v>
      </c>
      <c r="BS56" s="121">
        <f t="shared" si="39"/>
        <v>-77.819001649602342</v>
      </c>
      <c r="BT56" s="121">
        <f t="shared" si="39"/>
        <v>-75.552428786021693</v>
      </c>
      <c r="BU56" s="121">
        <f t="shared" si="39"/>
        <v>-73.351872607788053</v>
      </c>
      <c r="BV56" s="121">
        <f t="shared" si="39"/>
        <v>-71.215410298823343</v>
      </c>
      <c r="BW56" s="121">
        <f t="shared" si="39"/>
        <v>-69.141175047401305</v>
      </c>
      <c r="BX56" s="121">
        <f t="shared" si="39"/>
        <v>-67.12735441495272</v>
      </c>
      <c r="BY56" s="121">
        <f t="shared" si="39"/>
        <v>-65.172188752381288</v>
      </c>
      <c r="BZ56" s="121">
        <f t="shared" si="39"/>
        <v>-63.273969662506097</v>
      </c>
      <c r="CA56" s="121">
        <f t="shared" si="39"/>
        <v>-61.730702109762056</v>
      </c>
      <c r="CB56" s="121">
        <f t="shared" si="39"/>
        <v>-60.22507522903615</v>
      </c>
      <c r="CC56" s="121">
        <f t="shared" si="39"/>
        <v>-58.756170955157224</v>
      </c>
      <c r="CD56" s="121">
        <f t="shared" si="39"/>
        <v>-57.323093614787538</v>
      </c>
      <c r="CE56" s="121">
        <f t="shared" si="39"/>
        <v>-55.92496938028053</v>
      </c>
      <c r="CF56" s="121">
        <f t="shared" si="39"/>
        <v>-54.560945736859061</v>
      </c>
      <c r="CG56" s="121">
        <f t="shared" si="39"/>
        <v>-53.230190962789337</v>
      </c>
      <c r="CH56" s="121">
        <f t="shared" si="39"/>
        <v>-51.931893622233503</v>
      </c>
      <c r="CI56" s="121">
        <f t="shared" si="39"/>
        <v>-50.665262070471712</v>
      </c>
      <c r="CJ56" s="121">
        <f t="shared" si="39"/>
        <v>-49.429523971191919</v>
      </c>
      <c r="CK56" s="121">
        <f t="shared" si="39"/>
        <v>-48.223925825553088</v>
      </c>
      <c r="CL56" s="121">
        <f t="shared" si="39"/>
        <v>-47.047732512734733</v>
      </c>
      <c r="CM56" s="121">
        <f t="shared" si="39"/>
        <v>-45.900226841692422</v>
      </c>
      <c r="CN56" s="121">
        <f t="shared" si="39"/>
        <v>-44.780709113846271</v>
      </c>
      <c r="CO56" s="121">
        <f t="shared" si="39"/>
        <v>-43.688496696435394</v>
      </c>
      <c r="CP56" s="121">
        <f t="shared" si="39"/>
        <v>-42.622923606278441</v>
      </c>
      <c r="CQ56" s="121">
        <f t="shared" si="39"/>
        <v>-41.58334010368629</v>
      </c>
      <c r="CR56" s="121">
        <f t="shared" si="39"/>
        <v>-40.569112296279307</v>
      </c>
      <c r="CS56" s="121">
        <f t="shared" si="39"/>
        <v>-39.579621752467617</v>
      </c>
      <c r="CT56" s="121">
        <f t="shared" si="39"/>
        <v>-38.614265124358653</v>
      </c>
      <c r="CU56" s="121">
        <f t="shared" si="39"/>
        <v>-37.672453779862103</v>
      </c>
      <c r="CV56" s="121">
        <f t="shared" si="39"/>
        <v>-36.753613443767911</v>
      </c>
      <c r="CW56" s="121">
        <f t="shared" si="39"/>
        <v>-35.857183847578455</v>
      </c>
      <c r="CX56" s="121">
        <f t="shared" si="39"/>
        <v>-34.982618387881416</v>
      </c>
      <c r="CY56" s="121">
        <f t="shared" si="39"/>
        <v>-34.129383793055041</v>
      </c>
    </row>
    <row r="57" spans="1:103" s="11" customFormat="1" ht="12.6" customHeight="1">
      <c r="A57" s="87"/>
      <c r="B57" s="88" t="s">
        <v>638</v>
      </c>
      <c r="C57" s="91">
        <f ca="1">SUM(OFFSET(C56,,,,$C$8))</f>
        <v>-20022.105445856276</v>
      </c>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87"/>
      <c r="BM57" s="87"/>
      <c r="BN57" s="87"/>
      <c r="BO57" s="87"/>
      <c r="BP57" s="87"/>
      <c r="BQ57" s="87"/>
      <c r="BR57" s="87"/>
      <c r="BS57" s="87"/>
      <c r="BT57" s="87"/>
      <c r="BU57" s="87"/>
      <c r="BV57" s="87"/>
      <c r="BW57" s="87"/>
      <c r="BX57" s="87"/>
      <c r="BY57" s="87"/>
      <c r="BZ57" s="87"/>
      <c r="CA57" s="87"/>
      <c r="CB57" s="87"/>
      <c r="CC57" s="87"/>
      <c r="CD57" s="87"/>
      <c r="CE57" s="87"/>
    </row>
    <row r="58" spans="1:103" s="11" customFormat="1" ht="14.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row>
    <row r="59" spans="1:103" s="11" customFormat="1" ht="12.75"/>
  </sheetData>
  <mergeCells count="1">
    <mergeCell ref="B3:G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92C13-C48C-4EF8-B57D-29DABF17C7FE}">
  <sheetPr>
    <tabColor theme="9" tint="0.79998168889431442"/>
  </sheetPr>
  <dimension ref="A2:CY60"/>
  <sheetViews>
    <sheetView topLeftCell="A21" zoomScale="70" zoomScaleNormal="70" workbookViewId="0">
      <selection activeCell="B56" sqref="B56"/>
    </sheetView>
  </sheetViews>
  <sheetFormatPr defaultColWidth="9" defaultRowHeight="14.25"/>
  <cols>
    <col min="1" max="1" width="4.7109375" style="13" customWidth="1"/>
    <col min="2" max="2" width="40.7109375" style="13" customWidth="1"/>
    <col min="3" max="3" width="36.7109375" style="13" customWidth="1"/>
    <col min="4" max="6" width="18.7109375" style="13" customWidth="1"/>
    <col min="7" max="7" width="25.28515625" style="13" customWidth="1"/>
    <col min="8" max="8" width="11.7109375" style="13" customWidth="1"/>
    <col min="9" max="9" width="39.140625" style="13" customWidth="1"/>
    <col min="10" max="11" width="25.28515625" style="13" customWidth="1"/>
    <col min="12" max="103" width="14.5703125" style="13" bestFit="1" customWidth="1"/>
    <col min="104" max="16384" width="9" style="13"/>
  </cols>
  <sheetData>
    <row r="2" spans="1:83" ht="18">
      <c r="A2" s="12"/>
      <c r="B2" s="37" t="s">
        <v>608</v>
      </c>
      <c r="C2" s="30"/>
      <c r="D2" s="30"/>
      <c r="E2" s="30"/>
      <c r="F2" s="30"/>
      <c r="G2" s="30"/>
      <c r="H2" s="30"/>
      <c r="I2" s="30"/>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row>
    <row r="3" spans="1:83" s="11" customFormat="1" ht="39.75" customHeight="1">
      <c r="A3" s="10"/>
      <c r="B3" s="154" t="s">
        <v>654</v>
      </c>
      <c r="C3" s="154"/>
      <c r="D3" s="154"/>
      <c r="E3" s="154"/>
      <c r="F3" s="154"/>
      <c r="G3" s="54"/>
      <c r="H3" s="54"/>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83" s="11" customFormat="1" ht="39.75" customHeight="1">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row>
    <row r="5" spans="1:83" s="11" customFormat="1" ht="12.75">
      <c r="A5" s="10"/>
      <c r="B5" s="55" t="s">
        <v>82</v>
      </c>
      <c r="C5" s="56" t="s">
        <v>655</v>
      </c>
      <c r="D5" s="57"/>
      <c r="E5" s="57"/>
      <c r="F5" s="57"/>
      <c r="G5" s="57"/>
      <c r="H5" s="57"/>
      <c r="I5" s="58"/>
      <c r="J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row>
    <row r="6" spans="1:83" s="11" customFormat="1" ht="27" customHeight="1">
      <c r="A6" s="10"/>
      <c r="B6" s="59" t="s">
        <v>537</v>
      </c>
      <c r="C6" s="248" t="s">
        <v>538</v>
      </c>
      <c r="D6" s="9"/>
      <c r="E6" s="9"/>
      <c r="F6" s="9"/>
      <c r="G6" s="9"/>
      <c r="H6" s="9"/>
      <c r="I6" s="9"/>
      <c r="J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row>
    <row r="7" spans="1:83" s="11" customFormat="1" ht="15">
      <c r="A7" s="10"/>
      <c r="B7" s="59" t="s">
        <v>610</v>
      </c>
      <c r="C7" s="248">
        <v>2021</v>
      </c>
      <c r="D7" s="9"/>
      <c r="E7" s="9"/>
      <c r="F7" s="9"/>
      <c r="G7" s="9"/>
      <c r="H7" s="9"/>
      <c r="I7" s="9"/>
      <c r="J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row>
    <row r="8" spans="1:83" s="11" customFormat="1" ht="15">
      <c r="A8" s="10"/>
      <c r="B8" s="60" t="s">
        <v>611</v>
      </c>
      <c r="C8" s="248">
        <v>2021</v>
      </c>
      <c r="D8" s="9"/>
      <c r="E8" s="9"/>
      <c r="F8" s="9"/>
      <c r="G8" s="9"/>
      <c r="H8" s="9"/>
      <c r="I8" s="9"/>
      <c r="J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row>
    <row r="9" spans="1:83" s="11" customFormat="1" ht="15">
      <c r="A9" s="10"/>
      <c r="B9" s="59" t="s">
        <v>539</v>
      </c>
      <c r="C9" s="248">
        <v>100</v>
      </c>
      <c r="D9" s="9"/>
      <c r="E9" s="9"/>
      <c r="F9" s="9"/>
      <c r="G9" s="9"/>
      <c r="H9" s="9"/>
      <c r="I9" s="9"/>
      <c r="J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row>
    <row r="10" spans="1:83" s="11" customFormat="1" ht="15">
      <c r="A10" s="10"/>
      <c r="B10" s="59" t="s">
        <v>612</v>
      </c>
      <c r="C10" s="249">
        <v>3.5000000000000003E-2</v>
      </c>
      <c r="D10" s="9"/>
      <c r="E10" s="9"/>
      <c r="F10" s="9"/>
      <c r="G10" s="9"/>
      <c r="H10" s="9"/>
      <c r="I10" s="9"/>
      <c r="J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row>
    <row r="11" spans="1:83" s="11" customFormat="1" ht="15">
      <c r="A11" s="10"/>
      <c r="B11" s="59" t="s">
        <v>613</v>
      </c>
      <c r="C11" s="249">
        <v>0.03</v>
      </c>
      <c r="D11" s="9"/>
      <c r="E11" s="9"/>
      <c r="F11" s="9"/>
      <c r="G11" s="9"/>
      <c r="H11" s="9"/>
      <c r="I11" s="9"/>
      <c r="J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row>
    <row r="12" spans="1:83" s="11" customFormat="1" ht="15">
      <c r="A12" s="10"/>
      <c r="B12" s="59" t="s">
        <v>614</v>
      </c>
      <c r="C12" s="249">
        <v>2.5000000000000001E-2</v>
      </c>
      <c r="D12" s="9"/>
      <c r="E12" s="9"/>
      <c r="F12" s="9"/>
      <c r="G12" s="9"/>
      <c r="H12" s="9"/>
      <c r="I12" s="9"/>
      <c r="J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row>
    <row r="13" spans="1:83" s="11" customFormat="1" ht="12.75">
      <c r="A13" s="10"/>
      <c r="B13" s="59" t="s">
        <v>540</v>
      </c>
      <c r="C13" s="59" t="s">
        <v>541</v>
      </c>
      <c r="D13" s="61" t="s">
        <v>542</v>
      </c>
      <c r="E13" s="61" t="s">
        <v>543</v>
      </c>
      <c r="F13" s="61" t="s">
        <v>544</v>
      </c>
      <c r="G13" s="59" t="s">
        <v>545</v>
      </c>
      <c r="H13" s="59" t="s">
        <v>611</v>
      </c>
      <c r="I13" s="59" t="s">
        <v>546</v>
      </c>
      <c r="J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row>
    <row r="14" spans="1:83" s="11" customFormat="1" ht="22.7" customHeight="1">
      <c r="A14" s="10"/>
      <c r="B14" s="268" t="s">
        <v>216</v>
      </c>
      <c r="C14" s="62" t="s">
        <v>615</v>
      </c>
      <c r="D14" s="172">
        <f>'Step 3 E.g. - Food'!D13</f>
        <v>0</v>
      </c>
      <c r="E14" s="172">
        <f>'Step 3 E.g.- Air pollutant re. '!E17</f>
        <v>2.2499999999999999E-2</v>
      </c>
      <c r="F14" s="172">
        <f>'Step 3 E.g.- Air pollutant re. '!F17</f>
        <v>4.4999999999999998E-2</v>
      </c>
      <c r="G14" s="62" t="s">
        <v>595</v>
      </c>
      <c r="H14" s="62" t="s">
        <v>98</v>
      </c>
      <c r="I14" s="62" t="s">
        <v>616</v>
      </c>
      <c r="J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row>
    <row r="15" spans="1:83" s="11" customFormat="1" ht="38.25">
      <c r="A15" s="10"/>
      <c r="B15" s="279"/>
      <c r="C15" s="64" t="s">
        <v>656</v>
      </c>
      <c r="D15" s="173">
        <f>' Step 4 - Look-up table'!$N$20</f>
        <v>50485.260080945191</v>
      </c>
      <c r="E15" s="173">
        <f>' Step 4 - Look-up table'!$N$20</f>
        <v>50485.260080945191</v>
      </c>
      <c r="F15" s="173">
        <f>' Step 4 - Look-up table'!$N$20</f>
        <v>50485.260080945191</v>
      </c>
      <c r="G15" s="64" t="s">
        <v>657</v>
      </c>
      <c r="H15" s="64">
        <v>2021</v>
      </c>
      <c r="I15" s="112" t="s">
        <v>658</v>
      </c>
      <c r="J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row>
    <row r="16" spans="1:83" s="11" customFormat="1" ht="25.5">
      <c r="A16" s="10"/>
      <c r="B16" s="279"/>
      <c r="C16" s="66" t="s">
        <v>659</v>
      </c>
      <c r="D16" s="174">
        <f>D14*D15</f>
        <v>0</v>
      </c>
      <c r="E16" s="174">
        <f>E14*E15</f>
        <v>1135.9183518212667</v>
      </c>
      <c r="F16" s="174">
        <f>F14*F15</f>
        <v>2271.8367036425334</v>
      </c>
      <c r="G16" s="66" t="s">
        <v>621</v>
      </c>
      <c r="H16" s="66">
        <v>2021</v>
      </c>
      <c r="I16" s="66" t="s">
        <v>660</v>
      </c>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row>
    <row r="17" spans="1:103" s="11" customFormat="1" ht="25.5">
      <c r="A17" s="10"/>
      <c r="B17" s="269"/>
      <c r="C17" s="66" t="s">
        <v>661</v>
      </c>
      <c r="D17" s="174">
        <v>0</v>
      </c>
      <c r="E17" s="174">
        <f ca="1">C38</f>
        <v>33864.617358619231</v>
      </c>
      <c r="F17" s="174">
        <f ca="1">C52</f>
        <v>67729.234717238462</v>
      </c>
      <c r="G17" s="66" t="s">
        <v>624</v>
      </c>
      <c r="H17" s="66">
        <v>2021</v>
      </c>
      <c r="I17" s="66" t="s">
        <v>646</v>
      </c>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row>
    <row r="18" spans="1:103" s="11" customFormat="1" ht="22.7" customHeight="1">
      <c r="A18" s="10"/>
      <c r="B18" s="268" t="s">
        <v>96</v>
      </c>
      <c r="C18" s="62" t="s">
        <v>615</v>
      </c>
      <c r="D18" s="172">
        <f>'Step 3 E.g. - Food'!D18</f>
        <v>0</v>
      </c>
      <c r="E18" s="172">
        <f>'Step 3 E.g.- Air pollutant re. '!E22</f>
        <v>-0.30299999999999999</v>
      </c>
      <c r="F18" s="172">
        <f>'Step 3 E.g.- Air pollutant re. '!F22</f>
        <v>-0.60599999999999998</v>
      </c>
      <c r="G18" s="62" t="s">
        <v>595</v>
      </c>
      <c r="H18" s="62" t="s">
        <v>98</v>
      </c>
      <c r="I18" s="62" t="s">
        <v>616</v>
      </c>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row>
    <row r="19" spans="1:103" s="11" customFormat="1" ht="38.25">
      <c r="A19" s="10"/>
      <c r="B19" s="279"/>
      <c r="C19" s="64" t="s">
        <v>656</v>
      </c>
      <c r="D19" s="173">
        <f>' Step 4 - Look-up table'!$N$20</f>
        <v>50485.260080945191</v>
      </c>
      <c r="E19" s="173">
        <f>' Step 4 - Look-up table'!$N$20</f>
        <v>50485.260080945191</v>
      </c>
      <c r="F19" s="173">
        <f>' Step 4 - Look-up table'!$N$20</f>
        <v>50485.260080945191</v>
      </c>
      <c r="G19" s="64" t="s">
        <v>657</v>
      </c>
      <c r="H19" s="64">
        <v>2021</v>
      </c>
      <c r="I19" s="112" t="s">
        <v>662</v>
      </c>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row>
    <row r="20" spans="1:103" s="11" customFormat="1" ht="25.5">
      <c r="A20" s="10"/>
      <c r="B20" s="279"/>
      <c r="C20" s="66" t="s">
        <v>659</v>
      </c>
      <c r="D20" s="174">
        <f>D18*D19</f>
        <v>0</v>
      </c>
      <c r="E20" s="174">
        <f>E18*E19</f>
        <v>-15297.033804526392</v>
      </c>
      <c r="F20" s="174">
        <f>F18*F19</f>
        <v>-30594.067609052785</v>
      </c>
      <c r="G20" s="67" t="s">
        <v>621</v>
      </c>
      <c r="H20" s="66">
        <v>2021</v>
      </c>
      <c r="I20" s="66" t="s">
        <v>660</v>
      </c>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row>
    <row r="21" spans="1:103" s="11" customFormat="1" ht="25.5">
      <c r="A21" s="10"/>
      <c r="B21" s="279"/>
      <c r="C21" s="66" t="s">
        <v>661</v>
      </c>
      <c r="D21" s="174">
        <v>0</v>
      </c>
      <c r="E21" s="174">
        <f ca="1">C44</f>
        <v>-456043.5137627389</v>
      </c>
      <c r="F21" s="174">
        <f ca="1">C58</f>
        <v>-912087.02752547781</v>
      </c>
      <c r="G21" s="66" t="s">
        <v>624</v>
      </c>
      <c r="H21" s="66">
        <v>2021</v>
      </c>
      <c r="I21" s="66" t="s">
        <v>646</v>
      </c>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row>
    <row r="22" spans="1:103" s="11" customFormat="1" ht="12.75">
      <c r="A22" s="10"/>
      <c r="B22" s="268" t="s">
        <v>561</v>
      </c>
      <c r="C22" s="267" t="s">
        <v>562</v>
      </c>
      <c r="D22" s="128">
        <f>D14+D18</f>
        <v>0</v>
      </c>
      <c r="E22" s="128">
        <f>E14+E18</f>
        <v>-0.28049999999999997</v>
      </c>
      <c r="F22" s="128">
        <f>F14+F18</f>
        <v>-0.56099999999999994</v>
      </c>
      <c r="G22" s="62" t="s">
        <v>595</v>
      </c>
      <c r="H22" s="69"/>
      <c r="I22" s="69"/>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row>
    <row r="23" spans="1:103" s="11" customFormat="1" ht="25.5">
      <c r="A23" s="10"/>
      <c r="B23" s="279"/>
      <c r="C23" s="275" t="s">
        <v>663</v>
      </c>
      <c r="D23" s="67">
        <f>D16+D20</f>
        <v>0</v>
      </c>
      <c r="E23" s="67">
        <f>E16+E20</f>
        <v>-14161.115452705126</v>
      </c>
      <c r="F23" s="67">
        <f>F16+F20</f>
        <v>-28322.230905410252</v>
      </c>
      <c r="G23" s="66" t="s">
        <v>621</v>
      </c>
      <c r="H23" s="69"/>
      <c r="I23" s="69"/>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row>
    <row r="24" spans="1:103" s="11" customFormat="1" ht="25.5">
      <c r="A24" s="10"/>
      <c r="B24" s="269"/>
      <c r="C24" s="275" t="s">
        <v>664</v>
      </c>
      <c r="D24" s="67">
        <f>D17+D21</f>
        <v>0</v>
      </c>
      <c r="E24" s="67">
        <f ca="1">E17+E21</f>
        <v>-422178.89640411967</v>
      </c>
      <c r="F24" s="67">
        <f ca="1">F17+F21</f>
        <v>-844357.79280823935</v>
      </c>
      <c r="G24" s="66" t="s">
        <v>624</v>
      </c>
      <c r="H24" s="69"/>
      <c r="I24" s="69"/>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row>
    <row r="25" spans="1:103" s="11" customFormat="1" ht="12.75">
      <c r="A25" s="10"/>
      <c r="B25" s="72"/>
      <c r="C25" s="69"/>
      <c r="D25" s="69"/>
      <c r="E25" s="69"/>
      <c r="F25" s="69"/>
      <c r="G25" s="69"/>
      <c r="H25" s="69"/>
      <c r="I25" s="69"/>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row>
    <row r="26" spans="1:103" s="11" customFormat="1" ht="12.75">
      <c r="A26" s="10"/>
      <c r="B26" s="73" t="s">
        <v>629</v>
      </c>
      <c r="C26" s="74"/>
      <c r="D26" s="74"/>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row>
    <row r="27" spans="1:103" s="11" customFormat="1" ht="12.75">
      <c r="A27" s="10"/>
      <c r="B27" s="76" t="s">
        <v>630</v>
      </c>
      <c r="C27" s="77">
        <v>2021</v>
      </c>
      <c r="D27" s="77">
        <v>2022</v>
      </c>
      <c r="E27" s="77">
        <v>2023</v>
      </c>
      <c r="F27" s="77">
        <v>2024</v>
      </c>
      <c r="G27" s="77">
        <v>2025</v>
      </c>
      <c r="H27" s="77">
        <v>2026</v>
      </c>
      <c r="I27" s="77">
        <v>2027</v>
      </c>
      <c r="J27" s="77">
        <v>2028</v>
      </c>
      <c r="K27" s="77">
        <v>2029</v>
      </c>
      <c r="L27" s="77">
        <v>2030</v>
      </c>
      <c r="M27" s="77">
        <v>2031</v>
      </c>
      <c r="N27" s="77">
        <v>2032</v>
      </c>
      <c r="O27" s="77">
        <v>2033</v>
      </c>
      <c r="P27" s="77">
        <v>2034</v>
      </c>
      <c r="Q27" s="77">
        <v>2035</v>
      </c>
      <c r="R27" s="77">
        <v>2036</v>
      </c>
      <c r="S27" s="77">
        <v>2037</v>
      </c>
      <c r="T27" s="77">
        <v>2038</v>
      </c>
      <c r="U27" s="77">
        <v>2039</v>
      </c>
      <c r="V27" s="77">
        <v>2040</v>
      </c>
      <c r="W27" s="77">
        <v>2041</v>
      </c>
      <c r="X27" s="77">
        <v>2042</v>
      </c>
      <c r="Y27" s="77">
        <v>2043</v>
      </c>
      <c r="Z27" s="77">
        <v>2044</v>
      </c>
      <c r="AA27" s="77">
        <v>2045</v>
      </c>
      <c r="AB27" s="77">
        <v>2046</v>
      </c>
      <c r="AC27" s="77">
        <v>2047</v>
      </c>
      <c r="AD27" s="77">
        <v>2048</v>
      </c>
      <c r="AE27" s="77">
        <v>2049</v>
      </c>
      <c r="AF27" s="77">
        <v>2050</v>
      </c>
      <c r="AG27" s="77">
        <v>2051</v>
      </c>
      <c r="AH27" s="77">
        <v>2052</v>
      </c>
      <c r="AI27" s="77">
        <v>2053</v>
      </c>
      <c r="AJ27" s="77">
        <v>2054</v>
      </c>
      <c r="AK27" s="77">
        <v>2055</v>
      </c>
      <c r="AL27" s="77">
        <v>2056</v>
      </c>
      <c r="AM27" s="77">
        <v>2057</v>
      </c>
      <c r="AN27" s="77">
        <v>2058</v>
      </c>
      <c r="AO27" s="77">
        <v>2059</v>
      </c>
      <c r="AP27" s="77">
        <v>2060</v>
      </c>
      <c r="AQ27" s="77">
        <v>2061</v>
      </c>
      <c r="AR27" s="77">
        <v>2062</v>
      </c>
      <c r="AS27" s="77">
        <v>2063</v>
      </c>
      <c r="AT27" s="77">
        <v>2064</v>
      </c>
      <c r="AU27" s="77">
        <v>2065</v>
      </c>
      <c r="AV27" s="77">
        <v>2066</v>
      </c>
      <c r="AW27" s="77">
        <v>2067</v>
      </c>
      <c r="AX27" s="77">
        <v>2068</v>
      </c>
      <c r="AY27" s="77">
        <v>2069</v>
      </c>
      <c r="AZ27" s="77">
        <v>2070</v>
      </c>
      <c r="BA27" s="77">
        <v>2071</v>
      </c>
      <c r="BB27" s="77">
        <v>2072</v>
      </c>
      <c r="BC27" s="77">
        <v>2073</v>
      </c>
      <c r="BD27" s="77">
        <v>2074</v>
      </c>
      <c r="BE27" s="77">
        <v>2075</v>
      </c>
      <c r="BF27" s="77">
        <v>2076</v>
      </c>
      <c r="BG27" s="77">
        <v>2077</v>
      </c>
      <c r="BH27" s="77">
        <v>2078</v>
      </c>
      <c r="BI27" s="77">
        <v>2079</v>
      </c>
      <c r="BJ27" s="77">
        <v>2080</v>
      </c>
      <c r="BK27" s="77">
        <v>2081</v>
      </c>
      <c r="BL27" s="77">
        <v>2082</v>
      </c>
      <c r="BM27" s="77">
        <v>2083</v>
      </c>
      <c r="BN27" s="77">
        <v>2084</v>
      </c>
      <c r="BO27" s="77">
        <v>2085</v>
      </c>
      <c r="BP27" s="77">
        <v>2086</v>
      </c>
      <c r="BQ27" s="77">
        <v>2087</v>
      </c>
      <c r="BR27" s="77">
        <v>2088</v>
      </c>
      <c r="BS27" s="77">
        <v>2089</v>
      </c>
      <c r="BT27" s="77">
        <v>2090</v>
      </c>
      <c r="BU27" s="77">
        <v>2091</v>
      </c>
      <c r="BV27" s="77">
        <v>2092</v>
      </c>
      <c r="BW27" s="77">
        <v>2093</v>
      </c>
      <c r="BX27" s="77">
        <v>2094</v>
      </c>
      <c r="BY27" s="77">
        <v>2095</v>
      </c>
      <c r="BZ27" s="77">
        <v>2096</v>
      </c>
      <c r="CA27" s="77">
        <v>2097</v>
      </c>
      <c r="CB27" s="77">
        <v>2098</v>
      </c>
      <c r="CC27" s="77">
        <v>2099</v>
      </c>
      <c r="CD27" s="77">
        <v>2100</v>
      </c>
      <c r="CE27" s="77">
        <v>2101</v>
      </c>
      <c r="CF27" s="77">
        <v>2102</v>
      </c>
      <c r="CG27" s="77">
        <v>2103</v>
      </c>
      <c r="CH27" s="77">
        <v>2104</v>
      </c>
      <c r="CI27" s="77">
        <v>2105</v>
      </c>
      <c r="CJ27" s="77">
        <v>2106</v>
      </c>
      <c r="CK27" s="77">
        <v>2107</v>
      </c>
      <c r="CL27" s="77">
        <v>2108</v>
      </c>
      <c r="CM27" s="77">
        <v>2109</v>
      </c>
      <c r="CN27" s="77">
        <v>2110</v>
      </c>
      <c r="CO27" s="77">
        <v>2111</v>
      </c>
      <c r="CP27" s="77">
        <v>2112</v>
      </c>
      <c r="CQ27" s="77">
        <v>2113</v>
      </c>
      <c r="CR27" s="77">
        <v>2114</v>
      </c>
      <c r="CS27" s="77">
        <v>2115</v>
      </c>
      <c r="CT27" s="77">
        <v>2116</v>
      </c>
      <c r="CU27" s="77">
        <v>2117</v>
      </c>
      <c r="CV27" s="77">
        <v>2118</v>
      </c>
      <c r="CW27" s="77">
        <v>2119</v>
      </c>
      <c r="CX27" s="77">
        <v>2120</v>
      </c>
      <c r="CY27" s="77">
        <v>2121</v>
      </c>
    </row>
    <row r="28" spans="1:103" s="11" customFormat="1" ht="12.75">
      <c r="A28" s="10"/>
      <c r="B28" s="76" t="s">
        <v>631</v>
      </c>
      <c r="C28" s="77">
        <v>0</v>
      </c>
      <c r="D28" s="77">
        <v>1</v>
      </c>
      <c r="E28" s="77">
        <v>2</v>
      </c>
      <c r="F28" s="77">
        <v>3</v>
      </c>
      <c r="G28" s="77">
        <v>4</v>
      </c>
      <c r="H28" s="77">
        <v>5</v>
      </c>
      <c r="I28" s="77">
        <v>6</v>
      </c>
      <c r="J28" s="77">
        <v>7</v>
      </c>
      <c r="K28" s="77">
        <v>8</v>
      </c>
      <c r="L28" s="77">
        <v>9</v>
      </c>
      <c r="M28" s="77">
        <v>10</v>
      </c>
      <c r="N28" s="77">
        <v>11</v>
      </c>
      <c r="O28" s="77">
        <v>12</v>
      </c>
      <c r="P28" s="77">
        <v>13</v>
      </c>
      <c r="Q28" s="77">
        <v>14</v>
      </c>
      <c r="R28" s="77">
        <v>15</v>
      </c>
      <c r="S28" s="77">
        <v>16</v>
      </c>
      <c r="T28" s="77">
        <v>17</v>
      </c>
      <c r="U28" s="77">
        <v>18</v>
      </c>
      <c r="V28" s="77">
        <v>19</v>
      </c>
      <c r="W28" s="77">
        <v>20</v>
      </c>
      <c r="X28" s="77">
        <v>21</v>
      </c>
      <c r="Y28" s="77">
        <v>22</v>
      </c>
      <c r="Z28" s="77">
        <v>23</v>
      </c>
      <c r="AA28" s="77">
        <v>24</v>
      </c>
      <c r="AB28" s="77">
        <v>25</v>
      </c>
      <c r="AC28" s="77">
        <v>26</v>
      </c>
      <c r="AD28" s="77">
        <v>27</v>
      </c>
      <c r="AE28" s="77">
        <v>28</v>
      </c>
      <c r="AF28" s="77">
        <v>29</v>
      </c>
      <c r="AG28" s="77">
        <v>30</v>
      </c>
      <c r="AH28" s="77">
        <v>31</v>
      </c>
      <c r="AI28" s="77">
        <v>32</v>
      </c>
      <c r="AJ28" s="77">
        <v>33</v>
      </c>
      <c r="AK28" s="77">
        <v>34</v>
      </c>
      <c r="AL28" s="77">
        <v>35</v>
      </c>
      <c r="AM28" s="77">
        <v>36</v>
      </c>
      <c r="AN28" s="77">
        <v>37</v>
      </c>
      <c r="AO28" s="77">
        <v>38</v>
      </c>
      <c r="AP28" s="77">
        <v>39</v>
      </c>
      <c r="AQ28" s="77">
        <v>40</v>
      </c>
      <c r="AR28" s="77">
        <v>41</v>
      </c>
      <c r="AS28" s="77">
        <v>42</v>
      </c>
      <c r="AT28" s="77">
        <v>43</v>
      </c>
      <c r="AU28" s="77">
        <v>44</v>
      </c>
      <c r="AV28" s="77">
        <v>45</v>
      </c>
      <c r="AW28" s="77">
        <v>46</v>
      </c>
      <c r="AX28" s="77">
        <v>47</v>
      </c>
      <c r="AY28" s="77">
        <v>48</v>
      </c>
      <c r="AZ28" s="77">
        <v>49</v>
      </c>
      <c r="BA28" s="77">
        <v>50</v>
      </c>
      <c r="BB28" s="77">
        <v>51</v>
      </c>
      <c r="BC28" s="77">
        <v>52</v>
      </c>
      <c r="BD28" s="77">
        <v>53</v>
      </c>
      <c r="BE28" s="77">
        <v>54</v>
      </c>
      <c r="BF28" s="77">
        <v>55</v>
      </c>
      <c r="BG28" s="77">
        <v>56</v>
      </c>
      <c r="BH28" s="77">
        <v>57</v>
      </c>
      <c r="BI28" s="77">
        <v>58</v>
      </c>
      <c r="BJ28" s="77">
        <v>59</v>
      </c>
      <c r="BK28" s="77">
        <v>60</v>
      </c>
      <c r="BL28" s="77">
        <v>61</v>
      </c>
      <c r="BM28" s="77">
        <v>62</v>
      </c>
      <c r="BN28" s="77">
        <v>63</v>
      </c>
      <c r="BO28" s="77">
        <v>64</v>
      </c>
      <c r="BP28" s="77">
        <v>65</v>
      </c>
      <c r="BQ28" s="77">
        <v>66</v>
      </c>
      <c r="BR28" s="77">
        <v>67</v>
      </c>
      <c r="BS28" s="77">
        <v>68</v>
      </c>
      <c r="BT28" s="77">
        <v>69</v>
      </c>
      <c r="BU28" s="77">
        <v>70</v>
      </c>
      <c r="BV28" s="77">
        <v>71</v>
      </c>
      <c r="BW28" s="77">
        <v>72</v>
      </c>
      <c r="BX28" s="77">
        <v>73</v>
      </c>
      <c r="BY28" s="77">
        <v>74</v>
      </c>
      <c r="BZ28" s="77">
        <v>75</v>
      </c>
      <c r="CA28" s="77">
        <v>76</v>
      </c>
      <c r="CB28" s="77">
        <v>77</v>
      </c>
      <c r="CC28" s="77">
        <v>78</v>
      </c>
      <c r="CD28" s="77">
        <v>79</v>
      </c>
      <c r="CE28" s="77">
        <v>80</v>
      </c>
      <c r="CF28" s="77">
        <v>81</v>
      </c>
      <c r="CG28" s="77">
        <v>82</v>
      </c>
      <c r="CH28" s="77">
        <v>83</v>
      </c>
      <c r="CI28" s="77">
        <v>84</v>
      </c>
      <c r="CJ28" s="77">
        <v>85</v>
      </c>
      <c r="CK28" s="77">
        <v>86</v>
      </c>
      <c r="CL28" s="77">
        <v>87</v>
      </c>
      <c r="CM28" s="77">
        <v>88</v>
      </c>
      <c r="CN28" s="77">
        <v>89</v>
      </c>
      <c r="CO28" s="77">
        <v>90</v>
      </c>
      <c r="CP28" s="77">
        <v>91</v>
      </c>
      <c r="CQ28" s="77">
        <v>92</v>
      </c>
      <c r="CR28" s="77">
        <v>93</v>
      </c>
      <c r="CS28" s="77">
        <v>94</v>
      </c>
      <c r="CT28" s="77">
        <v>95</v>
      </c>
      <c r="CU28" s="77">
        <v>96</v>
      </c>
      <c r="CV28" s="77">
        <v>97</v>
      </c>
      <c r="CW28" s="77">
        <v>98</v>
      </c>
      <c r="CX28" s="77">
        <v>99</v>
      </c>
      <c r="CY28" s="77">
        <v>100</v>
      </c>
    </row>
    <row r="29" spans="1:103" s="11" customFormat="1" ht="12.75">
      <c r="A29" s="10"/>
      <c r="B29" s="76" t="s">
        <v>632</v>
      </c>
      <c r="C29" s="78">
        <v>0</v>
      </c>
      <c r="D29" s="78">
        <v>3.5000000000000003E-2</v>
      </c>
      <c r="E29" s="78">
        <v>3.5000000000000003E-2</v>
      </c>
      <c r="F29" s="78">
        <v>3.5000000000000003E-2</v>
      </c>
      <c r="G29" s="78">
        <v>3.5000000000000003E-2</v>
      </c>
      <c r="H29" s="78">
        <v>3.5000000000000003E-2</v>
      </c>
      <c r="I29" s="78">
        <v>3.5000000000000003E-2</v>
      </c>
      <c r="J29" s="78">
        <v>3.5000000000000003E-2</v>
      </c>
      <c r="K29" s="78">
        <v>3.5000000000000003E-2</v>
      </c>
      <c r="L29" s="78">
        <v>3.5000000000000003E-2</v>
      </c>
      <c r="M29" s="78">
        <v>3.5000000000000003E-2</v>
      </c>
      <c r="N29" s="78">
        <v>3.5000000000000003E-2</v>
      </c>
      <c r="O29" s="78">
        <v>3.5000000000000003E-2</v>
      </c>
      <c r="P29" s="78">
        <v>3.5000000000000003E-2</v>
      </c>
      <c r="Q29" s="78">
        <v>3.5000000000000003E-2</v>
      </c>
      <c r="R29" s="78">
        <v>3.5000000000000003E-2</v>
      </c>
      <c r="S29" s="78">
        <v>3.5000000000000003E-2</v>
      </c>
      <c r="T29" s="78">
        <v>3.5000000000000003E-2</v>
      </c>
      <c r="U29" s="78">
        <v>3.5000000000000003E-2</v>
      </c>
      <c r="V29" s="78">
        <v>3.5000000000000003E-2</v>
      </c>
      <c r="W29" s="78">
        <v>3.5000000000000003E-2</v>
      </c>
      <c r="X29" s="78">
        <v>3.5000000000000003E-2</v>
      </c>
      <c r="Y29" s="78">
        <v>3.5000000000000003E-2</v>
      </c>
      <c r="Z29" s="78">
        <v>3.5000000000000003E-2</v>
      </c>
      <c r="AA29" s="78">
        <v>3.5000000000000003E-2</v>
      </c>
      <c r="AB29" s="78">
        <v>3.5000000000000003E-2</v>
      </c>
      <c r="AC29" s="78">
        <v>3.5000000000000003E-2</v>
      </c>
      <c r="AD29" s="78">
        <v>3.5000000000000003E-2</v>
      </c>
      <c r="AE29" s="78">
        <v>3.5000000000000003E-2</v>
      </c>
      <c r="AF29" s="78">
        <v>3.5000000000000003E-2</v>
      </c>
      <c r="AG29" s="78">
        <v>3.5000000000000003E-2</v>
      </c>
      <c r="AH29" s="78">
        <v>0.03</v>
      </c>
      <c r="AI29" s="78">
        <v>0.03</v>
      </c>
      <c r="AJ29" s="78">
        <v>0.03</v>
      </c>
      <c r="AK29" s="78">
        <v>0.03</v>
      </c>
      <c r="AL29" s="78">
        <v>0.03</v>
      </c>
      <c r="AM29" s="78">
        <v>0.03</v>
      </c>
      <c r="AN29" s="78">
        <v>0.03</v>
      </c>
      <c r="AO29" s="78">
        <v>0.03</v>
      </c>
      <c r="AP29" s="78">
        <v>0.03</v>
      </c>
      <c r="AQ29" s="78">
        <v>0.03</v>
      </c>
      <c r="AR29" s="78">
        <v>0.03</v>
      </c>
      <c r="AS29" s="78">
        <v>0.03</v>
      </c>
      <c r="AT29" s="78">
        <v>0.03</v>
      </c>
      <c r="AU29" s="78">
        <v>0.03</v>
      </c>
      <c r="AV29" s="78">
        <v>0.03</v>
      </c>
      <c r="AW29" s="78">
        <v>0.03</v>
      </c>
      <c r="AX29" s="78">
        <v>0.03</v>
      </c>
      <c r="AY29" s="78">
        <v>0.03</v>
      </c>
      <c r="AZ29" s="78">
        <v>0.03</v>
      </c>
      <c r="BA29" s="78">
        <v>0.03</v>
      </c>
      <c r="BB29" s="78">
        <v>0.03</v>
      </c>
      <c r="BC29" s="78">
        <v>0.03</v>
      </c>
      <c r="BD29" s="78">
        <v>0.03</v>
      </c>
      <c r="BE29" s="78">
        <v>0.03</v>
      </c>
      <c r="BF29" s="78">
        <v>0.03</v>
      </c>
      <c r="BG29" s="78">
        <v>0.03</v>
      </c>
      <c r="BH29" s="78">
        <v>0.03</v>
      </c>
      <c r="BI29" s="78">
        <v>0.03</v>
      </c>
      <c r="BJ29" s="78">
        <v>0.03</v>
      </c>
      <c r="BK29" s="78">
        <v>0.03</v>
      </c>
      <c r="BL29" s="78">
        <v>0.03</v>
      </c>
      <c r="BM29" s="78">
        <v>0.03</v>
      </c>
      <c r="BN29" s="78">
        <v>0.03</v>
      </c>
      <c r="BO29" s="78">
        <v>0.03</v>
      </c>
      <c r="BP29" s="78">
        <v>0.03</v>
      </c>
      <c r="BQ29" s="78">
        <v>0.03</v>
      </c>
      <c r="BR29" s="78">
        <v>0.03</v>
      </c>
      <c r="BS29" s="78">
        <v>0.03</v>
      </c>
      <c r="BT29" s="78">
        <v>0.03</v>
      </c>
      <c r="BU29" s="78">
        <v>0.03</v>
      </c>
      <c r="BV29" s="78">
        <v>0.03</v>
      </c>
      <c r="BW29" s="78">
        <v>0.03</v>
      </c>
      <c r="BX29" s="78">
        <v>0.03</v>
      </c>
      <c r="BY29" s="78">
        <v>0.03</v>
      </c>
      <c r="BZ29" s="78">
        <v>0.03</v>
      </c>
      <c r="CA29" s="78">
        <v>2.5000000000000001E-2</v>
      </c>
      <c r="CB29" s="78">
        <v>2.5000000000000001E-2</v>
      </c>
      <c r="CC29" s="78">
        <v>2.5000000000000001E-2</v>
      </c>
      <c r="CD29" s="78">
        <v>2.5000000000000001E-2</v>
      </c>
      <c r="CE29" s="78">
        <v>2.5000000000000001E-2</v>
      </c>
      <c r="CF29" s="78">
        <v>2.5000000000000001E-2</v>
      </c>
      <c r="CG29" s="78">
        <v>2.5000000000000001E-2</v>
      </c>
      <c r="CH29" s="78">
        <v>2.5000000000000001E-2</v>
      </c>
      <c r="CI29" s="78">
        <v>2.5000000000000001E-2</v>
      </c>
      <c r="CJ29" s="78">
        <v>2.5000000000000001E-2</v>
      </c>
      <c r="CK29" s="78">
        <v>2.5000000000000001E-2</v>
      </c>
      <c r="CL29" s="78">
        <v>2.5000000000000001E-2</v>
      </c>
      <c r="CM29" s="78">
        <v>2.5000000000000001E-2</v>
      </c>
      <c r="CN29" s="78">
        <v>2.5000000000000001E-2</v>
      </c>
      <c r="CO29" s="78">
        <v>2.5000000000000001E-2</v>
      </c>
      <c r="CP29" s="78">
        <v>2.5000000000000001E-2</v>
      </c>
      <c r="CQ29" s="78">
        <v>2.5000000000000001E-2</v>
      </c>
      <c r="CR29" s="78">
        <v>2.5000000000000001E-2</v>
      </c>
      <c r="CS29" s="78">
        <v>2.5000000000000001E-2</v>
      </c>
      <c r="CT29" s="78">
        <v>2.5000000000000001E-2</v>
      </c>
      <c r="CU29" s="78">
        <v>2.5000000000000001E-2</v>
      </c>
      <c r="CV29" s="78">
        <v>2.5000000000000001E-2</v>
      </c>
      <c r="CW29" s="78">
        <v>2.5000000000000001E-2</v>
      </c>
      <c r="CX29" s="78">
        <v>2.5000000000000001E-2</v>
      </c>
      <c r="CY29" s="78">
        <v>2.5000000000000001E-2</v>
      </c>
    </row>
    <row r="30" spans="1:103" s="11" customFormat="1" ht="12.75">
      <c r="A30" s="10"/>
      <c r="B30" s="79" t="s">
        <v>633</v>
      </c>
      <c r="C30" s="77">
        <v>1</v>
      </c>
      <c r="D30" s="122">
        <f>C30/(1 + D$29)</f>
        <v>0.96618357487922713</v>
      </c>
      <c r="E30" s="122">
        <f t="shared" ref="E30:BP30" si="0">D30/(1 + E$29)</f>
        <v>0.93351070036640305</v>
      </c>
      <c r="F30" s="122">
        <f t="shared" si="0"/>
        <v>0.90194270566802237</v>
      </c>
      <c r="G30" s="122">
        <f t="shared" si="0"/>
        <v>0.87144222769857238</v>
      </c>
      <c r="H30" s="122">
        <f t="shared" si="0"/>
        <v>0.84197316685852408</v>
      </c>
      <c r="I30" s="122">
        <f t="shared" si="0"/>
        <v>0.81350064430775282</v>
      </c>
      <c r="J30" s="122">
        <f t="shared" si="0"/>
        <v>0.78599096068381924</v>
      </c>
      <c r="K30" s="122">
        <f t="shared" si="0"/>
        <v>0.75941155621625056</v>
      </c>
      <c r="L30" s="122">
        <f t="shared" si="0"/>
        <v>0.73373097218961414</v>
      </c>
      <c r="M30" s="122">
        <f t="shared" si="0"/>
        <v>0.70891881370977217</v>
      </c>
      <c r="N30" s="122">
        <f t="shared" si="0"/>
        <v>0.68494571372924851</v>
      </c>
      <c r="O30" s="122">
        <f t="shared" si="0"/>
        <v>0.66178329828912907</v>
      </c>
      <c r="P30" s="122">
        <f t="shared" si="0"/>
        <v>0.63940415293635666</v>
      </c>
      <c r="Q30" s="122">
        <f t="shared" si="0"/>
        <v>0.61778179027667313</v>
      </c>
      <c r="R30" s="122">
        <f t="shared" si="0"/>
        <v>0.59689061862480497</v>
      </c>
      <c r="S30" s="122">
        <f t="shared" si="0"/>
        <v>0.57670591171478747</v>
      </c>
      <c r="T30" s="122">
        <f t="shared" si="0"/>
        <v>0.55720377943457733</v>
      </c>
      <c r="U30" s="122">
        <f t="shared" si="0"/>
        <v>0.53836113955031628</v>
      </c>
      <c r="V30" s="122">
        <f t="shared" si="0"/>
        <v>0.520155690386779</v>
      </c>
      <c r="W30" s="122">
        <f t="shared" si="0"/>
        <v>0.50256588443167061</v>
      </c>
      <c r="X30" s="122">
        <f t="shared" si="0"/>
        <v>0.48557090283253201</v>
      </c>
      <c r="Y30" s="122">
        <f t="shared" si="0"/>
        <v>0.46915063075606961</v>
      </c>
      <c r="Z30" s="122">
        <f t="shared" si="0"/>
        <v>0.45328563358074364</v>
      </c>
      <c r="AA30" s="122">
        <f t="shared" si="0"/>
        <v>0.43795713389443836</v>
      </c>
      <c r="AB30" s="122">
        <f t="shared" si="0"/>
        <v>0.42314698926998878</v>
      </c>
      <c r="AC30" s="122">
        <f t="shared" si="0"/>
        <v>0.40883767079225974</v>
      </c>
      <c r="AD30" s="122">
        <f t="shared" si="0"/>
        <v>0.39501224231136212</v>
      </c>
      <c r="AE30" s="122">
        <f t="shared" si="0"/>
        <v>0.38165434039745133</v>
      </c>
      <c r="AF30" s="122">
        <f t="shared" si="0"/>
        <v>0.36874815497338298</v>
      </c>
      <c r="AG30" s="122">
        <f t="shared" si="0"/>
        <v>0.35627841060230242</v>
      </c>
      <c r="AH30" s="122">
        <f t="shared" si="0"/>
        <v>0.34590136951679845</v>
      </c>
      <c r="AI30" s="122">
        <f t="shared" si="0"/>
        <v>0.33582657234640628</v>
      </c>
      <c r="AJ30" s="122">
        <f t="shared" si="0"/>
        <v>0.32604521587029733</v>
      </c>
      <c r="AK30" s="122">
        <f t="shared" si="0"/>
        <v>0.31654875327213333</v>
      </c>
      <c r="AL30" s="122">
        <f t="shared" si="0"/>
        <v>0.30732888667197411</v>
      </c>
      <c r="AM30" s="122">
        <f t="shared" si="0"/>
        <v>0.29837755987570302</v>
      </c>
      <c r="AN30" s="122">
        <f t="shared" si="0"/>
        <v>0.28968695133563399</v>
      </c>
      <c r="AO30" s="122">
        <f t="shared" si="0"/>
        <v>0.28124946731614953</v>
      </c>
      <c r="AP30" s="122">
        <f t="shared" si="0"/>
        <v>0.2730577352583976</v>
      </c>
      <c r="AQ30" s="122">
        <f t="shared" si="0"/>
        <v>0.26510459733825009</v>
      </c>
      <c r="AR30" s="122">
        <f t="shared" si="0"/>
        <v>0.25738310421189331</v>
      </c>
      <c r="AS30" s="122">
        <f t="shared" si="0"/>
        <v>0.24988650894358574</v>
      </c>
      <c r="AT30" s="122">
        <f t="shared" si="0"/>
        <v>0.24260826111027742</v>
      </c>
      <c r="AU30" s="122">
        <f t="shared" si="0"/>
        <v>0.23554200107793924</v>
      </c>
      <c r="AV30" s="122">
        <f t="shared" si="0"/>
        <v>0.2286815544446012</v>
      </c>
      <c r="AW30" s="122">
        <f t="shared" si="0"/>
        <v>0.22202092664524387</v>
      </c>
      <c r="AX30" s="122">
        <f t="shared" si="0"/>
        <v>0.215554297713829</v>
      </c>
      <c r="AY30" s="122">
        <f t="shared" si="0"/>
        <v>0.20927601719789224</v>
      </c>
      <c r="AZ30" s="122">
        <f t="shared" si="0"/>
        <v>0.20318059922125459</v>
      </c>
      <c r="BA30" s="122">
        <f t="shared" si="0"/>
        <v>0.19726271769053844</v>
      </c>
      <c r="BB30" s="122">
        <f t="shared" si="0"/>
        <v>0.19151720164129946</v>
      </c>
      <c r="BC30" s="122">
        <f t="shared" si="0"/>
        <v>0.18593903071970821</v>
      </c>
      <c r="BD30" s="122">
        <f t="shared" si="0"/>
        <v>0.18052333079583321</v>
      </c>
      <c r="BE30" s="122">
        <f t="shared" si="0"/>
        <v>0.17526536970469245</v>
      </c>
      <c r="BF30" s="122">
        <f t="shared" si="0"/>
        <v>0.17016055311135189</v>
      </c>
      <c r="BG30" s="122">
        <f t="shared" si="0"/>
        <v>0.16520442049645814</v>
      </c>
      <c r="BH30" s="122">
        <f t="shared" si="0"/>
        <v>0.16039264125869723</v>
      </c>
      <c r="BI30" s="122">
        <f t="shared" si="0"/>
        <v>0.15572101093077401</v>
      </c>
      <c r="BJ30" s="122">
        <f t="shared" si="0"/>
        <v>0.15118544750560584</v>
      </c>
      <c r="BK30" s="122">
        <f t="shared" si="0"/>
        <v>0.14678198786952024</v>
      </c>
      <c r="BL30" s="122">
        <f t="shared" si="0"/>
        <v>0.14250678433934003</v>
      </c>
      <c r="BM30" s="122">
        <f t="shared" si="0"/>
        <v>0.13835610130033013</v>
      </c>
      <c r="BN30" s="122">
        <f t="shared" si="0"/>
        <v>0.13432631194206809</v>
      </c>
      <c r="BO30" s="122">
        <f t="shared" si="0"/>
        <v>0.1304138950893865</v>
      </c>
      <c r="BP30" s="122">
        <f t="shared" si="0"/>
        <v>0.12661543212561796</v>
      </c>
      <c r="BQ30" s="122">
        <f t="shared" ref="BQ30:CY30" si="1">BP30/(1 + BQ$29)</f>
        <v>0.12292760400545433</v>
      </c>
      <c r="BR30" s="122">
        <f t="shared" si="1"/>
        <v>0.11934718835481002</v>
      </c>
      <c r="BS30" s="122">
        <f t="shared" si="1"/>
        <v>0.11587105665515536</v>
      </c>
      <c r="BT30" s="122">
        <f t="shared" si="1"/>
        <v>0.11249617150985958</v>
      </c>
      <c r="BU30" s="122">
        <f t="shared" si="1"/>
        <v>0.10921958399015493</v>
      </c>
      <c r="BV30" s="122">
        <f t="shared" si="1"/>
        <v>0.10603843105840284</v>
      </c>
      <c r="BW30" s="122">
        <f t="shared" si="1"/>
        <v>0.10294993306641052</v>
      </c>
      <c r="BX30" s="122">
        <f t="shared" si="1"/>
        <v>9.9951391326612155E-2</v>
      </c>
      <c r="BY30" s="122">
        <f t="shared" si="1"/>
        <v>9.7040185753992383E-2</v>
      </c>
      <c r="BZ30" s="122">
        <f t="shared" si="1"/>
        <v>9.4213772576691626E-2</v>
      </c>
      <c r="CA30" s="122">
        <f t="shared" si="1"/>
        <v>9.1915875684577208E-2</v>
      </c>
      <c r="CB30" s="122">
        <f t="shared" si="1"/>
        <v>8.9674025058124107E-2</v>
      </c>
      <c r="CC30" s="122">
        <f t="shared" si="1"/>
        <v>8.7486853715243035E-2</v>
      </c>
      <c r="CD30" s="122">
        <f t="shared" si="1"/>
        <v>8.5353028014871254E-2</v>
      </c>
      <c r="CE30" s="122">
        <f t="shared" si="1"/>
        <v>8.3271246843776847E-2</v>
      </c>
      <c r="CF30" s="122">
        <f t="shared" si="1"/>
        <v>8.1240240823196933E-2</v>
      </c>
      <c r="CG30" s="122">
        <f t="shared" si="1"/>
        <v>7.9258771534826286E-2</v>
      </c>
      <c r="CH30" s="122">
        <f t="shared" si="1"/>
        <v>7.7325630765684189E-2</v>
      </c>
      <c r="CI30" s="122">
        <f t="shared" si="1"/>
        <v>7.5439639771399211E-2</v>
      </c>
      <c r="CJ30" s="122">
        <f t="shared" si="1"/>
        <v>7.3599648557462649E-2</v>
      </c>
      <c r="CK30" s="122">
        <f t="shared" si="1"/>
        <v>7.1804535178012344E-2</v>
      </c>
      <c r="CL30" s="122">
        <f t="shared" si="1"/>
        <v>7.0053205051719372E-2</v>
      </c>
      <c r="CM30" s="122">
        <f t="shared" si="1"/>
        <v>6.8344590294360366E-2</v>
      </c>
      <c r="CN30" s="122">
        <f t="shared" si="1"/>
        <v>6.6677649067668654E-2</v>
      </c>
      <c r="CO30" s="122">
        <f t="shared" si="1"/>
        <v>6.5051364944066992E-2</v>
      </c>
      <c r="CP30" s="122">
        <f t="shared" si="1"/>
        <v>6.3464746286894635E-2</v>
      </c>
      <c r="CQ30" s="122">
        <f t="shared" si="1"/>
        <v>6.1916825645750871E-2</v>
      </c>
      <c r="CR30" s="122">
        <f t="shared" si="1"/>
        <v>6.0406659166586218E-2</v>
      </c>
      <c r="CS30" s="122">
        <f t="shared" si="1"/>
        <v>5.8933326016181682E-2</v>
      </c>
      <c r="CT30" s="122">
        <f t="shared" si="1"/>
        <v>5.7495927820665059E-2</v>
      </c>
      <c r="CU30" s="122">
        <f t="shared" si="1"/>
        <v>5.6093588117722012E-2</v>
      </c>
      <c r="CV30" s="122">
        <f t="shared" si="1"/>
        <v>5.4725451822167821E-2</v>
      </c>
      <c r="CW30" s="122">
        <f t="shared" si="1"/>
        <v>5.3390684704553978E-2</v>
      </c>
      <c r="CX30" s="122">
        <f t="shared" si="1"/>
        <v>5.2088472882491688E-2</v>
      </c>
      <c r="CY30" s="122">
        <f t="shared" si="1"/>
        <v>5.0818022324382137E-2</v>
      </c>
    </row>
    <row r="31" spans="1:103" s="11" customFormat="1" ht="12.75">
      <c r="A31" s="10"/>
      <c r="B31" s="127"/>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row>
    <row r="32" spans="1:103" s="11" customFormat="1" ht="12.6" customHeight="1">
      <c r="A32" s="10"/>
      <c r="B32" s="81" t="s">
        <v>543</v>
      </c>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row>
    <row r="33" spans="1:103" s="11" customFormat="1" ht="12.6" customHeight="1">
      <c r="A33" s="10"/>
      <c r="B33" s="83"/>
      <c r="C33" s="10"/>
      <c r="D33" s="10"/>
      <c r="E33" s="10"/>
      <c r="F33" s="10"/>
      <c r="G33" s="10"/>
      <c r="H33" s="10"/>
      <c r="I33" s="10"/>
      <c r="J33" s="10"/>
      <c r="K33" s="10"/>
      <c r="L33" s="10"/>
      <c r="M33" s="10"/>
      <c r="N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row>
    <row r="34" spans="1:103" s="11" customFormat="1" ht="12.6" customHeight="1">
      <c r="A34" s="10"/>
      <c r="B34" s="84" t="s">
        <v>216</v>
      </c>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row>
    <row r="35" spans="1:103" s="11" customFormat="1" ht="12.6" customHeight="1">
      <c r="A35" s="10"/>
      <c r="B35" s="123" t="s">
        <v>665</v>
      </c>
      <c r="C35" s="86">
        <f>E14</f>
        <v>2.2499999999999999E-2</v>
      </c>
      <c r="D35" s="86">
        <f>C35</f>
        <v>2.2499999999999999E-2</v>
      </c>
      <c r="E35" s="86">
        <f t="shared" ref="E35:T36" si="2">D35</f>
        <v>2.2499999999999999E-2</v>
      </c>
      <c r="F35" s="86">
        <f t="shared" si="2"/>
        <v>2.2499999999999999E-2</v>
      </c>
      <c r="G35" s="86">
        <f t="shared" si="2"/>
        <v>2.2499999999999999E-2</v>
      </c>
      <c r="H35" s="86">
        <f t="shared" si="2"/>
        <v>2.2499999999999999E-2</v>
      </c>
      <c r="I35" s="86">
        <f t="shared" si="2"/>
        <v>2.2499999999999999E-2</v>
      </c>
      <c r="J35" s="86">
        <f t="shared" si="2"/>
        <v>2.2499999999999999E-2</v>
      </c>
      <c r="K35" s="86">
        <f t="shared" si="2"/>
        <v>2.2499999999999999E-2</v>
      </c>
      <c r="L35" s="86">
        <f t="shared" si="2"/>
        <v>2.2499999999999999E-2</v>
      </c>
      <c r="M35" s="86">
        <f t="shared" si="2"/>
        <v>2.2499999999999999E-2</v>
      </c>
      <c r="N35" s="86">
        <f t="shared" si="2"/>
        <v>2.2499999999999999E-2</v>
      </c>
      <c r="O35" s="86">
        <f t="shared" si="2"/>
        <v>2.2499999999999999E-2</v>
      </c>
      <c r="P35" s="86">
        <f t="shared" si="2"/>
        <v>2.2499999999999999E-2</v>
      </c>
      <c r="Q35" s="86">
        <f t="shared" si="2"/>
        <v>2.2499999999999999E-2</v>
      </c>
      <c r="R35" s="86">
        <f t="shared" si="2"/>
        <v>2.2499999999999999E-2</v>
      </c>
      <c r="S35" s="86">
        <f t="shared" si="2"/>
        <v>2.2499999999999999E-2</v>
      </c>
      <c r="T35" s="86">
        <f t="shared" si="2"/>
        <v>2.2499999999999999E-2</v>
      </c>
      <c r="U35" s="86">
        <f t="shared" ref="U35:AJ36" si="3">T35</f>
        <v>2.2499999999999999E-2</v>
      </c>
      <c r="V35" s="86">
        <f t="shared" si="3"/>
        <v>2.2499999999999999E-2</v>
      </c>
      <c r="W35" s="86">
        <f t="shared" si="3"/>
        <v>2.2499999999999999E-2</v>
      </c>
      <c r="X35" s="86">
        <f t="shared" si="3"/>
        <v>2.2499999999999999E-2</v>
      </c>
      <c r="Y35" s="86">
        <f t="shared" si="3"/>
        <v>2.2499999999999999E-2</v>
      </c>
      <c r="Z35" s="86">
        <f t="shared" si="3"/>
        <v>2.2499999999999999E-2</v>
      </c>
      <c r="AA35" s="86">
        <f t="shared" si="3"/>
        <v>2.2499999999999999E-2</v>
      </c>
      <c r="AB35" s="86">
        <f t="shared" si="3"/>
        <v>2.2499999999999999E-2</v>
      </c>
      <c r="AC35" s="86">
        <f t="shared" si="3"/>
        <v>2.2499999999999999E-2</v>
      </c>
      <c r="AD35" s="86">
        <f t="shared" si="3"/>
        <v>2.2499999999999999E-2</v>
      </c>
      <c r="AE35" s="86">
        <f t="shared" si="3"/>
        <v>2.2499999999999999E-2</v>
      </c>
      <c r="AF35" s="86">
        <f t="shared" si="3"/>
        <v>2.2499999999999999E-2</v>
      </c>
      <c r="AG35" s="86">
        <f t="shared" si="3"/>
        <v>2.2499999999999999E-2</v>
      </c>
      <c r="AH35" s="86">
        <f t="shared" si="3"/>
        <v>2.2499999999999999E-2</v>
      </c>
      <c r="AI35" s="86">
        <f t="shared" si="3"/>
        <v>2.2499999999999999E-2</v>
      </c>
      <c r="AJ35" s="86">
        <f t="shared" si="3"/>
        <v>2.2499999999999999E-2</v>
      </c>
      <c r="AK35" s="86">
        <f t="shared" ref="AK35:AZ36" si="4">AJ35</f>
        <v>2.2499999999999999E-2</v>
      </c>
      <c r="AL35" s="86">
        <f t="shared" si="4"/>
        <v>2.2499999999999999E-2</v>
      </c>
      <c r="AM35" s="86">
        <f t="shared" si="4"/>
        <v>2.2499999999999999E-2</v>
      </c>
      <c r="AN35" s="86">
        <f t="shared" si="4"/>
        <v>2.2499999999999999E-2</v>
      </c>
      <c r="AO35" s="86">
        <f t="shared" si="4"/>
        <v>2.2499999999999999E-2</v>
      </c>
      <c r="AP35" s="86">
        <f t="shared" si="4"/>
        <v>2.2499999999999999E-2</v>
      </c>
      <c r="AQ35" s="86">
        <f t="shared" si="4"/>
        <v>2.2499999999999999E-2</v>
      </c>
      <c r="AR35" s="86">
        <f t="shared" si="4"/>
        <v>2.2499999999999999E-2</v>
      </c>
      <c r="AS35" s="86">
        <f t="shared" si="4"/>
        <v>2.2499999999999999E-2</v>
      </c>
      <c r="AT35" s="86">
        <f t="shared" si="4"/>
        <v>2.2499999999999999E-2</v>
      </c>
      <c r="AU35" s="86">
        <f t="shared" si="4"/>
        <v>2.2499999999999999E-2</v>
      </c>
      <c r="AV35" s="86">
        <f t="shared" si="4"/>
        <v>2.2499999999999999E-2</v>
      </c>
      <c r="AW35" s="86">
        <f t="shared" si="4"/>
        <v>2.2499999999999999E-2</v>
      </c>
      <c r="AX35" s="86">
        <f t="shared" si="4"/>
        <v>2.2499999999999999E-2</v>
      </c>
      <c r="AY35" s="86">
        <f t="shared" si="4"/>
        <v>2.2499999999999999E-2</v>
      </c>
      <c r="AZ35" s="86">
        <f t="shared" si="4"/>
        <v>2.2499999999999999E-2</v>
      </c>
      <c r="BA35" s="86">
        <f t="shared" ref="BA35:BP36" si="5">AZ35</f>
        <v>2.2499999999999999E-2</v>
      </c>
      <c r="BB35" s="86">
        <f t="shared" si="5"/>
        <v>2.2499999999999999E-2</v>
      </c>
      <c r="BC35" s="86">
        <f t="shared" si="5"/>
        <v>2.2499999999999999E-2</v>
      </c>
      <c r="BD35" s="86">
        <f t="shared" si="5"/>
        <v>2.2499999999999999E-2</v>
      </c>
      <c r="BE35" s="86">
        <f t="shared" si="5"/>
        <v>2.2499999999999999E-2</v>
      </c>
      <c r="BF35" s="86">
        <f t="shared" si="5"/>
        <v>2.2499999999999999E-2</v>
      </c>
      <c r="BG35" s="86">
        <f t="shared" si="5"/>
        <v>2.2499999999999999E-2</v>
      </c>
      <c r="BH35" s="86">
        <f t="shared" si="5"/>
        <v>2.2499999999999999E-2</v>
      </c>
      <c r="BI35" s="86">
        <f t="shared" si="5"/>
        <v>2.2499999999999999E-2</v>
      </c>
      <c r="BJ35" s="86">
        <f t="shared" si="5"/>
        <v>2.2499999999999999E-2</v>
      </c>
      <c r="BK35" s="86">
        <f t="shared" si="5"/>
        <v>2.2499999999999999E-2</v>
      </c>
      <c r="BL35" s="86">
        <f t="shared" si="5"/>
        <v>2.2499999999999999E-2</v>
      </c>
      <c r="BM35" s="86">
        <f t="shared" si="5"/>
        <v>2.2499999999999999E-2</v>
      </c>
      <c r="BN35" s="86">
        <f t="shared" si="5"/>
        <v>2.2499999999999999E-2</v>
      </c>
      <c r="BO35" s="86">
        <f t="shared" si="5"/>
        <v>2.2499999999999999E-2</v>
      </c>
      <c r="BP35" s="86">
        <f t="shared" si="5"/>
        <v>2.2499999999999999E-2</v>
      </c>
      <c r="BQ35" s="86">
        <f t="shared" ref="BQ35:CF36" si="6">BP35</f>
        <v>2.2499999999999999E-2</v>
      </c>
      <c r="BR35" s="86">
        <f t="shared" si="6"/>
        <v>2.2499999999999999E-2</v>
      </c>
      <c r="BS35" s="86">
        <f t="shared" si="6"/>
        <v>2.2499999999999999E-2</v>
      </c>
      <c r="BT35" s="86">
        <f t="shared" si="6"/>
        <v>2.2499999999999999E-2</v>
      </c>
      <c r="BU35" s="86">
        <f t="shared" si="6"/>
        <v>2.2499999999999999E-2</v>
      </c>
      <c r="BV35" s="86">
        <f t="shared" si="6"/>
        <v>2.2499999999999999E-2</v>
      </c>
      <c r="BW35" s="86">
        <f t="shared" si="6"/>
        <v>2.2499999999999999E-2</v>
      </c>
      <c r="BX35" s="86">
        <f t="shared" si="6"/>
        <v>2.2499999999999999E-2</v>
      </c>
      <c r="BY35" s="86">
        <f t="shared" si="6"/>
        <v>2.2499999999999999E-2</v>
      </c>
      <c r="BZ35" s="86">
        <f t="shared" si="6"/>
        <v>2.2499999999999999E-2</v>
      </c>
      <c r="CA35" s="86">
        <f t="shared" si="6"/>
        <v>2.2499999999999999E-2</v>
      </c>
      <c r="CB35" s="86">
        <f t="shared" si="6"/>
        <v>2.2499999999999999E-2</v>
      </c>
      <c r="CC35" s="86">
        <f t="shared" si="6"/>
        <v>2.2499999999999999E-2</v>
      </c>
      <c r="CD35" s="86">
        <f t="shared" si="6"/>
        <v>2.2499999999999999E-2</v>
      </c>
      <c r="CE35" s="86">
        <f t="shared" si="6"/>
        <v>2.2499999999999999E-2</v>
      </c>
      <c r="CF35" s="86">
        <f t="shared" si="6"/>
        <v>2.2499999999999999E-2</v>
      </c>
      <c r="CG35" s="86">
        <f t="shared" ref="CG35:CV36" si="7">CF35</f>
        <v>2.2499999999999999E-2</v>
      </c>
      <c r="CH35" s="86">
        <f t="shared" si="7"/>
        <v>2.2499999999999999E-2</v>
      </c>
      <c r="CI35" s="86">
        <f t="shared" si="7"/>
        <v>2.2499999999999999E-2</v>
      </c>
      <c r="CJ35" s="86">
        <f t="shared" si="7"/>
        <v>2.2499999999999999E-2</v>
      </c>
      <c r="CK35" s="86">
        <f t="shared" si="7"/>
        <v>2.2499999999999999E-2</v>
      </c>
      <c r="CL35" s="86">
        <f t="shared" si="7"/>
        <v>2.2499999999999999E-2</v>
      </c>
      <c r="CM35" s="86">
        <f t="shared" si="7"/>
        <v>2.2499999999999999E-2</v>
      </c>
      <c r="CN35" s="86">
        <f t="shared" si="7"/>
        <v>2.2499999999999999E-2</v>
      </c>
      <c r="CO35" s="86">
        <f t="shared" si="7"/>
        <v>2.2499999999999999E-2</v>
      </c>
      <c r="CP35" s="86">
        <f t="shared" si="7"/>
        <v>2.2499999999999999E-2</v>
      </c>
      <c r="CQ35" s="86">
        <f t="shared" si="7"/>
        <v>2.2499999999999999E-2</v>
      </c>
      <c r="CR35" s="86">
        <f t="shared" si="7"/>
        <v>2.2499999999999999E-2</v>
      </c>
      <c r="CS35" s="86">
        <f t="shared" si="7"/>
        <v>2.2499999999999999E-2</v>
      </c>
      <c r="CT35" s="86">
        <f t="shared" si="7"/>
        <v>2.2499999999999999E-2</v>
      </c>
      <c r="CU35" s="86">
        <f t="shared" si="7"/>
        <v>2.2499999999999999E-2</v>
      </c>
      <c r="CV35" s="86">
        <f t="shared" si="7"/>
        <v>2.2499999999999999E-2</v>
      </c>
      <c r="CW35" s="86">
        <f t="shared" ref="CW35:CY36" si="8">CV35</f>
        <v>2.2499999999999999E-2</v>
      </c>
      <c r="CX35" s="86">
        <f t="shared" si="8"/>
        <v>2.2499999999999999E-2</v>
      </c>
      <c r="CY35" s="86">
        <f t="shared" si="8"/>
        <v>2.2499999999999999E-2</v>
      </c>
    </row>
    <row r="36" spans="1:103" s="11" customFormat="1" ht="12.6" customHeight="1">
      <c r="A36" s="87"/>
      <c r="B36" s="88" t="s">
        <v>636</v>
      </c>
      <c r="C36" s="89">
        <f>E16</f>
        <v>1135.9183518212667</v>
      </c>
      <c r="D36" s="89">
        <f>C36</f>
        <v>1135.9183518212667</v>
      </c>
      <c r="E36" s="89">
        <f t="shared" si="2"/>
        <v>1135.9183518212667</v>
      </c>
      <c r="F36" s="89">
        <f t="shared" si="2"/>
        <v>1135.9183518212667</v>
      </c>
      <c r="G36" s="89">
        <f t="shared" si="2"/>
        <v>1135.9183518212667</v>
      </c>
      <c r="H36" s="89">
        <f t="shared" si="2"/>
        <v>1135.9183518212667</v>
      </c>
      <c r="I36" s="89">
        <f t="shared" si="2"/>
        <v>1135.9183518212667</v>
      </c>
      <c r="J36" s="89">
        <f t="shared" si="2"/>
        <v>1135.9183518212667</v>
      </c>
      <c r="K36" s="89">
        <f t="shared" si="2"/>
        <v>1135.9183518212667</v>
      </c>
      <c r="L36" s="89">
        <f t="shared" si="2"/>
        <v>1135.9183518212667</v>
      </c>
      <c r="M36" s="89">
        <f t="shared" si="2"/>
        <v>1135.9183518212667</v>
      </c>
      <c r="N36" s="89">
        <f t="shared" si="2"/>
        <v>1135.9183518212667</v>
      </c>
      <c r="O36" s="89">
        <f t="shared" si="2"/>
        <v>1135.9183518212667</v>
      </c>
      <c r="P36" s="89">
        <f t="shared" si="2"/>
        <v>1135.9183518212667</v>
      </c>
      <c r="Q36" s="89">
        <f t="shared" si="2"/>
        <v>1135.9183518212667</v>
      </c>
      <c r="R36" s="89">
        <f t="shared" si="2"/>
        <v>1135.9183518212667</v>
      </c>
      <c r="S36" s="89">
        <f t="shared" si="2"/>
        <v>1135.9183518212667</v>
      </c>
      <c r="T36" s="89">
        <f t="shared" si="2"/>
        <v>1135.9183518212667</v>
      </c>
      <c r="U36" s="89">
        <f t="shared" si="3"/>
        <v>1135.9183518212667</v>
      </c>
      <c r="V36" s="89">
        <f t="shared" si="3"/>
        <v>1135.9183518212667</v>
      </c>
      <c r="W36" s="89">
        <f t="shared" si="3"/>
        <v>1135.9183518212667</v>
      </c>
      <c r="X36" s="89">
        <f t="shared" si="3"/>
        <v>1135.9183518212667</v>
      </c>
      <c r="Y36" s="89">
        <f t="shared" si="3"/>
        <v>1135.9183518212667</v>
      </c>
      <c r="Z36" s="89">
        <f t="shared" si="3"/>
        <v>1135.9183518212667</v>
      </c>
      <c r="AA36" s="89">
        <f t="shared" si="3"/>
        <v>1135.9183518212667</v>
      </c>
      <c r="AB36" s="89">
        <f t="shared" si="3"/>
        <v>1135.9183518212667</v>
      </c>
      <c r="AC36" s="89">
        <f t="shared" si="3"/>
        <v>1135.9183518212667</v>
      </c>
      <c r="AD36" s="89">
        <f t="shared" si="3"/>
        <v>1135.9183518212667</v>
      </c>
      <c r="AE36" s="89">
        <f t="shared" si="3"/>
        <v>1135.9183518212667</v>
      </c>
      <c r="AF36" s="89">
        <f t="shared" si="3"/>
        <v>1135.9183518212667</v>
      </c>
      <c r="AG36" s="89">
        <f t="shared" si="3"/>
        <v>1135.9183518212667</v>
      </c>
      <c r="AH36" s="89">
        <f t="shared" si="3"/>
        <v>1135.9183518212667</v>
      </c>
      <c r="AI36" s="89">
        <f t="shared" si="3"/>
        <v>1135.9183518212667</v>
      </c>
      <c r="AJ36" s="89">
        <f t="shared" si="3"/>
        <v>1135.9183518212667</v>
      </c>
      <c r="AK36" s="89">
        <f t="shared" si="4"/>
        <v>1135.9183518212667</v>
      </c>
      <c r="AL36" s="89">
        <f t="shared" si="4"/>
        <v>1135.9183518212667</v>
      </c>
      <c r="AM36" s="89">
        <f t="shared" si="4"/>
        <v>1135.9183518212667</v>
      </c>
      <c r="AN36" s="89">
        <f t="shared" si="4"/>
        <v>1135.9183518212667</v>
      </c>
      <c r="AO36" s="89">
        <f t="shared" si="4"/>
        <v>1135.9183518212667</v>
      </c>
      <c r="AP36" s="89">
        <f t="shared" si="4"/>
        <v>1135.9183518212667</v>
      </c>
      <c r="AQ36" s="89">
        <f t="shared" si="4"/>
        <v>1135.9183518212667</v>
      </c>
      <c r="AR36" s="89">
        <f t="shared" si="4"/>
        <v>1135.9183518212667</v>
      </c>
      <c r="AS36" s="89">
        <f t="shared" si="4"/>
        <v>1135.9183518212667</v>
      </c>
      <c r="AT36" s="89">
        <f t="shared" si="4"/>
        <v>1135.9183518212667</v>
      </c>
      <c r="AU36" s="89">
        <f t="shared" si="4"/>
        <v>1135.9183518212667</v>
      </c>
      <c r="AV36" s="89">
        <f t="shared" si="4"/>
        <v>1135.9183518212667</v>
      </c>
      <c r="AW36" s="89">
        <f t="shared" si="4"/>
        <v>1135.9183518212667</v>
      </c>
      <c r="AX36" s="89">
        <f t="shared" si="4"/>
        <v>1135.9183518212667</v>
      </c>
      <c r="AY36" s="89">
        <f t="shared" si="4"/>
        <v>1135.9183518212667</v>
      </c>
      <c r="AZ36" s="89">
        <f t="shared" si="4"/>
        <v>1135.9183518212667</v>
      </c>
      <c r="BA36" s="89">
        <f t="shared" si="5"/>
        <v>1135.9183518212667</v>
      </c>
      <c r="BB36" s="89">
        <f t="shared" si="5"/>
        <v>1135.9183518212667</v>
      </c>
      <c r="BC36" s="89">
        <f t="shared" si="5"/>
        <v>1135.9183518212667</v>
      </c>
      <c r="BD36" s="89">
        <f t="shared" si="5"/>
        <v>1135.9183518212667</v>
      </c>
      <c r="BE36" s="89">
        <f t="shared" si="5"/>
        <v>1135.9183518212667</v>
      </c>
      <c r="BF36" s="89">
        <f t="shared" si="5"/>
        <v>1135.9183518212667</v>
      </c>
      <c r="BG36" s="89">
        <f t="shared" si="5"/>
        <v>1135.9183518212667</v>
      </c>
      <c r="BH36" s="89">
        <f t="shared" si="5"/>
        <v>1135.9183518212667</v>
      </c>
      <c r="BI36" s="89">
        <f t="shared" si="5"/>
        <v>1135.9183518212667</v>
      </c>
      <c r="BJ36" s="89">
        <f t="shared" si="5"/>
        <v>1135.9183518212667</v>
      </c>
      <c r="BK36" s="89">
        <f t="shared" si="5"/>
        <v>1135.9183518212667</v>
      </c>
      <c r="BL36" s="89">
        <f t="shared" si="5"/>
        <v>1135.9183518212667</v>
      </c>
      <c r="BM36" s="89">
        <f t="shared" si="5"/>
        <v>1135.9183518212667</v>
      </c>
      <c r="BN36" s="89">
        <f t="shared" si="5"/>
        <v>1135.9183518212667</v>
      </c>
      <c r="BO36" s="89">
        <f t="shared" si="5"/>
        <v>1135.9183518212667</v>
      </c>
      <c r="BP36" s="89">
        <f t="shared" si="5"/>
        <v>1135.9183518212667</v>
      </c>
      <c r="BQ36" s="89">
        <f t="shared" si="6"/>
        <v>1135.9183518212667</v>
      </c>
      <c r="BR36" s="89">
        <f t="shared" si="6"/>
        <v>1135.9183518212667</v>
      </c>
      <c r="BS36" s="89">
        <f t="shared" si="6"/>
        <v>1135.9183518212667</v>
      </c>
      <c r="BT36" s="89">
        <f t="shared" si="6"/>
        <v>1135.9183518212667</v>
      </c>
      <c r="BU36" s="89">
        <f t="shared" si="6"/>
        <v>1135.9183518212667</v>
      </c>
      <c r="BV36" s="89">
        <f t="shared" si="6"/>
        <v>1135.9183518212667</v>
      </c>
      <c r="BW36" s="89">
        <f t="shared" si="6"/>
        <v>1135.9183518212667</v>
      </c>
      <c r="BX36" s="89">
        <f t="shared" si="6"/>
        <v>1135.9183518212667</v>
      </c>
      <c r="BY36" s="89">
        <f t="shared" si="6"/>
        <v>1135.9183518212667</v>
      </c>
      <c r="BZ36" s="89">
        <f t="shared" si="6"/>
        <v>1135.9183518212667</v>
      </c>
      <c r="CA36" s="89">
        <f t="shared" si="6"/>
        <v>1135.9183518212667</v>
      </c>
      <c r="CB36" s="89">
        <f t="shared" si="6"/>
        <v>1135.9183518212667</v>
      </c>
      <c r="CC36" s="89">
        <f t="shared" si="6"/>
        <v>1135.9183518212667</v>
      </c>
      <c r="CD36" s="89">
        <f t="shared" si="6"/>
        <v>1135.9183518212667</v>
      </c>
      <c r="CE36" s="89">
        <f t="shared" si="6"/>
        <v>1135.9183518212667</v>
      </c>
      <c r="CF36" s="89">
        <f t="shared" si="6"/>
        <v>1135.9183518212667</v>
      </c>
      <c r="CG36" s="89">
        <f t="shared" si="7"/>
        <v>1135.9183518212667</v>
      </c>
      <c r="CH36" s="89">
        <f t="shared" si="7"/>
        <v>1135.9183518212667</v>
      </c>
      <c r="CI36" s="89">
        <f t="shared" si="7"/>
        <v>1135.9183518212667</v>
      </c>
      <c r="CJ36" s="89">
        <f t="shared" si="7"/>
        <v>1135.9183518212667</v>
      </c>
      <c r="CK36" s="89">
        <f t="shared" si="7"/>
        <v>1135.9183518212667</v>
      </c>
      <c r="CL36" s="89">
        <f t="shared" si="7"/>
        <v>1135.9183518212667</v>
      </c>
      <c r="CM36" s="89">
        <f t="shared" si="7"/>
        <v>1135.9183518212667</v>
      </c>
      <c r="CN36" s="89">
        <f t="shared" si="7"/>
        <v>1135.9183518212667</v>
      </c>
      <c r="CO36" s="89">
        <f t="shared" si="7"/>
        <v>1135.9183518212667</v>
      </c>
      <c r="CP36" s="89">
        <f t="shared" si="7"/>
        <v>1135.9183518212667</v>
      </c>
      <c r="CQ36" s="89">
        <f t="shared" si="7"/>
        <v>1135.9183518212667</v>
      </c>
      <c r="CR36" s="89">
        <f t="shared" si="7"/>
        <v>1135.9183518212667</v>
      </c>
      <c r="CS36" s="89">
        <f t="shared" si="7"/>
        <v>1135.9183518212667</v>
      </c>
      <c r="CT36" s="89">
        <f t="shared" si="7"/>
        <v>1135.9183518212667</v>
      </c>
      <c r="CU36" s="89">
        <f t="shared" si="7"/>
        <v>1135.9183518212667</v>
      </c>
      <c r="CV36" s="89">
        <f t="shared" si="7"/>
        <v>1135.9183518212667</v>
      </c>
      <c r="CW36" s="89">
        <f t="shared" si="8"/>
        <v>1135.9183518212667</v>
      </c>
      <c r="CX36" s="89">
        <f t="shared" si="8"/>
        <v>1135.9183518212667</v>
      </c>
      <c r="CY36" s="89">
        <f t="shared" si="8"/>
        <v>1135.9183518212667</v>
      </c>
    </row>
    <row r="37" spans="1:103" s="11" customFormat="1" ht="12.6" customHeight="1">
      <c r="A37" s="87"/>
      <c r="B37" s="90" t="s">
        <v>637</v>
      </c>
      <c r="C37" s="89">
        <f>C36*C30</f>
        <v>1135.9183518212667</v>
      </c>
      <c r="D37" s="89">
        <f>D36*D30</f>
        <v>1097.505653933591</v>
      </c>
      <c r="E37" s="89">
        <f t="shared" ref="E37:BP37" si="9">E36*E30</f>
        <v>1060.3919361677208</v>
      </c>
      <c r="F37" s="89">
        <f t="shared" si="9"/>
        <v>1024.5332716596338</v>
      </c>
      <c r="G37" s="89">
        <f t="shared" si="9"/>
        <v>989.88721899481538</v>
      </c>
      <c r="H37" s="89">
        <f t="shared" si="9"/>
        <v>956.41277197566706</v>
      </c>
      <c r="I37" s="89">
        <f t="shared" si="9"/>
        <v>924.07031108760111</v>
      </c>
      <c r="J37" s="89">
        <f t="shared" si="9"/>
        <v>892.82155660637795</v>
      </c>
      <c r="K37" s="89">
        <f t="shared" si="9"/>
        <v>862.6295232911865</v>
      </c>
      <c r="L37" s="89">
        <f t="shared" si="9"/>
        <v>833.45847660984214</v>
      </c>
      <c r="M37" s="89">
        <f t="shared" si="9"/>
        <v>805.27389044429196</v>
      </c>
      <c r="N37" s="89">
        <f t="shared" si="9"/>
        <v>778.04240622636917</v>
      </c>
      <c r="O37" s="89">
        <f t="shared" si="9"/>
        <v>751.73179345542917</v>
      </c>
      <c r="P37" s="89">
        <f t="shared" si="9"/>
        <v>726.31091155113938</v>
      </c>
      <c r="Q37" s="89">
        <f t="shared" si="9"/>
        <v>701.74967299626996</v>
      </c>
      <c r="R37" s="89">
        <f t="shared" si="9"/>
        <v>678.01900772586475</v>
      </c>
      <c r="S37" s="89">
        <f t="shared" si="9"/>
        <v>655.09082872064232</v>
      </c>
      <c r="T37" s="89">
        <f t="shared" si="9"/>
        <v>632.93799876390574</v>
      </c>
      <c r="U37" s="89">
        <f t="shared" si="9"/>
        <v>611.53429832261418</v>
      </c>
      <c r="V37" s="89">
        <f t="shared" si="9"/>
        <v>590.85439451460309</v>
      </c>
      <c r="W37" s="89">
        <f t="shared" si="9"/>
        <v>570.87381112522053</v>
      </c>
      <c r="X37" s="89">
        <f t="shared" si="9"/>
        <v>551.56889963789422</v>
      </c>
      <c r="Y37" s="89">
        <f t="shared" si="9"/>
        <v>532.91681124434228</v>
      </c>
      <c r="Z37" s="89">
        <f t="shared" si="9"/>
        <v>514.89546980129694</v>
      </c>
      <c r="AA37" s="89">
        <f t="shared" si="9"/>
        <v>497.48354570173626</v>
      </c>
      <c r="AB37" s="89">
        <f t="shared" si="9"/>
        <v>480.66043062969686</v>
      </c>
      <c r="AC37" s="89">
        <f t="shared" si="9"/>
        <v>464.40621316878929</v>
      </c>
      <c r="AD37" s="89">
        <f t="shared" si="9"/>
        <v>448.70165523554527</v>
      </c>
      <c r="AE37" s="89">
        <f t="shared" si="9"/>
        <v>433.52816930970562</v>
      </c>
      <c r="AF37" s="89">
        <f t="shared" si="9"/>
        <v>418.86779643449825</v>
      </c>
      <c r="AG37" s="89">
        <f t="shared" si="9"/>
        <v>404.70318496086787</v>
      </c>
      <c r="AH37" s="89">
        <f t="shared" si="9"/>
        <v>392.91571355424065</v>
      </c>
      <c r="AI37" s="89">
        <f t="shared" si="9"/>
        <v>381.47156655751519</v>
      </c>
      <c r="AJ37" s="89">
        <f t="shared" si="9"/>
        <v>370.36074423059728</v>
      </c>
      <c r="AK37" s="89">
        <f t="shared" si="9"/>
        <v>359.57353808795853</v>
      </c>
      <c r="AL37" s="89">
        <f t="shared" si="9"/>
        <v>349.10052241549369</v>
      </c>
      <c r="AM37" s="89">
        <f t="shared" si="9"/>
        <v>338.9325460344599</v>
      </c>
      <c r="AN37" s="89">
        <f t="shared" si="9"/>
        <v>329.06072430530088</v>
      </c>
      <c r="AO37" s="89">
        <f t="shared" si="9"/>
        <v>319.47643136436977</v>
      </c>
      <c r="AP37" s="89">
        <f t="shared" si="9"/>
        <v>310.17129258676681</v>
      </c>
      <c r="AQ37" s="89">
        <f t="shared" si="9"/>
        <v>301.13717726870561</v>
      </c>
      <c r="AR37" s="89">
        <f t="shared" si="9"/>
        <v>292.36619152301517</v>
      </c>
      <c r="AS37" s="89">
        <f t="shared" si="9"/>
        <v>283.85067138156813</v>
      </c>
      <c r="AT37" s="89">
        <f t="shared" si="9"/>
        <v>275.58317609860984</v>
      </c>
      <c r="AU37" s="89">
        <f t="shared" si="9"/>
        <v>267.55648164913578</v>
      </c>
      <c r="AV37" s="89">
        <f t="shared" si="9"/>
        <v>259.76357441663669</v>
      </c>
      <c r="AW37" s="89">
        <f t="shared" si="9"/>
        <v>252.19764506469576</v>
      </c>
      <c r="AX37" s="89">
        <f t="shared" si="9"/>
        <v>244.85208258708329</v>
      </c>
      <c r="AY37" s="89">
        <f t="shared" si="9"/>
        <v>237.72046853114881</v>
      </c>
      <c r="AZ37" s="89">
        <f t="shared" si="9"/>
        <v>230.79657138946484</v>
      </c>
      <c r="BA37" s="89">
        <f t="shared" si="9"/>
        <v>224.07434115482025</v>
      </c>
      <c r="BB37" s="89">
        <f t="shared" si="9"/>
        <v>217.54790403380608</v>
      </c>
      <c r="BC37" s="89">
        <f t="shared" si="9"/>
        <v>211.21155731437483</v>
      </c>
      <c r="BD37" s="89">
        <f t="shared" si="9"/>
        <v>205.05976438288818</v>
      </c>
      <c r="BE37" s="89">
        <f t="shared" si="9"/>
        <v>199.08714988629922</v>
      </c>
      <c r="BF37" s="89">
        <f t="shared" si="9"/>
        <v>193.28849503524197</v>
      </c>
      <c r="BG37" s="89">
        <f t="shared" si="9"/>
        <v>187.65873304392423</v>
      </c>
      <c r="BH37" s="89">
        <f t="shared" si="9"/>
        <v>182.19294470283907</v>
      </c>
      <c r="BI37" s="89">
        <f t="shared" si="9"/>
        <v>176.88635408042626</v>
      </c>
      <c r="BJ37" s="89">
        <f t="shared" si="9"/>
        <v>171.73432434992841</v>
      </c>
      <c r="BK37" s="89">
        <f t="shared" si="9"/>
        <v>166.7323537377946</v>
      </c>
      <c r="BL37" s="89">
        <f t="shared" si="9"/>
        <v>161.87607159009181</v>
      </c>
      <c r="BM37" s="89">
        <f t="shared" si="9"/>
        <v>157.16123455348722</v>
      </c>
      <c r="BN37" s="89">
        <f t="shared" si="9"/>
        <v>152.58372286746334</v>
      </c>
      <c r="BO37" s="89">
        <f t="shared" si="9"/>
        <v>148.13953676452749</v>
      </c>
      <c r="BP37" s="89">
        <f t="shared" si="9"/>
        <v>143.82479297526942</v>
      </c>
      <c r="BQ37" s="89">
        <f t="shared" ref="BQ37:CY37" si="10">BQ36*BQ30</f>
        <v>139.63572133521302</v>
      </c>
      <c r="BR37" s="89">
        <f t="shared" si="10"/>
        <v>135.56866149049807</v>
      </c>
      <c r="BS37" s="89">
        <f t="shared" si="10"/>
        <v>131.62005969951269</v>
      </c>
      <c r="BT37" s="89">
        <f t="shared" si="10"/>
        <v>127.78646572768223</v>
      </c>
      <c r="BU37" s="89">
        <f t="shared" si="10"/>
        <v>124.06452983270118</v>
      </c>
      <c r="BV37" s="89">
        <f t="shared" si="10"/>
        <v>120.45099983757397</v>
      </c>
      <c r="BW37" s="89">
        <f t="shared" si="10"/>
        <v>116.94271828890676</v>
      </c>
      <c r="BX37" s="89">
        <f t="shared" si="10"/>
        <v>113.53661969796774</v>
      </c>
      <c r="BY37" s="89">
        <f t="shared" si="10"/>
        <v>110.2297278621046</v>
      </c>
      <c r="BZ37" s="89">
        <f t="shared" si="10"/>
        <v>107.01915326417921</v>
      </c>
      <c r="CA37" s="89">
        <f t="shared" si="10"/>
        <v>104.40893001383338</v>
      </c>
      <c r="CB37" s="89">
        <f t="shared" si="10"/>
        <v>101.86237074520331</v>
      </c>
      <c r="CC37" s="89">
        <f t="shared" si="10"/>
        <v>99.377922678247131</v>
      </c>
      <c r="CD37" s="89">
        <f t="shared" si="10"/>
        <v>96.954070905606955</v>
      </c>
      <c r="CE37" s="89">
        <f t="shared" si="10"/>
        <v>94.58933746888485</v>
      </c>
      <c r="CF37" s="89">
        <f t="shared" si="10"/>
        <v>92.28228045744865</v>
      </c>
      <c r="CG37" s="89">
        <f t="shared" si="10"/>
        <v>90.031493129218205</v>
      </c>
      <c r="CH37" s="89">
        <f t="shared" si="10"/>
        <v>87.83560305289582</v>
      </c>
      <c r="CI37" s="89">
        <f t="shared" si="10"/>
        <v>85.693271271117879</v>
      </c>
      <c r="CJ37" s="89">
        <f t="shared" si="10"/>
        <v>83.603191484017444</v>
      </c>
      <c r="CK37" s="89">
        <f t="shared" si="10"/>
        <v>81.564089252699944</v>
      </c>
      <c r="CL37" s="89">
        <f t="shared" si="10"/>
        <v>79.574721222146309</v>
      </c>
      <c r="CM37" s="89">
        <f t="shared" si="10"/>
        <v>77.633874363069566</v>
      </c>
      <c r="CN37" s="89">
        <f t="shared" si="10"/>
        <v>75.740365232263002</v>
      </c>
      <c r="CO37" s="89">
        <f t="shared" si="10"/>
        <v>73.893039250988309</v>
      </c>
      <c r="CP37" s="89">
        <f t="shared" si="10"/>
        <v>72.090770000964213</v>
      </c>
      <c r="CQ37" s="89">
        <f t="shared" si="10"/>
        <v>70.332458537526065</v>
      </c>
      <c r="CR37" s="89">
        <f t="shared" si="10"/>
        <v>68.617032719537633</v>
      </c>
      <c r="CS37" s="89">
        <f t="shared" si="10"/>
        <v>66.943446555646474</v>
      </c>
      <c r="CT37" s="89">
        <f t="shared" si="10"/>
        <v>65.310679566484367</v>
      </c>
      <c r="CU37" s="89">
        <f t="shared" si="10"/>
        <v>63.717736162423776</v>
      </c>
      <c r="CV37" s="89">
        <f t="shared" si="10"/>
        <v>62.163645036511006</v>
      </c>
      <c r="CW37" s="89">
        <f t="shared" si="10"/>
        <v>60.647458572205871</v>
      </c>
      <c r="CX37" s="89">
        <f t="shared" si="10"/>
        <v>59.1682522655667</v>
      </c>
      <c r="CY37" s="89">
        <f t="shared" si="10"/>
        <v>57.725124161528491</v>
      </c>
    </row>
    <row r="38" spans="1:103" s="11" customFormat="1" ht="12.6" customHeight="1">
      <c r="A38" s="87"/>
      <c r="B38" s="88" t="s">
        <v>638</v>
      </c>
      <c r="C38" s="91">
        <f ca="1">SUM(OFFSET(C37,,,,$C$9))</f>
        <v>33864.617358619231</v>
      </c>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87"/>
      <c r="BM38" s="87"/>
      <c r="BN38" s="87"/>
      <c r="BO38" s="87"/>
      <c r="BP38" s="87"/>
      <c r="BQ38" s="87"/>
      <c r="BR38" s="87"/>
      <c r="BS38" s="87"/>
      <c r="BT38" s="87"/>
      <c r="BU38" s="87"/>
      <c r="BV38" s="87"/>
      <c r="BW38" s="87"/>
      <c r="BX38" s="87"/>
      <c r="BY38" s="87"/>
      <c r="BZ38" s="87"/>
      <c r="CA38" s="87"/>
      <c r="CB38" s="87"/>
      <c r="CC38" s="87"/>
      <c r="CD38" s="87"/>
      <c r="CE38" s="87"/>
    </row>
    <row r="39" spans="1:103" s="11" customFormat="1" ht="12.6"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row>
    <row r="40" spans="1:103" s="11" customFormat="1" ht="12.6" customHeight="1">
      <c r="A40" s="10"/>
      <c r="B40" s="84" t="s">
        <v>96</v>
      </c>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row>
    <row r="41" spans="1:103" s="11" customFormat="1" ht="12.6" customHeight="1">
      <c r="A41" s="87"/>
      <c r="B41" s="123" t="s">
        <v>665</v>
      </c>
      <c r="C41" s="86">
        <f>E18</f>
        <v>-0.30299999999999999</v>
      </c>
      <c r="D41" s="86">
        <f>C41</f>
        <v>-0.30299999999999999</v>
      </c>
      <c r="E41" s="86">
        <f t="shared" ref="E41:T42" si="11">D41</f>
        <v>-0.30299999999999999</v>
      </c>
      <c r="F41" s="86">
        <f t="shared" si="11"/>
        <v>-0.30299999999999999</v>
      </c>
      <c r="G41" s="86">
        <f t="shared" si="11"/>
        <v>-0.30299999999999999</v>
      </c>
      <c r="H41" s="86">
        <f t="shared" si="11"/>
        <v>-0.30299999999999999</v>
      </c>
      <c r="I41" s="86">
        <f t="shared" si="11"/>
        <v>-0.30299999999999999</v>
      </c>
      <c r="J41" s="86">
        <f t="shared" si="11"/>
        <v>-0.30299999999999999</v>
      </c>
      <c r="K41" s="86">
        <f t="shared" si="11"/>
        <v>-0.30299999999999999</v>
      </c>
      <c r="L41" s="86">
        <f t="shared" si="11"/>
        <v>-0.30299999999999999</v>
      </c>
      <c r="M41" s="86">
        <f t="shared" si="11"/>
        <v>-0.30299999999999999</v>
      </c>
      <c r="N41" s="86">
        <f t="shared" si="11"/>
        <v>-0.30299999999999999</v>
      </c>
      <c r="O41" s="86">
        <f t="shared" si="11"/>
        <v>-0.30299999999999999</v>
      </c>
      <c r="P41" s="86">
        <f t="shared" si="11"/>
        <v>-0.30299999999999999</v>
      </c>
      <c r="Q41" s="86">
        <f t="shared" si="11"/>
        <v>-0.30299999999999999</v>
      </c>
      <c r="R41" s="86">
        <f t="shared" si="11"/>
        <v>-0.30299999999999999</v>
      </c>
      <c r="S41" s="86">
        <f t="shared" si="11"/>
        <v>-0.30299999999999999</v>
      </c>
      <c r="T41" s="86">
        <f t="shared" si="11"/>
        <v>-0.30299999999999999</v>
      </c>
      <c r="U41" s="86">
        <f t="shared" ref="U41:AJ42" si="12">T41</f>
        <v>-0.30299999999999999</v>
      </c>
      <c r="V41" s="86">
        <f t="shared" si="12"/>
        <v>-0.30299999999999999</v>
      </c>
      <c r="W41" s="86">
        <f t="shared" si="12"/>
        <v>-0.30299999999999999</v>
      </c>
      <c r="X41" s="86">
        <f t="shared" si="12"/>
        <v>-0.30299999999999999</v>
      </c>
      <c r="Y41" s="86">
        <f t="shared" si="12"/>
        <v>-0.30299999999999999</v>
      </c>
      <c r="Z41" s="86">
        <f t="shared" si="12"/>
        <v>-0.30299999999999999</v>
      </c>
      <c r="AA41" s="86">
        <f t="shared" si="12"/>
        <v>-0.30299999999999999</v>
      </c>
      <c r="AB41" s="86">
        <f t="shared" si="12"/>
        <v>-0.30299999999999999</v>
      </c>
      <c r="AC41" s="86">
        <f t="shared" si="12"/>
        <v>-0.30299999999999999</v>
      </c>
      <c r="AD41" s="86">
        <f t="shared" si="12"/>
        <v>-0.30299999999999999</v>
      </c>
      <c r="AE41" s="86">
        <f t="shared" si="12"/>
        <v>-0.30299999999999999</v>
      </c>
      <c r="AF41" s="86">
        <f t="shared" si="12"/>
        <v>-0.30299999999999999</v>
      </c>
      <c r="AG41" s="86">
        <f t="shared" si="12"/>
        <v>-0.30299999999999999</v>
      </c>
      <c r="AH41" s="86">
        <f t="shared" si="12"/>
        <v>-0.30299999999999999</v>
      </c>
      <c r="AI41" s="86">
        <f t="shared" si="12"/>
        <v>-0.30299999999999999</v>
      </c>
      <c r="AJ41" s="86">
        <f t="shared" si="12"/>
        <v>-0.30299999999999999</v>
      </c>
      <c r="AK41" s="86">
        <f t="shared" ref="AK41:AZ42" si="13">AJ41</f>
        <v>-0.30299999999999999</v>
      </c>
      <c r="AL41" s="86">
        <f t="shared" si="13"/>
        <v>-0.30299999999999999</v>
      </c>
      <c r="AM41" s="86">
        <f t="shared" si="13"/>
        <v>-0.30299999999999999</v>
      </c>
      <c r="AN41" s="86">
        <f t="shared" si="13"/>
        <v>-0.30299999999999999</v>
      </c>
      <c r="AO41" s="86">
        <f t="shared" si="13"/>
        <v>-0.30299999999999999</v>
      </c>
      <c r="AP41" s="86">
        <f t="shared" si="13"/>
        <v>-0.30299999999999999</v>
      </c>
      <c r="AQ41" s="86">
        <f t="shared" si="13"/>
        <v>-0.30299999999999999</v>
      </c>
      <c r="AR41" s="86">
        <f t="shared" si="13"/>
        <v>-0.30299999999999999</v>
      </c>
      <c r="AS41" s="86">
        <f t="shared" si="13"/>
        <v>-0.30299999999999999</v>
      </c>
      <c r="AT41" s="86">
        <f t="shared" si="13"/>
        <v>-0.30299999999999999</v>
      </c>
      <c r="AU41" s="86">
        <f t="shared" si="13"/>
        <v>-0.30299999999999999</v>
      </c>
      <c r="AV41" s="86">
        <f t="shared" si="13"/>
        <v>-0.30299999999999999</v>
      </c>
      <c r="AW41" s="86">
        <f t="shared" si="13"/>
        <v>-0.30299999999999999</v>
      </c>
      <c r="AX41" s="86">
        <f t="shared" si="13"/>
        <v>-0.30299999999999999</v>
      </c>
      <c r="AY41" s="86">
        <f t="shared" si="13"/>
        <v>-0.30299999999999999</v>
      </c>
      <c r="AZ41" s="86">
        <f t="shared" si="13"/>
        <v>-0.30299999999999999</v>
      </c>
      <c r="BA41" s="86">
        <f t="shared" ref="BA41:BP42" si="14">AZ41</f>
        <v>-0.30299999999999999</v>
      </c>
      <c r="BB41" s="86">
        <f t="shared" si="14"/>
        <v>-0.30299999999999999</v>
      </c>
      <c r="BC41" s="86">
        <f t="shared" si="14"/>
        <v>-0.30299999999999999</v>
      </c>
      <c r="BD41" s="86">
        <f t="shared" si="14"/>
        <v>-0.30299999999999999</v>
      </c>
      <c r="BE41" s="86">
        <f t="shared" si="14"/>
        <v>-0.30299999999999999</v>
      </c>
      <c r="BF41" s="86">
        <f t="shared" si="14"/>
        <v>-0.30299999999999999</v>
      </c>
      <c r="BG41" s="86">
        <f t="shared" si="14"/>
        <v>-0.30299999999999999</v>
      </c>
      <c r="BH41" s="86">
        <f t="shared" si="14"/>
        <v>-0.30299999999999999</v>
      </c>
      <c r="BI41" s="86">
        <f t="shared" si="14"/>
        <v>-0.30299999999999999</v>
      </c>
      <c r="BJ41" s="86">
        <f t="shared" si="14"/>
        <v>-0.30299999999999999</v>
      </c>
      <c r="BK41" s="86">
        <f t="shared" si="14"/>
        <v>-0.30299999999999999</v>
      </c>
      <c r="BL41" s="86">
        <f t="shared" si="14"/>
        <v>-0.30299999999999999</v>
      </c>
      <c r="BM41" s="86">
        <f t="shared" si="14"/>
        <v>-0.30299999999999999</v>
      </c>
      <c r="BN41" s="86">
        <f t="shared" si="14"/>
        <v>-0.30299999999999999</v>
      </c>
      <c r="BO41" s="86">
        <f t="shared" si="14"/>
        <v>-0.30299999999999999</v>
      </c>
      <c r="BP41" s="86">
        <f t="shared" si="14"/>
        <v>-0.30299999999999999</v>
      </c>
      <c r="BQ41" s="86">
        <f t="shared" ref="BQ41:CF42" si="15">BP41</f>
        <v>-0.30299999999999999</v>
      </c>
      <c r="BR41" s="86">
        <f t="shared" si="15"/>
        <v>-0.30299999999999999</v>
      </c>
      <c r="BS41" s="86">
        <f t="shared" si="15"/>
        <v>-0.30299999999999999</v>
      </c>
      <c r="BT41" s="86">
        <f t="shared" si="15"/>
        <v>-0.30299999999999999</v>
      </c>
      <c r="BU41" s="86">
        <f t="shared" si="15"/>
        <v>-0.30299999999999999</v>
      </c>
      <c r="BV41" s="86">
        <f t="shared" si="15"/>
        <v>-0.30299999999999999</v>
      </c>
      <c r="BW41" s="86">
        <f t="shared" si="15"/>
        <v>-0.30299999999999999</v>
      </c>
      <c r="BX41" s="86">
        <f t="shared" si="15"/>
        <v>-0.30299999999999999</v>
      </c>
      <c r="BY41" s="86">
        <f t="shared" si="15"/>
        <v>-0.30299999999999999</v>
      </c>
      <c r="BZ41" s="86">
        <f t="shared" si="15"/>
        <v>-0.30299999999999999</v>
      </c>
      <c r="CA41" s="86">
        <f t="shared" si="15"/>
        <v>-0.30299999999999999</v>
      </c>
      <c r="CB41" s="86">
        <f t="shared" si="15"/>
        <v>-0.30299999999999999</v>
      </c>
      <c r="CC41" s="86">
        <f t="shared" si="15"/>
        <v>-0.30299999999999999</v>
      </c>
      <c r="CD41" s="86">
        <f t="shared" si="15"/>
        <v>-0.30299999999999999</v>
      </c>
      <c r="CE41" s="86">
        <f t="shared" si="15"/>
        <v>-0.30299999999999999</v>
      </c>
      <c r="CF41" s="86">
        <f t="shared" si="15"/>
        <v>-0.30299999999999999</v>
      </c>
      <c r="CG41" s="86">
        <f t="shared" ref="CG41:CV42" si="16">CF41</f>
        <v>-0.30299999999999999</v>
      </c>
      <c r="CH41" s="86">
        <f t="shared" si="16"/>
        <v>-0.30299999999999999</v>
      </c>
      <c r="CI41" s="86">
        <f t="shared" si="16"/>
        <v>-0.30299999999999999</v>
      </c>
      <c r="CJ41" s="86">
        <f t="shared" si="16"/>
        <v>-0.30299999999999999</v>
      </c>
      <c r="CK41" s="86">
        <f t="shared" si="16"/>
        <v>-0.30299999999999999</v>
      </c>
      <c r="CL41" s="86">
        <f t="shared" si="16"/>
        <v>-0.30299999999999999</v>
      </c>
      <c r="CM41" s="86">
        <f t="shared" si="16"/>
        <v>-0.30299999999999999</v>
      </c>
      <c r="CN41" s="86">
        <f t="shared" si="16"/>
        <v>-0.30299999999999999</v>
      </c>
      <c r="CO41" s="86">
        <f t="shared" si="16"/>
        <v>-0.30299999999999999</v>
      </c>
      <c r="CP41" s="86">
        <f t="shared" si="16"/>
        <v>-0.30299999999999999</v>
      </c>
      <c r="CQ41" s="86">
        <f t="shared" si="16"/>
        <v>-0.30299999999999999</v>
      </c>
      <c r="CR41" s="86">
        <f t="shared" si="16"/>
        <v>-0.30299999999999999</v>
      </c>
      <c r="CS41" s="86">
        <f t="shared" si="16"/>
        <v>-0.30299999999999999</v>
      </c>
      <c r="CT41" s="86">
        <f t="shared" si="16"/>
        <v>-0.30299999999999999</v>
      </c>
      <c r="CU41" s="86">
        <f t="shared" si="16"/>
        <v>-0.30299999999999999</v>
      </c>
      <c r="CV41" s="86">
        <f t="shared" si="16"/>
        <v>-0.30299999999999999</v>
      </c>
      <c r="CW41" s="86">
        <f t="shared" ref="CW41:CY42" si="17">CV41</f>
        <v>-0.30299999999999999</v>
      </c>
      <c r="CX41" s="86">
        <f t="shared" si="17"/>
        <v>-0.30299999999999999</v>
      </c>
      <c r="CY41" s="86">
        <f t="shared" si="17"/>
        <v>-0.30299999999999999</v>
      </c>
    </row>
    <row r="42" spans="1:103" s="11" customFormat="1" ht="12.6" customHeight="1">
      <c r="A42" s="87"/>
      <c r="B42" s="88" t="s">
        <v>636</v>
      </c>
      <c r="C42" s="121">
        <f>E20</f>
        <v>-15297.033804526392</v>
      </c>
      <c r="D42" s="121">
        <f>C42</f>
        <v>-15297.033804526392</v>
      </c>
      <c r="E42" s="121">
        <f t="shared" si="11"/>
        <v>-15297.033804526392</v>
      </c>
      <c r="F42" s="121">
        <f t="shared" si="11"/>
        <v>-15297.033804526392</v>
      </c>
      <c r="G42" s="121">
        <f t="shared" si="11"/>
        <v>-15297.033804526392</v>
      </c>
      <c r="H42" s="121">
        <f t="shared" si="11"/>
        <v>-15297.033804526392</v>
      </c>
      <c r="I42" s="121">
        <f t="shared" si="11"/>
        <v>-15297.033804526392</v>
      </c>
      <c r="J42" s="121">
        <f t="shared" si="11"/>
        <v>-15297.033804526392</v>
      </c>
      <c r="K42" s="121">
        <f t="shared" si="11"/>
        <v>-15297.033804526392</v>
      </c>
      <c r="L42" s="121">
        <f t="shared" si="11"/>
        <v>-15297.033804526392</v>
      </c>
      <c r="M42" s="121">
        <f t="shared" si="11"/>
        <v>-15297.033804526392</v>
      </c>
      <c r="N42" s="121">
        <f t="shared" si="11"/>
        <v>-15297.033804526392</v>
      </c>
      <c r="O42" s="121">
        <f t="shared" si="11"/>
        <v>-15297.033804526392</v>
      </c>
      <c r="P42" s="121">
        <f t="shared" si="11"/>
        <v>-15297.033804526392</v>
      </c>
      <c r="Q42" s="121">
        <f t="shared" si="11"/>
        <v>-15297.033804526392</v>
      </c>
      <c r="R42" s="121">
        <f t="shared" si="11"/>
        <v>-15297.033804526392</v>
      </c>
      <c r="S42" s="121">
        <f t="shared" si="11"/>
        <v>-15297.033804526392</v>
      </c>
      <c r="T42" s="121">
        <f t="shared" si="11"/>
        <v>-15297.033804526392</v>
      </c>
      <c r="U42" s="121">
        <f t="shared" si="12"/>
        <v>-15297.033804526392</v>
      </c>
      <c r="V42" s="121">
        <f t="shared" si="12"/>
        <v>-15297.033804526392</v>
      </c>
      <c r="W42" s="121">
        <f t="shared" si="12"/>
        <v>-15297.033804526392</v>
      </c>
      <c r="X42" s="121">
        <f t="shared" si="12"/>
        <v>-15297.033804526392</v>
      </c>
      <c r="Y42" s="121">
        <f t="shared" si="12"/>
        <v>-15297.033804526392</v>
      </c>
      <c r="Z42" s="121">
        <f t="shared" si="12"/>
        <v>-15297.033804526392</v>
      </c>
      <c r="AA42" s="121">
        <f t="shared" si="12"/>
        <v>-15297.033804526392</v>
      </c>
      <c r="AB42" s="121">
        <f t="shared" si="12"/>
        <v>-15297.033804526392</v>
      </c>
      <c r="AC42" s="121">
        <f t="shared" si="12"/>
        <v>-15297.033804526392</v>
      </c>
      <c r="AD42" s="121">
        <f t="shared" si="12"/>
        <v>-15297.033804526392</v>
      </c>
      <c r="AE42" s="121">
        <f t="shared" si="12"/>
        <v>-15297.033804526392</v>
      </c>
      <c r="AF42" s="121">
        <f t="shared" si="12"/>
        <v>-15297.033804526392</v>
      </c>
      <c r="AG42" s="121">
        <f t="shared" si="12"/>
        <v>-15297.033804526392</v>
      </c>
      <c r="AH42" s="121">
        <f t="shared" si="12"/>
        <v>-15297.033804526392</v>
      </c>
      <c r="AI42" s="121">
        <f t="shared" si="12"/>
        <v>-15297.033804526392</v>
      </c>
      <c r="AJ42" s="121">
        <f t="shared" si="12"/>
        <v>-15297.033804526392</v>
      </c>
      <c r="AK42" s="121">
        <f t="shared" si="13"/>
        <v>-15297.033804526392</v>
      </c>
      <c r="AL42" s="121">
        <f t="shared" si="13"/>
        <v>-15297.033804526392</v>
      </c>
      <c r="AM42" s="121">
        <f t="shared" si="13"/>
        <v>-15297.033804526392</v>
      </c>
      <c r="AN42" s="121">
        <f t="shared" si="13"/>
        <v>-15297.033804526392</v>
      </c>
      <c r="AO42" s="121">
        <f t="shared" si="13"/>
        <v>-15297.033804526392</v>
      </c>
      <c r="AP42" s="121">
        <f t="shared" si="13"/>
        <v>-15297.033804526392</v>
      </c>
      <c r="AQ42" s="121">
        <f t="shared" si="13"/>
        <v>-15297.033804526392</v>
      </c>
      <c r="AR42" s="121">
        <f t="shared" si="13"/>
        <v>-15297.033804526392</v>
      </c>
      <c r="AS42" s="121">
        <f t="shared" si="13"/>
        <v>-15297.033804526392</v>
      </c>
      <c r="AT42" s="121">
        <f t="shared" si="13"/>
        <v>-15297.033804526392</v>
      </c>
      <c r="AU42" s="121">
        <f t="shared" si="13"/>
        <v>-15297.033804526392</v>
      </c>
      <c r="AV42" s="121">
        <f t="shared" si="13"/>
        <v>-15297.033804526392</v>
      </c>
      <c r="AW42" s="121">
        <f t="shared" si="13"/>
        <v>-15297.033804526392</v>
      </c>
      <c r="AX42" s="121">
        <f t="shared" si="13"/>
        <v>-15297.033804526392</v>
      </c>
      <c r="AY42" s="121">
        <f t="shared" si="13"/>
        <v>-15297.033804526392</v>
      </c>
      <c r="AZ42" s="121">
        <f t="shared" si="13"/>
        <v>-15297.033804526392</v>
      </c>
      <c r="BA42" s="121">
        <f t="shared" si="14"/>
        <v>-15297.033804526392</v>
      </c>
      <c r="BB42" s="121">
        <f t="shared" si="14"/>
        <v>-15297.033804526392</v>
      </c>
      <c r="BC42" s="121">
        <f t="shared" si="14"/>
        <v>-15297.033804526392</v>
      </c>
      <c r="BD42" s="121">
        <f t="shared" si="14"/>
        <v>-15297.033804526392</v>
      </c>
      <c r="BE42" s="121">
        <f t="shared" si="14"/>
        <v>-15297.033804526392</v>
      </c>
      <c r="BF42" s="121">
        <f t="shared" si="14"/>
        <v>-15297.033804526392</v>
      </c>
      <c r="BG42" s="121">
        <f t="shared" si="14"/>
        <v>-15297.033804526392</v>
      </c>
      <c r="BH42" s="121">
        <f t="shared" si="14"/>
        <v>-15297.033804526392</v>
      </c>
      <c r="BI42" s="121">
        <f t="shared" si="14"/>
        <v>-15297.033804526392</v>
      </c>
      <c r="BJ42" s="121">
        <f t="shared" si="14"/>
        <v>-15297.033804526392</v>
      </c>
      <c r="BK42" s="121">
        <f t="shared" si="14"/>
        <v>-15297.033804526392</v>
      </c>
      <c r="BL42" s="121">
        <f t="shared" si="14"/>
        <v>-15297.033804526392</v>
      </c>
      <c r="BM42" s="121">
        <f t="shared" si="14"/>
        <v>-15297.033804526392</v>
      </c>
      <c r="BN42" s="121">
        <f t="shared" si="14"/>
        <v>-15297.033804526392</v>
      </c>
      <c r="BO42" s="121">
        <f t="shared" si="14"/>
        <v>-15297.033804526392</v>
      </c>
      <c r="BP42" s="121">
        <f t="shared" si="14"/>
        <v>-15297.033804526392</v>
      </c>
      <c r="BQ42" s="121">
        <f t="shared" si="15"/>
        <v>-15297.033804526392</v>
      </c>
      <c r="BR42" s="121">
        <f t="shared" si="15"/>
        <v>-15297.033804526392</v>
      </c>
      <c r="BS42" s="121">
        <f t="shared" si="15"/>
        <v>-15297.033804526392</v>
      </c>
      <c r="BT42" s="121">
        <f t="shared" si="15"/>
        <v>-15297.033804526392</v>
      </c>
      <c r="BU42" s="121">
        <f t="shared" si="15"/>
        <v>-15297.033804526392</v>
      </c>
      <c r="BV42" s="121">
        <f t="shared" si="15"/>
        <v>-15297.033804526392</v>
      </c>
      <c r="BW42" s="121">
        <f t="shared" si="15"/>
        <v>-15297.033804526392</v>
      </c>
      <c r="BX42" s="121">
        <f t="shared" si="15"/>
        <v>-15297.033804526392</v>
      </c>
      <c r="BY42" s="121">
        <f t="shared" si="15"/>
        <v>-15297.033804526392</v>
      </c>
      <c r="BZ42" s="121">
        <f t="shared" si="15"/>
        <v>-15297.033804526392</v>
      </c>
      <c r="CA42" s="121">
        <f t="shared" si="15"/>
        <v>-15297.033804526392</v>
      </c>
      <c r="CB42" s="121">
        <f t="shared" si="15"/>
        <v>-15297.033804526392</v>
      </c>
      <c r="CC42" s="121">
        <f t="shared" si="15"/>
        <v>-15297.033804526392</v>
      </c>
      <c r="CD42" s="121">
        <f t="shared" si="15"/>
        <v>-15297.033804526392</v>
      </c>
      <c r="CE42" s="121">
        <f t="shared" si="15"/>
        <v>-15297.033804526392</v>
      </c>
      <c r="CF42" s="121">
        <f t="shared" si="15"/>
        <v>-15297.033804526392</v>
      </c>
      <c r="CG42" s="121">
        <f t="shared" si="16"/>
        <v>-15297.033804526392</v>
      </c>
      <c r="CH42" s="121">
        <f t="shared" si="16"/>
        <v>-15297.033804526392</v>
      </c>
      <c r="CI42" s="121">
        <f t="shared" si="16"/>
        <v>-15297.033804526392</v>
      </c>
      <c r="CJ42" s="121">
        <f t="shared" si="16"/>
        <v>-15297.033804526392</v>
      </c>
      <c r="CK42" s="121">
        <f t="shared" si="16"/>
        <v>-15297.033804526392</v>
      </c>
      <c r="CL42" s="121">
        <f t="shared" si="16"/>
        <v>-15297.033804526392</v>
      </c>
      <c r="CM42" s="121">
        <f t="shared" si="16"/>
        <v>-15297.033804526392</v>
      </c>
      <c r="CN42" s="121">
        <f t="shared" si="16"/>
        <v>-15297.033804526392</v>
      </c>
      <c r="CO42" s="121">
        <f t="shared" si="16"/>
        <v>-15297.033804526392</v>
      </c>
      <c r="CP42" s="121">
        <f t="shared" si="16"/>
        <v>-15297.033804526392</v>
      </c>
      <c r="CQ42" s="121">
        <f t="shared" si="16"/>
        <v>-15297.033804526392</v>
      </c>
      <c r="CR42" s="121">
        <f t="shared" si="16"/>
        <v>-15297.033804526392</v>
      </c>
      <c r="CS42" s="121">
        <f t="shared" si="16"/>
        <v>-15297.033804526392</v>
      </c>
      <c r="CT42" s="121">
        <f t="shared" si="16"/>
        <v>-15297.033804526392</v>
      </c>
      <c r="CU42" s="121">
        <f t="shared" si="16"/>
        <v>-15297.033804526392</v>
      </c>
      <c r="CV42" s="121">
        <f t="shared" si="16"/>
        <v>-15297.033804526392</v>
      </c>
      <c r="CW42" s="121">
        <f t="shared" si="17"/>
        <v>-15297.033804526392</v>
      </c>
      <c r="CX42" s="121">
        <f t="shared" si="17"/>
        <v>-15297.033804526392</v>
      </c>
      <c r="CY42" s="121">
        <f t="shared" si="17"/>
        <v>-15297.033804526392</v>
      </c>
    </row>
    <row r="43" spans="1:103" s="11" customFormat="1" ht="12.6" customHeight="1">
      <c r="A43" s="87"/>
      <c r="B43" s="90" t="s">
        <v>637</v>
      </c>
      <c r="C43" s="121">
        <f>C42*C30</f>
        <v>-15297.033804526392</v>
      </c>
      <c r="D43" s="121">
        <f t="shared" ref="D43:BO43" si="18">D42*D30</f>
        <v>-14779.742806305694</v>
      </c>
      <c r="E43" s="121">
        <f t="shared" si="18"/>
        <v>-14279.944740391975</v>
      </c>
      <c r="F43" s="121">
        <f t="shared" si="18"/>
        <v>-13797.048058349736</v>
      </c>
      <c r="G43" s="121">
        <f t="shared" si="18"/>
        <v>-13330.481215796848</v>
      </c>
      <c r="H43" s="121">
        <f t="shared" si="18"/>
        <v>-12879.691995938983</v>
      </c>
      <c r="I43" s="121">
        <f t="shared" si="18"/>
        <v>-12444.146855979696</v>
      </c>
      <c r="J43" s="121">
        <f t="shared" si="18"/>
        <v>-12023.330295632557</v>
      </c>
      <c r="K43" s="121">
        <f t="shared" si="18"/>
        <v>-11616.744246987979</v>
      </c>
      <c r="L43" s="121">
        <f t="shared" si="18"/>
        <v>-11223.907485012542</v>
      </c>
      <c r="M43" s="121">
        <f t="shared" si="18"/>
        <v>-10844.355057983134</v>
      </c>
      <c r="N43" s="121">
        <f t="shared" si="18"/>
        <v>-10477.637737181771</v>
      </c>
      <c r="O43" s="121">
        <f t="shared" si="18"/>
        <v>-10123.32148519978</v>
      </c>
      <c r="P43" s="121">
        <f t="shared" si="18"/>
        <v>-9780.9869422220108</v>
      </c>
      <c r="Q43" s="121">
        <f t="shared" si="18"/>
        <v>-9450.2289296831023</v>
      </c>
      <c r="R43" s="121">
        <f t="shared" si="18"/>
        <v>-9130.6559707083125</v>
      </c>
      <c r="S43" s="121">
        <f t="shared" si="18"/>
        <v>-8821.8898267713175</v>
      </c>
      <c r="T43" s="121">
        <f t="shared" si="18"/>
        <v>-8523.5650500205975</v>
      </c>
      <c r="U43" s="121">
        <f t="shared" si="18"/>
        <v>-8235.328550744538</v>
      </c>
      <c r="V43" s="121">
        <f t="shared" si="18"/>
        <v>-7956.8391794633226</v>
      </c>
      <c r="W43" s="121">
        <f t="shared" si="18"/>
        <v>-7687.7673231529698</v>
      </c>
      <c r="X43" s="121">
        <f t="shared" si="18"/>
        <v>-7427.7945151236427</v>
      </c>
      <c r="Y43" s="121">
        <f t="shared" si="18"/>
        <v>-7176.6130580904764</v>
      </c>
      <c r="Z43" s="121">
        <f t="shared" si="18"/>
        <v>-6933.9256599907994</v>
      </c>
      <c r="AA43" s="121">
        <f t="shared" si="18"/>
        <v>-6699.4450821167147</v>
      </c>
      <c r="AB43" s="121">
        <f t="shared" si="18"/>
        <v>-6472.8937991465855</v>
      </c>
      <c r="AC43" s="121">
        <f t="shared" si="18"/>
        <v>-6254.0036706730298</v>
      </c>
      <c r="AD43" s="121">
        <f t="shared" si="18"/>
        <v>-6042.5156238386771</v>
      </c>
      <c r="AE43" s="121">
        <f t="shared" si="18"/>
        <v>-5838.1793467040361</v>
      </c>
      <c r="AF43" s="121">
        <f t="shared" si="18"/>
        <v>-5640.7529919845765</v>
      </c>
      <c r="AG43" s="121">
        <f t="shared" si="18"/>
        <v>-5450.0028908063541</v>
      </c>
      <c r="AH43" s="121">
        <f t="shared" si="18"/>
        <v>-5291.2649425304407</v>
      </c>
      <c r="AI43" s="121">
        <f t="shared" si="18"/>
        <v>-5137.1504296412049</v>
      </c>
      <c r="AJ43" s="121">
        <f t="shared" si="18"/>
        <v>-4987.5246889720429</v>
      </c>
      <c r="AK43" s="121">
        <f t="shared" si="18"/>
        <v>-4842.2569795845084</v>
      </c>
      <c r="AL43" s="121">
        <f t="shared" si="18"/>
        <v>-4701.2203685286486</v>
      </c>
      <c r="AM43" s="121">
        <f t="shared" si="18"/>
        <v>-4564.2916199307265</v>
      </c>
      <c r="AN43" s="121">
        <f t="shared" si="18"/>
        <v>-4431.3510873113855</v>
      </c>
      <c r="AO43" s="121">
        <f t="shared" si="18"/>
        <v>-4302.2826090401804</v>
      </c>
      <c r="AP43" s="121">
        <f t="shared" si="18"/>
        <v>-4176.9734068351263</v>
      </c>
      <c r="AQ43" s="121">
        <f t="shared" si="18"/>
        <v>-4055.3139872185693</v>
      </c>
      <c r="AR43" s="121">
        <f t="shared" si="18"/>
        <v>-3937.1980458432713</v>
      </c>
      <c r="AS43" s="121">
        <f t="shared" si="18"/>
        <v>-3822.5223746051179</v>
      </c>
      <c r="AT43" s="121">
        <f t="shared" si="18"/>
        <v>-3711.1867714612795</v>
      </c>
      <c r="AU43" s="121">
        <f t="shared" si="18"/>
        <v>-3603.0939528750287</v>
      </c>
      <c r="AV43" s="121">
        <f t="shared" si="18"/>
        <v>-3498.1494688107073</v>
      </c>
      <c r="AW43" s="121">
        <f t="shared" si="18"/>
        <v>-3396.2616202045697</v>
      </c>
      <c r="AX43" s="121">
        <f t="shared" si="18"/>
        <v>-3297.3413788393882</v>
      </c>
      <c r="AY43" s="121">
        <f t="shared" si="18"/>
        <v>-3201.3023095528042</v>
      </c>
      <c r="AZ43" s="121">
        <f t="shared" si="18"/>
        <v>-3108.0604947114603</v>
      </c>
      <c r="BA43" s="121">
        <f t="shared" si="18"/>
        <v>-3017.5344608849127</v>
      </c>
      <c r="BB43" s="121">
        <f t="shared" si="18"/>
        <v>-2929.6451076552553</v>
      </c>
      <c r="BC43" s="121">
        <f t="shared" si="18"/>
        <v>-2844.315638500248</v>
      </c>
      <c r="BD43" s="121">
        <f t="shared" si="18"/>
        <v>-2761.4714936895612</v>
      </c>
      <c r="BE43" s="121">
        <f t="shared" si="18"/>
        <v>-2681.0402851354961</v>
      </c>
      <c r="BF43" s="121">
        <f t="shared" si="18"/>
        <v>-2602.9517331412585</v>
      </c>
      <c r="BG43" s="121">
        <f t="shared" si="18"/>
        <v>-2527.1376049915129</v>
      </c>
      <c r="BH43" s="121">
        <f t="shared" si="18"/>
        <v>-2453.5316553315661</v>
      </c>
      <c r="BI43" s="121">
        <f t="shared" si="18"/>
        <v>-2382.0695682830737</v>
      </c>
      <c r="BJ43" s="121">
        <f t="shared" si="18"/>
        <v>-2312.6889012457027</v>
      </c>
      <c r="BK43" s="121">
        <f t="shared" si="18"/>
        <v>-2245.3290303356339</v>
      </c>
      <c r="BL43" s="121">
        <f t="shared" si="18"/>
        <v>-2179.9310974132368</v>
      </c>
      <c r="BM43" s="121">
        <f t="shared" si="18"/>
        <v>-2116.4379586536279</v>
      </c>
      <c r="BN43" s="121">
        <f t="shared" si="18"/>
        <v>-2054.7941346151729</v>
      </c>
      <c r="BO43" s="121">
        <f t="shared" si="18"/>
        <v>-1994.9457617623038</v>
      </c>
      <c r="BP43" s="121">
        <f t="shared" ref="BP43:CY43" si="19">BP42*BP30</f>
        <v>-1936.840545400295</v>
      </c>
      <c r="BQ43" s="121">
        <f t="shared" si="19"/>
        <v>-1880.4277139808687</v>
      </c>
      <c r="BR43" s="121">
        <f t="shared" si="19"/>
        <v>-1825.6579747387075</v>
      </c>
      <c r="BS43" s="121">
        <f t="shared" si="19"/>
        <v>-1772.4834706201043</v>
      </c>
      <c r="BT43" s="121">
        <f t="shared" si="19"/>
        <v>-1720.8577384661207</v>
      </c>
      <c r="BU43" s="121">
        <f t="shared" si="19"/>
        <v>-1670.7356684137094</v>
      </c>
      <c r="BV43" s="121">
        <f t="shared" si="19"/>
        <v>-1622.0734644793297</v>
      </c>
      <c r="BW43" s="121">
        <f t="shared" si="19"/>
        <v>-1574.8286062906113</v>
      </c>
      <c r="BX43" s="121">
        <f t="shared" si="19"/>
        <v>-1528.9598119326322</v>
      </c>
      <c r="BY43" s="121">
        <f t="shared" si="19"/>
        <v>-1484.427001876342</v>
      </c>
      <c r="BZ43" s="121">
        <f t="shared" si="19"/>
        <v>-1441.1912639576135</v>
      </c>
      <c r="CA43" s="121">
        <f t="shared" si="19"/>
        <v>-1406.0402575196231</v>
      </c>
      <c r="CB43" s="121">
        <f t="shared" si="19"/>
        <v>-1371.7465927020712</v>
      </c>
      <c r="CC43" s="121">
        <f t="shared" si="19"/>
        <v>-1338.289358733728</v>
      </c>
      <c r="CD43" s="121">
        <f t="shared" si="19"/>
        <v>-1305.6481548621739</v>
      </c>
      <c r="CE43" s="121">
        <f t="shared" si="19"/>
        <v>-1273.8030779143162</v>
      </c>
      <c r="CF43" s="121">
        <f t="shared" si="19"/>
        <v>-1242.7347101603086</v>
      </c>
      <c r="CG43" s="121">
        <f t="shared" si="19"/>
        <v>-1212.4241074734718</v>
      </c>
      <c r="CH43" s="121">
        <f t="shared" si="19"/>
        <v>-1182.852787778997</v>
      </c>
      <c r="CI43" s="121">
        <f t="shared" si="19"/>
        <v>-1154.0027197843874</v>
      </c>
      <c r="CJ43" s="121">
        <f t="shared" si="19"/>
        <v>-1125.8563119847684</v>
      </c>
      <c r="CK43" s="121">
        <f t="shared" si="19"/>
        <v>-1098.3964019363593</v>
      </c>
      <c r="CL43" s="121">
        <f t="shared" si="19"/>
        <v>-1071.6062457915702</v>
      </c>
      <c r="CM43" s="121">
        <f t="shared" si="19"/>
        <v>-1045.4695080893368</v>
      </c>
      <c r="CN43" s="121">
        <f t="shared" si="19"/>
        <v>-1019.9702517944751</v>
      </c>
      <c r="CO43" s="121">
        <f t="shared" si="19"/>
        <v>-995.09292857997593</v>
      </c>
      <c r="CP43" s="121">
        <f t="shared" si="19"/>
        <v>-970.82236934631806</v>
      </c>
      <c r="CQ43" s="121">
        <f t="shared" si="19"/>
        <v>-947.14377497201781</v>
      </c>
      <c r="CR43" s="121">
        <f t="shared" si="19"/>
        <v>-924.04270728977349</v>
      </c>
      <c r="CS43" s="121">
        <f t="shared" si="19"/>
        <v>-901.50508028270588</v>
      </c>
      <c r="CT43" s="121">
        <f t="shared" si="19"/>
        <v>-879.51715149532288</v>
      </c>
      <c r="CU43" s="121">
        <f t="shared" si="19"/>
        <v>-858.06551365397365</v>
      </c>
      <c r="CV43" s="121">
        <f t="shared" si="19"/>
        <v>-837.13708649168166</v>
      </c>
      <c r="CW43" s="121">
        <f t="shared" si="19"/>
        <v>-816.71910877237246</v>
      </c>
      <c r="CX43" s="121">
        <f t="shared" si="19"/>
        <v>-796.7991305096316</v>
      </c>
      <c r="CY43" s="121">
        <f t="shared" si="19"/>
        <v>-777.36500537525046</v>
      </c>
    </row>
    <row r="44" spans="1:103" s="11" customFormat="1" ht="12.6" customHeight="1">
      <c r="A44" s="87"/>
      <c r="B44" s="88" t="s">
        <v>638</v>
      </c>
      <c r="C44" s="91">
        <f ca="1">SUM(OFFSET(C43,,,,$C$9))</f>
        <v>-456043.5137627389</v>
      </c>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87"/>
      <c r="BM44" s="87"/>
      <c r="BN44" s="87"/>
      <c r="BO44" s="87"/>
      <c r="BP44" s="87"/>
      <c r="BQ44" s="87"/>
      <c r="BR44" s="87"/>
      <c r="BS44" s="87"/>
      <c r="BT44" s="87"/>
      <c r="BU44" s="87"/>
      <c r="BV44" s="87"/>
      <c r="BW44" s="87"/>
      <c r="BX44" s="87"/>
      <c r="BY44" s="87"/>
      <c r="BZ44" s="87"/>
      <c r="CA44" s="87"/>
      <c r="CB44" s="87"/>
      <c r="CC44" s="87"/>
      <c r="CD44" s="87"/>
      <c r="CE44" s="87"/>
    </row>
    <row r="46" spans="1:103" s="11" customFormat="1" ht="12.6" customHeight="1">
      <c r="A46" s="10"/>
      <c r="B46" s="81" t="s">
        <v>544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row>
    <row r="47" spans="1:103" s="11" customFormat="1" ht="12.6" customHeight="1">
      <c r="A47" s="10"/>
      <c r="B47" s="83"/>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row>
    <row r="48" spans="1:103" s="11" customFormat="1" ht="12.6" customHeight="1">
      <c r="A48" s="10"/>
      <c r="B48" s="84" t="s">
        <v>216</v>
      </c>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row>
    <row r="49" spans="1:103" s="11" customFormat="1" ht="12.6" customHeight="1">
      <c r="A49" s="10"/>
      <c r="B49" s="123" t="s">
        <v>665</v>
      </c>
      <c r="C49" s="86">
        <f>F14</f>
        <v>4.4999999999999998E-2</v>
      </c>
      <c r="D49" s="86">
        <f>C49</f>
        <v>4.4999999999999998E-2</v>
      </c>
      <c r="E49" s="86">
        <f t="shared" ref="E49:T50" si="20">D49</f>
        <v>4.4999999999999998E-2</v>
      </c>
      <c r="F49" s="86">
        <f t="shared" si="20"/>
        <v>4.4999999999999998E-2</v>
      </c>
      <c r="G49" s="86">
        <f t="shared" si="20"/>
        <v>4.4999999999999998E-2</v>
      </c>
      <c r="H49" s="86">
        <f t="shared" si="20"/>
        <v>4.4999999999999998E-2</v>
      </c>
      <c r="I49" s="86">
        <f t="shared" si="20"/>
        <v>4.4999999999999998E-2</v>
      </c>
      <c r="J49" s="86">
        <f t="shared" si="20"/>
        <v>4.4999999999999998E-2</v>
      </c>
      <c r="K49" s="86">
        <f t="shared" si="20"/>
        <v>4.4999999999999998E-2</v>
      </c>
      <c r="L49" s="86">
        <f t="shared" si="20"/>
        <v>4.4999999999999998E-2</v>
      </c>
      <c r="M49" s="86">
        <f t="shared" si="20"/>
        <v>4.4999999999999998E-2</v>
      </c>
      <c r="N49" s="86">
        <f t="shared" si="20"/>
        <v>4.4999999999999998E-2</v>
      </c>
      <c r="O49" s="86">
        <f t="shared" si="20"/>
        <v>4.4999999999999998E-2</v>
      </c>
      <c r="P49" s="86">
        <f t="shared" si="20"/>
        <v>4.4999999999999998E-2</v>
      </c>
      <c r="Q49" s="86">
        <f t="shared" si="20"/>
        <v>4.4999999999999998E-2</v>
      </c>
      <c r="R49" s="86">
        <f t="shared" si="20"/>
        <v>4.4999999999999998E-2</v>
      </c>
      <c r="S49" s="86">
        <f t="shared" si="20"/>
        <v>4.4999999999999998E-2</v>
      </c>
      <c r="T49" s="86">
        <f t="shared" si="20"/>
        <v>4.4999999999999998E-2</v>
      </c>
      <c r="U49" s="86">
        <f t="shared" ref="U49:AJ50" si="21">T49</f>
        <v>4.4999999999999998E-2</v>
      </c>
      <c r="V49" s="86">
        <f t="shared" si="21"/>
        <v>4.4999999999999998E-2</v>
      </c>
      <c r="W49" s="86">
        <f t="shared" si="21"/>
        <v>4.4999999999999998E-2</v>
      </c>
      <c r="X49" s="86">
        <f t="shared" si="21"/>
        <v>4.4999999999999998E-2</v>
      </c>
      <c r="Y49" s="86">
        <f t="shared" si="21"/>
        <v>4.4999999999999998E-2</v>
      </c>
      <c r="Z49" s="86">
        <f t="shared" si="21"/>
        <v>4.4999999999999998E-2</v>
      </c>
      <c r="AA49" s="86">
        <f t="shared" si="21"/>
        <v>4.4999999999999998E-2</v>
      </c>
      <c r="AB49" s="86">
        <f t="shared" si="21"/>
        <v>4.4999999999999998E-2</v>
      </c>
      <c r="AC49" s="86">
        <f t="shared" si="21"/>
        <v>4.4999999999999998E-2</v>
      </c>
      <c r="AD49" s="86">
        <f t="shared" si="21"/>
        <v>4.4999999999999998E-2</v>
      </c>
      <c r="AE49" s="86">
        <f t="shared" si="21"/>
        <v>4.4999999999999998E-2</v>
      </c>
      <c r="AF49" s="86">
        <f t="shared" si="21"/>
        <v>4.4999999999999998E-2</v>
      </c>
      <c r="AG49" s="86">
        <f t="shared" si="21"/>
        <v>4.4999999999999998E-2</v>
      </c>
      <c r="AH49" s="86">
        <f t="shared" si="21"/>
        <v>4.4999999999999998E-2</v>
      </c>
      <c r="AI49" s="86">
        <f t="shared" si="21"/>
        <v>4.4999999999999998E-2</v>
      </c>
      <c r="AJ49" s="86">
        <f t="shared" si="21"/>
        <v>4.4999999999999998E-2</v>
      </c>
      <c r="AK49" s="86">
        <f t="shared" ref="AK49:AZ50" si="22">AJ49</f>
        <v>4.4999999999999998E-2</v>
      </c>
      <c r="AL49" s="86">
        <f t="shared" si="22"/>
        <v>4.4999999999999998E-2</v>
      </c>
      <c r="AM49" s="86">
        <f t="shared" si="22"/>
        <v>4.4999999999999998E-2</v>
      </c>
      <c r="AN49" s="86">
        <f t="shared" si="22"/>
        <v>4.4999999999999998E-2</v>
      </c>
      <c r="AO49" s="86">
        <f t="shared" si="22"/>
        <v>4.4999999999999998E-2</v>
      </c>
      <c r="AP49" s="86">
        <f t="shared" si="22"/>
        <v>4.4999999999999998E-2</v>
      </c>
      <c r="AQ49" s="86">
        <f t="shared" si="22"/>
        <v>4.4999999999999998E-2</v>
      </c>
      <c r="AR49" s="86">
        <f t="shared" si="22"/>
        <v>4.4999999999999998E-2</v>
      </c>
      <c r="AS49" s="86">
        <f t="shared" si="22"/>
        <v>4.4999999999999998E-2</v>
      </c>
      <c r="AT49" s="86">
        <f t="shared" si="22"/>
        <v>4.4999999999999998E-2</v>
      </c>
      <c r="AU49" s="86">
        <f t="shared" si="22"/>
        <v>4.4999999999999998E-2</v>
      </c>
      <c r="AV49" s="86">
        <f t="shared" si="22"/>
        <v>4.4999999999999998E-2</v>
      </c>
      <c r="AW49" s="86">
        <f t="shared" si="22"/>
        <v>4.4999999999999998E-2</v>
      </c>
      <c r="AX49" s="86">
        <f t="shared" si="22"/>
        <v>4.4999999999999998E-2</v>
      </c>
      <c r="AY49" s="86">
        <f t="shared" si="22"/>
        <v>4.4999999999999998E-2</v>
      </c>
      <c r="AZ49" s="86">
        <f t="shared" si="22"/>
        <v>4.4999999999999998E-2</v>
      </c>
      <c r="BA49" s="86">
        <f t="shared" ref="BA49:BP50" si="23">AZ49</f>
        <v>4.4999999999999998E-2</v>
      </c>
      <c r="BB49" s="86">
        <f t="shared" si="23"/>
        <v>4.4999999999999998E-2</v>
      </c>
      <c r="BC49" s="86">
        <f t="shared" si="23"/>
        <v>4.4999999999999998E-2</v>
      </c>
      <c r="BD49" s="86">
        <f t="shared" si="23"/>
        <v>4.4999999999999998E-2</v>
      </c>
      <c r="BE49" s="86">
        <f t="shared" si="23"/>
        <v>4.4999999999999998E-2</v>
      </c>
      <c r="BF49" s="86">
        <f t="shared" si="23"/>
        <v>4.4999999999999998E-2</v>
      </c>
      <c r="BG49" s="86">
        <f t="shared" si="23"/>
        <v>4.4999999999999998E-2</v>
      </c>
      <c r="BH49" s="86">
        <f t="shared" si="23"/>
        <v>4.4999999999999998E-2</v>
      </c>
      <c r="BI49" s="86">
        <f t="shared" si="23"/>
        <v>4.4999999999999998E-2</v>
      </c>
      <c r="BJ49" s="86">
        <f t="shared" si="23"/>
        <v>4.4999999999999998E-2</v>
      </c>
      <c r="BK49" s="86">
        <f t="shared" si="23"/>
        <v>4.4999999999999998E-2</v>
      </c>
      <c r="BL49" s="86">
        <f t="shared" si="23"/>
        <v>4.4999999999999998E-2</v>
      </c>
      <c r="BM49" s="86">
        <f t="shared" si="23"/>
        <v>4.4999999999999998E-2</v>
      </c>
      <c r="BN49" s="86">
        <f t="shared" si="23"/>
        <v>4.4999999999999998E-2</v>
      </c>
      <c r="BO49" s="86">
        <f t="shared" si="23"/>
        <v>4.4999999999999998E-2</v>
      </c>
      <c r="BP49" s="86">
        <f t="shared" si="23"/>
        <v>4.4999999999999998E-2</v>
      </c>
      <c r="BQ49" s="86">
        <f t="shared" ref="BQ49:CF50" si="24">BP49</f>
        <v>4.4999999999999998E-2</v>
      </c>
      <c r="BR49" s="86">
        <f t="shared" si="24"/>
        <v>4.4999999999999998E-2</v>
      </c>
      <c r="BS49" s="86">
        <f t="shared" si="24"/>
        <v>4.4999999999999998E-2</v>
      </c>
      <c r="BT49" s="86">
        <f t="shared" si="24"/>
        <v>4.4999999999999998E-2</v>
      </c>
      <c r="BU49" s="86">
        <f t="shared" si="24"/>
        <v>4.4999999999999998E-2</v>
      </c>
      <c r="BV49" s="86">
        <f t="shared" si="24"/>
        <v>4.4999999999999998E-2</v>
      </c>
      <c r="BW49" s="86">
        <f t="shared" si="24"/>
        <v>4.4999999999999998E-2</v>
      </c>
      <c r="BX49" s="86">
        <f t="shared" si="24"/>
        <v>4.4999999999999998E-2</v>
      </c>
      <c r="BY49" s="86">
        <f t="shared" si="24"/>
        <v>4.4999999999999998E-2</v>
      </c>
      <c r="BZ49" s="86">
        <f t="shared" si="24"/>
        <v>4.4999999999999998E-2</v>
      </c>
      <c r="CA49" s="86">
        <f t="shared" si="24"/>
        <v>4.4999999999999998E-2</v>
      </c>
      <c r="CB49" s="86">
        <f t="shared" si="24"/>
        <v>4.4999999999999998E-2</v>
      </c>
      <c r="CC49" s="86">
        <f t="shared" si="24"/>
        <v>4.4999999999999998E-2</v>
      </c>
      <c r="CD49" s="86">
        <f t="shared" si="24"/>
        <v>4.4999999999999998E-2</v>
      </c>
      <c r="CE49" s="86">
        <f t="shared" si="24"/>
        <v>4.4999999999999998E-2</v>
      </c>
      <c r="CF49" s="86">
        <f t="shared" si="24"/>
        <v>4.4999999999999998E-2</v>
      </c>
      <c r="CG49" s="86">
        <f t="shared" ref="CG49:CV50" si="25">CF49</f>
        <v>4.4999999999999998E-2</v>
      </c>
      <c r="CH49" s="86">
        <f t="shared" si="25"/>
        <v>4.4999999999999998E-2</v>
      </c>
      <c r="CI49" s="86">
        <f t="shared" si="25"/>
        <v>4.4999999999999998E-2</v>
      </c>
      <c r="CJ49" s="86">
        <f t="shared" si="25"/>
        <v>4.4999999999999998E-2</v>
      </c>
      <c r="CK49" s="86">
        <f t="shared" si="25"/>
        <v>4.4999999999999998E-2</v>
      </c>
      <c r="CL49" s="86">
        <f t="shared" si="25"/>
        <v>4.4999999999999998E-2</v>
      </c>
      <c r="CM49" s="86">
        <f t="shared" si="25"/>
        <v>4.4999999999999998E-2</v>
      </c>
      <c r="CN49" s="86">
        <f t="shared" si="25"/>
        <v>4.4999999999999998E-2</v>
      </c>
      <c r="CO49" s="86">
        <f t="shared" si="25"/>
        <v>4.4999999999999998E-2</v>
      </c>
      <c r="CP49" s="86">
        <f t="shared" si="25"/>
        <v>4.4999999999999998E-2</v>
      </c>
      <c r="CQ49" s="86">
        <f t="shared" si="25"/>
        <v>4.4999999999999998E-2</v>
      </c>
      <c r="CR49" s="86">
        <f t="shared" si="25"/>
        <v>4.4999999999999998E-2</v>
      </c>
      <c r="CS49" s="86">
        <f t="shared" si="25"/>
        <v>4.4999999999999998E-2</v>
      </c>
      <c r="CT49" s="86">
        <f t="shared" si="25"/>
        <v>4.4999999999999998E-2</v>
      </c>
      <c r="CU49" s="86">
        <f t="shared" si="25"/>
        <v>4.4999999999999998E-2</v>
      </c>
      <c r="CV49" s="86">
        <f t="shared" si="25"/>
        <v>4.4999999999999998E-2</v>
      </c>
      <c r="CW49" s="86">
        <f t="shared" ref="CW49:CY50" si="26">CV49</f>
        <v>4.4999999999999998E-2</v>
      </c>
      <c r="CX49" s="86">
        <f t="shared" si="26"/>
        <v>4.4999999999999998E-2</v>
      </c>
      <c r="CY49" s="86">
        <f t="shared" si="26"/>
        <v>4.4999999999999998E-2</v>
      </c>
    </row>
    <row r="50" spans="1:103" s="11" customFormat="1" ht="12.6" customHeight="1">
      <c r="A50" s="87"/>
      <c r="B50" s="88" t="s">
        <v>636</v>
      </c>
      <c r="C50" s="89">
        <f>F16</f>
        <v>2271.8367036425334</v>
      </c>
      <c r="D50" s="89">
        <f>C50</f>
        <v>2271.8367036425334</v>
      </c>
      <c r="E50" s="89">
        <f t="shared" si="20"/>
        <v>2271.8367036425334</v>
      </c>
      <c r="F50" s="89">
        <f t="shared" si="20"/>
        <v>2271.8367036425334</v>
      </c>
      <c r="G50" s="89">
        <f t="shared" si="20"/>
        <v>2271.8367036425334</v>
      </c>
      <c r="H50" s="89">
        <f t="shared" si="20"/>
        <v>2271.8367036425334</v>
      </c>
      <c r="I50" s="89">
        <f t="shared" si="20"/>
        <v>2271.8367036425334</v>
      </c>
      <c r="J50" s="89">
        <f t="shared" si="20"/>
        <v>2271.8367036425334</v>
      </c>
      <c r="K50" s="89">
        <f t="shared" si="20"/>
        <v>2271.8367036425334</v>
      </c>
      <c r="L50" s="89">
        <f t="shared" si="20"/>
        <v>2271.8367036425334</v>
      </c>
      <c r="M50" s="89">
        <f t="shared" si="20"/>
        <v>2271.8367036425334</v>
      </c>
      <c r="N50" s="89">
        <f t="shared" si="20"/>
        <v>2271.8367036425334</v>
      </c>
      <c r="O50" s="89">
        <f t="shared" si="20"/>
        <v>2271.8367036425334</v>
      </c>
      <c r="P50" s="89">
        <f t="shared" si="20"/>
        <v>2271.8367036425334</v>
      </c>
      <c r="Q50" s="89">
        <f t="shared" si="20"/>
        <v>2271.8367036425334</v>
      </c>
      <c r="R50" s="89">
        <f t="shared" si="20"/>
        <v>2271.8367036425334</v>
      </c>
      <c r="S50" s="89">
        <f t="shared" si="20"/>
        <v>2271.8367036425334</v>
      </c>
      <c r="T50" s="89">
        <f t="shared" si="20"/>
        <v>2271.8367036425334</v>
      </c>
      <c r="U50" s="89">
        <f t="shared" si="21"/>
        <v>2271.8367036425334</v>
      </c>
      <c r="V50" s="89">
        <f t="shared" si="21"/>
        <v>2271.8367036425334</v>
      </c>
      <c r="W50" s="89">
        <f t="shared" si="21"/>
        <v>2271.8367036425334</v>
      </c>
      <c r="X50" s="89">
        <f t="shared" si="21"/>
        <v>2271.8367036425334</v>
      </c>
      <c r="Y50" s="89">
        <f t="shared" si="21"/>
        <v>2271.8367036425334</v>
      </c>
      <c r="Z50" s="89">
        <f t="shared" si="21"/>
        <v>2271.8367036425334</v>
      </c>
      <c r="AA50" s="89">
        <f t="shared" si="21"/>
        <v>2271.8367036425334</v>
      </c>
      <c r="AB50" s="89">
        <f t="shared" si="21"/>
        <v>2271.8367036425334</v>
      </c>
      <c r="AC50" s="89">
        <f t="shared" si="21"/>
        <v>2271.8367036425334</v>
      </c>
      <c r="AD50" s="89">
        <f t="shared" si="21"/>
        <v>2271.8367036425334</v>
      </c>
      <c r="AE50" s="89">
        <f t="shared" si="21"/>
        <v>2271.8367036425334</v>
      </c>
      <c r="AF50" s="89">
        <f t="shared" si="21"/>
        <v>2271.8367036425334</v>
      </c>
      <c r="AG50" s="89">
        <f t="shared" si="21"/>
        <v>2271.8367036425334</v>
      </c>
      <c r="AH50" s="89">
        <f t="shared" si="21"/>
        <v>2271.8367036425334</v>
      </c>
      <c r="AI50" s="89">
        <f t="shared" si="21"/>
        <v>2271.8367036425334</v>
      </c>
      <c r="AJ50" s="89">
        <f t="shared" si="21"/>
        <v>2271.8367036425334</v>
      </c>
      <c r="AK50" s="89">
        <f t="shared" si="22"/>
        <v>2271.8367036425334</v>
      </c>
      <c r="AL50" s="89">
        <f t="shared" si="22"/>
        <v>2271.8367036425334</v>
      </c>
      <c r="AM50" s="89">
        <f t="shared" si="22"/>
        <v>2271.8367036425334</v>
      </c>
      <c r="AN50" s="89">
        <f t="shared" si="22"/>
        <v>2271.8367036425334</v>
      </c>
      <c r="AO50" s="89">
        <f t="shared" si="22"/>
        <v>2271.8367036425334</v>
      </c>
      <c r="AP50" s="89">
        <f t="shared" si="22"/>
        <v>2271.8367036425334</v>
      </c>
      <c r="AQ50" s="89">
        <f t="shared" si="22"/>
        <v>2271.8367036425334</v>
      </c>
      <c r="AR50" s="89">
        <f t="shared" si="22"/>
        <v>2271.8367036425334</v>
      </c>
      <c r="AS50" s="89">
        <f t="shared" si="22"/>
        <v>2271.8367036425334</v>
      </c>
      <c r="AT50" s="89">
        <f t="shared" si="22"/>
        <v>2271.8367036425334</v>
      </c>
      <c r="AU50" s="89">
        <f t="shared" si="22"/>
        <v>2271.8367036425334</v>
      </c>
      <c r="AV50" s="89">
        <f t="shared" si="22"/>
        <v>2271.8367036425334</v>
      </c>
      <c r="AW50" s="89">
        <f t="shared" si="22"/>
        <v>2271.8367036425334</v>
      </c>
      <c r="AX50" s="89">
        <f t="shared" si="22"/>
        <v>2271.8367036425334</v>
      </c>
      <c r="AY50" s="89">
        <f t="shared" si="22"/>
        <v>2271.8367036425334</v>
      </c>
      <c r="AZ50" s="89">
        <f t="shared" si="22"/>
        <v>2271.8367036425334</v>
      </c>
      <c r="BA50" s="89">
        <f t="shared" si="23"/>
        <v>2271.8367036425334</v>
      </c>
      <c r="BB50" s="89">
        <f t="shared" si="23"/>
        <v>2271.8367036425334</v>
      </c>
      <c r="BC50" s="89">
        <f t="shared" si="23"/>
        <v>2271.8367036425334</v>
      </c>
      <c r="BD50" s="89">
        <f t="shared" si="23"/>
        <v>2271.8367036425334</v>
      </c>
      <c r="BE50" s="89">
        <f t="shared" si="23"/>
        <v>2271.8367036425334</v>
      </c>
      <c r="BF50" s="89">
        <f t="shared" si="23"/>
        <v>2271.8367036425334</v>
      </c>
      <c r="BG50" s="89">
        <f t="shared" si="23"/>
        <v>2271.8367036425334</v>
      </c>
      <c r="BH50" s="89">
        <f t="shared" si="23"/>
        <v>2271.8367036425334</v>
      </c>
      <c r="BI50" s="89">
        <f t="shared" si="23"/>
        <v>2271.8367036425334</v>
      </c>
      <c r="BJ50" s="89">
        <f t="shared" si="23"/>
        <v>2271.8367036425334</v>
      </c>
      <c r="BK50" s="89">
        <f t="shared" si="23"/>
        <v>2271.8367036425334</v>
      </c>
      <c r="BL50" s="89">
        <f t="shared" si="23"/>
        <v>2271.8367036425334</v>
      </c>
      <c r="BM50" s="89">
        <f t="shared" si="23"/>
        <v>2271.8367036425334</v>
      </c>
      <c r="BN50" s="89">
        <f t="shared" si="23"/>
        <v>2271.8367036425334</v>
      </c>
      <c r="BO50" s="89">
        <f t="shared" si="23"/>
        <v>2271.8367036425334</v>
      </c>
      <c r="BP50" s="89">
        <f t="shared" si="23"/>
        <v>2271.8367036425334</v>
      </c>
      <c r="BQ50" s="89">
        <f t="shared" si="24"/>
        <v>2271.8367036425334</v>
      </c>
      <c r="BR50" s="89">
        <f t="shared" si="24"/>
        <v>2271.8367036425334</v>
      </c>
      <c r="BS50" s="89">
        <f t="shared" si="24"/>
        <v>2271.8367036425334</v>
      </c>
      <c r="BT50" s="89">
        <f t="shared" si="24"/>
        <v>2271.8367036425334</v>
      </c>
      <c r="BU50" s="89">
        <f t="shared" si="24"/>
        <v>2271.8367036425334</v>
      </c>
      <c r="BV50" s="89">
        <f t="shared" si="24"/>
        <v>2271.8367036425334</v>
      </c>
      <c r="BW50" s="89">
        <f t="shared" si="24"/>
        <v>2271.8367036425334</v>
      </c>
      <c r="BX50" s="89">
        <f t="shared" si="24"/>
        <v>2271.8367036425334</v>
      </c>
      <c r="BY50" s="89">
        <f t="shared" si="24"/>
        <v>2271.8367036425334</v>
      </c>
      <c r="BZ50" s="89">
        <f t="shared" si="24"/>
        <v>2271.8367036425334</v>
      </c>
      <c r="CA50" s="89">
        <f t="shared" si="24"/>
        <v>2271.8367036425334</v>
      </c>
      <c r="CB50" s="89">
        <f t="shared" si="24"/>
        <v>2271.8367036425334</v>
      </c>
      <c r="CC50" s="89">
        <f t="shared" si="24"/>
        <v>2271.8367036425334</v>
      </c>
      <c r="CD50" s="89">
        <f t="shared" si="24"/>
        <v>2271.8367036425334</v>
      </c>
      <c r="CE50" s="89">
        <f t="shared" si="24"/>
        <v>2271.8367036425334</v>
      </c>
      <c r="CF50" s="89">
        <f t="shared" si="24"/>
        <v>2271.8367036425334</v>
      </c>
      <c r="CG50" s="89">
        <f t="shared" si="25"/>
        <v>2271.8367036425334</v>
      </c>
      <c r="CH50" s="89">
        <f t="shared" si="25"/>
        <v>2271.8367036425334</v>
      </c>
      <c r="CI50" s="89">
        <f t="shared" si="25"/>
        <v>2271.8367036425334</v>
      </c>
      <c r="CJ50" s="89">
        <f t="shared" si="25"/>
        <v>2271.8367036425334</v>
      </c>
      <c r="CK50" s="89">
        <f t="shared" si="25"/>
        <v>2271.8367036425334</v>
      </c>
      <c r="CL50" s="89">
        <f t="shared" si="25"/>
        <v>2271.8367036425334</v>
      </c>
      <c r="CM50" s="89">
        <f t="shared" si="25"/>
        <v>2271.8367036425334</v>
      </c>
      <c r="CN50" s="89">
        <f t="shared" si="25"/>
        <v>2271.8367036425334</v>
      </c>
      <c r="CO50" s="89">
        <f t="shared" si="25"/>
        <v>2271.8367036425334</v>
      </c>
      <c r="CP50" s="89">
        <f t="shared" si="25"/>
        <v>2271.8367036425334</v>
      </c>
      <c r="CQ50" s="89">
        <f t="shared" si="25"/>
        <v>2271.8367036425334</v>
      </c>
      <c r="CR50" s="89">
        <f t="shared" si="25"/>
        <v>2271.8367036425334</v>
      </c>
      <c r="CS50" s="89">
        <f t="shared" si="25"/>
        <v>2271.8367036425334</v>
      </c>
      <c r="CT50" s="89">
        <f t="shared" si="25"/>
        <v>2271.8367036425334</v>
      </c>
      <c r="CU50" s="89">
        <f t="shared" si="25"/>
        <v>2271.8367036425334</v>
      </c>
      <c r="CV50" s="89">
        <f t="shared" si="25"/>
        <v>2271.8367036425334</v>
      </c>
      <c r="CW50" s="89">
        <f t="shared" si="26"/>
        <v>2271.8367036425334</v>
      </c>
      <c r="CX50" s="89">
        <f t="shared" si="26"/>
        <v>2271.8367036425334</v>
      </c>
      <c r="CY50" s="89">
        <f t="shared" si="26"/>
        <v>2271.8367036425334</v>
      </c>
    </row>
    <row r="51" spans="1:103" s="11" customFormat="1" ht="12.6" customHeight="1">
      <c r="A51" s="87"/>
      <c r="B51" s="90" t="s">
        <v>637</v>
      </c>
      <c r="C51" s="89">
        <f t="shared" ref="C51:AH51" si="27">C50*C30</f>
        <v>2271.8367036425334</v>
      </c>
      <c r="D51" s="89">
        <f t="shared" si="27"/>
        <v>2195.011307867182</v>
      </c>
      <c r="E51" s="89">
        <f t="shared" si="27"/>
        <v>2120.7838723354416</v>
      </c>
      <c r="F51" s="89">
        <f t="shared" si="27"/>
        <v>2049.0665433192676</v>
      </c>
      <c r="G51" s="89">
        <f t="shared" si="27"/>
        <v>1979.7744379896308</v>
      </c>
      <c r="H51" s="89">
        <f t="shared" si="27"/>
        <v>1912.8255439513341</v>
      </c>
      <c r="I51" s="89">
        <f t="shared" si="27"/>
        <v>1848.1406221752022</v>
      </c>
      <c r="J51" s="89">
        <f t="shared" si="27"/>
        <v>1785.6431132127559</v>
      </c>
      <c r="K51" s="89">
        <f t="shared" si="27"/>
        <v>1725.259046582373</v>
      </c>
      <c r="L51" s="89">
        <f t="shared" si="27"/>
        <v>1666.9169532196843</v>
      </c>
      <c r="M51" s="89">
        <f t="shared" si="27"/>
        <v>1610.5477808885839</v>
      </c>
      <c r="N51" s="89">
        <f t="shared" si="27"/>
        <v>1556.0848124527383</v>
      </c>
      <c r="O51" s="89">
        <f t="shared" si="27"/>
        <v>1503.4635869108583</v>
      </c>
      <c r="P51" s="89">
        <f t="shared" si="27"/>
        <v>1452.6218231022788</v>
      </c>
      <c r="Q51" s="89">
        <f t="shared" si="27"/>
        <v>1403.4993459925399</v>
      </c>
      <c r="R51" s="89">
        <f t="shared" si="27"/>
        <v>1356.0380154517295</v>
      </c>
      <c r="S51" s="89">
        <f t="shared" si="27"/>
        <v>1310.1816574412846</v>
      </c>
      <c r="T51" s="89">
        <f t="shared" si="27"/>
        <v>1265.8759975278115</v>
      </c>
      <c r="U51" s="89">
        <f t="shared" si="27"/>
        <v>1223.0685966452284</v>
      </c>
      <c r="V51" s="89">
        <f t="shared" si="27"/>
        <v>1181.7087890292062</v>
      </c>
      <c r="W51" s="89">
        <f t="shared" si="27"/>
        <v>1141.7476222504411</v>
      </c>
      <c r="X51" s="89">
        <f t="shared" si="27"/>
        <v>1103.1377992757884</v>
      </c>
      <c r="Y51" s="89">
        <f t="shared" si="27"/>
        <v>1065.8336224886846</v>
      </c>
      <c r="Z51" s="89">
        <f t="shared" si="27"/>
        <v>1029.7909396025939</v>
      </c>
      <c r="AA51" s="89">
        <f t="shared" si="27"/>
        <v>994.96709140347252</v>
      </c>
      <c r="AB51" s="89">
        <f t="shared" si="27"/>
        <v>961.32086125939372</v>
      </c>
      <c r="AC51" s="89">
        <f t="shared" si="27"/>
        <v>928.81242633757859</v>
      </c>
      <c r="AD51" s="89">
        <f t="shared" si="27"/>
        <v>897.40331047109055</v>
      </c>
      <c r="AE51" s="89">
        <f t="shared" si="27"/>
        <v>867.05633861941124</v>
      </c>
      <c r="AF51" s="89">
        <f t="shared" si="27"/>
        <v>837.73559286899649</v>
      </c>
      <c r="AG51" s="89">
        <f t="shared" si="27"/>
        <v>809.40636992173575</v>
      </c>
      <c r="AH51" s="89">
        <f t="shared" si="27"/>
        <v>785.83142710848131</v>
      </c>
      <c r="AI51" s="89">
        <f t="shared" ref="AI51:BN51" si="28">AI50*AI30</f>
        <v>762.94313311503038</v>
      </c>
      <c r="AJ51" s="89">
        <f t="shared" si="28"/>
        <v>740.72148846119455</v>
      </c>
      <c r="AK51" s="89">
        <f t="shared" si="28"/>
        <v>719.14707617591705</v>
      </c>
      <c r="AL51" s="89">
        <f t="shared" si="28"/>
        <v>698.20104483098737</v>
      </c>
      <c r="AM51" s="89">
        <f t="shared" si="28"/>
        <v>677.86509206891981</v>
      </c>
      <c r="AN51" s="89">
        <f t="shared" si="28"/>
        <v>658.12144861060176</v>
      </c>
      <c r="AO51" s="89">
        <f t="shared" si="28"/>
        <v>638.95286272873955</v>
      </c>
      <c r="AP51" s="89">
        <f t="shared" si="28"/>
        <v>620.34258517353362</v>
      </c>
      <c r="AQ51" s="89">
        <f t="shared" si="28"/>
        <v>602.27435453741123</v>
      </c>
      <c r="AR51" s="89">
        <f t="shared" si="28"/>
        <v>584.73238304603035</v>
      </c>
      <c r="AS51" s="89">
        <f t="shared" si="28"/>
        <v>567.70134276313627</v>
      </c>
      <c r="AT51" s="89">
        <f t="shared" si="28"/>
        <v>551.16635219721968</v>
      </c>
      <c r="AU51" s="89">
        <f t="shared" si="28"/>
        <v>535.11296329827155</v>
      </c>
      <c r="AV51" s="89">
        <f t="shared" si="28"/>
        <v>519.52714883327337</v>
      </c>
      <c r="AW51" s="89">
        <f t="shared" si="28"/>
        <v>504.39529012939153</v>
      </c>
      <c r="AX51" s="89">
        <f t="shared" si="28"/>
        <v>489.70416517416658</v>
      </c>
      <c r="AY51" s="89">
        <f t="shared" si="28"/>
        <v>475.44093706229762</v>
      </c>
      <c r="AZ51" s="89">
        <f t="shared" si="28"/>
        <v>461.59314277892969</v>
      </c>
      <c r="BA51" s="89">
        <f t="shared" si="28"/>
        <v>448.14868230964049</v>
      </c>
      <c r="BB51" s="89">
        <f t="shared" si="28"/>
        <v>435.09580806761215</v>
      </c>
      <c r="BC51" s="89">
        <f t="shared" si="28"/>
        <v>422.42311462874966</v>
      </c>
      <c r="BD51" s="89">
        <f t="shared" si="28"/>
        <v>410.11952876577635</v>
      </c>
      <c r="BE51" s="89">
        <f t="shared" si="28"/>
        <v>398.17429977259843</v>
      </c>
      <c r="BF51" s="89">
        <f t="shared" si="28"/>
        <v>386.57699007048393</v>
      </c>
      <c r="BG51" s="89">
        <f t="shared" si="28"/>
        <v>375.31746608784846</v>
      </c>
      <c r="BH51" s="89">
        <f t="shared" si="28"/>
        <v>364.38588940567814</v>
      </c>
      <c r="BI51" s="89">
        <f t="shared" si="28"/>
        <v>353.77270816085252</v>
      </c>
      <c r="BJ51" s="89">
        <f t="shared" si="28"/>
        <v>343.46864869985683</v>
      </c>
      <c r="BK51" s="89">
        <f t="shared" si="28"/>
        <v>333.46470747558919</v>
      </c>
      <c r="BL51" s="89">
        <f t="shared" si="28"/>
        <v>323.75214318018362</v>
      </c>
      <c r="BM51" s="89">
        <f t="shared" si="28"/>
        <v>314.32246910697444</v>
      </c>
      <c r="BN51" s="89">
        <f t="shared" si="28"/>
        <v>305.16744573492667</v>
      </c>
      <c r="BO51" s="89">
        <f t="shared" ref="BO51:CT51" si="29">BO50*BO30</f>
        <v>296.27907352905498</v>
      </c>
      <c r="BP51" s="89">
        <f t="shared" si="29"/>
        <v>287.64958595053884</v>
      </c>
      <c r="BQ51" s="89">
        <f t="shared" si="29"/>
        <v>279.27144267042604</v>
      </c>
      <c r="BR51" s="89">
        <f t="shared" si="29"/>
        <v>271.13732298099615</v>
      </c>
      <c r="BS51" s="89">
        <f t="shared" si="29"/>
        <v>263.24011939902539</v>
      </c>
      <c r="BT51" s="89">
        <f t="shared" si="29"/>
        <v>255.57293145536445</v>
      </c>
      <c r="BU51" s="89">
        <f t="shared" si="29"/>
        <v>248.12905966540237</v>
      </c>
      <c r="BV51" s="89">
        <f t="shared" si="29"/>
        <v>240.90199967514795</v>
      </c>
      <c r="BW51" s="89">
        <f t="shared" si="29"/>
        <v>233.88543657781352</v>
      </c>
      <c r="BX51" s="89">
        <f t="shared" si="29"/>
        <v>227.07323939593547</v>
      </c>
      <c r="BY51" s="89">
        <f t="shared" si="29"/>
        <v>220.45945572420919</v>
      </c>
      <c r="BZ51" s="89">
        <f t="shared" si="29"/>
        <v>214.03830652835842</v>
      </c>
      <c r="CA51" s="89">
        <f t="shared" si="29"/>
        <v>208.81786002766677</v>
      </c>
      <c r="CB51" s="89">
        <f t="shared" si="29"/>
        <v>203.72474149040661</v>
      </c>
      <c r="CC51" s="89">
        <f t="shared" si="29"/>
        <v>198.75584535649426</v>
      </c>
      <c r="CD51" s="89">
        <f t="shared" si="29"/>
        <v>193.90814181121391</v>
      </c>
      <c r="CE51" s="89">
        <f t="shared" si="29"/>
        <v>189.1786749377697</v>
      </c>
      <c r="CF51" s="89">
        <f t="shared" si="29"/>
        <v>184.5645609148973</v>
      </c>
      <c r="CG51" s="89">
        <f t="shared" si="29"/>
        <v>180.06298625843641</v>
      </c>
      <c r="CH51" s="89">
        <f t="shared" si="29"/>
        <v>175.67120610579164</v>
      </c>
      <c r="CI51" s="89">
        <f t="shared" si="29"/>
        <v>171.38654254223576</v>
      </c>
      <c r="CJ51" s="89">
        <f t="shared" si="29"/>
        <v>167.20638296803489</v>
      </c>
      <c r="CK51" s="89">
        <f t="shared" si="29"/>
        <v>163.12817850539989</v>
      </c>
      <c r="CL51" s="89">
        <f t="shared" si="29"/>
        <v>159.14944244429262</v>
      </c>
      <c r="CM51" s="89">
        <f t="shared" si="29"/>
        <v>155.26774872613913</v>
      </c>
      <c r="CN51" s="89">
        <f t="shared" si="29"/>
        <v>151.480730464526</v>
      </c>
      <c r="CO51" s="89">
        <f t="shared" si="29"/>
        <v>147.78607850197662</v>
      </c>
      <c r="CP51" s="89">
        <f t="shared" si="29"/>
        <v>144.18154000192843</v>
      </c>
      <c r="CQ51" s="89">
        <f t="shared" si="29"/>
        <v>140.66491707505213</v>
      </c>
      <c r="CR51" s="89">
        <f t="shared" si="29"/>
        <v>137.23406543907527</v>
      </c>
      <c r="CS51" s="89">
        <f t="shared" si="29"/>
        <v>133.88689311129295</v>
      </c>
      <c r="CT51" s="89">
        <f t="shared" si="29"/>
        <v>130.62135913296873</v>
      </c>
      <c r="CU51" s="89">
        <f t="shared" ref="CU51:CY51" si="30">CU50*CU30</f>
        <v>127.43547232484755</v>
      </c>
      <c r="CV51" s="89">
        <f t="shared" si="30"/>
        <v>124.32729007302201</v>
      </c>
      <c r="CW51" s="89">
        <f t="shared" si="30"/>
        <v>121.29491714441174</v>
      </c>
      <c r="CX51" s="89">
        <f t="shared" si="30"/>
        <v>118.3365045311334</v>
      </c>
      <c r="CY51" s="89">
        <f t="shared" si="30"/>
        <v>115.45024832305698</v>
      </c>
    </row>
    <row r="52" spans="1:103" s="11" customFormat="1" ht="12.6" customHeight="1">
      <c r="A52" s="87"/>
      <c r="B52" s="88" t="s">
        <v>638</v>
      </c>
      <c r="C52" s="91">
        <f ca="1">SUM(OFFSET(C51,,,,$C$9))</f>
        <v>67729.234717238462</v>
      </c>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87"/>
      <c r="BM52" s="87"/>
      <c r="BN52" s="87"/>
      <c r="BO52" s="87"/>
      <c r="BP52" s="87"/>
      <c r="BQ52" s="87"/>
      <c r="BR52" s="87"/>
      <c r="BS52" s="87"/>
      <c r="BT52" s="87"/>
      <c r="BU52" s="87"/>
      <c r="BV52" s="87"/>
      <c r="BW52" s="87"/>
      <c r="BX52" s="87"/>
      <c r="BY52" s="87"/>
      <c r="BZ52" s="87"/>
      <c r="CA52" s="87"/>
      <c r="CB52" s="87"/>
      <c r="CC52" s="87"/>
      <c r="CD52" s="87"/>
      <c r="CE52" s="87"/>
    </row>
    <row r="53" spans="1:103" s="11" customFormat="1" ht="12.6"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row>
    <row r="54" spans="1:103" s="11" customFormat="1" ht="12.6" customHeight="1">
      <c r="A54" s="10"/>
      <c r="B54" s="84" t="s">
        <v>96</v>
      </c>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row>
    <row r="55" spans="1:103" s="11" customFormat="1" ht="12.6" customHeight="1">
      <c r="A55" s="87"/>
      <c r="B55" s="123" t="s">
        <v>665</v>
      </c>
      <c r="C55" s="86">
        <f>F18</f>
        <v>-0.60599999999999998</v>
      </c>
      <c r="D55" s="86">
        <f>C55</f>
        <v>-0.60599999999999998</v>
      </c>
      <c r="E55" s="86">
        <f t="shared" ref="E55:T56" si="31">D55</f>
        <v>-0.60599999999999998</v>
      </c>
      <c r="F55" s="86">
        <f t="shared" si="31"/>
        <v>-0.60599999999999998</v>
      </c>
      <c r="G55" s="86">
        <f t="shared" si="31"/>
        <v>-0.60599999999999998</v>
      </c>
      <c r="H55" s="86">
        <f t="shared" si="31"/>
        <v>-0.60599999999999998</v>
      </c>
      <c r="I55" s="86">
        <f t="shared" si="31"/>
        <v>-0.60599999999999998</v>
      </c>
      <c r="J55" s="86">
        <f t="shared" si="31"/>
        <v>-0.60599999999999998</v>
      </c>
      <c r="K55" s="86">
        <f t="shared" si="31"/>
        <v>-0.60599999999999998</v>
      </c>
      <c r="L55" s="86">
        <f t="shared" si="31"/>
        <v>-0.60599999999999998</v>
      </c>
      <c r="M55" s="86">
        <f t="shared" si="31"/>
        <v>-0.60599999999999998</v>
      </c>
      <c r="N55" s="86">
        <f t="shared" si="31"/>
        <v>-0.60599999999999998</v>
      </c>
      <c r="O55" s="86">
        <f t="shared" si="31"/>
        <v>-0.60599999999999998</v>
      </c>
      <c r="P55" s="86">
        <f t="shared" si="31"/>
        <v>-0.60599999999999998</v>
      </c>
      <c r="Q55" s="86">
        <f t="shared" si="31"/>
        <v>-0.60599999999999998</v>
      </c>
      <c r="R55" s="86">
        <f t="shared" si="31"/>
        <v>-0.60599999999999998</v>
      </c>
      <c r="S55" s="86">
        <f t="shared" si="31"/>
        <v>-0.60599999999999998</v>
      </c>
      <c r="T55" s="86">
        <f t="shared" si="31"/>
        <v>-0.60599999999999998</v>
      </c>
      <c r="U55" s="86">
        <f t="shared" ref="U55:AJ56" si="32">T55</f>
        <v>-0.60599999999999998</v>
      </c>
      <c r="V55" s="86">
        <f t="shared" si="32"/>
        <v>-0.60599999999999998</v>
      </c>
      <c r="W55" s="86">
        <f t="shared" si="32"/>
        <v>-0.60599999999999998</v>
      </c>
      <c r="X55" s="86">
        <f t="shared" si="32"/>
        <v>-0.60599999999999998</v>
      </c>
      <c r="Y55" s="86">
        <f t="shared" si="32"/>
        <v>-0.60599999999999998</v>
      </c>
      <c r="Z55" s="86">
        <f t="shared" si="32"/>
        <v>-0.60599999999999998</v>
      </c>
      <c r="AA55" s="86">
        <f t="shared" si="32"/>
        <v>-0.60599999999999998</v>
      </c>
      <c r="AB55" s="86">
        <f t="shared" si="32"/>
        <v>-0.60599999999999998</v>
      </c>
      <c r="AC55" s="86">
        <f t="shared" si="32"/>
        <v>-0.60599999999999998</v>
      </c>
      <c r="AD55" s="86">
        <f t="shared" si="32"/>
        <v>-0.60599999999999998</v>
      </c>
      <c r="AE55" s="86">
        <f t="shared" si="32"/>
        <v>-0.60599999999999998</v>
      </c>
      <c r="AF55" s="86">
        <f t="shared" si="32"/>
        <v>-0.60599999999999998</v>
      </c>
      <c r="AG55" s="86">
        <f t="shared" si="32"/>
        <v>-0.60599999999999998</v>
      </c>
      <c r="AH55" s="86">
        <f t="shared" si="32"/>
        <v>-0.60599999999999998</v>
      </c>
      <c r="AI55" s="86">
        <f t="shared" si="32"/>
        <v>-0.60599999999999998</v>
      </c>
      <c r="AJ55" s="86">
        <f t="shared" si="32"/>
        <v>-0.60599999999999998</v>
      </c>
      <c r="AK55" s="86">
        <f t="shared" ref="AK55:AZ56" si="33">AJ55</f>
        <v>-0.60599999999999998</v>
      </c>
      <c r="AL55" s="86">
        <f t="shared" si="33"/>
        <v>-0.60599999999999998</v>
      </c>
      <c r="AM55" s="86">
        <f t="shared" si="33"/>
        <v>-0.60599999999999998</v>
      </c>
      <c r="AN55" s="86">
        <f t="shared" si="33"/>
        <v>-0.60599999999999998</v>
      </c>
      <c r="AO55" s="86">
        <f t="shared" si="33"/>
        <v>-0.60599999999999998</v>
      </c>
      <c r="AP55" s="86">
        <f t="shared" si="33"/>
        <v>-0.60599999999999998</v>
      </c>
      <c r="AQ55" s="86">
        <f t="shared" si="33"/>
        <v>-0.60599999999999998</v>
      </c>
      <c r="AR55" s="86">
        <f t="shared" si="33"/>
        <v>-0.60599999999999998</v>
      </c>
      <c r="AS55" s="86">
        <f t="shared" si="33"/>
        <v>-0.60599999999999998</v>
      </c>
      <c r="AT55" s="86">
        <f t="shared" si="33"/>
        <v>-0.60599999999999998</v>
      </c>
      <c r="AU55" s="86">
        <f t="shared" si="33"/>
        <v>-0.60599999999999998</v>
      </c>
      <c r="AV55" s="86">
        <f t="shared" si="33"/>
        <v>-0.60599999999999998</v>
      </c>
      <c r="AW55" s="86">
        <f t="shared" si="33"/>
        <v>-0.60599999999999998</v>
      </c>
      <c r="AX55" s="86">
        <f t="shared" si="33"/>
        <v>-0.60599999999999998</v>
      </c>
      <c r="AY55" s="86">
        <f t="shared" si="33"/>
        <v>-0.60599999999999998</v>
      </c>
      <c r="AZ55" s="86">
        <f t="shared" si="33"/>
        <v>-0.60599999999999998</v>
      </c>
      <c r="BA55" s="86">
        <f t="shared" ref="BA55:BP56" si="34">AZ55</f>
        <v>-0.60599999999999998</v>
      </c>
      <c r="BB55" s="86">
        <f t="shared" si="34"/>
        <v>-0.60599999999999998</v>
      </c>
      <c r="BC55" s="86">
        <f t="shared" si="34"/>
        <v>-0.60599999999999998</v>
      </c>
      <c r="BD55" s="86">
        <f t="shared" si="34"/>
        <v>-0.60599999999999998</v>
      </c>
      <c r="BE55" s="86">
        <f t="shared" si="34"/>
        <v>-0.60599999999999998</v>
      </c>
      <c r="BF55" s="86">
        <f t="shared" si="34"/>
        <v>-0.60599999999999998</v>
      </c>
      <c r="BG55" s="86">
        <f t="shared" si="34"/>
        <v>-0.60599999999999998</v>
      </c>
      <c r="BH55" s="86">
        <f t="shared" si="34"/>
        <v>-0.60599999999999998</v>
      </c>
      <c r="BI55" s="86">
        <f t="shared" si="34"/>
        <v>-0.60599999999999998</v>
      </c>
      <c r="BJ55" s="86">
        <f t="shared" si="34"/>
        <v>-0.60599999999999998</v>
      </c>
      <c r="BK55" s="86">
        <f t="shared" si="34"/>
        <v>-0.60599999999999998</v>
      </c>
      <c r="BL55" s="86">
        <f t="shared" si="34"/>
        <v>-0.60599999999999998</v>
      </c>
      <c r="BM55" s="86">
        <f t="shared" si="34"/>
        <v>-0.60599999999999998</v>
      </c>
      <c r="BN55" s="86">
        <f t="shared" si="34"/>
        <v>-0.60599999999999998</v>
      </c>
      <c r="BO55" s="86">
        <f t="shared" si="34"/>
        <v>-0.60599999999999998</v>
      </c>
      <c r="BP55" s="86">
        <f t="shared" si="34"/>
        <v>-0.60599999999999998</v>
      </c>
      <c r="BQ55" s="86">
        <f t="shared" ref="BQ55:CF56" si="35">BP55</f>
        <v>-0.60599999999999998</v>
      </c>
      <c r="BR55" s="86">
        <f t="shared" si="35"/>
        <v>-0.60599999999999998</v>
      </c>
      <c r="BS55" s="86">
        <f t="shared" si="35"/>
        <v>-0.60599999999999998</v>
      </c>
      <c r="BT55" s="86">
        <f t="shared" si="35"/>
        <v>-0.60599999999999998</v>
      </c>
      <c r="BU55" s="86">
        <f t="shared" si="35"/>
        <v>-0.60599999999999998</v>
      </c>
      <c r="BV55" s="86">
        <f t="shared" si="35"/>
        <v>-0.60599999999999998</v>
      </c>
      <c r="BW55" s="86">
        <f t="shared" si="35"/>
        <v>-0.60599999999999998</v>
      </c>
      <c r="BX55" s="86">
        <f t="shared" si="35"/>
        <v>-0.60599999999999998</v>
      </c>
      <c r="BY55" s="86">
        <f t="shared" si="35"/>
        <v>-0.60599999999999998</v>
      </c>
      <c r="BZ55" s="86">
        <f t="shared" si="35"/>
        <v>-0.60599999999999998</v>
      </c>
      <c r="CA55" s="86">
        <f t="shared" si="35"/>
        <v>-0.60599999999999998</v>
      </c>
      <c r="CB55" s="86">
        <f t="shared" si="35"/>
        <v>-0.60599999999999998</v>
      </c>
      <c r="CC55" s="86">
        <f t="shared" si="35"/>
        <v>-0.60599999999999998</v>
      </c>
      <c r="CD55" s="86">
        <f t="shared" si="35"/>
        <v>-0.60599999999999998</v>
      </c>
      <c r="CE55" s="86">
        <f t="shared" si="35"/>
        <v>-0.60599999999999998</v>
      </c>
      <c r="CF55" s="86">
        <f t="shared" si="35"/>
        <v>-0.60599999999999998</v>
      </c>
      <c r="CG55" s="86">
        <f t="shared" ref="CG55:CV56" si="36">CF55</f>
        <v>-0.60599999999999998</v>
      </c>
      <c r="CH55" s="86">
        <f t="shared" si="36"/>
        <v>-0.60599999999999998</v>
      </c>
      <c r="CI55" s="86">
        <f t="shared" si="36"/>
        <v>-0.60599999999999998</v>
      </c>
      <c r="CJ55" s="86">
        <f t="shared" si="36"/>
        <v>-0.60599999999999998</v>
      </c>
      <c r="CK55" s="86">
        <f t="shared" si="36"/>
        <v>-0.60599999999999998</v>
      </c>
      <c r="CL55" s="86">
        <f t="shared" si="36"/>
        <v>-0.60599999999999998</v>
      </c>
      <c r="CM55" s="86">
        <f t="shared" si="36"/>
        <v>-0.60599999999999998</v>
      </c>
      <c r="CN55" s="86">
        <f t="shared" si="36"/>
        <v>-0.60599999999999998</v>
      </c>
      <c r="CO55" s="86">
        <f t="shared" si="36"/>
        <v>-0.60599999999999998</v>
      </c>
      <c r="CP55" s="86">
        <f t="shared" si="36"/>
        <v>-0.60599999999999998</v>
      </c>
      <c r="CQ55" s="86">
        <f t="shared" si="36"/>
        <v>-0.60599999999999998</v>
      </c>
      <c r="CR55" s="86">
        <f t="shared" si="36"/>
        <v>-0.60599999999999998</v>
      </c>
      <c r="CS55" s="86">
        <f t="shared" si="36"/>
        <v>-0.60599999999999998</v>
      </c>
      <c r="CT55" s="86">
        <f t="shared" si="36"/>
        <v>-0.60599999999999998</v>
      </c>
      <c r="CU55" s="86">
        <f t="shared" si="36"/>
        <v>-0.60599999999999998</v>
      </c>
      <c r="CV55" s="86">
        <f t="shared" si="36"/>
        <v>-0.60599999999999998</v>
      </c>
      <c r="CW55" s="86">
        <f t="shared" ref="CW55:CY56" si="37">CV55</f>
        <v>-0.60599999999999998</v>
      </c>
      <c r="CX55" s="86">
        <f t="shared" si="37"/>
        <v>-0.60599999999999998</v>
      </c>
      <c r="CY55" s="86">
        <f t="shared" si="37"/>
        <v>-0.60599999999999998</v>
      </c>
    </row>
    <row r="56" spans="1:103" s="11" customFormat="1" ht="12.6" customHeight="1">
      <c r="A56" s="87"/>
      <c r="B56" s="88" t="s">
        <v>636</v>
      </c>
      <c r="C56" s="121">
        <f>F20</f>
        <v>-30594.067609052785</v>
      </c>
      <c r="D56" s="121">
        <f>C56</f>
        <v>-30594.067609052785</v>
      </c>
      <c r="E56" s="121">
        <f t="shared" si="31"/>
        <v>-30594.067609052785</v>
      </c>
      <c r="F56" s="121">
        <f t="shared" si="31"/>
        <v>-30594.067609052785</v>
      </c>
      <c r="G56" s="121">
        <f t="shared" si="31"/>
        <v>-30594.067609052785</v>
      </c>
      <c r="H56" s="121">
        <f t="shared" si="31"/>
        <v>-30594.067609052785</v>
      </c>
      <c r="I56" s="121">
        <f t="shared" si="31"/>
        <v>-30594.067609052785</v>
      </c>
      <c r="J56" s="121">
        <f t="shared" si="31"/>
        <v>-30594.067609052785</v>
      </c>
      <c r="K56" s="121">
        <f t="shared" si="31"/>
        <v>-30594.067609052785</v>
      </c>
      <c r="L56" s="121">
        <f t="shared" si="31"/>
        <v>-30594.067609052785</v>
      </c>
      <c r="M56" s="121">
        <f t="shared" si="31"/>
        <v>-30594.067609052785</v>
      </c>
      <c r="N56" s="121">
        <f t="shared" si="31"/>
        <v>-30594.067609052785</v>
      </c>
      <c r="O56" s="121">
        <f t="shared" si="31"/>
        <v>-30594.067609052785</v>
      </c>
      <c r="P56" s="121">
        <f t="shared" si="31"/>
        <v>-30594.067609052785</v>
      </c>
      <c r="Q56" s="121">
        <f t="shared" si="31"/>
        <v>-30594.067609052785</v>
      </c>
      <c r="R56" s="121">
        <f t="shared" si="31"/>
        <v>-30594.067609052785</v>
      </c>
      <c r="S56" s="121">
        <f t="shared" si="31"/>
        <v>-30594.067609052785</v>
      </c>
      <c r="T56" s="121">
        <f t="shared" si="31"/>
        <v>-30594.067609052785</v>
      </c>
      <c r="U56" s="121">
        <f t="shared" si="32"/>
        <v>-30594.067609052785</v>
      </c>
      <c r="V56" s="121">
        <f t="shared" si="32"/>
        <v>-30594.067609052785</v>
      </c>
      <c r="W56" s="121">
        <f t="shared" si="32"/>
        <v>-30594.067609052785</v>
      </c>
      <c r="X56" s="121">
        <f t="shared" si="32"/>
        <v>-30594.067609052785</v>
      </c>
      <c r="Y56" s="121">
        <f t="shared" si="32"/>
        <v>-30594.067609052785</v>
      </c>
      <c r="Z56" s="121">
        <f t="shared" si="32"/>
        <v>-30594.067609052785</v>
      </c>
      <c r="AA56" s="121">
        <f t="shared" si="32"/>
        <v>-30594.067609052785</v>
      </c>
      <c r="AB56" s="121">
        <f t="shared" si="32"/>
        <v>-30594.067609052785</v>
      </c>
      <c r="AC56" s="121">
        <f t="shared" si="32"/>
        <v>-30594.067609052785</v>
      </c>
      <c r="AD56" s="121">
        <f t="shared" si="32"/>
        <v>-30594.067609052785</v>
      </c>
      <c r="AE56" s="121">
        <f t="shared" si="32"/>
        <v>-30594.067609052785</v>
      </c>
      <c r="AF56" s="121">
        <f t="shared" si="32"/>
        <v>-30594.067609052785</v>
      </c>
      <c r="AG56" s="121">
        <f t="shared" si="32"/>
        <v>-30594.067609052785</v>
      </c>
      <c r="AH56" s="121">
        <f t="shared" si="32"/>
        <v>-30594.067609052785</v>
      </c>
      <c r="AI56" s="121">
        <f t="shared" si="32"/>
        <v>-30594.067609052785</v>
      </c>
      <c r="AJ56" s="121">
        <f t="shared" si="32"/>
        <v>-30594.067609052785</v>
      </c>
      <c r="AK56" s="121">
        <f t="shared" si="33"/>
        <v>-30594.067609052785</v>
      </c>
      <c r="AL56" s="121">
        <f t="shared" si="33"/>
        <v>-30594.067609052785</v>
      </c>
      <c r="AM56" s="121">
        <f t="shared" si="33"/>
        <v>-30594.067609052785</v>
      </c>
      <c r="AN56" s="121">
        <f t="shared" si="33"/>
        <v>-30594.067609052785</v>
      </c>
      <c r="AO56" s="121">
        <f t="shared" si="33"/>
        <v>-30594.067609052785</v>
      </c>
      <c r="AP56" s="121">
        <f t="shared" si="33"/>
        <v>-30594.067609052785</v>
      </c>
      <c r="AQ56" s="121">
        <f t="shared" si="33"/>
        <v>-30594.067609052785</v>
      </c>
      <c r="AR56" s="121">
        <f t="shared" si="33"/>
        <v>-30594.067609052785</v>
      </c>
      <c r="AS56" s="121">
        <f t="shared" si="33"/>
        <v>-30594.067609052785</v>
      </c>
      <c r="AT56" s="121">
        <f t="shared" si="33"/>
        <v>-30594.067609052785</v>
      </c>
      <c r="AU56" s="121">
        <f t="shared" si="33"/>
        <v>-30594.067609052785</v>
      </c>
      <c r="AV56" s="121">
        <f t="shared" si="33"/>
        <v>-30594.067609052785</v>
      </c>
      <c r="AW56" s="121">
        <f t="shared" si="33"/>
        <v>-30594.067609052785</v>
      </c>
      <c r="AX56" s="121">
        <f t="shared" si="33"/>
        <v>-30594.067609052785</v>
      </c>
      <c r="AY56" s="121">
        <f t="shared" si="33"/>
        <v>-30594.067609052785</v>
      </c>
      <c r="AZ56" s="121">
        <f t="shared" si="33"/>
        <v>-30594.067609052785</v>
      </c>
      <c r="BA56" s="121">
        <f t="shared" si="34"/>
        <v>-30594.067609052785</v>
      </c>
      <c r="BB56" s="121">
        <f t="shared" si="34"/>
        <v>-30594.067609052785</v>
      </c>
      <c r="BC56" s="121">
        <f t="shared" si="34"/>
        <v>-30594.067609052785</v>
      </c>
      <c r="BD56" s="121">
        <f t="shared" si="34"/>
        <v>-30594.067609052785</v>
      </c>
      <c r="BE56" s="121">
        <f t="shared" si="34"/>
        <v>-30594.067609052785</v>
      </c>
      <c r="BF56" s="121">
        <f t="shared" si="34"/>
        <v>-30594.067609052785</v>
      </c>
      <c r="BG56" s="121">
        <f t="shared" si="34"/>
        <v>-30594.067609052785</v>
      </c>
      <c r="BH56" s="121">
        <f t="shared" si="34"/>
        <v>-30594.067609052785</v>
      </c>
      <c r="BI56" s="121">
        <f t="shared" si="34"/>
        <v>-30594.067609052785</v>
      </c>
      <c r="BJ56" s="121">
        <f t="shared" si="34"/>
        <v>-30594.067609052785</v>
      </c>
      <c r="BK56" s="121">
        <f t="shared" si="34"/>
        <v>-30594.067609052785</v>
      </c>
      <c r="BL56" s="121">
        <f t="shared" si="34"/>
        <v>-30594.067609052785</v>
      </c>
      <c r="BM56" s="121">
        <f t="shared" si="34"/>
        <v>-30594.067609052785</v>
      </c>
      <c r="BN56" s="121">
        <f t="shared" si="34"/>
        <v>-30594.067609052785</v>
      </c>
      <c r="BO56" s="121">
        <f t="shared" si="34"/>
        <v>-30594.067609052785</v>
      </c>
      <c r="BP56" s="121">
        <f t="shared" si="34"/>
        <v>-30594.067609052785</v>
      </c>
      <c r="BQ56" s="121">
        <f t="shared" si="35"/>
        <v>-30594.067609052785</v>
      </c>
      <c r="BR56" s="121">
        <f t="shared" si="35"/>
        <v>-30594.067609052785</v>
      </c>
      <c r="BS56" s="121">
        <f t="shared" si="35"/>
        <v>-30594.067609052785</v>
      </c>
      <c r="BT56" s="121">
        <f t="shared" si="35"/>
        <v>-30594.067609052785</v>
      </c>
      <c r="BU56" s="121">
        <f t="shared" si="35"/>
        <v>-30594.067609052785</v>
      </c>
      <c r="BV56" s="121">
        <f t="shared" si="35"/>
        <v>-30594.067609052785</v>
      </c>
      <c r="BW56" s="121">
        <f t="shared" si="35"/>
        <v>-30594.067609052785</v>
      </c>
      <c r="BX56" s="121">
        <f t="shared" si="35"/>
        <v>-30594.067609052785</v>
      </c>
      <c r="BY56" s="121">
        <f t="shared" si="35"/>
        <v>-30594.067609052785</v>
      </c>
      <c r="BZ56" s="121">
        <f t="shared" si="35"/>
        <v>-30594.067609052785</v>
      </c>
      <c r="CA56" s="121">
        <f t="shared" si="35"/>
        <v>-30594.067609052785</v>
      </c>
      <c r="CB56" s="121">
        <f t="shared" si="35"/>
        <v>-30594.067609052785</v>
      </c>
      <c r="CC56" s="121">
        <f t="shared" si="35"/>
        <v>-30594.067609052785</v>
      </c>
      <c r="CD56" s="121">
        <f t="shared" si="35"/>
        <v>-30594.067609052785</v>
      </c>
      <c r="CE56" s="121">
        <f t="shared" si="35"/>
        <v>-30594.067609052785</v>
      </c>
      <c r="CF56" s="121">
        <f t="shared" si="35"/>
        <v>-30594.067609052785</v>
      </c>
      <c r="CG56" s="121">
        <f t="shared" si="36"/>
        <v>-30594.067609052785</v>
      </c>
      <c r="CH56" s="121">
        <f t="shared" si="36"/>
        <v>-30594.067609052785</v>
      </c>
      <c r="CI56" s="121">
        <f t="shared" si="36"/>
        <v>-30594.067609052785</v>
      </c>
      <c r="CJ56" s="121">
        <f t="shared" si="36"/>
        <v>-30594.067609052785</v>
      </c>
      <c r="CK56" s="121">
        <f t="shared" si="36"/>
        <v>-30594.067609052785</v>
      </c>
      <c r="CL56" s="121">
        <f t="shared" si="36"/>
        <v>-30594.067609052785</v>
      </c>
      <c r="CM56" s="121">
        <f t="shared" si="36"/>
        <v>-30594.067609052785</v>
      </c>
      <c r="CN56" s="121">
        <f t="shared" si="36"/>
        <v>-30594.067609052785</v>
      </c>
      <c r="CO56" s="121">
        <f t="shared" si="36"/>
        <v>-30594.067609052785</v>
      </c>
      <c r="CP56" s="121">
        <f t="shared" si="36"/>
        <v>-30594.067609052785</v>
      </c>
      <c r="CQ56" s="121">
        <f t="shared" si="36"/>
        <v>-30594.067609052785</v>
      </c>
      <c r="CR56" s="121">
        <f t="shared" si="36"/>
        <v>-30594.067609052785</v>
      </c>
      <c r="CS56" s="121">
        <f t="shared" si="36"/>
        <v>-30594.067609052785</v>
      </c>
      <c r="CT56" s="121">
        <f t="shared" si="36"/>
        <v>-30594.067609052785</v>
      </c>
      <c r="CU56" s="121">
        <f t="shared" si="36"/>
        <v>-30594.067609052785</v>
      </c>
      <c r="CV56" s="121">
        <f t="shared" si="36"/>
        <v>-30594.067609052785</v>
      </c>
      <c r="CW56" s="121">
        <f t="shared" si="37"/>
        <v>-30594.067609052785</v>
      </c>
      <c r="CX56" s="121">
        <f t="shared" si="37"/>
        <v>-30594.067609052785</v>
      </c>
      <c r="CY56" s="121">
        <f t="shared" si="37"/>
        <v>-30594.067609052785</v>
      </c>
    </row>
    <row r="57" spans="1:103" s="11" customFormat="1" ht="12.6" customHeight="1">
      <c r="A57" s="87"/>
      <c r="B57" s="90" t="s">
        <v>637</v>
      </c>
      <c r="C57" s="121">
        <f>C56*C30</f>
        <v>-30594.067609052785</v>
      </c>
      <c r="D57" s="121">
        <f t="shared" ref="D57:BO57" si="38">D56*D30</f>
        <v>-29559.485612611388</v>
      </c>
      <c r="E57" s="121">
        <f t="shared" si="38"/>
        <v>-28559.88948078395</v>
      </c>
      <c r="F57" s="121">
        <f t="shared" si="38"/>
        <v>-27594.096116699471</v>
      </c>
      <c r="G57" s="121">
        <f t="shared" si="38"/>
        <v>-26660.962431593696</v>
      </c>
      <c r="H57" s="121">
        <f t="shared" si="38"/>
        <v>-25759.383991877967</v>
      </c>
      <c r="I57" s="121">
        <f t="shared" si="38"/>
        <v>-24888.293711959392</v>
      </c>
      <c r="J57" s="121">
        <f t="shared" si="38"/>
        <v>-24046.660591265114</v>
      </c>
      <c r="K57" s="121">
        <f t="shared" si="38"/>
        <v>-23233.488493975958</v>
      </c>
      <c r="L57" s="121">
        <f t="shared" si="38"/>
        <v>-22447.814970025083</v>
      </c>
      <c r="M57" s="121">
        <f t="shared" si="38"/>
        <v>-21688.710115966267</v>
      </c>
      <c r="N57" s="121">
        <f t="shared" si="38"/>
        <v>-20955.275474363541</v>
      </c>
      <c r="O57" s="121">
        <f t="shared" si="38"/>
        <v>-20246.64297039956</v>
      </c>
      <c r="P57" s="121">
        <f t="shared" si="38"/>
        <v>-19561.973884444022</v>
      </c>
      <c r="Q57" s="121">
        <f t="shared" si="38"/>
        <v>-18900.457859366205</v>
      </c>
      <c r="R57" s="121">
        <f t="shared" si="38"/>
        <v>-18261.311941416625</v>
      </c>
      <c r="S57" s="121">
        <f t="shared" si="38"/>
        <v>-17643.779653542635</v>
      </c>
      <c r="T57" s="121">
        <f t="shared" si="38"/>
        <v>-17047.130100041195</v>
      </c>
      <c r="U57" s="121">
        <f t="shared" si="38"/>
        <v>-16470.657101489076</v>
      </c>
      <c r="V57" s="121">
        <f t="shared" si="38"/>
        <v>-15913.678358926645</v>
      </c>
      <c r="W57" s="121">
        <f t="shared" si="38"/>
        <v>-15375.53464630594</v>
      </c>
      <c r="X57" s="121">
        <f t="shared" si="38"/>
        <v>-14855.589030247285</v>
      </c>
      <c r="Y57" s="121">
        <f t="shared" si="38"/>
        <v>-14353.226116180953</v>
      </c>
      <c r="Z57" s="121">
        <f t="shared" si="38"/>
        <v>-13867.851319981599</v>
      </c>
      <c r="AA57" s="121">
        <f t="shared" si="38"/>
        <v>-13398.890164233429</v>
      </c>
      <c r="AB57" s="121">
        <f t="shared" si="38"/>
        <v>-12945.787598293171</v>
      </c>
      <c r="AC57" s="121">
        <f t="shared" si="38"/>
        <v>-12508.00734134606</v>
      </c>
      <c r="AD57" s="121">
        <f t="shared" si="38"/>
        <v>-12085.031247677354</v>
      </c>
      <c r="AE57" s="121">
        <f t="shared" si="38"/>
        <v>-11676.358693408072</v>
      </c>
      <c r="AF57" s="121">
        <f t="shared" si="38"/>
        <v>-11281.505983969153</v>
      </c>
      <c r="AG57" s="121">
        <f t="shared" si="38"/>
        <v>-10900.005781612708</v>
      </c>
      <c r="AH57" s="121">
        <f t="shared" si="38"/>
        <v>-10582.529885060881</v>
      </c>
      <c r="AI57" s="121">
        <f t="shared" si="38"/>
        <v>-10274.30085928241</v>
      </c>
      <c r="AJ57" s="121">
        <f t="shared" si="38"/>
        <v>-9975.0493779440858</v>
      </c>
      <c r="AK57" s="121">
        <f t="shared" si="38"/>
        <v>-9684.5139591690167</v>
      </c>
      <c r="AL57" s="121">
        <f t="shared" si="38"/>
        <v>-9402.4407370572972</v>
      </c>
      <c r="AM57" s="121">
        <f t="shared" si="38"/>
        <v>-9128.583239861453</v>
      </c>
      <c r="AN57" s="121">
        <f t="shared" si="38"/>
        <v>-8862.7021746227711</v>
      </c>
      <c r="AO57" s="121">
        <f t="shared" si="38"/>
        <v>-8604.5652180803609</v>
      </c>
      <c r="AP57" s="121">
        <f t="shared" si="38"/>
        <v>-8353.9468136702526</v>
      </c>
      <c r="AQ57" s="121">
        <f t="shared" si="38"/>
        <v>-8110.6279744371386</v>
      </c>
      <c r="AR57" s="121">
        <f t="shared" si="38"/>
        <v>-7874.3960916865426</v>
      </c>
      <c r="AS57" s="121">
        <f t="shared" si="38"/>
        <v>-7645.0447492102358</v>
      </c>
      <c r="AT57" s="121">
        <f t="shared" si="38"/>
        <v>-7422.373542922559</v>
      </c>
      <c r="AU57" s="121">
        <f t="shared" si="38"/>
        <v>-7206.1879057500573</v>
      </c>
      <c r="AV57" s="121">
        <f t="shared" si="38"/>
        <v>-6996.2989376214146</v>
      </c>
      <c r="AW57" s="121">
        <f t="shared" si="38"/>
        <v>-6792.5232404091394</v>
      </c>
      <c r="AX57" s="121">
        <f t="shared" si="38"/>
        <v>-6594.6827576787764</v>
      </c>
      <c r="AY57" s="121">
        <f t="shared" si="38"/>
        <v>-6402.6046191056084</v>
      </c>
      <c r="AZ57" s="121">
        <f t="shared" si="38"/>
        <v>-6216.1209894229205</v>
      </c>
      <c r="BA57" s="121">
        <f t="shared" si="38"/>
        <v>-6035.0689217698255</v>
      </c>
      <c r="BB57" s="121">
        <f t="shared" si="38"/>
        <v>-5859.2902153105106</v>
      </c>
      <c r="BC57" s="121">
        <f t="shared" si="38"/>
        <v>-5688.6312770004961</v>
      </c>
      <c r="BD57" s="121">
        <f t="shared" si="38"/>
        <v>-5522.9429873791223</v>
      </c>
      <c r="BE57" s="121">
        <f t="shared" si="38"/>
        <v>-5362.0805702709922</v>
      </c>
      <c r="BF57" s="121">
        <f t="shared" si="38"/>
        <v>-5205.903466282517</v>
      </c>
      <c r="BG57" s="121">
        <f t="shared" si="38"/>
        <v>-5054.2752099830259</v>
      </c>
      <c r="BH57" s="121">
        <f t="shared" si="38"/>
        <v>-4907.0633106631321</v>
      </c>
      <c r="BI57" s="121">
        <f t="shared" si="38"/>
        <v>-4764.1391365661475</v>
      </c>
      <c r="BJ57" s="121">
        <f t="shared" si="38"/>
        <v>-4625.3778024914054</v>
      </c>
      <c r="BK57" s="121">
        <f t="shared" si="38"/>
        <v>-4490.6580606712678</v>
      </c>
      <c r="BL57" s="121">
        <f t="shared" si="38"/>
        <v>-4359.8621948264736</v>
      </c>
      <c r="BM57" s="121">
        <f t="shared" si="38"/>
        <v>-4232.8759173072558</v>
      </c>
      <c r="BN57" s="121">
        <f t="shared" si="38"/>
        <v>-4109.5882692303458</v>
      </c>
      <c r="BO57" s="121">
        <f t="shared" si="38"/>
        <v>-3989.8915235246077</v>
      </c>
      <c r="BP57" s="121">
        <f t="shared" ref="BP57:CY57" si="39">BP56*BP30</f>
        <v>-3873.68109080059</v>
      </c>
      <c r="BQ57" s="121">
        <f t="shared" si="39"/>
        <v>-3760.8554279617374</v>
      </c>
      <c r="BR57" s="121">
        <f t="shared" si="39"/>
        <v>-3651.315949477415</v>
      </c>
      <c r="BS57" s="121">
        <f t="shared" si="39"/>
        <v>-3544.9669412402086</v>
      </c>
      <c r="BT57" s="121">
        <f t="shared" si="39"/>
        <v>-3441.7154769322415</v>
      </c>
      <c r="BU57" s="121">
        <f t="shared" si="39"/>
        <v>-3341.4713368274188</v>
      </c>
      <c r="BV57" s="121">
        <f t="shared" si="39"/>
        <v>-3244.1469289586594</v>
      </c>
      <c r="BW57" s="121">
        <f t="shared" si="39"/>
        <v>-3149.6572125812227</v>
      </c>
      <c r="BX57" s="121">
        <f t="shared" si="39"/>
        <v>-3057.9196238652644</v>
      </c>
      <c r="BY57" s="121">
        <f t="shared" si="39"/>
        <v>-2968.8540037526841</v>
      </c>
      <c r="BZ57" s="121">
        <f t="shared" si="39"/>
        <v>-2882.382527915227</v>
      </c>
      <c r="CA57" s="121">
        <f t="shared" si="39"/>
        <v>-2812.0805150392462</v>
      </c>
      <c r="CB57" s="121">
        <f t="shared" si="39"/>
        <v>-2743.4931854041424</v>
      </c>
      <c r="CC57" s="121">
        <f t="shared" si="39"/>
        <v>-2676.578717467456</v>
      </c>
      <c r="CD57" s="121">
        <f t="shared" si="39"/>
        <v>-2611.2963097243478</v>
      </c>
      <c r="CE57" s="121">
        <f t="shared" si="39"/>
        <v>-2547.6061558286324</v>
      </c>
      <c r="CF57" s="121">
        <f t="shared" si="39"/>
        <v>-2485.4694203206172</v>
      </c>
      <c r="CG57" s="121">
        <f t="shared" si="39"/>
        <v>-2424.8482149469437</v>
      </c>
      <c r="CH57" s="121">
        <f t="shared" si="39"/>
        <v>-2365.7055755579941</v>
      </c>
      <c r="CI57" s="121">
        <f t="shared" si="39"/>
        <v>-2308.0054395687748</v>
      </c>
      <c r="CJ57" s="121">
        <f t="shared" si="39"/>
        <v>-2251.7126239695367</v>
      </c>
      <c r="CK57" s="121">
        <f t="shared" si="39"/>
        <v>-2196.7928038727187</v>
      </c>
      <c r="CL57" s="121">
        <f t="shared" si="39"/>
        <v>-2143.2124915831405</v>
      </c>
      <c r="CM57" s="121">
        <f t="shared" si="39"/>
        <v>-2090.9390161786737</v>
      </c>
      <c r="CN57" s="121">
        <f t="shared" si="39"/>
        <v>-2039.9405035889502</v>
      </c>
      <c r="CO57" s="121">
        <f t="shared" si="39"/>
        <v>-1990.1858571599519</v>
      </c>
      <c r="CP57" s="121">
        <f t="shared" si="39"/>
        <v>-1941.6447386926361</v>
      </c>
      <c r="CQ57" s="121">
        <f t="shared" si="39"/>
        <v>-1894.2875499440356</v>
      </c>
      <c r="CR57" s="121">
        <f t="shared" si="39"/>
        <v>-1848.085414579547</v>
      </c>
      <c r="CS57" s="121">
        <f t="shared" si="39"/>
        <v>-1803.0101605654118</v>
      </c>
      <c r="CT57" s="121">
        <f t="shared" si="39"/>
        <v>-1759.0343029906458</v>
      </c>
      <c r="CU57" s="121">
        <f t="shared" si="39"/>
        <v>-1716.1310273079473</v>
      </c>
      <c r="CV57" s="121">
        <f t="shared" si="39"/>
        <v>-1674.2741729833633</v>
      </c>
      <c r="CW57" s="121">
        <f t="shared" si="39"/>
        <v>-1633.4382175447449</v>
      </c>
      <c r="CX57" s="121">
        <f t="shared" si="39"/>
        <v>-1593.5982610192632</v>
      </c>
      <c r="CY57" s="121">
        <f t="shared" si="39"/>
        <v>-1554.7300107505009</v>
      </c>
    </row>
    <row r="58" spans="1:103" s="11" customFormat="1" ht="12.6" customHeight="1">
      <c r="A58" s="87"/>
      <c r="B58" s="88" t="s">
        <v>638</v>
      </c>
      <c r="C58" s="91">
        <f ca="1">SUM(OFFSET(C57,,,,$C$9))</f>
        <v>-912087.02752547781</v>
      </c>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87"/>
      <c r="BM58" s="87"/>
      <c r="BN58" s="87"/>
      <c r="BO58" s="87"/>
      <c r="BP58" s="87"/>
      <c r="BQ58" s="87"/>
      <c r="BR58" s="87"/>
      <c r="BS58" s="87"/>
      <c r="BT58" s="87"/>
      <c r="BU58" s="87"/>
      <c r="BV58" s="87"/>
      <c r="BW58" s="87"/>
      <c r="BX58" s="87"/>
      <c r="BY58" s="87"/>
      <c r="BZ58" s="87"/>
      <c r="CA58" s="87"/>
      <c r="CB58" s="87"/>
      <c r="CC58" s="87"/>
      <c r="CD58" s="87"/>
      <c r="CE58" s="87"/>
    </row>
    <row r="59" spans="1:103" s="11" customFormat="1" ht="14.1"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row>
    <row r="60" spans="1:103" s="11" customFormat="1" ht="12.75"/>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F4D0F-784D-4BBB-AB0D-14A712F5114B}">
  <sheetPr>
    <tabColor theme="9" tint="0.79998168889431442"/>
  </sheetPr>
  <dimension ref="A2:CY75"/>
  <sheetViews>
    <sheetView showGridLines="0" topLeftCell="A4" zoomScale="70" zoomScaleNormal="70" workbookViewId="0">
      <selection activeCell="C20" sqref="C20"/>
    </sheetView>
  </sheetViews>
  <sheetFormatPr defaultColWidth="9" defaultRowHeight="14.25"/>
  <cols>
    <col min="1" max="1" width="4.7109375" style="13" customWidth="1"/>
    <col min="2" max="2" width="40.7109375" style="13" customWidth="1"/>
    <col min="3" max="3" width="36.7109375" style="13" customWidth="1"/>
    <col min="4" max="6" width="18.7109375" style="13" customWidth="1"/>
    <col min="7" max="7" width="25.28515625" style="13" customWidth="1"/>
    <col min="8" max="8" width="11.7109375" style="13" customWidth="1"/>
    <col min="9" max="9" width="39.140625" style="13" customWidth="1"/>
    <col min="10" max="11" width="25.28515625" style="13" customWidth="1"/>
    <col min="12" max="103" width="14.5703125" style="13" bestFit="1" customWidth="1"/>
    <col min="104" max="16384" width="9" style="13"/>
  </cols>
  <sheetData>
    <row r="2" spans="1:83" ht="18">
      <c r="A2" s="12"/>
      <c r="B2" s="37" t="s">
        <v>608</v>
      </c>
      <c r="C2" s="30"/>
      <c r="D2" s="30"/>
      <c r="E2" s="30"/>
      <c r="F2" s="30"/>
      <c r="G2" s="30"/>
      <c r="H2" s="30"/>
      <c r="I2" s="30"/>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row>
    <row r="3" spans="1:83" s="11" customFormat="1" ht="18" customHeight="1">
      <c r="A3" s="10"/>
      <c r="B3" s="154" t="s">
        <v>666</v>
      </c>
      <c r="C3" s="154"/>
      <c r="D3" s="154"/>
      <c r="E3" s="154"/>
      <c r="F3" s="154"/>
      <c r="G3" s="54"/>
      <c r="H3" s="54"/>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83" s="11" customFormat="1" ht="18" customHeight="1">
      <c r="A4" s="10"/>
      <c r="B4" s="154" t="s">
        <v>667</v>
      </c>
      <c r="C4" s="154"/>
      <c r="D4" s="154"/>
      <c r="E4" s="154"/>
      <c r="F4" s="154"/>
      <c r="G4" s="54"/>
      <c r="H4" s="54"/>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row>
    <row r="5" spans="1:83" s="11" customFormat="1" ht="18" customHeight="1">
      <c r="A5" s="10"/>
      <c r="B5" s="154" t="s">
        <v>668</v>
      </c>
      <c r="C5" s="154"/>
      <c r="D5" s="154"/>
      <c r="E5" s="154"/>
      <c r="F5" s="154"/>
      <c r="G5" s="54"/>
      <c r="H5" s="54"/>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row>
    <row r="6" spans="1:83" s="11" customFormat="1" ht="18" customHeight="1">
      <c r="A6" s="10"/>
      <c r="B6" s="154" t="s">
        <v>669</v>
      </c>
      <c r="C6" s="154"/>
      <c r="D6" s="154"/>
      <c r="E6" s="154"/>
      <c r="F6" s="154"/>
      <c r="G6" s="54"/>
      <c r="H6" s="54"/>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row>
    <row r="7" spans="1:83" s="14" customFormat="1" ht="25.5" customHeight="1">
      <c r="A7" s="154"/>
      <c r="B7" s="154" t="s">
        <v>670</v>
      </c>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row>
    <row r="8" spans="1:83" s="113" customFormat="1" ht="30.75" customHeight="1">
      <c r="B8" s="115" t="s">
        <v>82</v>
      </c>
      <c r="C8" s="289" t="s">
        <v>671</v>
      </c>
      <c r="D8" s="289"/>
      <c r="E8" s="289"/>
      <c r="F8" s="289"/>
      <c r="G8" s="289"/>
      <c r="H8" s="289"/>
      <c r="I8" s="289"/>
    </row>
    <row r="9" spans="1:83" s="113" customFormat="1" ht="34.5" customHeight="1">
      <c r="B9" s="116" t="s">
        <v>537</v>
      </c>
      <c r="C9" s="238" t="s">
        <v>538</v>
      </c>
      <c r="D9"/>
      <c r="E9"/>
      <c r="F9"/>
      <c r="G9"/>
      <c r="H9"/>
      <c r="I9"/>
    </row>
    <row r="10" spans="1:83" s="113" customFormat="1" ht="15">
      <c r="B10" s="116" t="s">
        <v>610</v>
      </c>
      <c r="C10" s="238">
        <v>2021</v>
      </c>
      <c r="D10"/>
      <c r="E10"/>
      <c r="F10"/>
      <c r="G10"/>
      <c r="H10"/>
      <c r="I10"/>
    </row>
    <row r="11" spans="1:83" s="113" customFormat="1" ht="15">
      <c r="B11" s="117" t="s">
        <v>611</v>
      </c>
      <c r="C11" s="238">
        <v>2021</v>
      </c>
      <c r="D11"/>
      <c r="E11"/>
      <c r="F11"/>
      <c r="G11"/>
      <c r="H11"/>
      <c r="I11"/>
    </row>
    <row r="12" spans="1:83" s="113" customFormat="1" ht="15">
      <c r="B12" s="116" t="s">
        <v>672</v>
      </c>
      <c r="C12" s="238">
        <v>100</v>
      </c>
      <c r="D12"/>
      <c r="E12"/>
      <c r="F12"/>
      <c r="G12"/>
      <c r="H12"/>
      <c r="I12"/>
    </row>
    <row r="13" spans="1:83" s="113" customFormat="1" ht="15">
      <c r="B13" s="116" t="s">
        <v>612</v>
      </c>
      <c r="C13" s="239">
        <v>3.5000000000000003E-2</v>
      </c>
      <c r="D13"/>
      <c r="E13"/>
      <c r="F13"/>
      <c r="G13"/>
      <c r="H13"/>
      <c r="I13"/>
    </row>
    <row r="14" spans="1:83" s="113" customFormat="1" ht="15">
      <c r="B14" s="116" t="s">
        <v>613</v>
      </c>
      <c r="C14" s="239">
        <v>0.03</v>
      </c>
      <c r="D14"/>
      <c r="E14"/>
      <c r="F14"/>
      <c r="G14"/>
      <c r="H14"/>
      <c r="I14"/>
    </row>
    <row r="15" spans="1:83" s="113" customFormat="1" ht="15">
      <c r="B15" s="116" t="s">
        <v>673</v>
      </c>
      <c r="C15" s="239">
        <v>2.5000000000000001E-2</v>
      </c>
      <c r="D15"/>
      <c r="E15"/>
      <c r="F15"/>
      <c r="G15"/>
      <c r="H15"/>
      <c r="I15"/>
    </row>
    <row r="16" spans="1:83" s="113" customFormat="1" ht="15">
      <c r="B16" s="276" t="s">
        <v>540</v>
      </c>
      <c r="C16" s="116" t="s">
        <v>541</v>
      </c>
      <c r="D16" s="118" t="s">
        <v>674</v>
      </c>
      <c r="E16" s="118" t="s">
        <v>543</v>
      </c>
      <c r="F16" s="118" t="s">
        <v>544</v>
      </c>
      <c r="G16" s="116" t="s">
        <v>545</v>
      </c>
      <c r="H16" s="116" t="s">
        <v>611</v>
      </c>
      <c r="I16" s="116" t="s">
        <v>546</v>
      </c>
    </row>
    <row r="17" spans="1:103" s="113" customFormat="1" ht="15" customHeight="1">
      <c r="B17" s="276" t="s">
        <v>216</v>
      </c>
      <c r="C17" s="273" t="s">
        <v>675</v>
      </c>
      <c r="D17" s="167">
        <v>0</v>
      </c>
      <c r="E17" s="167">
        <v>2500</v>
      </c>
      <c r="F17" s="167">
        <v>3000</v>
      </c>
      <c r="G17" s="62" t="s">
        <v>676</v>
      </c>
      <c r="H17" s="62">
        <v>2021</v>
      </c>
      <c r="I17" s="62" t="s">
        <v>677</v>
      </c>
    </row>
    <row r="18" spans="1:103" s="113" customFormat="1" ht="38.25">
      <c r="B18" s="277"/>
      <c r="C18" s="274" t="s">
        <v>678</v>
      </c>
      <c r="D18" s="168">
        <f>' Step 4 - Look-up table'!$N$55</f>
        <v>5.2130889983583124</v>
      </c>
      <c r="E18" s="168">
        <f>' Step 4 - Look-up table'!$N$55</f>
        <v>5.2130889983583124</v>
      </c>
      <c r="F18" s="168">
        <f>' Step 4 - Look-up table'!$N$55</f>
        <v>5.2130889983583124</v>
      </c>
      <c r="G18" s="112" t="s">
        <v>679</v>
      </c>
      <c r="H18" s="112">
        <v>2021</v>
      </c>
      <c r="I18" s="112" t="s">
        <v>680</v>
      </c>
    </row>
    <row r="19" spans="1:103" s="113" customFormat="1" ht="29.45" customHeight="1">
      <c r="B19" s="277"/>
      <c r="C19" s="282" t="s">
        <v>681</v>
      </c>
      <c r="D19" s="169">
        <f>D17*D18</f>
        <v>0</v>
      </c>
      <c r="E19" s="169">
        <f>E17*E18</f>
        <v>13032.722495895781</v>
      </c>
      <c r="F19" s="169">
        <f t="shared" ref="F19" si="0">F17*F18</f>
        <v>15639.266995074937</v>
      </c>
      <c r="G19" s="66" t="s">
        <v>621</v>
      </c>
      <c r="H19" s="66">
        <v>2021</v>
      </c>
      <c r="I19" s="66" t="s">
        <v>682</v>
      </c>
    </row>
    <row r="20" spans="1:103" s="113" customFormat="1" ht="15" customHeight="1">
      <c r="B20" s="280"/>
      <c r="C20" s="282" t="s">
        <v>683</v>
      </c>
      <c r="D20" s="169">
        <f ca="1">C41</f>
        <v>0</v>
      </c>
      <c r="E20" s="169">
        <f ca="1">C55</f>
        <v>388538.63022544468</v>
      </c>
      <c r="F20" s="169">
        <f ca="1">C69</f>
        <v>-208566.19111668874</v>
      </c>
      <c r="G20" s="66" t="s">
        <v>624</v>
      </c>
      <c r="H20" s="66">
        <v>2021</v>
      </c>
      <c r="I20" s="66" t="s">
        <v>684</v>
      </c>
    </row>
    <row r="21" spans="1:103" s="113" customFormat="1" ht="15" customHeight="1">
      <c r="B21" s="276" t="s">
        <v>96</v>
      </c>
      <c r="C21" s="273" t="s">
        <v>685</v>
      </c>
      <c r="D21" s="167">
        <v>0</v>
      </c>
      <c r="E21" s="167">
        <v>-2000</v>
      </c>
      <c r="F21" s="167">
        <v>-2300</v>
      </c>
      <c r="G21" s="62" t="s">
        <v>679</v>
      </c>
      <c r="H21" s="62">
        <v>2021</v>
      </c>
      <c r="I21" s="62" t="s">
        <v>677</v>
      </c>
    </row>
    <row r="22" spans="1:103" s="113" customFormat="1" ht="33.200000000000003" customHeight="1">
      <c r="B22" s="277"/>
      <c r="C22" s="274" t="s">
        <v>678</v>
      </c>
      <c r="D22" s="168">
        <f>' Step 4 - Look-up table'!$N$50</f>
        <v>3.497960150413586</v>
      </c>
      <c r="E22" s="168">
        <f>' Step 4 - Look-up table'!$N$50</f>
        <v>3.497960150413586</v>
      </c>
      <c r="F22" s="168">
        <f>' Step 4 - Look-up table'!$N$50</f>
        <v>3.497960150413586</v>
      </c>
      <c r="G22" s="112" t="s">
        <v>621</v>
      </c>
      <c r="H22" s="112">
        <v>2021</v>
      </c>
      <c r="I22" s="112" t="s">
        <v>686</v>
      </c>
    </row>
    <row r="23" spans="1:103" s="113" customFormat="1" ht="15" customHeight="1">
      <c r="B23" s="277"/>
      <c r="C23" s="282" t="s">
        <v>681</v>
      </c>
      <c r="D23" s="169">
        <f>D21*D22</f>
        <v>0</v>
      </c>
      <c r="E23" s="169">
        <f t="shared" ref="E23:F23" si="1">E21*E22</f>
        <v>-6995.9203008271716</v>
      </c>
      <c r="F23" s="169">
        <f t="shared" si="1"/>
        <v>-8045.3083459512482</v>
      </c>
      <c r="G23" s="66" t="s">
        <v>624</v>
      </c>
      <c r="H23" s="66">
        <v>2021</v>
      </c>
      <c r="I23" s="66" t="s">
        <v>684</v>
      </c>
    </row>
    <row r="24" spans="1:103" s="113" customFormat="1" ht="15" customHeight="1">
      <c r="B24" s="280"/>
      <c r="C24" s="282" t="s">
        <v>683</v>
      </c>
      <c r="D24" s="169">
        <f ca="1">C47</f>
        <v>0</v>
      </c>
      <c r="E24" s="169">
        <f ca="1">C61</f>
        <v>-208566.19111668874</v>
      </c>
      <c r="F24" s="169">
        <f ca="1">C75</f>
        <v>-239851.11978419212</v>
      </c>
      <c r="G24" s="66" t="s">
        <v>624</v>
      </c>
      <c r="H24" s="66">
        <v>2021</v>
      </c>
      <c r="I24" s="66" t="s">
        <v>677</v>
      </c>
    </row>
    <row r="25" spans="1:103" s="11" customFormat="1" ht="12.75">
      <c r="A25" s="10"/>
      <c r="B25" s="279" t="s">
        <v>561</v>
      </c>
      <c r="C25" s="283" t="s">
        <v>687</v>
      </c>
      <c r="D25" s="171">
        <f>D17+D21</f>
        <v>0</v>
      </c>
      <c r="E25" s="171">
        <f>E17+E21</f>
        <v>500</v>
      </c>
      <c r="F25" s="171">
        <f>F17+F21</f>
        <v>700</v>
      </c>
      <c r="G25" s="170" t="s">
        <v>688</v>
      </c>
      <c r="H25" s="69"/>
      <c r="I25" s="69"/>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row>
    <row r="26" spans="1:103" s="11" customFormat="1" ht="25.5">
      <c r="A26" s="10"/>
      <c r="B26" s="279"/>
      <c r="C26" s="275" t="s">
        <v>689</v>
      </c>
      <c r="D26" s="67">
        <f>D19+D23</f>
        <v>0</v>
      </c>
      <c r="E26" s="67">
        <f>E19+E23</f>
        <v>6036.8021950686098</v>
      </c>
      <c r="F26" s="67">
        <f>F19+F23</f>
        <v>7593.9586491236887</v>
      </c>
      <c r="G26" s="66" t="s">
        <v>621</v>
      </c>
      <c r="H26" s="69"/>
      <c r="I26" s="69"/>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row>
    <row r="27" spans="1:103" s="11" customFormat="1" ht="25.5">
      <c r="A27" s="10"/>
      <c r="B27" s="269"/>
      <c r="C27" s="275" t="s">
        <v>690</v>
      </c>
      <c r="D27" s="67">
        <f ca="1">D20+D24</f>
        <v>0</v>
      </c>
      <c r="E27" s="67">
        <f ca="1">E20+E24</f>
        <v>179972.43910875593</v>
      </c>
      <c r="F27" s="67">
        <f ca="1">F20+F24</f>
        <v>-448417.31090088084</v>
      </c>
      <c r="G27" s="66" t="s">
        <v>624</v>
      </c>
      <c r="H27" s="69"/>
      <c r="I27" s="69"/>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row>
    <row r="29" spans="1:103" s="11" customFormat="1" ht="12.75">
      <c r="A29" s="10"/>
      <c r="B29" s="73" t="s">
        <v>629</v>
      </c>
      <c r="C29" s="74"/>
      <c r="D29" s="74"/>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row>
    <row r="30" spans="1:103" s="11" customFormat="1" ht="12.75">
      <c r="A30" s="10"/>
      <c r="B30" s="76" t="s">
        <v>630</v>
      </c>
      <c r="C30" s="77">
        <v>2021</v>
      </c>
      <c r="D30" s="77">
        <v>2022</v>
      </c>
      <c r="E30" s="77">
        <v>2023</v>
      </c>
      <c r="F30" s="77">
        <v>2024</v>
      </c>
      <c r="G30" s="77">
        <v>2025</v>
      </c>
      <c r="H30" s="77">
        <v>2026</v>
      </c>
      <c r="I30" s="77">
        <v>2027</v>
      </c>
      <c r="J30" s="77">
        <v>2028</v>
      </c>
      <c r="K30" s="77">
        <v>2029</v>
      </c>
      <c r="L30" s="77">
        <v>2030</v>
      </c>
      <c r="M30" s="77">
        <v>2031</v>
      </c>
      <c r="N30" s="77">
        <v>2032</v>
      </c>
      <c r="O30" s="77">
        <v>2033</v>
      </c>
      <c r="P30" s="77">
        <v>2034</v>
      </c>
      <c r="Q30" s="77">
        <v>2035</v>
      </c>
      <c r="R30" s="77">
        <v>2036</v>
      </c>
      <c r="S30" s="77">
        <v>2037</v>
      </c>
      <c r="T30" s="77">
        <v>2038</v>
      </c>
      <c r="U30" s="77">
        <v>2039</v>
      </c>
      <c r="V30" s="77">
        <v>2040</v>
      </c>
      <c r="W30" s="77">
        <v>2041</v>
      </c>
      <c r="X30" s="77">
        <v>2042</v>
      </c>
      <c r="Y30" s="77">
        <v>2043</v>
      </c>
      <c r="Z30" s="77">
        <v>2044</v>
      </c>
      <c r="AA30" s="77">
        <v>2045</v>
      </c>
      <c r="AB30" s="77">
        <v>2046</v>
      </c>
      <c r="AC30" s="77">
        <v>2047</v>
      </c>
      <c r="AD30" s="77">
        <v>2048</v>
      </c>
      <c r="AE30" s="77">
        <v>2049</v>
      </c>
      <c r="AF30" s="77">
        <v>2050</v>
      </c>
      <c r="AG30" s="77">
        <v>2051</v>
      </c>
      <c r="AH30" s="77">
        <v>2052</v>
      </c>
      <c r="AI30" s="77">
        <v>2053</v>
      </c>
      <c r="AJ30" s="77">
        <v>2054</v>
      </c>
      <c r="AK30" s="77">
        <v>2055</v>
      </c>
      <c r="AL30" s="77">
        <v>2056</v>
      </c>
      <c r="AM30" s="77">
        <v>2057</v>
      </c>
      <c r="AN30" s="77">
        <v>2058</v>
      </c>
      <c r="AO30" s="77">
        <v>2059</v>
      </c>
      <c r="AP30" s="77">
        <v>2060</v>
      </c>
      <c r="AQ30" s="77">
        <v>2061</v>
      </c>
      <c r="AR30" s="77">
        <v>2062</v>
      </c>
      <c r="AS30" s="77">
        <v>2063</v>
      </c>
      <c r="AT30" s="77">
        <v>2064</v>
      </c>
      <c r="AU30" s="77">
        <v>2065</v>
      </c>
      <c r="AV30" s="77">
        <v>2066</v>
      </c>
      <c r="AW30" s="77">
        <v>2067</v>
      </c>
      <c r="AX30" s="77">
        <v>2068</v>
      </c>
      <c r="AY30" s="77">
        <v>2069</v>
      </c>
      <c r="AZ30" s="77">
        <v>2070</v>
      </c>
      <c r="BA30" s="77">
        <v>2071</v>
      </c>
      <c r="BB30" s="77">
        <v>2072</v>
      </c>
      <c r="BC30" s="77">
        <v>2073</v>
      </c>
      <c r="BD30" s="77">
        <v>2074</v>
      </c>
      <c r="BE30" s="77">
        <v>2075</v>
      </c>
      <c r="BF30" s="77">
        <v>2076</v>
      </c>
      <c r="BG30" s="77">
        <v>2077</v>
      </c>
      <c r="BH30" s="77">
        <v>2078</v>
      </c>
      <c r="BI30" s="77">
        <v>2079</v>
      </c>
      <c r="BJ30" s="77">
        <v>2080</v>
      </c>
      <c r="BK30" s="77">
        <v>2081</v>
      </c>
      <c r="BL30" s="77">
        <v>2082</v>
      </c>
      <c r="BM30" s="77">
        <v>2083</v>
      </c>
      <c r="BN30" s="77">
        <v>2084</v>
      </c>
      <c r="BO30" s="77">
        <v>2085</v>
      </c>
      <c r="BP30" s="77">
        <v>2086</v>
      </c>
      <c r="BQ30" s="77">
        <v>2087</v>
      </c>
      <c r="BR30" s="77">
        <v>2088</v>
      </c>
      <c r="BS30" s="77">
        <v>2089</v>
      </c>
      <c r="BT30" s="77">
        <v>2090</v>
      </c>
      <c r="BU30" s="77">
        <v>2091</v>
      </c>
      <c r="BV30" s="77">
        <v>2092</v>
      </c>
      <c r="BW30" s="77">
        <v>2093</v>
      </c>
      <c r="BX30" s="77">
        <v>2094</v>
      </c>
      <c r="BY30" s="77">
        <v>2095</v>
      </c>
      <c r="BZ30" s="77">
        <v>2096</v>
      </c>
      <c r="CA30" s="77">
        <v>2097</v>
      </c>
      <c r="CB30" s="77">
        <v>2098</v>
      </c>
      <c r="CC30" s="77">
        <v>2099</v>
      </c>
      <c r="CD30" s="77">
        <v>2100</v>
      </c>
      <c r="CE30" s="77">
        <v>2101</v>
      </c>
      <c r="CF30" s="77">
        <v>2102</v>
      </c>
      <c r="CG30" s="77">
        <v>2103</v>
      </c>
      <c r="CH30" s="77">
        <v>2104</v>
      </c>
      <c r="CI30" s="77">
        <v>2105</v>
      </c>
      <c r="CJ30" s="77">
        <v>2106</v>
      </c>
      <c r="CK30" s="77">
        <v>2107</v>
      </c>
      <c r="CL30" s="77">
        <v>2108</v>
      </c>
      <c r="CM30" s="77">
        <v>2109</v>
      </c>
      <c r="CN30" s="77">
        <v>2110</v>
      </c>
      <c r="CO30" s="77">
        <v>2111</v>
      </c>
      <c r="CP30" s="77">
        <v>2112</v>
      </c>
      <c r="CQ30" s="77">
        <v>2113</v>
      </c>
      <c r="CR30" s="77">
        <v>2114</v>
      </c>
      <c r="CS30" s="77">
        <v>2115</v>
      </c>
      <c r="CT30" s="77">
        <v>2116</v>
      </c>
      <c r="CU30" s="77">
        <v>2117</v>
      </c>
      <c r="CV30" s="77">
        <v>2118</v>
      </c>
      <c r="CW30" s="77">
        <v>2119</v>
      </c>
      <c r="CX30" s="77">
        <v>2120</v>
      </c>
      <c r="CY30" s="77">
        <v>2121</v>
      </c>
    </row>
    <row r="31" spans="1:103" s="11" customFormat="1" ht="12.75">
      <c r="A31" s="10"/>
      <c r="B31" s="76" t="s">
        <v>631</v>
      </c>
      <c r="C31" s="77">
        <v>0</v>
      </c>
      <c r="D31" s="77">
        <v>1</v>
      </c>
      <c r="E31" s="77">
        <v>2</v>
      </c>
      <c r="F31" s="77">
        <v>3</v>
      </c>
      <c r="G31" s="77">
        <v>4</v>
      </c>
      <c r="H31" s="77">
        <v>5</v>
      </c>
      <c r="I31" s="77">
        <v>6</v>
      </c>
      <c r="J31" s="77">
        <v>7</v>
      </c>
      <c r="K31" s="77">
        <v>8</v>
      </c>
      <c r="L31" s="77">
        <v>9</v>
      </c>
      <c r="M31" s="77">
        <v>10</v>
      </c>
      <c r="N31" s="77">
        <v>11</v>
      </c>
      <c r="O31" s="77">
        <v>12</v>
      </c>
      <c r="P31" s="77">
        <v>13</v>
      </c>
      <c r="Q31" s="77">
        <v>14</v>
      </c>
      <c r="R31" s="77">
        <v>15</v>
      </c>
      <c r="S31" s="77">
        <v>16</v>
      </c>
      <c r="T31" s="77">
        <v>17</v>
      </c>
      <c r="U31" s="77">
        <v>18</v>
      </c>
      <c r="V31" s="77">
        <v>19</v>
      </c>
      <c r="W31" s="77">
        <v>20</v>
      </c>
      <c r="X31" s="77">
        <v>21</v>
      </c>
      <c r="Y31" s="77">
        <v>22</v>
      </c>
      <c r="Z31" s="77">
        <v>23</v>
      </c>
      <c r="AA31" s="77">
        <v>24</v>
      </c>
      <c r="AB31" s="77">
        <v>25</v>
      </c>
      <c r="AC31" s="77">
        <v>26</v>
      </c>
      <c r="AD31" s="77">
        <v>27</v>
      </c>
      <c r="AE31" s="77">
        <v>28</v>
      </c>
      <c r="AF31" s="77">
        <v>29</v>
      </c>
      <c r="AG31" s="77">
        <v>30</v>
      </c>
      <c r="AH31" s="77">
        <v>31</v>
      </c>
      <c r="AI31" s="77">
        <v>32</v>
      </c>
      <c r="AJ31" s="77">
        <v>33</v>
      </c>
      <c r="AK31" s="77">
        <v>34</v>
      </c>
      <c r="AL31" s="77">
        <v>35</v>
      </c>
      <c r="AM31" s="77">
        <v>36</v>
      </c>
      <c r="AN31" s="77">
        <v>37</v>
      </c>
      <c r="AO31" s="77">
        <v>38</v>
      </c>
      <c r="AP31" s="77">
        <v>39</v>
      </c>
      <c r="AQ31" s="77">
        <v>40</v>
      </c>
      <c r="AR31" s="77">
        <v>41</v>
      </c>
      <c r="AS31" s="77">
        <v>42</v>
      </c>
      <c r="AT31" s="77">
        <v>43</v>
      </c>
      <c r="AU31" s="77">
        <v>44</v>
      </c>
      <c r="AV31" s="77">
        <v>45</v>
      </c>
      <c r="AW31" s="77">
        <v>46</v>
      </c>
      <c r="AX31" s="77">
        <v>47</v>
      </c>
      <c r="AY31" s="77">
        <v>48</v>
      </c>
      <c r="AZ31" s="77">
        <v>49</v>
      </c>
      <c r="BA31" s="77">
        <v>50</v>
      </c>
      <c r="BB31" s="77">
        <v>51</v>
      </c>
      <c r="BC31" s="77">
        <v>52</v>
      </c>
      <c r="BD31" s="77">
        <v>53</v>
      </c>
      <c r="BE31" s="77">
        <v>54</v>
      </c>
      <c r="BF31" s="77">
        <v>55</v>
      </c>
      <c r="BG31" s="77">
        <v>56</v>
      </c>
      <c r="BH31" s="77">
        <v>57</v>
      </c>
      <c r="BI31" s="77">
        <v>58</v>
      </c>
      <c r="BJ31" s="77">
        <v>59</v>
      </c>
      <c r="BK31" s="77">
        <v>60</v>
      </c>
      <c r="BL31" s="77">
        <v>61</v>
      </c>
      <c r="BM31" s="77">
        <v>62</v>
      </c>
      <c r="BN31" s="77">
        <v>63</v>
      </c>
      <c r="BO31" s="77">
        <v>64</v>
      </c>
      <c r="BP31" s="77">
        <v>65</v>
      </c>
      <c r="BQ31" s="77">
        <v>66</v>
      </c>
      <c r="BR31" s="77">
        <v>67</v>
      </c>
      <c r="BS31" s="77">
        <v>68</v>
      </c>
      <c r="BT31" s="77">
        <v>69</v>
      </c>
      <c r="BU31" s="77">
        <v>70</v>
      </c>
      <c r="BV31" s="77">
        <v>71</v>
      </c>
      <c r="BW31" s="77">
        <v>72</v>
      </c>
      <c r="BX31" s="77">
        <v>73</v>
      </c>
      <c r="BY31" s="77">
        <v>74</v>
      </c>
      <c r="BZ31" s="77">
        <v>75</v>
      </c>
      <c r="CA31" s="77">
        <v>76</v>
      </c>
      <c r="CB31" s="77">
        <v>77</v>
      </c>
      <c r="CC31" s="77">
        <v>78</v>
      </c>
      <c r="CD31" s="77">
        <v>79</v>
      </c>
      <c r="CE31" s="77">
        <v>80</v>
      </c>
      <c r="CF31" s="77">
        <v>81</v>
      </c>
      <c r="CG31" s="77">
        <v>82</v>
      </c>
      <c r="CH31" s="77">
        <v>83</v>
      </c>
      <c r="CI31" s="77">
        <v>84</v>
      </c>
      <c r="CJ31" s="77">
        <v>85</v>
      </c>
      <c r="CK31" s="77">
        <v>86</v>
      </c>
      <c r="CL31" s="77">
        <v>87</v>
      </c>
      <c r="CM31" s="77">
        <v>88</v>
      </c>
      <c r="CN31" s="77">
        <v>89</v>
      </c>
      <c r="CO31" s="77">
        <v>90</v>
      </c>
      <c r="CP31" s="77">
        <v>91</v>
      </c>
      <c r="CQ31" s="77">
        <v>92</v>
      </c>
      <c r="CR31" s="77">
        <v>93</v>
      </c>
      <c r="CS31" s="77">
        <v>94</v>
      </c>
      <c r="CT31" s="77">
        <v>95</v>
      </c>
      <c r="CU31" s="77">
        <v>96</v>
      </c>
      <c r="CV31" s="77">
        <v>97</v>
      </c>
      <c r="CW31" s="77">
        <v>98</v>
      </c>
      <c r="CX31" s="77">
        <v>99</v>
      </c>
      <c r="CY31" s="77">
        <v>100</v>
      </c>
    </row>
    <row r="32" spans="1:103" s="11" customFormat="1" ht="12.75">
      <c r="A32" s="10"/>
      <c r="B32" s="76" t="s">
        <v>632</v>
      </c>
      <c r="C32" s="78">
        <v>0</v>
      </c>
      <c r="D32" s="78">
        <v>3.5000000000000003E-2</v>
      </c>
      <c r="E32" s="78">
        <v>3.5000000000000003E-2</v>
      </c>
      <c r="F32" s="78">
        <v>3.5000000000000003E-2</v>
      </c>
      <c r="G32" s="78">
        <v>3.5000000000000003E-2</v>
      </c>
      <c r="H32" s="78">
        <v>3.5000000000000003E-2</v>
      </c>
      <c r="I32" s="78">
        <v>3.5000000000000003E-2</v>
      </c>
      <c r="J32" s="78">
        <v>3.5000000000000003E-2</v>
      </c>
      <c r="K32" s="78">
        <v>3.5000000000000003E-2</v>
      </c>
      <c r="L32" s="78">
        <v>3.5000000000000003E-2</v>
      </c>
      <c r="M32" s="78">
        <v>3.5000000000000003E-2</v>
      </c>
      <c r="N32" s="78">
        <v>3.5000000000000003E-2</v>
      </c>
      <c r="O32" s="78">
        <v>3.5000000000000003E-2</v>
      </c>
      <c r="P32" s="78">
        <v>3.5000000000000003E-2</v>
      </c>
      <c r="Q32" s="78">
        <v>3.5000000000000003E-2</v>
      </c>
      <c r="R32" s="78">
        <v>3.5000000000000003E-2</v>
      </c>
      <c r="S32" s="78">
        <v>3.5000000000000003E-2</v>
      </c>
      <c r="T32" s="78">
        <v>3.5000000000000003E-2</v>
      </c>
      <c r="U32" s="78">
        <v>3.5000000000000003E-2</v>
      </c>
      <c r="V32" s="78">
        <v>3.5000000000000003E-2</v>
      </c>
      <c r="W32" s="78">
        <v>3.5000000000000003E-2</v>
      </c>
      <c r="X32" s="78">
        <v>3.5000000000000003E-2</v>
      </c>
      <c r="Y32" s="78">
        <v>3.5000000000000003E-2</v>
      </c>
      <c r="Z32" s="78">
        <v>3.5000000000000003E-2</v>
      </c>
      <c r="AA32" s="78">
        <v>3.5000000000000003E-2</v>
      </c>
      <c r="AB32" s="78">
        <v>3.5000000000000003E-2</v>
      </c>
      <c r="AC32" s="78">
        <v>3.5000000000000003E-2</v>
      </c>
      <c r="AD32" s="78">
        <v>3.5000000000000003E-2</v>
      </c>
      <c r="AE32" s="78">
        <v>3.5000000000000003E-2</v>
      </c>
      <c r="AF32" s="78">
        <v>3.5000000000000003E-2</v>
      </c>
      <c r="AG32" s="78">
        <v>3.5000000000000003E-2</v>
      </c>
      <c r="AH32" s="78">
        <v>0.03</v>
      </c>
      <c r="AI32" s="78">
        <v>0.03</v>
      </c>
      <c r="AJ32" s="78">
        <v>0.03</v>
      </c>
      <c r="AK32" s="78">
        <v>0.03</v>
      </c>
      <c r="AL32" s="78">
        <v>0.03</v>
      </c>
      <c r="AM32" s="78">
        <v>0.03</v>
      </c>
      <c r="AN32" s="78">
        <v>0.03</v>
      </c>
      <c r="AO32" s="78">
        <v>0.03</v>
      </c>
      <c r="AP32" s="78">
        <v>0.03</v>
      </c>
      <c r="AQ32" s="78">
        <v>0.03</v>
      </c>
      <c r="AR32" s="78">
        <v>0.03</v>
      </c>
      <c r="AS32" s="78">
        <v>0.03</v>
      </c>
      <c r="AT32" s="78">
        <v>0.03</v>
      </c>
      <c r="AU32" s="78">
        <v>0.03</v>
      </c>
      <c r="AV32" s="78">
        <v>0.03</v>
      </c>
      <c r="AW32" s="78">
        <v>0.03</v>
      </c>
      <c r="AX32" s="78">
        <v>0.03</v>
      </c>
      <c r="AY32" s="78">
        <v>0.03</v>
      </c>
      <c r="AZ32" s="78">
        <v>0.03</v>
      </c>
      <c r="BA32" s="78">
        <v>0.03</v>
      </c>
      <c r="BB32" s="78">
        <v>0.03</v>
      </c>
      <c r="BC32" s="78">
        <v>0.03</v>
      </c>
      <c r="BD32" s="78">
        <v>0.03</v>
      </c>
      <c r="BE32" s="78">
        <v>0.03</v>
      </c>
      <c r="BF32" s="78">
        <v>0.03</v>
      </c>
      <c r="BG32" s="78">
        <v>0.03</v>
      </c>
      <c r="BH32" s="78">
        <v>0.03</v>
      </c>
      <c r="BI32" s="78">
        <v>0.03</v>
      </c>
      <c r="BJ32" s="78">
        <v>0.03</v>
      </c>
      <c r="BK32" s="78">
        <v>0.03</v>
      </c>
      <c r="BL32" s="78">
        <v>0.03</v>
      </c>
      <c r="BM32" s="78">
        <v>0.03</v>
      </c>
      <c r="BN32" s="78">
        <v>0.03</v>
      </c>
      <c r="BO32" s="78">
        <v>0.03</v>
      </c>
      <c r="BP32" s="78">
        <v>0.03</v>
      </c>
      <c r="BQ32" s="78">
        <v>0.03</v>
      </c>
      <c r="BR32" s="78">
        <v>0.03</v>
      </c>
      <c r="BS32" s="78">
        <v>0.03</v>
      </c>
      <c r="BT32" s="78">
        <v>0.03</v>
      </c>
      <c r="BU32" s="78">
        <v>0.03</v>
      </c>
      <c r="BV32" s="78">
        <v>0.03</v>
      </c>
      <c r="BW32" s="78">
        <v>0.03</v>
      </c>
      <c r="BX32" s="78">
        <v>0.03</v>
      </c>
      <c r="BY32" s="78">
        <v>0.03</v>
      </c>
      <c r="BZ32" s="78">
        <v>0.03</v>
      </c>
      <c r="CA32" s="78">
        <v>2.5000000000000001E-2</v>
      </c>
      <c r="CB32" s="78">
        <v>2.5000000000000001E-2</v>
      </c>
      <c r="CC32" s="78">
        <v>2.5000000000000001E-2</v>
      </c>
      <c r="CD32" s="78">
        <v>2.5000000000000001E-2</v>
      </c>
      <c r="CE32" s="78">
        <v>2.5000000000000001E-2</v>
      </c>
      <c r="CF32" s="78">
        <v>2.5000000000000001E-2</v>
      </c>
      <c r="CG32" s="78">
        <v>2.5000000000000001E-2</v>
      </c>
      <c r="CH32" s="78">
        <v>2.5000000000000001E-2</v>
      </c>
      <c r="CI32" s="78">
        <v>2.5000000000000001E-2</v>
      </c>
      <c r="CJ32" s="78">
        <v>2.5000000000000001E-2</v>
      </c>
      <c r="CK32" s="78">
        <v>2.5000000000000001E-2</v>
      </c>
      <c r="CL32" s="78">
        <v>2.5000000000000001E-2</v>
      </c>
      <c r="CM32" s="78">
        <v>2.5000000000000001E-2</v>
      </c>
      <c r="CN32" s="78">
        <v>2.5000000000000001E-2</v>
      </c>
      <c r="CO32" s="78">
        <v>2.5000000000000001E-2</v>
      </c>
      <c r="CP32" s="78">
        <v>2.5000000000000001E-2</v>
      </c>
      <c r="CQ32" s="78">
        <v>2.5000000000000001E-2</v>
      </c>
      <c r="CR32" s="78">
        <v>2.5000000000000001E-2</v>
      </c>
      <c r="CS32" s="78">
        <v>2.5000000000000001E-2</v>
      </c>
      <c r="CT32" s="78">
        <v>2.5000000000000001E-2</v>
      </c>
      <c r="CU32" s="78">
        <v>2.5000000000000001E-2</v>
      </c>
      <c r="CV32" s="78">
        <v>2.5000000000000001E-2</v>
      </c>
      <c r="CW32" s="78">
        <v>2.5000000000000001E-2</v>
      </c>
      <c r="CX32" s="78">
        <v>2.5000000000000001E-2</v>
      </c>
      <c r="CY32" s="78">
        <v>2.5000000000000001E-2</v>
      </c>
    </row>
    <row r="33" spans="1:103" s="11" customFormat="1" ht="12.75">
      <c r="A33" s="10"/>
      <c r="B33" s="79" t="s">
        <v>633</v>
      </c>
      <c r="C33" s="77">
        <v>1</v>
      </c>
      <c r="D33" s="122">
        <f>C$33/(1 + D$32)</f>
        <v>0.96618357487922713</v>
      </c>
      <c r="E33" s="122">
        <f t="shared" ref="E33:BP33" si="2">D$33/(1 + E$32)</f>
        <v>0.93351070036640305</v>
      </c>
      <c r="F33" s="122">
        <f t="shared" si="2"/>
        <v>0.90194270566802237</v>
      </c>
      <c r="G33" s="122">
        <f t="shared" si="2"/>
        <v>0.87144222769857238</v>
      </c>
      <c r="H33" s="122">
        <f t="shared" si="2"/>
        <v>0.84197316685852408</v>
      </c>
      <c r="I33" s="122">
        <f t="shared" si="2"/>
        <v>0.81350064430775282</v>
      </c>
      <c r="J33" s="122">
        <f t="shared" si="2"/>
        <v>0.78599096068381924</v>
      </c>
      <c r="K33" s="122">
        <f t="shared" si="2"/>
        <v>0.75941155621625056</v>
      </c>
      <c r="L33" s="122">
        <f t="shared" si="2"/>
        <v>0.73373097218961414</v>
      </c>
      <c r="M33" s="122">
        <f t="shared" si="2"/>
        <v>0.70891881370977217</v>
      </c>
      <c r="N33" s="122">
        <f t="shared" si="2"/>
        <v>0.68494571372924851</v>
      </c>
      <c r="O33" s="122">
        <f t="shared" si="2"/>
        <v>0.66178329828912907</v>
      </c>
      <c r="P33" s="122">
        <f t="shared" si="2"/>
        <v>0.63940415293635666</v>
      </c>
      <c r="Q33" s="122">
        <f t="shared" si="2"/>
        <v>0.61778179027667313</v>
      </c>
      <c r="R33" s="122">
        <f t="shared" si="2"/>
        <v>0.59689061862480497</v>
      </c>
      <c r="S33" s="122">
        <f t="shared" si="2"/>
        <v>0.57670591171478747</v>
      </c>
      <c r="T33" s="122">
        <f t="shared" si="2"/>
        <v>0.55720377943457733</v>
      </c>
      <c r="U33" s="122">
        <f t="shared" si="2"/>
        <v>0.53836113955031628</v>
      </c>
      <c r="V33" s="122">
        <f t="shared" si="2"/>
        <v>0.520155690386779</v>
      </c>
      <c r="W33" s="122">
        <f t="shared" si="2"/>
        <v>0.50256588443167061</v>
      </c>
      <c r="X33" s="122">
        <f t="shared" si="2"/>
        <v>0.48557090283253201</v>
      </c>
      <c r="Y33" s="122">
        <f t="shared" si="2"/>
        <v>0.46915063075606961</v>
      </c>
      <c r="Z33" s="122">
        <f t="shared" si="2"/>
        <v>0.45328563358074364</v>
      </c>
      <c r="AA33" s="122">
        <f t="shared" si="2"/>
        <v>0.43795713389443836</v>
      </c>
      <c r="AB33" s="122">
        <f t="shared" si="2"/>
        <v>0.42314698926998878</v>
      </c>
      <c r="AC33" s="122">
        <f t="shared" si="2"/>
        <v>0.40883767079225974</v>
      </c>
      <c r="AD33" s="122">
        <f t="shared" si="2"/>
        <v>0.39501224231136212</v>
      </c>
      <c r="AE33" s="122">
        <f t="shared" si="2"/>
        <v>0.38165434039745133</v>
      </c>
      <c r="AF33" s="122">
        <f t="shared" si="2"/>
        <v>0.36874815497338298</v>
      </c>
      <c r="AG33" s="122">
        <f t="shared" si="2"/>
        <v>0.35627841060230242</v>
      </c>
      <c r="AH33" s="122">
        <f t="shared" si="2"/>
        <v>0.34590136951679845</v>
      </c>
      <c r="AI33" s="122">
        <f t="shared" si="2"/>
        <v>0.33582657234640628</v>
      </c>
      <c r="AJ33" s="122">
        <f t="shared" si="2"/>
        <v>0.32604521587029733</v>
      </c>
      <c r="AK33" s="122">
        <f t="shared" si="2"/>
        <v>0.31654875327213333</v>
      </c>
      <c r="AL33" s="122">
        <f t="shared" si="2"/>
        <v>0.30732888667197411</v>
      </c>
      <c r="AM33" s="122">
        <f t="shared" si="2"/>
        <v>0.29837755987570302</v>
      </c>
      <c r="AN33" s="122">
        <f t="shared" si="2"/>
        <v>0.28968695133563399</v>
      </c>
      <c r="AO33" s="122">
        <f t="shared" si="2"/>
        <v>0.28124946731614953</v>
      </c>
      <c r="AP33" s="122">
        <f t="shared" si="2"/>
        <v>0.2730577352583976</v>
      </c>
      <c r="AQ33" s="122">
        <f t="shared" si="2"/>
        <v>0.26510459733825009</v>
      </c>
      <c r="AR33" s="122">
        <f t="shared" si="2"/>
        <v>0.25738310421189331</v>
      </c>
      <c r="AS33" s="122">
        <f t="shared" si="2"/>
        <v>0.24988650894358574</v>
      </c>
      <c r="AT33" s="122">
        <f t="shared" si="2"/>
        <v>0.24260826111027742</v>
      </c>
      <c r="AU33" s="122">
        <f t="shared" si="2"/>
        <v>0.23554200107793924</v>
      </c>
      <c r="AV33" s="122">
        <f t="shared" si="2"/>
        <v>0.2286815544446012</v>
      </c>
      <c r="AW33" s="122">
        <f t="shared" si="2"/>
        <v>0.22202092664524387</v>
      </c>
      <c r="AX33" s="122">
        <f t="shared" si="2"/>
        <v>0.215554297713829</v>
      </c>
      <c r="AY33" s="122">
        <f t="shared" si="2"/>
        <v>0.20927601719789224</v>
      </c>
      <c r="AZ33" s="122">
        <f t="shared" si="2"/>
        <v>0.20318059922125459</v>
      </c>
      <c r="BA33" s="122">
        <f t="shared" si="2"/>
        <v>0.19726271769053844</v>
      </c>
      <c r="BB33" s="122">
        <f t="shared" si="2"/>
        <v>0.19151720164129946</v>
      </c>
      <c r="BC33" s="122">
        <f t="shared" si="2"/>
        <v>0.18593903071970821</v>
      </c>
      <c r="BD33" s="122">
        <f t="shared" si="2"/>
        <v>0.18052333079583321</v>
      </c>
      <c r="BE33" s="122">
        <f t="shared" si="2"/>
        <v>0.17526536970469245</v>
      </c>
      <c r="BF33" s="122">
        <f t="shared" si="2"/>
        <v>0.17016055311135189</v>
      </c>
      <c r="BG33" s="122">
        <f t="shared" si="2"/>
        <v>0.16520442049645814</v>
      </c>
      <c r="BH33" s="122">
        <f t="shared" si="2"/>
        <v>0.16039264125869723</v>
      </c>
      <c r="BI33" s="122">
        <f t="shared" si="2"/>
        <v>0.15572101093077401</v>
      </c>
      <c r="BJ33" s="122">
        <f t="shared" si="2"/>
        <v>0.15118544750560584</v>
      </c>
      <c r="BK33" s="122">
        <f t="shared" si="2"/>
        <v>0.14678198786952024</v>
      </c>
      <c r="BL33" s="122">
        <f t="shared" si="2"/>
        <v>0.14250678433934003</v>
      </c>
      <c r="BM33" s="122">
        <f t="shared" si="2"/>
        <v>0.13835610130033013</v>
      </c>
      <c r="BN33" s="122">
        <f t="shared" si="2"/>
        <v>0.13432631194206809</v>
      </c>
      <c r="BO33" s="122">
        <f t="shared" si="2"/>
        <v>0.1304138950893865</v>
      </c>
      <c r="BP33" s="122">
        <f t="shared" si="2"/>
        <v>0.12661543212561796</v>
      </c>
      <c r="BQ33" s="122">
        <f t="shared" ref="BQ33:CY33" si="3">BP$33/(1 + BQ$32)</f>
        <v>0.12292760400545433</v>
      </c>
      <c r="BR33" s="122">
        <f t="shared" si="3"/>
        <v>0.11934718835481002</v>
      </c>
      <c r="BS33" s="122">
        <f t="shared" si="3"/>
        <v>0.11587105665515536</v>
      </c>
      <c r="BT33" s="122">
        <f t="shared" si="3"/>
        <v>0.11249617150985958</v>
      </c>
      <c r="BU33" s="122">
        <f t="shared" si="3"/>
        <v>0.10921958399015493</v>
      </c>
      <c r="BV33" s="122">
        <f t="shared" si="3"/>
        <v>0.10603843105840284</v>
      </c>
      <c r="BW33" s="122">
        <f t="shared" si="3"/>
        <v>0.10294993306641052</v>
      </c>
      <c r="BX33" s="122">
        <f t="shared" si="3"/>
        <v>9.9951391326612155E-2</v>
      </c>
      <c r="BY33" s="122">
        <f t="shared" si="3"/>
        <v>9.7040185753992383E-2</v>
      </c>
      <c r="BZ33" s="122">
        <f t="shared" si="3"/>
        <v>9.4213772576691626E-2</v>
      </c>
      <c r="CA33" s="122">
        <f t="shared" si="3"/>
        <v>9.1915875684577208E-2</v>
      </c>
      <c r="CB33" s="122">
        <f t="shared" si="3"/>
        <v>8.9674025058124107E-2</v>
      </c>
      <c r="CC33" s="122">
        <f t="shared" si="3"/>
        <v>8.7486853715243035E-2</v>
      </c>
      <c r="CD33" s="122">
        <f t="shared" si="3"/>
        <v>8.5353028014871254E-2</v>
      </c>
      <c r="CE33" s="122">
        <f t="shared" si="3"/>
        <v>8.3271246843776847E-2</v>
      </c>
      <c r="CF33" s="122">
        <f t="shared" si="3"/>
        <v>8.1240240823196933E-2</v>
      </c>
      <c r="CG33" s="122">
        <f t="shared" si="3"/>
        <v>7.9258771534826286E-2</v>
      </c>
      <c r="CH33" s="122">
        <f t="shared" si="3"/>
        <v>7.7325630765684189E-2</v>
      </c>
      <c r="CI33" s="122">
        <f t="shared" si="3"/>
        <v>7.5439639771399211E-2</v>
      </c>
      <c r="CJ33" s="122">
        <f t="shared" si="3"/>
        <v>7.3599648557462649E-2</v>
      </c>
      <c r="CK33" s="122">
        <f t="shared" si="3"/>
        <v>7.1804535178012344E-2</v>
      </c>
      <c r="CL33" s="122">
        <f t="shared" si="3"/>
        <v>7.0053205051719372E-2</v>
      </c>
      <c r="CM33" s="122">
        <f t="shared" si="3"/>
        <v>6.8344590294360366E-2</v>
      </c>
      <c r="CN33" s="122">
        <f t="shared" si="3"/>
        <v>6.6677649067668654E-2</v>
      </c>
      <c r="CO33" s="122">
        <f t="shared" si="3"/>
        <v>6.5051364944066992E-2</v>
      </c>
      <c r="CP33" s="122">
        <f t="shared" si="3"/>
        <v>6.3464746286894635E-2</v>
      </c>
      <c r="CQ33" s="122">
        <f t="shared" si="3"/>
        <v>6.1916825645750871E-2</v>
      </c>
      <c r="CR33" s="122">
        <f t="shared" si="3"/>
        <v>6.0406659166586218E-2</v>
      </c>
      <c r="CS33" s="122">
        <f t="shared" si="3"/>
        <v>5.8933326016181682E-2</v>
      </c>
      <c r="CT33" s="122">
        <f t="shared" si="3"/>
        <v>5.7495927820665059E-2</v>
      </c>
      <c r="CU33" s="122">
        <f t="shared" si="3"/>
        <v>5.6093588117722012E-2</v>
      </c>
      <c r="CV33" s="122">
        <f t="shared" si="3"/>
        <v>5.4725451822167821E-2</v>
      </c>
      <c r="CW33" s="122">
        <f t="shared" si="3"/>
        <v>5.3390684704553978E-2</v>
      </c>
      <c r="CX33" s="122">
        <f t="shared" si="3"/>
        <v>5.2088472882491688E-2</v>
      </c>
      <c r="CY33" s="122">
        <f t="shared" si="3"/>
        <v>5.0818022324382137E-2</v>
      </c>
    </row>
    <row r="34" spans="1:103" s="11" customFormat="1" ht="12.75">
      <c r="A34" s="10"/>
      <c r="B34" s="119"/>
      <c r="C34" s="120"/>
      <c r="D34" s="120"/>
      <c r="E34" s="120"/>
      <c r="F34" s="120"/>
      <c r="G34" s="120"/>
      <c r="H34" s="120"/>
      <c r="I34" s="120"/>
      <c r="J34" s="120"/>
      <c r="K34" s="120"/>
      <c r="L34" s="120"/>
      <c r="M34" s="120"/>
      <c r="N34" s="120"/>
      <c r="O34" s="15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row>
    <row r="35" spans="1:103" s="11" customFormat="1" ht="12.6" customHeight="1">
      <c r="A35" s="10"/>
      <c r="B35" s="81" t="s">
        <v>691</v>
      </c>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row>
    <row r="36" spans="1:103" s="11" customFormat="1" ht="12.6" customHeight="1">
      <c r="A36" s="10"/>
      <c r="B36" s="83"/>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row>
    <row r="37" spans="1:103" s="11" customFormat="1" ht="12.6" customHeight="1">
      <c r="A37" s="10"/>
      <c r="B37" s="84" t="s">
        <v>216</v>
      </c>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row>
    <row r="38" spans="1:103" s="11" customFormat="1" ht="12.6" customHeight="1">
      <c r="A38" s="10"/>
      <c r="B38" s="123" t="s">
        <v>692</v>
      </c>
      <c r="C38" s="86">
        <f>D17</f>
        <v>0</v>
      </c>
      <c r="D38" s="86">
        <f>C38</f>
        <v>0</v>
      </c>
      <c r="E38" s="86">
        <f t="shared" ref="E38:BP39" si="4">D38</f>
        <v>0</v>
      </c>
      <c r="F38" s="86">
        <f t="shared" si="4"/>
        <v>0</v>
      </c>
      <c r="G38" s="86">
        <f t="shared" si="4"/>
        <v>0</v>
      </c>
      <c r="H38" s="86">
        <f t="shared" si="4"/>
        <v>0</v>
      </c>
      <c r="I38" s="86">
        <f t="shared" si="4"/>
        <v>0</v>
      </c>
      <c r="J38" s="86">
        <f t="shared" si="4"/>
        <v>0</v>
      </c>
      <c r="K38" s="86">
        <f t="shared" si="4"/>
        <v>0</v>
      </c>
      <c r="L38" s="86">
        <f t="shared" si="4"/>
        <v>0</v>
      </c>
      <c r="M38" s="86">
        <f t="shared" si="4"/>
        <v>0</v>
      </c>
      <c r="N38" s="86">
        <f t="shared" si="4"/>
        <v>0</v>
      </c>
      <c r="O38" s="86">
        <f t="shared" si="4"/>
        <v>0</v>
      </c>
      <c r="P38" s="86">
        <f t="shared" si="4"/>
        <v>0</v>
      </c>
      <c r="Q38" s="86">
        <f t="shared" si="4"/>
        <v>0</v>
      </c>
      <c r="R38" s="86">
        <f t="shared" si="4"/>
        <v>0</v>
      </c>
      <c r="S38" s="86">
        <f t="shared" si="4"/>
        <v>0</v>
      </c>
      <c r="T38" s="86">
        <f t="shared" si="4"/>
        <v>0</v>
      </c>
      <c r="U38" s="86">
        <f t="shared" si="4"/>
        <v>0</v>
      </c>
      <c r="V38" s="86">
        <f t="shared" si="4"/>
        <v>0</v>
      </c>
      <c r="W38" s="86">
        <f t="shared" si="4"/>
        <v>0</v>
      </c>
      <c r="X38" s="86">
        <f t="shared" si="4"/>
        <v>0</v>
      </c>
      <c r="Y38" s="86">
        <f t="shared" si="4"/>
        <v>0</v>
      </c>
      <c r="Z38" s="86">
        <f t="shared" si="4"/>
        <v>0</v>
      </c>
      <c r="AA38" s="86">
        <f t="shared" si="4"/>
        <v>0</v>
      </c>
      <c r="AB38" s="86">
        <f t="shared" si="4"/>
        <v>0</v>
      </c>
      <c r="AC38" s="86">
        <f t="shared" si="4"/>
        <v>0</v>
      </c>
      <c r="AD38" s="86">
        <f t="shared" si="4"/>
        <v>0</v>
      </c>
      <c r="AE38" s="86">
        <f t="shared" si="4"/>
        <v>0</v>
      </c>
      <c r="AF38" s="86">
        <f t="shared" si="4"/>
        <v>0</v>
      </c>
      <c r="AG38" s="86">
        <f t="shared" si="4"/>
        <v>0</v>
      </c>
      <c r="AH38" s="86">
        <f t="shared" si="4"/>
        <v>0</v>
      </c>
      <c r="AI38" s="86">
        <f t="shared" si="4"/>
        <v>0</v>
      </c>
      <c r="AJ38" s="86">
        <f t="shared" si="4"/>
        <v>0</v>
      </c>
      <c r="AK38" s="86">
        <f t="shared" si="4"/>
        <v>0</v>
      </c>
      <c r="AL38" s="86">
        <f t="shared" si="4"/>
        <v>0</v>
      </c>
      <c r="AM38" s="86">
        <f t="shared" si="4"/>
        <v>0</v>
      </c>
      <c r="AN38" s="86">
        <f t="shared" si="4"/>
        <v>0</v>
      </c>
      <c r="AO38" s="86">
        <f t="shared" si="4"/>
        <v>0</v>
      </c>
      <c r="AP38" s="86">
        <f t="shared" si="4"/>
        <v>0</v>
      </c>
      <c r="AQ38" s="86">
        <f t="shared" si="4"/>
        <v>0</v>
      </c>
      <c r="AR38" s="86">
        <f t="shared" si="4"/>
        <v>0</v>
      </c>
      <c r="AS38" s="86">
        <f t="shared" si="4"/>
        <v>0</v>
      </c>
      <c r="AT38" s="86">
        <f t="shared" si="4"/>
        <v>0</v>
      </c>
      <c r="AU38" s="86">
        <f t="shared" si="4"/>
        <v>0</v>
      </c>
      <c r="AV38" s="86">
        <f t="shared" si="4"/>
        <v>0</v>
      </c>
      <c r="AW38" s="86">
        <f t="shared" si="4"/>
        <v>0</v>
      </c>
      <c r="AX38" s="86">
        <f t="shared" si="4"/>
        <v>0</v>
      </c>
      <c r="AY38" s="86">
        <f t="shared" si="4"/>
        <v>0</v>
      </c>
      <c r="AZ38" s="86">
        <f t="shared" si="4"/>
        <v>0</v>
      </c>
      <c r="BA38" s="86">
        <f t="shared" si="4"/>
        <v>0</v>
      </c>
      <c r="BB38" s="86">
        <f t="shared" si="4"/>
        <v>0</v>
      </c>
      <c r="BC38" s="86">
        <f t="shared" si="4"/>
        <v>0</v>
      </c>
      <c r="BD38" s="86">
        <f t="shared" si="4"/>
        <v>0</v>
      </c>
      <c r="BE38" s="86">
        <f t="shared" si="4"/>
        <v>0</v>
      </c>
      <c r="BF38" s="86">
        <f t="shared" si="4"/>
        <v>0</v>
      </c>
      <c r="BG38" s="86">
        <f t="shared" si="4"/>
        <v>0</v>
      </c>
      <c r="BH38" s="86">
        <f t="shared" si="4"/>
        <v>0</v>
      </c>
      <c r="BI38" s="86">
        <f t="shared" si="4"/>
        <v>0</v>
      </c>
      <c r="BJ38" s="86">
        <f t="shared" si="4"/>
        <v>0</v>
      </c>
      <c r="BK38" s="86">
        <f t="shared" si="4"/>
        <v>0</v>
      </c>
      <c r="BL38" s="86">
        <f t="shared" si="4"/>
        <v>0</v>
      </c>
      <c r="BM38" s="86">
        <f t="shared" si="4"/>
        <v>0</v>
      </c>
      <c r="BN38" s="86">
        <f t="shared" si="4"/>
        <v>0</v>
      </c>
      <c r="BO38" s="86">
        <f t="shared" si="4"/>
        <v>0</v>
      </c>
      <c r="BP38" s="86">
        <f t="shared" si="4"/>
        <v>0</v>
      </c>
      <c r="BQ38" s="86">
        <f t="shared" ref="BQ38:CY39" si="5">BP38</f>
        <v>0</v>
      </c>
      <c r="BR38" s="86">
        <f t="shared" si="5"/>
        <v>0</v>
      </c>
      <c r="BS38" s="86">
        <f t="shared" si="5"/>
        <v>0</v>
      </c>
      <c r="BT38" s="86">
        <f t="shared" si="5"/>
        <v>0</v>
      </c>
      <c r="BU38" s="86">
        <f t="shared" si="5"/>
        <v>0</v>
      </c>
      <c r="BV38" s="86">
        <f t="shared" si="5"/>
        <v>0</v>
      </c>
      <c r="BW38" s="86">
        <f t="shared" si="5"/>
        <v>0</v>
      </c>
      <c r="BX38" s="86">
        <f t="shared" si="5"/>
        <v>0</v>
      </c>
      <c r="BY38" s="86">
        <f t="shared" si="5"/>
        <v>0</v>
      </c>
      <c r="BZ38" s="86">
        <f t="shared" si="5"/>
        <v>0</v>
      </c>
      <c r="CA38" s="86">
        <f t="shared" si="5"/>
        <v>0</v>
      </c>
      <c r="CB38" s="86">
        <f t="shared" si="5"/>
        <v>0</v>
      </c>
      <c r="CC38" s="86">
        <f t="shared" si="5"/>
        <v>0</v>
      </c>
      <c r="CD38" s="86">
        <f t="shared" si="5"/>
        <v>0</v>
      </c>
      <c r="CE38" s="86">
        <f t="shared" si="5"/>
        <v>0</v>
      </c>
      <c r="CF38" s="86">
        <f t="shared" si="5"/>
        <v>0</v>
      </c>
      <c r="CG38" s="86">
        <f t="shared" si="5"/>
        <v>0</v>
      </c>
      <c r="CH38" s="86">
        <f t="shared" si="5"/>
        <v>0</v>
      </c>
      <c r="CI38" s="86">
        <f t="shared" si="5"/>
        <v>0</v>
      </c>
      <c r="CJ38" s="86">
        <f t="shared" si="5"/>
        <v>0</v>
      </c>
      <c r="CK38" s="86">
        <f t="shared" si="5"/>
        <v>0</v>
      </c>
      <c r="CL38" s="86">
        <f t="shared" si="5"/>
        <v>0</v>
      </c>
      <c r="CM38" s="86">
        <f t="shared" si="5"/>
        <v>0</v>
      </c>
      <c r="CN38" s="86">
        <f t="shared" si="5"/>
        <v>0</v>
      </c>
      <c r="CO38" s="86">
        <f t="shared" si="5"/>
        <v>0</v>
      </c>
      <c r="CP38" s="86">
        <f t="shared" si="5"/>
        <v>0</v>
      </c>
      <c r="CQ38" s="86">
        <f t="shared" si="5"/>
        <v>0</v>
      </c>
      <c r="CR38" s="86">
        <f t="shared" si="5"/>
        <v>0</v>
      </c>
      <c r="CS38" s="86">
        <f t="shared" si="5"/>
        <v>0</v>
      </c>
      <c r="CT38" s="86">
        <f t="shared" si="5"/>
        <v>0</v>
      </c>
      <c r="CU38" s="86">
        <f t="shared" si="5"/>
        <v>0</v>
      </c>
      <c r="CV38" s="86">
        <f t="shared" si="5"/>
        <v>0</v>
      </c>
      <c r="CW38" s="86">
        <f t="shared" si="5"/>
        <v>0</v>
      </c>
      <c r="CX38" s="86">
        <f t="shared" si="5"/>
        <v>0</v>
      </c>
      <c r="CY38" s="86">
        <f t="shared" si="5"/>
        <v>0</v>
      </c>
    </row>
    <row r="39" spans="1:103" s="11" customFormat="1" ht="12.6" customHeight="1">
      <c r="A39" s="87"/>
      <c r="B39" s="88" t="s">
        <v>636</v>
      </c>
      <c r="C39" s="89">
        <f>D19</f>
        <v>0</v>
      </c>
      <c r="D39" s="89">
        <f>C39</f>
        <v>0</v>
      </c>
      <c r="E39" s="89">
        <f t="shared" si="4"/>
        <v>0</v>
      </c>
      <c r="F39" s="89">
        <f t="shared" si="4"/>
        <v>0</v>
      </c>
      <c r="G39" s="89">
        <f t="shared" si="4"/>
        <v>0</v>
      </c>
      <c r="H39" s="89">
        <f t="shared" si="4"/>
        <v>0</v>
      </c>
      <c r="I39" s="89">
        <f t="shared" si="4"/>
        <v>0</v>
      </c>
      <c r="J39" s="89">
        <f t="shared" si="4"/>
        <v>0</v>
      </c>
      <c r="K39" s="89">
        <f t="shared" si="4"/>
        <v>0</v>
      </c>
      <c r="L39" s="89">
        <f t="shared" si="4"/>
        <v>0</v>
      </c>
      <c r="M39" s="89">
        <f t="shared" si="4"/>
        <v>0</v>
      </c>
      <c r="N39" s="89">
        <f t="shared" si="4"/>
        <v>0</v>
      </c>
      <c r="O39" s="89">
        <f t="shared" si="4"/>
        <v>0</v>
      </c>
      <c r="P39" s="89">
        <f t="shared" si="4"/>
        <v>0</v>
      </c>
      <c r="Q39" s="89">
        <f t="shared" si="4"/>
        <v>0</v>
      </c>
      <c r="R39" s="89">
        <f t="shared" si="4"/>
        <v>0</v>
      </c>
      <c r="S39" s="89">
        <f t="shared" si="4"/>
        <v>0</v>
      </c>
      <c r="T39" s="89">
        <f t="shared" si="4"/>
        <v>0</v>
      </c>
      <c r="U39" s="89">
        <f t="shared" si="4"/>
        <v>0</v>
      </c>
      <c r="V39" s="89">
        <f t="shared" si="4"/>
        <v>0</v>
      </c>
      <c r="W39" s="89">
        <f t="shared" si="4"/>
        <v>0</v>
      </c>
      <c r="X39" s="89">
        <f t="shared" si="4"/>
        <v>0</v>
      </c>
      <c r="Y39" s="89">
        <f t="shared" si="4"/>
        <v>0</v>
      </c>
      <c r="Z39" s="89">
        <f t="shared" si="4"/>
        <v>0</v>
      </c>
      <c r="AA39" s="89">
        <f t="shared" si="4"/>
        <v>0</v>
      </c>
      <c r="AB39" s="89">
        <f t="shared" si="4"/>
        <v>0</v>
      </c>
      <c r="AC39" s="89">
        <f t="shared" si="4"/>
        <v>0</v>
      </c>
      <c r="AD39" s="89">
        <f t="shared" si="4"/>
        <v>0</v>
      </c>
      <c r="AE39" s="89">
        <f t="shared" si="4"/>
        <v>0</v>
      </c>
      <c r="AF39" s="89">
        <f t="shared" si="4"/>
        <v>0</v>
      </c>
      <c r="AG39" s="89">
        <f t="shared" si="4"/>
        <v>0</v>
      </c>
      <c r="AH39" s="89">
        <f t="shared" si="4"/>
        <v>0</v>
      </c>
      <c r="AI39" s="89">
        <f t="shared" si="4"/>
        <v>0</v>
      </c>
      <c r="AJ39" s="89">
        <f t="shared" si="4"/>
        <v>0</v>
      </c>
      <c r="AK39" s="89">
        <f t="shared" si="4"/>
        <v>0</v>
      </c>
      <c r="AL39" s="89">
        <f t="shared" si="4"/>
        <v>0</v>
      </c>
      <c r="AM39" s="89">
        <f t="shared" si="4"/>
        <v>0</v>
      </c>
      <c r="AN39" s="89">
        <f t="shared" si="4"/>
        <v>0</v>
      </c>
      <c r="AO39" s="89">
        <f t="shared" si="4"/>
        <v>0</v>
      </c>
      <c r="AP39" s="89">
        <f t="shared" si="4"/>
        <v>0</v>
      </c>
      <c r="AQ39" s="89">
        <f t="shared" si="4"/>
        <v>0</v>
      </c>
      <c r="AR39" s="89">
        <f t="shared" si="4"/>
        <v>0</v>
      </c>
      <c r="AS39" s="89">
        <f t="shared" si="4"/>
        <v>0</v>
      </c>
      <c r="AT39" s="89">
        <f t="shared" si="4"/>
        <v>0</v>
      </c>
      <c r="AU39" s="89">
        <f t="shared" si="4"/>
        <v>0</v>
      </c>
      <c r="AV39" s="89">
        <f t="shared" si="4"/>
        <v>0</v>
      </c>
      <c r="AW39" s="89">
        <f t="shared" si="4"/>
        <v>0</v>
      </c>
      <c r="AX39" s="89">
        <f t="shared" si="4"/>
        <v>0</v>
      </c>
      <c r="AY39" s="89">
        <f t="shared" si="4"/>
        <v>0</v>
      </c>
      <c r="AZ39" s="89">
        <f t="shared" si="4"/>
        <v>0</v>
      </c>
      <c r="BA39" s="89">
        <f t="shared" si="4"/>
        <v>0</v>
      </c>
      <c r="BB39" s="89">
        <f t="shared" si="4"/>
        <v>0</v>
      </c>
      <c r="BC39" s="89">
        <f t="shared" si="4"/>
        <v>0</v>
      </c>
      <c r="BD39" s="89">
        <f t="shared" si="4"/>
        <v>0</v>
      </c>
      <c r="BE39" s="89">
        <f t="shared" si="4"/>
        <v>0</v>
      </c>
      <c r="BF39" s="89">
        <f t="shared" si="4"/>
        <v>0</v>
      </c>
      <c r="BG39" s="89">
        <f t="shared" si="4"/>
        <v>0</v>
      </c>
      <c r="BH39" s="89">
        <f t="shared" si="4"/>
        <v>0</v>
      </c>
      <c r="BI39" s="89">
        <f t="shared" si="4"/>
        <v>0</v>
      </c>
      <c r="BJ39" s="89">
        <f t="shared" si="4"/>
        <v>0</v>
      </c>
      <c r="BK39" s="89">
        <f t="shared" si="4"/>
        <v>0</v>
      </c>
      <c r="BL39" s="89">
        <f t="shared" si="4"/>
        <v>0</v>
      </c>
      <c r="BM39" s="89">
        <f t="shared" si="4"/>
        <v>0</v>
      </c>
      <c r="BN39" s="89">
        <f t="shared" si="4"/>
        <v>0</v>
      </c>
      <c r="BO39" s="89">
        <f t="shared" si="4"/>
        <v>0</v>
      </c>
      <c r="BP39" s="89">
        <f t="shared" si="4"/>
        <v>0</v>
      </c>
      <c r="BQ39" s="89">
        <f t="shared" si="5"/>
        <v>0</v>
      </c>
      <c r="BR39" s="89">
        <f t="shared" si="5"/>
        <v>0</v>
      </c>
      <c r="BS39" s="89">
        <f t="shared" si="5"/>
        <v>0</v>
      </c>
      <c r="BT39" s="89">
        <f t="shared" si="5"/>
        <v>0</v>
      </c>
      <c r="BU39" s="89">
        <f t="shared" si="5"/>
        <v>0</v>
      </c>
      <c r="BV39" s="89">
        <f t="shared" si="5"/>
        <v>0</v>
      </c>
      <c r="BW39" s="89">
        <f t="shared" si="5"/>
        <v>0</v>
      </c>
      <c r="BX39" s="89">
        <f t="shared" si="5"/>
        <v>0</v>
      </c>
      <c r="BY39" s="89">
        <f t="shared" si="5"/>
        <v>0</v>
      </c>
      <c r="BZ39" s="89">
        <f t="shared" si="5"/>
        <v>0</v>
      </c>
      <c r="CA39" s="89">
        <f t="shared" si="5"/>
        <v>0</v>
      </c>
      <c r="CB39" s="89">
        <f t="shared" si="5"/>
        <v>0</v>
      </c>
      <c r="CC39" s="89">
        <f t="shared" si="5"/>
        <v>0</v>
      </c>
      <c r="CD39" s="89">
        <f t="shared" si="5"/>
        <v>0</v>
      </c>
      <c r="CE39" s="89">
        <f t="shared" si="5"/>
        <v>0</v>
      </c>
      <c r="CF39" s="89">
        <f t="shared" si="5"/>
        <v>0</v>
      </c>
      <c r="CG39" s="89">
        <f t="shared" si="5"/>
        <v>0</v>
      </c>
      <c r="CH39" s="89">
        <f t="shared" si="5"/>
        <v>0</v>
      </c>
      <c r="CI39" s="89">
        <f t="shared" si="5"/>
        <v>0</v>
      </c>
      <c r="CJ39" s="89">
        <f t="shared" si="5"/>
        <v>0</v>
      </c>
      <c r="CK39" s="89">
        <f t="shared" si="5"/>
        <v>0</v>
      </c>
      <c r="CL39" s="89">
        <f t="shared" si="5"/>
        <v>0</v>
      </c>
      <c r="CM39" s="89">
        <f t="shared" si="5"/>
        <v>0</v>
      </c>
      <c r="CN39" s="89">
        <f t="shared" si="5"/>
        <v>0</v>
      </c>
      <c r="CO39" s="89">
        <f t="shared" si="5"/>
        <v>0</v>
      </c>
      <c r="CP39" s="89">
        <f t="shared" si="5"/>
        <v>0</v>
      </c>
      <c r="CQ39" s="89">
        <f t="shared" si="5"/>
        <v>0</v>
      </c>
      <c r="CR39" s="89">
        <f t="shared" si="5"/>
        <v>0</v>
      </c>
      <c r="CS39" s="89">
        <f t="shared" si="5"/>
        <v>0</v>
      </c>
      <c r="CT39" s="89">
        <f t="shared" si="5"/>
        <v>0</v>
      </c>
      <c r="CU39" s="89">
        <f t="shared" si="5"/>
        <v>0</v>
      </c>
      <c r="CV39" s="89">
        <f t="shared" si="5"/>
        <v>0</v>
      </c>
      <c r="CW39" s="89">
        <f t="shared" si="5"/>
        <v>0</v>
      </c>
      <c r="CX39" s="89">
        <f t="shared" si="5"/>
        <v>0</v>
      </c>
      <c r="CY39" s="89">
        <f t="shared" si="5"/>
        <v>0</v>
      </c>
    </row>
    <row r="40" spans="1:103" s="11" customFormat="1" ht="12.6" customHeight="1">
      <c r="A40" s="87"/>
      <c r="B40" s="90" t="s">
        <v>637</v>
      </c>
      <c r="C40" s="89">
        <f>C39*C33</f>
        <v>0</v>
      </c>
      <c r="D40" s="89">
        <f t="shared" ref="D40:BO40" si="6">D39*D33</f>
        <v>0</v>
      </c>
      <c r="E40" s="89">
        <f t="shared" si="6"/>
        <v>0</v>
      </c>
      <c r="F40" s="89">
        <f t="shared" si="6"/>
        <v>0</v>
      </c>
      <c r="G40" s="89">
        <f t="shared" si="6"/>
        <v>0</v>
      </c>
      <c r="H40" s="89">
        <f t="shared" si="6"/>
        <v>0</v>
      </c>
      <c r="I40" s="89">
        <f t="shared" si="6"/>
        <v>0</v>
      </c>
      <c r="J40" s="89">
        <f t="shared" si="6"/>
        <v>0</v>
      </c>
      <c r="K40" s="89">
        <f t="shared" si="6"/>
        <v>0</v>
      </c>
      <c r="L40" s="89">
        <f t="shared" si="6"/>
        <v>0</v>
      </c>
      <c r="M40" s="89">
        <f t="shared" si="6"/>
        <v>0</v>
      </c>
      <c r="N40" s="89">
        <f t="shared" si="6"/>
        <v>0</v>
      </c>
      <c r="O40" s="89">
        <f t="shared" si="6"/>
        <v>0</v>
      </c>
      <c r="P40" s="89">
        <f t="shared" si="6"/>
        <v>0</v>
      </c>
      <c r="Q40" s="89">
        <f t="shared" si="6"/>
        <v>0</v>
      </c>
      <c r="R40" s="89">
        <f t="shared" si="6"/>
        <v>0</v>
      </c>
      <c r="S40" s="89">
        <f t="shared" si="6"/>
        <v>0</v>
      </c>
      <c r="T40" s="89">
        <f t="shared" si="6"/>
        <v>0</v>
      </c>
      <c r="U40" s="89">
        <f t="shared" si="6"/>
        <v>0</v>
      </c>
      <c r="V40" s="89">
        <f t="shared" si="6"/>
        <v>0</v>
      </c>
      <c r="W40" s="89">
        <f t="shared" si="6"/>
        <v>0</v>
      </c>
      <c r="X40" s="89">
        <f t="shared" si="6"/>
        <v>0</v>
      </c>
      <c r="Y40" s="89">
        <f t="shared" si="6"/>
        <v>0</v>
      </c>
      <c r="Z40" s="89">
        <f t="shared" si="6"/>
        <v>0</v>
      </c>
      <c r="AA40" s="89">
        <f t="shared" si="6"/>
        <v>0</v>
      </c>
      <c r="AB40" s="89">
        <f t="shared" si="6"/>
        <v>0</v>
      </c>
      <c r="AC40" s="89">
        <f t="shared" si="6"/>
        <v>0</v>
      </c>
      <c r="AD40" s="89">
        <f t="shared" si="6"/>
        <v>0</v>
      </c>
      <c r="AE40" s="89">
        <f t="shared" si="6"/>
        <v>0</v>
      </c>
      <c r="AF40" s="89">
        <f t="shared" si="6"/>
        <v>0</v>
      </c>
      <c r="AG40" s="89">
        <f t="shared" si="6"/>
        <v>0</v>
      </c>
      <c r="AH40" s="89">
        <f t="shared" si="6"/>
        <v>0</v>
      </c>
      <c r="AI40" s="89">
        <f t="shared" si="6"/>
        <v>0</v>
      </c>
      <c r="AJ40" s="89">
        <f t="shared" si="6"/>
        <v>0</v>
      </c>
      <c r="AK40" s="89">
        <f t="shared" si="6"/>
        <v>0</v>
      </c>
      <c r="AL40" s="89">
        <f t="shared" si="6"/>
        <v>0</v>
      </c>
      <c r="AM40" s="89">
        <f t="shared" si="6"/>
        <v>0</v>
      </c>
      <c r="AN40" s="89">
        <f t="shared" si="6"/>
        <v>0</v>
      </c>
      <c r="AO40" s="89">
        <f t="shared" si="6"/>
        <v>0</v>
      </c>
      <c r="AP40" s="89">
        <f t="shared" si="6"/>
        <v>0</v>
      </c>
      <c r="AQ40" s="89">
        <f t="shared" si="6"/>
        <v>0</v>
      </c>
      <c r="AR40" s="89">
        <f t="shared" si="6"/>
        <v>0</v>
      </c>
      <c r="AS40" s="89">
        <f t="shared" si="6"/>
        <v>0</v>
      </c>
      <c r="AT40" s="89">
        <f t="shared" si="6"/>
        <v>0</v>
      </c>
      <c r="AU40" s="89">
        <f t="shared" si="6"/>
        <v>0</v>
      </c>
      <c r="AV40" s="89">
        <f t="shared" si="6"/>
        <v>0</v>
      </c>
      <c r="AW40" s="89">
        <f t="shared" si="6"/>
        <v>0</v>
      </c>
      <c r="AX40" s="89">
        <f t="shared" si="6"/>
        <v>0</v>
      </c>
      <c r="AY40" s="89">
        <f t="shared" si="6"/>
        <v>0</v>
      </c>
      <c r="AZ40" s="89">
        <f t="shared" si="6"/>
        <v>0</v>
      </c>
      <c r="BA40" s="89">
        <f t="shared" si="6"/>
        <v>0</v>
      </c>
      <c r="BB40" s="89">
        <f t="shared" si="6"/>
        <v>0</v>
      </c>
      <c r="BC40" s="89">
        <f t="shared" si="6"/>
        <v>0</v>
      </c>
      <c r="BD40" s="89">
        <f t="shared" si="6"/>
        <v>0</v>
      </c>
      <c r="BE40" s="89">
        <f t="shared" si="6"/>
        <v>0</v>
      </c>
      <c r="BF40" s="89">
        <f t="shared" si="6"/>
        <v>0</v>
      </c>
      <c r="BG40" s="89">
        <f t="shared" si="6"/>
        <v>0</v>
      </c>
      <c r="BH40" s="89">
        <f t="shared" si="6"/>
        <v>0</v>
      </c>
      <c r="BI40" s="89">
        <f t="shared" si="6"/>
        <v>0</v>
      </c>
      <c r="BJ40" s="89">
        <f t="shared" si="6"/>
        <v>0</v>
      </c>
      <c r="BK40" s="89">
        <f t="shared" si="6"/>
        <v>0</v>
      </c>
      <c r="BL40" s="89">
        <f t="shared" si="6"/>
        <v>0</v>
      </c>
      <c r="BM40" s="89">
        <f t="shared" si="6"/>
        <v>0</v>
      </c>
      <c r="BN40" s="89">
        <f t="shared" si="6"/>
        <v>0</v>
      </c>
      <c r="BO40" s="89">
        <f t="shared" si="6"/>
        <v>0</v>
      </c>
      <c r="BP40" s="89">
        <f t="shared" ref="BP40:CX40" si="7">BP39*BP33</f>
        <v>0</v>
      </c>
      <c r="BQ40" s="89">
        <f t="shared" si="7"/>
        <v>0</v>
      </c>
      <c r="BR40" s="89">
        <f t="shared" si="7"/>
        <v>0</v>
      </c>
      <c r="BS40" s="89">
        <f t="shared" si="7"/>
        <v>0</v>
      </c>
      <c r="BT40" s="89">
        <f t="shared" si="7"/>
        <v>0</v>
      </c>
      <c r="BU40" s="89">
        <f t="shared" si="7"/>
        <v>0</v>
      </c>
      <c r="BV40" s="89">
        <f t="shared" si="7"/>
        <v>0</v>
      </c>
      <c r="BW40" s="89">
        <f t="shared" si="7"/>
        <v>0</v>
      </c>
      <c r="BX40" s="89">
        <f t="shared" si="7"/>
        <v>0</v>
      </c>
      <c r="BY40" s="89">
        <f t="shared" si="7"/>
        <v>0</v>
      </c>
      <c r="BZ40" s="89">
        <f t="shared" si="7"/>
        <v>0</v>
      </c>
      <c r="CA40" s="89">
        <f t="shared" si="7"/>
        <v>0</v>
      </c>
      <c r="CB40" s="89">
        <f t="shared" si="7"/>
        <v>0</v>
      </c>
      <c r="CC40" s="89">
        <f t="shared" si="7"/>
        <v>0</v>
      </c>
      <c r="CD40" s="89">
        <f t="shared" si="7"/>
        <v>0</v>
      </c>
      <c r="CE40" s="89">
        <f t="shared" si="7"/>
        <v>0</v>
      </c>
      <c r="CF40" s="89">
        <f t="shared" si="7"/>
        <v>0</v>
      </c>
      <c r="CG40" s="89">
        <f t="shared" si="7"/>
        <v>0</v>
      </c>
      <c r="CH40" s="89">
        <f t="shared" si="7"/>
        <v>0</v>
      </c>
      <c r="CI40" s="89">
        <f t="shared" si="7"/>
        <v>0</v>
      </c>
      <c r="CJ40" s="89">
        <f t="shared" si="7"/>
        <v>0</v>
      </c>
      <c r="CK40" s="89">
        <f t="shared" si="7"/>
        <v>0</v>
      </c>
      <c r="CL40" s="89">
        <f t="shared" si="7"/>
        <v>0</v>
      </c>
      <c r="CM40" s="89">
        <f t="shared" si="7"/>
        <v>0</v>
      </c>
      <c r="CN40" s="89">
        <f t="shared" si="7"/>
        <v>0</v>
      </c>
      <c r="CO40" s="89">
        <f t="shared" si="7"/>
        <v>0</v>
      </c>
      <c r="CP40" s="89">
        <f t="shared" si="7"/>
        <v>0</v>
      </c>
      <c r="CQ40" s="89">
        <f t="shared" si="7"/>
        <v>0</v>
      </c>
      <c r="CR40" s="89">
        <f t="shared" si="7"/>
        <v>0</v>
      </c>
      <c r="CS40" s="89">
        <f t="shared" si="7"/>
        <v>0</v>
      </c>
      <c r="CT40" s="89">
        <f t="shared" si="7"/>
        <v>0</v>
      </c>
      <c r="CU40" s="89">
        <f t="shared" si="7"/>
        <v>0</v>
      </c>
      <c r="CV40" s="89">
        <f t="shared" si="7"/>
        <v>0</v>
      </c>
      <c r="CW40" s="89">
        <f t="shared" si="7"/>
        <v>0</v>
      </c>
      <c r="CX40" s="89">
        <f t="shared" si="7"/>
        <v>0</v>
      </c>
      <c r="CY40" s="89">
        <f>CY39*CY33</f>
        <v>0</v>
      </c>
    </row>
    <row r="41" spans="1:103" s="11" customFormat="1" ht="12.6" customHeight="1">
      <c r="A41" s="87"/>
      <c r="B41" s="88" t="s">
        <v>638</v>
      </c>
      <c r="C41" s="91">
        <f ca="1">SUM(OFFSET(C40,,,,$C$12))</f>
        <v>0</v>
      </c>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87"/>
      <c r="BM41" s="87"/>
      <c r="BN41" s="87"/>
      <c r="BO41" s="87"/>
      <c r="BP41" s="87"/>
      <c r="BQ41" s="87"/>
      <c r="BR41" s="87"/>
      <c r="BS41" s="87"/>
      <c r="BT41" s="87"/>
      <c r="BU41" s="87"/>
      <c r="BV41" s="87"/>
      <c r="BW41" s="87"/>
      <c r="BX41" s="87"/>
      <c r="BY41" s="87"/>
      <c r="BZ41" s="87"/>
      <c r="CA41" s="87"/>
      <c r="CB41" s="87"/>
      <c r="CC41" s="87"/>
      <c r="CD41" s="87"/>
      <c r="CE41" s="87"/>
    </row>
    <row r="42" spans="1:103" s="11" customFormat="1" ht="12.6"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row>
    <row r="43" spans="1:103" s="11" customFormat="1" ht="12.6" customHeight="1">
      <c r="A43" s="10"/>
      <c r="B43" s="84" t="s">
        <v>96</v>
      </c>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row>
    <row r="44" spans="1:103" s="11" customFormat="1" ht="12.6" customHeight="1">
      <c r="A44" s="87"/>
      <c r="B44" s="123" t="s">
        <v>692</v>
      </c>
      <c r="C44" s="86">
        <f>D21</f>
        <v>0</v>
      </c>
      <c r="D44" s="86">
        <f>C44</f>
        <v>0</v>
      </c>
      <c r="E44" s="86">
        <f t="shared" ref="E44:BP45" si="8">D44</f>
        <v>0</v>
      </c>
      <c r="F44" s="86">
        <f t="shared" si="8"/>
        <v>0</v>
      </c>
      <c r="G44" s="86">
        <f t="shared" si="8"/>
        <v>0</v>
      </c>
      <c r="H44" s="86">
        <f t="shared" si="8"/>
        <v>0</v>
      </c>
      <c r="I44" s="86">
        <f t="shared" si="8"/>
        <v>0</v>
      </c>
      <c r="J44" s="86">
        <f t="shared" si="8"/>
        <v>0</v>
      </c>
      <c r="K44" s="86">
        <f t="shared" si="8"/>
        <v>0</v>
      </c>
      <c r="L44" s="86">
        <f t="shared" si="8"/>
        <v>0</v>
      </c>
      <c r="M44" s="86">
        <f t="shared" si="8"/>
        <v>0</v>
      </c>
      <c r="N44" s="86">
        <f t="shared" si="8"/>
        <v>0</v>
      </c>
      <c r="O44" s="86">
        <f t="shared" si="8"/>
        <v>0</v>
      </c>
      <c r="P44" s="86">
        <f t="shared" si="8"/>
        <v>0</v>
      </c>
      <c r="Q44" s="86">
        <f t="shared" si="8"/>
        <v>0</v>
      </c>
      <c r="R44" s="86">
        <f t="shared" si="8"/>
        <v>0</v>
      </c>
      <c r="S44" s="86">
        <f t="shared" si="8"/>
        <v>0</v>
      </c>
      <c r="T44" s="86">
        <f t="shared" si="8"/>
        <v>0</v>
      </c>
      <c r="U44" s="86">
        <f t="shared" si="8"/>
        <v>0</v>
      </c>
      <c r="V44" s="86">
        <f t="shared" si="8"/>
        <v>0</v>
      </c>
      <c r="W44" s="86">
        <f t="shared" si="8"/>
        <v>0</v>
      </c>
      <c r="X44" s="86">
        <f t="shared" si="8"/>
        <v>0</v>
      </c>
      <c r="Y44" s="86">
        <f t="shared" si="8"/>
        <v>0</v>
      </c>
      <c r="Z44" s="86">
        <f t="shared" si="8"/>
        <v>0</v>
      </c>
      <c r="AA44" s="86">
        <f t="shared" si="8"/>
        <v>0</v>
      </c>
      <c r="AB44" s="86">
        <f t="shared" si="8"/>
        <v>0</v>
      </c>
      <c r="AC44" s="86">
        <f t="shared" si="8"/>
        <v>0</v>
      </c>
      <c r="AD44" s="86">
        <f t="shared" si="8"/>
        <v>0</v>
      </c>
      <c r="AE44" s="86">
        <f t="shared" si="8"/>
        <v>0</v>
      </c>
      <c r="AF44" s="86">
        <f t="shared" si="8"/>
        <v>0</v>
      </c>
      <c r="AG44" s="86">
        <f t="shared" si="8"/>
        <v>0</v>
      </c>
      <c r="AH44" s="86">
        <f t="shared" si="8"/>
        <v>0</v>
      </c>
      <c r="AI44" s="86">
        <f t="shared" si="8"/>
        <v>0</v>
      </c>
      <c r="AJ44" s="86">
        <f t="shared" si="8"/>
        <v>0</v>
      </c>
      <c r="AK44" s="86">
        <f t="shared" si="8"/>
        <v>0</v>
      </c>
      <c r="AL44" s="86">
        <f t="shared" si="8"/>
        <v>0</v>
      </c>
      <c r="AM44" s="86">
        <f t="shared" si="8"/>
        <v>0</v>
      </c>
      <c r="AN44" s="86">
        <f t="shared" si="8"/>
        <v>0</v>
      </c>
      <c r="AO44" s="86">
        <f t="shared" si="8"/>
        <v>0</v>
      </c>
      <c r="AP44" s="86">
        <f t="shared" si="8"/>
        <v>0</v>
      </c>
      <c r="AQ44" s="86">
        <f t="shared" si="8"/>
        <v>0</v>
      </c>
      <c r="AR44" s="86">
        <f t="shared" si="8"/>
        <v>0</v>
      </c>
      <c r="AS44" s="86">
        <f t="shared" si="8"/>
        <v>0</v>
      </c>
      <c r="AT44" s="86">
        <f t="shared" si="8"/>
        <v>0</v>
      </c>
      <c r="AU44" s="86">
        <f t="shared" si="8"/>
        <v>0</v>
      </c>
      <c r="AV44" s="86">
        <f t="shared" si="8"/>
        <v>0</v>
      </c>
      <c r="AW44" s="86">
        <f t="shared" si="8"/>
        <v>0</v>
      </c>
      <c r="AX44" s="86">
        <f t="shared" si="8"/>
        <v>0</v>
      </c>
      <c r="AY44" s="86">
        <f t="shared" si="8"/>
        <v>0</v>
      </c>
      <c r="AZ44" s="86">
        <f t="shared" si="8"/>
        <v>0</v>
      </c>
      <c r="BA44" s="86">
        <f t="shared" si="8"/>
        <v>0</v>
      </c>
      <c r="BB44" s="86">
        <f t="shared" si="8"/>
        <v>0</v>
      </c>
      <c r="BC44" s="86">
        <f t="shared" si="8"/>
        <v>0</v>
      </c>
      <c r="BD44" s="86">
        <f t="shared" si="8"/>
        <v>0</v>
      </c>
      <c r="BE44" s="86">
        <f t="shared" si="8"/>
        <v>0</v>
      </c>
      <c r="BF44" s="86">
        <f t="shared" si="8"/>
        <v>0</v>
      </c>
      <c r="BG44" s="86">
        <f t="shared" si="8"/>
        <v>0</v>
      </c>
      <c r="BH44" s="86">
        <f t="shared" si="8"/>
        <v>0</v>
      </c>
      <c r="BI44" s="86">
        <f t="shared" si="8"/>
        <v>0</v>
      </c>
      <c r="BJ44" s="86">
        <f t="shared" si="8"/>
        <v>0</v>
      </c>
      <c r="BK44" s="86">
        <f t="shared" si="8"/>
        <v>0</v>
      </c>
      <c r="BL44" s="86">
        <f t="shared" si="8"/>
        <v>0</v>
      </c>
      <c r="BM44" s="86">
        <f t="shared" si="8"/>
        <v>0</v>
      </c>
      <c r="BN44" s="86">
        <f t="shared" si="8"/>
        <v>0</v>
      </c>
      <c r="BO44" s="86">
        <f t="shared" si="8"/>
        <v>0</v>
      </c>
      <c r="BP44" s="86">
        <f t="shared" si="8"/>
        <v>0</v>
      </c>
      <c r="BQ44" s="86">
        <f t="shared" ref="BQ44:CY45" si="9">BP44</f>
        <v>0</v>
      </c>
      <c r="BR44" s="86">
        <f t="shared" si="9"/>
        <v>0</v>
      </c>
      <c r="BS44" s="86">
        <f t="shared" si="9"/>
        <v>0</v>
      </c>
      <c r="BT44" s="86">
        <f t="shared" si="9"/>
        <v>0</v>
      </c>
      <c r="BU44" s="86">
        <f t="shared" si="9"/>
        <v>0</v>
      </c>
      <c r="BV44" s="86">
        <f t="shared" si="9"/>
        <v>0</v>
      </c>
      <c r="BW44" s="86">
        <f t="shared" si="9"/>
        <v>0</v>
      </c>
      <c r="BX44" s="86">
        <f t="shared" si="9"/>
        <v>0</v>
      </c>
      <c r="BY44" s="86">
        <f t="shared" si="9"/>
        <v>0</v>
      </c>
      <c r="BZ44" s="86">
        <f t="shared" si="9"/>
        <v>0</v>
      </c>
      <c r="CA44" s="86">
        <f t="shared" si="9"/>
        <v>0</v>
      </c>
      <c r="CB44" s="86">
        <f t="shared" si="9"/>
        <v>0</v>
      </c>
      <c r="CC44" s="86">
        <f t="shared" si="9"/>
        <v>0</v>
      </c>
      <c r="CD44" s="86">
        <f t="shared" si="9"/>
        <v>0</v>
      </c>
      <c r="CE44" s="86">
        <f t="shared" si="9"/>
        <v>0</v>
      </c>
      <c r="CF44" s="86">
        <f t="shared" si="9"/>
        <v>0</v>
      </c>
      <c r="CG44" s="86">
        <f t="shared" si="9"/>
        <v>0</v>
      </c>
      <c r="CH44" s="86">
        <f t="shared" si="9"/>
        <v>0</v>
      </c>
      <c r="CI44" s="86">
        <f t="shared" si="9"/>
        <v>0</v>
      </c>
      <c r="CJ44" s="86">
        <f t="shared" si="9"/>
        <v>0</v>
      </c>
      <c r="CK44" s="86">
        <f t="shared" si="9"/>
        <v>0</v>
      </c>
      <c r="CL44" s="86">
        <f t="shared" si="9"/>
        <v>0</v>
      </c>
      <c r="CM44" s="86">
        <f t="shared" si="9"/>
        <v>0</v>
      </c>
      <c r="CN44" s="86">
        <f t="shared" si="9"/>
        <v>0</v>
      </c>
      <c r="CO44" s="86">
        <f t="shared" si="9"/>
        <v>0</v>
      </c>
      <c r="CP44" s="86">
        <f t="shared" si="9"/>
        <v>0</v>
      </c>
      <c r="CQ44" s="86">
        <f t="shared" si="9"/>
        <v>0</v>
      </c>
      <c r="CR44" s="86">
        <f t="shared" si="9"/>
        <v>0</v>
      </c>
      <c r="CS44" s="86">
        <f t="shared" si="9"/>
        <v>0</v>
      </c>
      <c r="CT44" s="86">
        <f t="shared" si="9"/>
        <v>0</v>
      </c>
      <c r="CU44" s="86">
        <f t="shared" si="9"/>
        <v>0</v>
      </c>
      <c r="CV44" s="86">
        <f t="shared" si="9"/>
        <v>0</v>
      </c>
      <c r="CW44" s="86">
        <f t="shared" si="9"/>
        <v>0</v>
      </c>
      <c r="CX44" s="86">
        <f t="shared" si="9"/>
        <v>0</v>
      </c>
      <c r="CY44" s="86">
        <f t="shared" si="9"/>
        <v>0</v>
      </c>
    </row>
    <row r="45" spans="1:103" s="11" customFormat="1" ht="12.6" customHeight="1">
      <c r="A45" s="87"/>
      <c r="B45" s="88" t="s">
        <v>636</v>
      </c>
      <c r="C45" s="121">
        <f>D23</f>
        <v>0</v>
      </c>
      <c r="D45" s="121">
        <f>C45</f>
        <v>0</v>
      </c>
      <c r="E45" s="121">
        <f t="shared" si="8"/>
        <v>0</v>
      </c>
      <c r="F45" s="121">
        <f t="shared" si="8"/>
        <v>0</v>
      </c>
      <c r="G45" s="121">
        <f t="shared" si="8"/>
        <v>0</v>
      </c>
      <c r="H45" s="121">
        <f t="shared" si="8"/>
        <v>0</v>
      </c>
      <c r="I45" s="121">
        <f t="shared" si="8"/>
        <v>0</v>
      </c>
      <c r="J45" s="121">
        <f t="shared" si="8"/>
        <v>0</v>
      </c>
      <c r="K45" s="121">
        <f t="shared" si="8"/>
        <v>0</v>
      </c>
      <c r="L45" s="121">
        <f t="shared" si="8"/>
        <v>0</v>
      </c>
      <c r="M45" s="121">
        <f t="shared" si="8"/>
        <v>0</v>
      </c>
      <c r="N45" s="121">
        <f t="shared" si="8"/>
        <v>0</v>
      </c>
      <c r="O45" s="121">
        <f t="shared" si="8"/>
        <v>0</v>
      </c>
      <c r="P45" s="121">
        <f t="shared" si="8"/>
        <v>0</v>
      </c>
      <c r="Q45" s="121">
        <f t="shared" si="8"/>
        <v>0</v>
      </c>
      <c r="R45" s="121">
        <f t="shared" si="8"/>
        <v>0</v>
      </c>
      <c r="S45" s="121">
        <f t="shared" si="8"/>
        <v>0</v>
      </c>
      <c r="T45" s="121">
        <f t="shared" si="8"/>
        <v>0</v>
      </c>
      <c r="U45" s="121">
        <f t="shared" si="8"/>
        <v>0</v>
      </c>
      <c r="V45" s="121">
        <f t="shared" si="8"/>
        <v>0</v>
      </c>
      <c r="W45" s="121">
        <f t="shared" si="8"/>
        <v>0</v>
      </c>
      <c r="X45" s="121">
        <f t="shared" si="8"/>
        <v>0</v>
      </c>
      <c r="Y45" s="121">
        <f t="shared" si="8"/>
        <v>0</v>
      </c>
      <c r="Z45" s="121">
        <f t="shared" si="8"/>
        <v>0</v>
      </c>
      <c r="AA45" s="121">
        <f t="shared" si="8"/>
        <v>0</v>
      </c>
      <c r="AB45" s="121">
        <f t="shared" si="8"/>
        <v>0</v>
      </c>
      <c r="AC45" s="121">
        <f t="shared" si="8"/>
        <v>0</v>
      </c>
      <c r="AD45" s="121">
        <f t="shared" si="8"/>
        <v>0</v>
      </c>
      <c r="AE45" s="121">
        <f t="shared" si="8"/>
        <v>0</v>
      </c>
      <c r="AF45" s="121">
        <f t="shared" si="8"/>
        <v>0</v>
      </c>
      <c r="AG45" s="121">
        <f t="shared" si="8"/>
        <v>0</v>
      </c>
      <c r="AH45" s="121">
        <f t="shared" si="8"/>
        <v>0</v>
      </c>
      <c r="AI45" s="121">
        <f t="shared" si="8"/>
        <v>0</v>
      </c>
      <c r="AJ45" s="121">
        <f t="shared" si="8"/>
        <v>0</v>
      </c>
      <c r="AK45" s="121">
        <f t="shared" si="8"/>
        <v>0</v>
      </c>
      <c r="AL45" s="121">
        <f t="shared" si="8"/>
        <v>0</v>
      </c>
      <c r="AM45" s="121">
        <f t="shared" si="8"/>
        <v>0</v>
      </c>
      <c r="AN45" s="121">
        <f t="shared" si="8"/>
        <v>0</v>
      </c>
      <c r="AO45" s="121">
        <f t="shared" si="8"/>
        <v>0</v>
      </c>
      <c r="AP45" s="121">
        <f t="shared" si="8"/>
        <v>0</v>
      </c>
      <c r="AQ45" s="121">
        <f t="shared" si="8"/>
        <v>0</v>
      </c>
      <c r="AR45" s="121">
        <f t="shared" si="8"/>
        <v>0</v>
      </c>
      <c r="AS45" s="121">
        <f t="shared" si="8"/>
        <v>0</v>
      </c>
      <c r="AT45" s="121">
        <f t="shared" si="8"/>
        <v>0</v>
      </c>
      <c r="AU45" s="121">
        <f t="shared" si="8"/>
        <v>0</v>
      </c>
      <c r="AV45" s="121">
        <f t="shared" si="8"/>
        <v>0</v>
      </c>
      <c r="AW45" s="121">
        <f t="shared" si="8"/>
        <v>0</v>
      </c>
      <c r="AX45" s="121">
        <f t="shared" si="8"/>
        <v>0</v>
      </c>
      <c r="AY45" s="121">
        <f t="shared" si="8"/>
        <v>0</v>
      </c>
      <c r="AZ45" s="121">
        <f t="shared" si="8"/>
        <v>0</v>
      </c>
      <c r="BA45" s="121">
        <f t="shared" si="8"/>
        <v>0</v>
      </c>
      <c r="BB45" s="121">
        <f t="shared" si="8"/>
        <v>0</v>
      </c>
      <c r="BC45" s="121">
        <f t="shared" si="8"/>
        <v>0</v>
      </c>
      <c r="BD45" s="121">
        <f t="shared" si="8"/>
        <v>0</v>
      </c>
      <c r="BE45" s="121">
        <f t="shared" si="8"/>
        <v>0</v>
      </c>
      <c r="BF45" s="121">
        <f t="shared" si="8"/>
        <v>0</v>
      </c>
      <c r="BG45" s="121">
        <f t="shared" si="8"/>
        <v>0</v>
      </c>
      <c r="BH45" s="121">
        <f t="shared" si="8"/>
        <v>0</v>
      </c>
      <c r="BI45" s="121">
        <f t="shared" si="8"/>
        <v>0</v>
      </c>
      <c r="BJ45" s="121">
        <f t="shared" si="8"/>
        <v>0</v>
      </c>
      <c r="BK45" s="121">
        <f t="shared" si="8"/>
        <v>0</v>
      </c>
      <c r="BL45" s="121">
        <f t="shared" si="8"/>
        <v>0</v>
      </c>
      <c r="BM45" s="121">
        <f t="shared" si="8"/>
        <v>0</v>
      </c>
      <c r="BN45" s="121">
        <f t="shared" si="8"/>
        <v>0</v>
      </c>
      <c r="BO45" s="121">
        <f t="shared" si="8"/>
        <v>0</v>
      </c>
      <c r="BP45" s="121">
        <f t="shared" si="8"/>
        <v>0</v>
      </c>
      <c r="BQ45" s="121">
        <f t="shared" si="9"/>
        <v>0</v>
      </c>
      <c r="BR45" s="121">
        <f t="shared" si="9"/>
        <v>0</v>
      </c>
      <c r="BS45" s="121">
        <f t="shared" si="9"/>
        <v>0</v>
      </c>
      <c r="BT45" s="121">
        <f t="shared" si="9"/>
        <v>0</v>
      </c>
      <c r="BU45" s="121">
        <f t="shared" si="9"/>
        <v>0</v>
      </c>
      <c r="BV45" s="121">
        <f t="shared" si="9"/>
        <v>0</v>
      </c>
      <c r="BW45" s="121">
        <f t="shared" si="9"/>
        <v>0</v>
      </c>
      <c r="BX45" s="121">
        <f t="shared" si="9"/>
        <v>0</v>
      </c>
      <c r="BY45" s="121">
        <f t="shared" si="9"/>
        <v>0</v>
      </c>
      <c r="BZ45" s="121">
        <f t="shared" si="9"/>
        <v>0</v>
      </c>
      <c r="CA45" s="121">
        <f t="shared" si="9"/>
        <v>0</v>
      </c>
      <c r="CB45" s="121">
        <f t="shared" si="9"/>
        <v>0</v>
      </c>
      <c r="CC45" s="121">
        <f t="shared" si="9"/>
        <v>0</v>
      </c>
      <c r="CD45" s="121">
        <f t="shared" si="9"/>
        <v>0</v>
      </c>
      <c r="CE45" s="121">
        <f t="shared" si="9"/>
        <v>0</v>
      </c>
      <c r="CF45" s="121">
        <f t="shared" si="9"/>
        <v>0</v>
      </c>
      <c r="CG45" s="121">
        <f t="shared" si="9"/>
        <v>0</v>
      </c>
      <c r="CH45" s="121">
        <f t="shared" si="9"/>
        <v>0</v>
      </c>
      <c r="CI45" s="121">
        <f t="shared" si="9"/>
        <v>0</v>
      </c>
      <c r="CJ45" s="121">
        <f t="shared" si="9"/>
        <v>0</v>
      </c>
      <c r="CK45" s="121">
        <f t="shared" si="9"/>
        <v>0</v>
      </c>
      <c r="CL45" s="121">
        <f t="shared" si="9"/>
        <v>0</v>
      </c>
      <c r="CM45" s="121">
        <f t="shared" si="9"/>
        <v>0</v>
      </c>
      <c r="CN45" s="121">
        <f t="shared" si="9"/>
        <v>0</v>
      </c>
      <c r="CO45" s="121">
        <f t="shared" si="9"/>
        <v>0</v>
      </c>
      <c r="CP45" s="121">
        <f t="shared" si="9"/>
        <v>0</v>
      </c>
      <c r="CQ45" s="121">
        <f t="shared" si="9"/>
        <v>0</v>
      </c>
      <c r="CR45" s="121">
        <f t="shared" si="9"/>
        <v>0</v>
      </c>
      <c r="CS45" s="121">
        <f t="shared" si="9"/>
        <v>0</v>
      </c>
      <c r="CT45" s="121">
        <f t="shared" si="9"/>
        <v>0</v>
      </c>
      <c r="CU45" s="121">
        <f t="shared" si="9"/>
        <v>0</v>
      </c>
      <c r="CV45" s="121">
        <f t="shared" si="9"/>
        <v>0</v>
      </c>
      <c r="CW45" s="121">
        <f t="shared" si="9"/>
        <v>0</v>
      </c>
      <c r="CX45" s="121">
        <f t="shared" si="9"/>
        <v>0</v>
      </c>
      <c r="CY45" s="121">
        <f t="shared" si="9"/>
        <v>0</v>
      </c>
    </row>
    <row r="46" spans="1:103" s="11" customFormat="1" ht="12.6" customHeight="1">
      <c r="A46" s="87"/>
      <c r="B46" s="90" t="s">
        <v>637</v>
      </c>
      <c r="C46" s="121">
        <f>C45*C$33</f>
        <v>0</v>
      </c>
      <c r="D46" s="121">
        <f>D45*D$33</f>
        <v>0</v>
      </c>
      <c r="E46" s="121">
        <f t="shared" ref="E46:BP46" si="10">E45*E$33</f>
        <v>0</v>
      </c>
      <c r="F46" s="121">
        <f t="shared" si="10"/>
        <v>0</v>
      </c>
      <c r="G46" s="121">
        <f t="shared" si="10"/>
        <v>0</v>
      </c>
      <c r="H46" s="121">
        <f t="shared" si="10"/>
        <v>0</v>
      </c>
      <c r="I46" s="121">
        <f t="shared" si="10"/>
        <v>0</v>
      </c>
      <c r="J46" s="121">
        <f t="shared" si="10"/>
        <v>0</v>
      </c>
      <c r="K46" s="121">
        <f t="shared" si="10"/>
        <v>0</v>
      </c>
      <c r="L46" s="121">
        <f t="shared" si="10"/>
        <v>0</v>
      </c>
      <c r="M46" s="121">
        <f t="shared" si="10"/>
        <v>0</v>
      </c>
      <c r="N46" s="121">
        <f t="shared" si="10"/>
        <v>0</v>
      </c>
      <c r="O46" s="121">
        <f t="shared" si="10"/>
        <v>0</v>
      </c>
      <c r="P46" s="121">
        <f t="shared" si="10"/>
        <v>0</v>
      </c>
      <c r="Q46" s="121">
        <f t="shared" si="10"/>
        <v>0</v>
      </c>
      <c r="R46" s="121">
        <f t="shared" si="10"/>
        <v>0</v>
      </c>
      <c r="S46" s="121">
        <f t="shared" si="10"/>
        <v>0</v>
      </c>
      <c r="T46" s="121">
        <f t="shared" si="10"/>
        <v>0</v>
      </c>
      <c r="U46" s="121">
        <f t="shared" si="10"/>
        <v>0</v>
      </c>
      <c r="V46" s="121">
        <f t="shared" si="10"/>
        <v>0</v>
      </c>
      <c r="W46" s="121">
        <f t="shared" si="10"/>
        <v>0</v>
      </c>
      <c r="X46" s="121">
        <f t="shared" si="10"/>
        <v>0</v>
      </c>
      <c r="Y46" s="121">
        <f t="shared" si="10"/>
        <v>0</v>
      </c>
      <c r="Z46" s="121">
        <f t="shared" si="10"/>
        <v>0</v>
      </c>
      <c r="AA46" s="121">
        <f t="shared" si="10"/>
        <v>0</v>
      </c>
      <c r="AB46" s="121">
        <f t="shared" si="10"/>
        <v>0</v>
      </c>
      <c r="AC46" s="121">
        <f t="shared" si="10"/>
        <v>0</v>
      </c>
      <c r="AD46" s="121">
        <f t="shared" si="10"/>
        <v>0</v>
      </c>
      <c r="AE46" s="121">
        <f t="shared" si="10"/>
        <v>0</v>
      </c>
      <c r="AF46" s="121">
        <f t="shared" si="10"/>
        <v>0</v>
      </c>
      <c r="AG46" s="121">
        <f t="shared" si="10"/>
        <v>0</v>
      </c>
      <c r="AH46" s="121">
        <f t="shared" si="10"/>
        <v>0</v>
      </c>
      <c r="AI46" s="121">
        <f t="shared" si="10"/>
        <v>0</v>
      </c>
      <c r="AJ46" s="121">
        <f t="shared" si="10"/>
        <v>0</v>
      </c>
      <c r="AK46" s="121">
        <f t="shared" si="10"/>
        <v>0</v>
      </c>
      <c r="AL46" s="121">
        <f t="shared" si="10"/>
        <v>0</v>
      </c>
      <c r="AM46" s="121">
        <f t="shared" si="10"/>
        <v>0</v>
      </c>
      <c r="AN46" s="121">
        <f t="shared" si="10"/>
        <v>0</v>
      </c>
      <c r="AO46" s="121">
        <f t="shared" si="10"/>
        <v>0</v>
      </c>
      <c r="AP46" s="121">
        <f t="shared" si="10"/>
        <v>0</v>
      </c>
      <c r="AQ46" s="121">
        <f t="shared" si="10"/>
        <v>0</v>
      </c>
      <c r="AR46" s="121">
        <f t="shared" si="10"/>
        <v>0</v>
      </c>
      <c r="AS46" s="121">
        <f t="shared" si="10"/>
        <v>0</v>
      </c>
      <c r="AT46" s="121">
        <f t="shared" si="10"/>
        <v>0</v>
      </c>
      <c r="AU46" s="121">
        <f t="shared" si="10"/>
        <v>0</v>
      </c>
      <c r="AV46" s="121">
        <f t="shared" si="10"/>
        <v>0</v>
      </c>
      <c r="AW46" s="121">
        <f t="shared" si="10"/>
        <v>0</v>
      </c>
      <c r="AX46" s="121">
        <f t="shared" si="10"/>
        <v>0</v>
      </c>
      <c r="AY46" s="121">
        <f t="shared" si="10"/>
        <v>0</v>
      </c>
      <c r="AZ46" s="121">
        <f t="shared" si="10"/>
        <v>0</v>
      </c>
      <c r="BA46" s="121">
        <f t="shared" si="10"/>
        <v>0</v>
      </c>
      <c r="BB46" s="121">
        <f t="shared" si="10"/>
        <v>0</v>
      </c>
      <c r="BC46" s="121">
        <f t="shared" si="10"/>
        <v>0</v>
      </c>
      <c r="BD46" s="121">
        <f t="shared" si="10"/>
        <v>0</v>
      </c>
      <c r="BE46" s="121">
        <f t="shared" si="10"/>
        <v>0</v>
      </c>
      <c r="BF46" s="121">
        <f t="shared" si="10"/>
        <v>0</v>
      </c>
      <c r="BG46" s="121">
        <f t="shared" si="10"/>
        <v>0</v>
      </c>
      <c r="BH46" s="121">
        <f t="shared" si="10"/>
        <v>0</v>
      </c>
      <c r="BI46" s="121">
        <f t="shared" si="10"/>
        <v>0</v>
      </c>
      <c r="BJ46" s="121">
        <f t="shared" si="10"/>
        <v>0</v>
      </c>
      <c r="BK46" s="121">
        <f t="shared" si="10"/>
        <v>0</v>
      </c>
      <c r="BL46" s="121">
        <f t="shared" si="10"/>
        <v>0</v>
      </c>
      <c r="BM46" s="121">
        <f t="shared" si="10"/>
        <v>0</v>
      </c>
      <c r="BN46" s="121">
        <f t="shared" si="10"/>
        <v>0</v>
      </c>
      <c r="BO46" s="121">
        <f t="shared" si="10"/>
        <v>0</v>
      </c>
      <c r="BP46" s="121">
        <f t="shared" si="10"/>
        <v>0</v>
      </c>
      <c r="BQ46" s="121">
        <f t="shared" ref="BQ46:CY46" si="11">BQ45*BQ$33</f>
        <v>0</v>
      </c>
      <c r="BR46" s="121">
        <f t="shared" si="11"/>
        <v>0</v>
      </c>
      <c r="BS46" s="121">
        <f t="shared" si="11"/>
        <v>0</v>
      </c>
      <c r="BT46" s="121">
        <f t="shared" si="11"/>
        <v>0</v>
      </c>
      <c r="BU46" s="121">
        <f t="shared" si="11"/>
        <v>0</v>
      </c>
      <c r="BV46" s="121">
        <f t="shared" si="11"/>
        <v>0</v>
      </c>
      <c r="BW46" s="121">
        <f t="shared" si="11"/>
        <v>0</v>
      </c>
      <c r="BX46" s="121">
        <f t="shared" si="11"/>
        <v>0</v>
      </c>
      <c r="BY46" s="121">
        <f t="shared" si="11"/>
        <v>0</v>
      </c>
      <c r="BZ46" s="121">
        <f t="shared" si="11"/>
        <v>0</v>
      </c>
      <c r="CA46" s="121">
        <f t="shared" si="11"/>
        <v>0</v>
      </c>
      <c r="CB46" s="121">
        <f t="shared" si="11"/>
        <v>0</v>
      </c>
      <c r="CC46" s="121">
        <f t="shared" si="11"/>
        <v>0</v>
      </c>
      <c r="CD46" s="121">
        <f t="shared" si="11"/>
        <v>0</v>
      </c>
      <c r="CE46" s="121">
        <f t="shared" si="11"/>
        <v>0</v>
      </c>
      <c r="CF46" s="121">
        <f t="shared" si="11"/>
        <v>0</v>
      </c>
      <c r="CG46" s="121">
        <f t="shared" si="11"/>
        <v>0</v>
      </c>
      <c r="CH46" s="121">
        <f t="shared" si="11"/>
        <v>0</v>
      </c>
      <c r="CI46" s="121">
        <f t="shared" si="11"/>
        <v>0</v>
      </c>
      <c r="CJ46" s="121">
        <f t="shared" si="11"/>
        <v>0</v>
      </c>
      <c r="CK46" s="121">
        <f t="shared" si="11"/>
        <v>0</v>
      </c>
      <c r="CL46" s="121">
        <f t="shared" si="11"/>
        <v>0</v>
      </c>
      <c r="CM46" s="121">
        <f t="shared" si="11"/>
        <v>0</v>
      </c>
      <c r="CN46" s="121">
        <f t="shared" si="11"/>
        <v>0</v>
      </c>
      <c r="CO46" s="121">
        <f t="shared" si="11"/>
        <v>0</v>
      </c>
      <c r="CP46" s="121">
        <f t="shared" si="11"/>
        <v>0</v>
      </c>
      <c r="CQ46" s="121">
        <f t="shared" si="11"/>
        <v>0</v>
      </c>
      <c r="CR46" s="121">
        <f t="shared" si="11"/>
        <v>0</v>
      </c>
      <c r="CS46" s="121">
        <f t="shared" si="11"/>
        <v>0</v>
      </c>
      <c r="CT46" s="121">
        <f t="shared" si="11"/>
        <v>0</v>
      </c>
      <c r="CU46" s="121">
        <f t="shared" si="11"/>
        <v>0</v>
      </c>
      <c r="CV46" s="121">
        <f t="shared" si="11"/>
        <v>0</v>
      </c>
      <c r="CW46" s="121">
        <f t="shared" si="11"/>
        <v>0</v>
      </c>
      <c r="CX46" s="121">
        <f t="shared" si="11"/>
        <v>0</v>
      </c>
      <c r="CY46" s="121">
        <f t="shared" si="11"/>
        <v>0</v>
      </c>
    </row>
    <row r="47" spans="1:103" s="11" customFormat="1" ht="12.6" customHeight="1">
      <c r="A47" s="87"/>
      <c r="B47" s="88" t="s">
        <v>638</v>
      </c>
      <c r="C47" s="91">
        <f ca="1">SUM(OFFSET(C46,,,,$C$12))</f>
        <v>0</v>
      </c>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87"/>
      <c r="BM47" s="87"/>
      <c r="BN47" s="87"/>
      <c r="BO47" s="87"/>
      <c r="BP47" s="87"/>
      <c r="BQ47" s="87"/>
      <c r="BR47" s="87"/>
      <c r="BS47" s="87"/>
      <c r="BT47" s="87"/>
      <c r="BU47" s="87"/>
      <c r="BV47" s="87"/>
      <c r="BW47" s="87"/>
      <c r="BX47" s="87"/>
      <c r="BY47" s="87"/>
      <c r="BZ47" s="87"/>
      <c r="CA47" s="87"/>
      <c r="CB47" s="87"/>
      <c r="CC47" s="87"/>
      <c r="CD47" s="87"/>
      <c r="CE47" s="87"/>
    </row>
    <row r="48" spans="1:103" s="11" customFormat="1" ht="12.7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row>
    <row r="49" spans="1:103" s="11" customFormat="1" ht="12.6" customHeight="1">
      <c r="A49" s="10"/>
      <c r="B49" s="81" t="s">
        <v>543</v>
      </c>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row>
    <row r="50" spans="1:103" s="11" customFormat="1" ht="12.6" customHeight="1">
      <c r="A50" s="10"/>
      <c r="B50" s="83"/>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row>
    <row r="51" spans="1:103" s="11" customFormat="1" ht="12.6" customHeight="1">
      <c r="A51" s="10"/>
      <c r="B51" s="84" t="s">
        <v>216</v>
      </c>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row>
    <row r="52" spans="1:103" s="11" customFormat="1" ht="12.6" customHeight="1">
      <c r="A52" s="10"/>
      <c r="B52" s="123" t="s">
        <v>692</v>
      </c>
      <c r="C52" s="86">
        <f>E17</f>
        <v>2500</v>
      </c>
      <c r="D52" s="86">
        <f>C52</f>
        <v>2500</v>
      </c>
      <c r="E52" s="86">
        <f t="shared" ref="E52:BP53" si="12">D52</f>
        <v>2500</v>
      </c>
      <c r="F52" s="86">
        <f t="shared" si="12"/>
        <v>2500</v>
      </c>
      <c r="G52" s="86">
        <f t="shared" si="12"/>
        <v>2500</v>
      </c>
      <c r="H52" s="86">
        <f t="shared" si="12"/>
        <v>2500</v>
      </c>
      <c r="I52" s="86">
        <f t="shared" si="12"/>
        <v>2500</v>
      </c>
      <c r="J52" s="86">
        <f t="shared" si="12"/>
        <v>2500</v>
      </c>
      <c r="K52" s="86">
        <f t="shared" si="12"/>
        <v>2500</v>
      </c>
      <c r="L52" s="86">
        <f t="shared" si="12"/>
        <v>2500</v>
      </c>
      <c r="M52" s="86">
        <f t="shared" si="12"/>
        <v>2500</v>
      </c>
      <c r="N52" s="86">
        <f t="shared" si="12"/>
        <v>2500</v>
      </c>
      <c r="O52" s="86">
        <f t="shared" si="12"/>
        <v>2500</v>
      </c>
      <c r="P52" s="86">
        <f t="shared" si="12"/>
        <v>2500</v>
      </c>
      <c r="Q52" s="86">
        <f t="shared" si="12"/>
        <v>2500</v>
      </c>
      <c r="R52" s="86">
        <f t="shared" si="12"/>
        <v>2500</v>
      </c>
      <c r="S52" s="86">
        <f t="shared" si="12"/>
        <v>2500</v>
      </c>
      <c r="T52" s="86">
        <f t="shared" si="12"/>
        <v>2500</v>
      </c>
      <c r="U52" s="86">
        <f t="shared" si="12"/>
        <v>2500</v>
      </c>
      <c r="V52" s="86">
        <f t="shared" si="12"/>
        <v>2500</v>
      </c>
      <c r="W52" s="86">
        <f t="shared" si="12"/>
        <v>2500</v>
      </c>
      <c r="X52" s="86">
        <f t="shared" si="12"/>
        <v>2500</v>
      </c>
      <c r="Y52" s="86">
        <f t="shared" si="12"/>
        <v>2500</v>
      </c>
      <c r="Z52" s="86">
        <f t="shared" si="12"/>
        <v>2500</v>
      </c>
      <c r="AA52" s="86">
        <f t="shared" si="12"/>
        <v>2500</v>
      </c>
      <c r="AB52" s="86">
        <f t="shared" si="12"/>
        <v>2500</v>
      </c>
      <c r="AC52" s="86">
        <f t="shared" si="12"/>
        <v>2500</v>
      </c>
      <c r="AD52" s="86">
        <f t="shared" si="12"/>
        <v>2500</v>
      </c>
      <c r="AE52" s="86">
        <f t="shared" si="12"/>
        <v>2500</v>
      </c>
      <c r="AF52" s="86">
        <f t="shared" si="12"/>
        <v>2500</v>
      </c>
      <c r="AG52" s="86">
        <f t="shared" si="12"/>
        <v>2500</v>
      </c>
      <c r="AH52" s="86">
        <f t="shared" si="12"/>
        <v>2500</v>
      </c>
      <c r="AI52" s="86">
        <f t="shared" si="12"/>
        <v>2500</v>
      </c>
      <c r="AJ52" s="86">
        <f t="shared" si="12"/>
        <v>2500</v>
      </c>
      <c r="AK52" s="86">
        <f t="shared" si="12"/>
        <v>2500</v>
      </c>
      <c r="AL52" s="86">
        <f t="shared" si="12"/>
        <v>2500</v>
      </c>
      <c r="AM52" s="86">
        <f t="shared" si="12"/>
        <v>2500</v>
      </c>
      <c r="AN52" s="86">
        <f t="shared" si="12"/>
        <v>2500</v>
      </c>
      <c r="AO52" s="86">
        <f t="shared" si="12"/>
        <v>2500</v>
      </c>
      <c r="AP52" s="86">
        <f t="shared" si="12"/>
        <v>2500</v>
      </c>
      <c r="AQ52" s="86">
        <f t="shared" si="12"/>
        <v>2500</v>
      </c>
      <c r="AR52" s="86">
        <f t="shared" si="12"/>
        <v>2500</v>
      </c>
      <c r="AS52" s="86">
        <f t="shared" si="12"/>
        <v>2500</v>
      </c>
      <c r="AT52" s="86">
        <f t="shared" si="12"/>
        <v>2500</v>
      </c>
      <c r="AU52" s="86">
        <f t="shared" si="12"/>
        <v>2500</v>
      </c>
      <c r="AV52" s="86">
        <f t="shared" si="12"/>
        <v>2500</v>
      </c>
      <c r="AW52" s="86">
        <f t="shared" si="12"/>
        <v>2500</v>
      </c>
      <c r="AX52" s="86">
        <f t="shared" si="12"/>
        <v>2500</v>
      </c>
      <c r="AY52" s="86">
        <f t="shared" si="12"/>
        <v>2500</v>
      </c>
      <c r="AZ52" s="86">
        <f t="shared" si="12"/>
        <v>2500</v>
      </c>
      <c r="BA52" s="86">
        <f t="shared" si="12"/>
        <v>2500</v>
      </c>
      <c r="BB52" s="86">
        <f t="shared" si="12"/>
        <v>2500</v>
      </c>
      <c r="BC52" s="86">
        <f t="shared" si="12"/>
        <v>2500</v>
      </c>
      <c r="BD52" s="86">
        <f t="shared" si="12"/>
        <v>2500</v>
      </c>
      <c r="BE52" s="86">
        <f t="shared" si="12"/>
        <v>2500</v>
      </c>
      <c r="BF52" s="86">
        <f t="shared" si="12"/>
        <v>2500</v>
      </c>
      <c r="BG52" s="86">
        <f t="shared" si="12"/>
        <v>2500</v>
      </c>
      <c r="BH52" s="86">
        <f t="shared" si="12"/>
        <v>2500</v>
      </c>
      <c r="BI52" s="86">
        <f t="shared" si="12"/>
        <v>2500</v>
      </c>
      <c r="BJ52" s="86">
        <f t="shared" si="12"/>
        <v>2500</v>
      </c>
      <c r="BK52" s="86">
        <f t="shared" si="12"/>
        <v>2500</v>
      </c>
      <c r="BL52" s="86">
        <f t="shared" si="12"/>
        <v>2500</v>
      </c>
      <c r="BM52" s="86">
        <f t="shared" si="12"/>
        <v>2500</v>
      </c>
      <c r="BN52" s="86">
        <f t="shared" si="12"/>
        <v>2500</v>
      </c>
      <c r="BO52" s="86">
        <f t="shared" si="12"/>
        <v>2500</v>
      </c>
      <c r="BP52" s="86">
        <f t="shared" si="12"/>
        <v>2500</v>
      </c>
      <c r="BQ52" s="86">
        <f t="shared" ref="BQ52:CY53" si="13">BP52</f>
        <v>2500</v>
      </c>
      <c r="BR52" s="86">
        <f t="shared" si="13"/>
        <v>2500</v>
      </c>
      <c r="BS52" s="86">
        <f t="shared" si="13"/>
        <v>2500</v>
      </c>
      <c r="BT52" s="86">
        <f t="shared" si="13"/>
        <v>2500</v>
      </c>
      <c r="BU52" s="86">
        <f t="shared" si="13"/>
        <v>2500</v>
      </c>
      <c r="BV52" s="86">
        <f t="shared" si="13"/>
        <v>2500</v>
      </c>
      <c r="BW52" s="86">
        <f t="shared" si="13"/>
        <v>2500</v>
      </c>
      <c r="BX52" s="86">
        <f t="shared" si="13"/>
        <v>2500</v>
      </c>
      <c r="BY52" s="86">
        <f t="shared" si="13"/>
        <v>2500</v>
      </c>
      <c r="BZ52" s="86">
        <f t="shared" si="13"/>
        <v>2500</v>
      </c>
      <c r="CA52" s="86">
        <f t="shared" si="13"/>
        <v>2500</v>
      </c>
      <c r="CB52" s="86">
        <f t="shared" si="13"/>
        <v>2500</v>
      </c>
      <c r="CC52" s="86">
        <f t="shared" si="13"/>
        <v>2500</v>
      </c>
      <c r="CD52" s="86">
        <f t="shared" si="13"/>
        <v>2500</v>
      </c>
      <c r="CE52" s="86">
        <f t="shared" si="13"/>
        <v>2500</v>
      </c>
      <c r="CF52" s="86">
        <f t="shared" si="13"/>
        <v>2500</v>
      </c>
      <c r="CG52" s="86">
        <f t="shared" si="13"/>
        <v>2500</v>
      </c>
      <c r="CH52" s="86">
        <f t="shared" si="13"/>
        <v>2500</v>
      </c>
      <c r="CI52" s="86">
        <f t="shared" si="13"/>
        <v>2500</v>
      </c>
      <c r="CJ52" s="86">
        <f t="shared" si="13"/>
        <v>2500</v>
      </c>
      <c r="CK52" s="86">
        <f t="shared" si="13"/>
        <v>2500</v>
      </c>
      <c r="CL52" s="86">
        <f t="shared" si="13"/>
        <v>2500</v>
      </c>
      <c r="CM52" s="86">
        <f t="shared" si="13"/>
        <v>2500</v>
      </c>
      <c r="CN52" s="86">
        <f t="shared" si="13"/>
        <v>2500</v>
      </c>
      <c r="CO52" s="86">
        <f t="shared" si="13"/>
        <v>2500</v>
      </c>
      <c r="CP52" s="86">
        <f t="shared" si="13"/>
        <v>2500</v>
      </c>
      <c r="CQ52" s="86">
        <f t="shared" si="13"/>
        <v>2500</v>
      </c>
      <c r="CR52" s="86">
        <f t="shared" si="13"/>
        <v>2500</v>
      </c>
      <c r="CS52" s="86">
        <f t="shared" si="13"/>
        <v>2500</v>
      </c>
      <c r="CT52" s="86">
        <f t="shared" si="13"/>
        <v>2500</v>
      </c>
      <c r="CU52" s="86">
        <f t="shared" si="13"/>
        <v>2500</v>
      </c>
      <c r="CV52" s="86">
        <f t="shared" si="13"/>
        <v>2500</v>
      </c>
      <c r="CW52" s="86">
        <f t="shared" si="13"/>
        <v>2500</v>
      </c>
      <c r="CX52" s="86">
        <f t="shared" si="13"/>
        <v>2500</v>
      </c>
      <c r="CY52" s="86">
        <f t="shared" si="13"/>
        <v>2500</v>
      </c>
    </row>
    <row r="53" spans="1:103" s="11" customFormat="1" ht="12.6" customHeight="1">
      <c r="A53" s="87"/>
      <c r="B53" s="88" t="s">
        <v>636</v>
      </c>
      <c r="C53" s="89">
        <f>E19</f>
        <v>13032.722495895781</v>
      </c>
      <c r="D53" s="89">
        <f>C53</f>
        <v>13032.722495895781</v>
      </c>
      <c r="E53" s="89">
        <f t="shared" si="12"/>
        <v>13032.722495895781</v>
      </c>
      <c r="F53" s="89">
        <f t="shared" si="12"/>
        <v>13032.722495895781</v>
      </c>
      <c r="G53" s="89">
        <f t="shared" si="12"/>
        <v>13032.722495895781</v>
      </c>
      <c r="H53" s="89">
        <f t="shared" si="12"/>
        <v>13032.722495895781</v>
      </c>
      <c r="I53" s="89">
        <f t="shared" si="12"/>
        <v>13032.722495895781</v>
      </c>
      <c r="J53" s="89">
        <f t="shared" si="12"/>
        <v>13032.722495895781</v>
      </c>
      <c r="K53" s="89">
        <f t="shared" si="12"/>
        <v>13032.722495895781</v>
      </c>
      <c r="L53" s="89">
        <f t="shared" si="12"/>
        <v>13032.722495895781</v>
      </c>
      <c r="M53" s="89">
        <f t="shared" si="12"/>
        <v>13032.722495895781</v>
      </c>
      <c r="N53" s="89">
        <f t="shared" si="12"/>
        <v>13032.722495895781</v>
      </c>
      <c r="O53" s="89">
        <f t="shared" si="12"/>
        <v>13032.722495895781</v>
      </c>
      <c r="P53" s="89">
        <f t="shared" si="12"/>
        <v>13032.722495895781</v>
      </c>
      <c r="Q53" s="89">
        <f t="shared" si="12"/>
        <v>13032.722495895781</v>
      </c>
      <c r="R53" s="89">
        <f t="shared" si="12"/>
        <v>13032.722495895781</v>
      </c>
      <c r="S53" s="89">
        <f t="shared" si="12"/>
        <v>13032.722495895781</v>
      </c>
      <c r="T53" s="89">
        <f t="shared" si="12"/>
        <v>13032.722495895781</v>
      </c>
      <c r="U53" s="89">
        <f t="shared" si="12"/>
        <v>13032.722495895781</v>
      </c>
      <c r="V53" s="89">
        <f t="shared" si="12"/>
        <v>13032.722495895781</v>
      </c>
      <c r="W53" s="89">
        <f t="shared" si="12"/>
        <v>13032.722495895781</v>
      </c>
      <c r="X53" s="89">
        <f t="shared" si="12"/>
        <v>13032.722495895781</v>
      </c>
      <c r="Y53" s="89">
        <f t="shared" si="12"/>
        <v>13032.722495895781</v>
      </c>
      <c r="Z53" s="89">
        <f t="shared" si="12"/>
        <v>13032.722495895781</v>
      </c>
      <c r="AA53" s="89">
        <f t="shared" si="12"/>
        <v>13032.722495895781</v>
      </c>
      <c r="AB53" s="89">
        <f t="shared" si="12"/>
        <v>13032.722495895781</v>
      </c>
      <c r="AC53" s="89">
        <f t="shared" si="12"/>
        <v>13032.722495895781</v>
      </c>
      <c r="AD53" s="89">
        <f t="shared" si="12"/>
        <v>13032.722495895781</v>
      </c>
      <c r="AE53" s="89">
        <f t="shared" si="12"/>
        <v>13032.722495895781</v>
      </c>
      <c r="AF53" s="89">
        <f t="shared" si="12"/>
        <v>13032.722495895781</v>
      </c>
      <c r="AG53" s="89">
        <f t="shared" si="12"/>
        <v>13032.722495895781</v>
      </c>
      <c r="AH53" s="89">
        <f t="shared" si="12"/>
        <v>13032.722495895781</v>
      </c>
      <c r="AI53" s="89">
        <f t="shared" si="12"/>
        <v>13032.722495895781</v>
      </c>
      <c r="AJ53" s="89">
        <f t="shared" si="12"/>
        <v>13032.722495895781</v>
      </c>
      <c r="AK53" s="89">
        <f t="shared" si="12"/>
        <v>13032.722495895781</v>
      </c>
      <c r="AL53" s="89">
        <f t="shared" si="12"/>
        <v>13032.722495895781</v>
      </c>
      <c r="AM53" s="89">
        <f t="shared" si="12"/>
        <v>13032.722495895781</v>
      </c>
      <c r="AN53" s="89">
        <f t="shared" si="12"/>
        <v>13032.722495895781</v>
      </c>
      <c r="AO53" s="89">
        <f t="shared" si="12"/>
        <v>13032.722495895781</v>
      </c>
      <c r="AP53" s="89">
        <f t="shared" si="12"/>
        <v>13032.722495895781</v>
      </c>
      <c r="AQ53" s="89">
        <f t="shared" si="12"/>
        <v>13032.722495895781</v>
      </c>
      <c r="AR53" s="89">
        <f t="shared" si="12"/>
        <v>13032.722495895781</v>
      </c>
      <c r="AS53" s="89">
        <f t="shared" si="12"/>
        <v>13032.722495895781</v>
      </c>
      <c r="AT53" s="89">
        <f t="shared" si="12"/>
        <v>13032.722495895781</v>
      </c>
      <c r="AU53" s="89">
        <f t="shared" si="12"/>
        <v>13032.722495895781</v>
      </c>
      <c r="AV53" s="89">
        <f t="shared" si="12"/>
        <v>13032.722495895781</v>
      </c>
      <c r="AW53" s="89">
        <f t="shared" si="12"/>
        <v>13032.722495895781</v>
      </c>
      <c r="AX53" s="89">
        <f t="shared" si="12"/>
        <v>13032.722495895781</v>
      </c>
      <c r="AY53" s="89">
        <f t="shared" si="12"/>
        <v>13032.722495895781</v>
      </c>
      <c r="AZ53" s="89">
        <f t="shared" si="12"/>
        <v>13032.722495895781</v>
      </c>
      <c r="BA53" s="89">
        <f t="shared" si="12"/>
        <v>13032.722495895781</v>
      </c>
      <c r="BB53" s="89">
        <f t="shared" si="12"/>
        <v>13032.722495895781</v>
      </c>
      <c r="BC53" s="89">
        <f t="shared" si="12"/>
        <v>13032.722495895781</v>
      </c>
      <c r="BD53" s="89">
        <f t="shared" si="12"/>
        <v>13032.722495895781</v>
      </c>
      <c r="BE53" s="89">
        <f t="shared" si="12"/>
        <v>13032.722495895781</v>
      </c>
      <c r="BF53" s="89">
        <f t="shared" si="12"/>
        <v>13032.722495895781</v>
      </c>
      <c r="BG53" s="89">
        <f t="shared" si="12"/>
        <v>13032.722495895781</v>
      </c>
      <c r="BH53" s="89">
        <f t="shared" si="12"/>
        <v>13032.722495895781</v>
      </c>
      <c r="BI53" s="89">
        <f t="shared" si="12"/>
        <v>13032.722495895781</v>
      </c>
      <c r="BJ53" s="89">
        <f t="shared" si="12"/>
        <v>13032.722495895781</v>
      </c>
      <c r="BK53" s="89">
        <f t="shared" si="12"/>
        <v>13032.722495895781</v>
      </c>
      <c r="BL53" s="89">
        <f t="shared" si="12"/>
        <v>13032.722495895781</v>
      </c>
      <c r="BM53" s="89">
        <f t="shared" si="12"/>
        <v>13032.722495895781</v>
      </c>
      <c r="BN53" s="89">
        <f t="shared" si="12"/>
        <v>13032.722495895781</v>
      </c>
      <c r="BO53" s="89">
        <f t="shared" si="12"/>
        <v>13032.722495895781</v>
      </c>
      <c r="BP53" s="89">
        <f t="shared" si="12"/>
        <v>13032.722495895781</v>
      </c>
      <c r="BQ53" s="89">
        <f t="shared" si="13"/>
        <v>13032.722495895781</v>
      </c>
      <c r="BR53" s="89">
        <f t="shared" si="13"/>
        <v>13032.722495895781</v>
      </c>
      <c r="BS53" s="89">
        <f t="shared" si="13"/>
        <v>13032.722495895781</v>
      </c>
      <c r="BT53" s="89">
        <f t="shared" si="13"/>
        <v>13032.722495895781</v>
      </c>
      <c r="BU53" s="89">
        <f t="shared" si="13"/>
        <v>13032.722495895781</v>
      </c>
      <c r="BV53" s="89">
        <f t="shared" si="13"/>
        <v>13032.722495895781</v>
      </c>
      <c r="BW53" s="89">
        <f t="shared" si="13"/>
        <v>13032.722495895781</v>
      </c>
      <c r="BX53" s="89">
        <f t="shared" si="13"/>
        <v>13032.722495895781</v>
      </c>
      <c r="BY53" s="89">
        <f t="shared" si="13"/>
        <v>13032.722495895781</v>
      </c>
      <c r="BZ53" s="89">
        <f t="shared" si="13"/>
        <v>13032.722495895781</v>
      </c>
      <c r="CA53" s="89">
        <f t="shared" si="13"/>
        <v>13032.722495895781</v>
      </c>
      <c r="CB53" s="89">
        <f t="shared" si="13"/>
        <v>13032.722495895781</v>
      </c>
      <c r="CC53" s="89">
        <f t="shared" si="13"/>
        <v>13032.722495895781</v>
      </c>
      <c r="CD53" s="89">
        <f t="shared" si="13"/>
        <v>13032.722495895781</v>
      </c>
      <c r="CE53" s="89">
        <f t="shared" si="13"/>
        <v>13032.722495895781</v>
      </c>
      <c r="CF53" s="89">
        <f t="shared" si="13"/>
        <v>13032.722495895781</v>
      </c>
      <c r="CG53" s="89">
        <f t="shared" si="13"/>
        <v>13032.722495895781</v>
      </c>
      <c r="CH53" s="89">
        <f t="shared" si="13"/>
        <v>13032.722495895781</v>
      </c>
      <c r="CI53" s="89">
        <f t="shared" si="13"/>
        <v>13032.722495895781</v>
      </c>
      <c r="CJ53" s="89">
        <f t="shared" si="13"/>
        <v>13032.722495895781</v>
      </c>
      <c r="CK53" s="89">
        <f t="shared" si="13"/>
        <v>13032.722495895781</v>
      </c>
      <c r="CL53" s="89">
        <f t="shared" si="13"/>
        <v>13032.722495895781</v>
      </c>
      <c r="CM53" s="89">
        <f t="shared" si="13"/>
        <v>13032.722495895781</v>
      </c>
      <c r="CN53" s="89">
        <f t="shared" si="13"/>
        <v>13032.722495895781</v>
      </c>
      <c r="CO53" s="89">
        <f t="shared" si="13"/>
        <v>13032.722495895781</v>
      </c>
      <c r="CP53" s="89">
        <f t="shared" si="13"/>
        <v>13032.722495895781</v>
      </c>
      <c r="CQ53" s="89">
        <f t="shared" si="13"/>
        <v>13032.722495895781</v>
      </c>
      <c r="CR53" s="89">
        <f t="shared" si="13"/>
        <v>13032.722495895781</v>
      </c>
      <c r="CS53" s="89">
        <f t="shared" si="13"/>
        <v>13032.722495895781</v>
      </c>
      <c r="CT53" s="89">
        <f t="shared" si="13"/>
        <v>13032.722495895781</v>
      </c>
      <c r="CU53" s="89">
        <f t="shared" si="13"/>
        <v>13032.722495895781</v>
      </c>
      <c r="CV53" s="89">
        <f t="shared" si="13"/>
        <v>13032.722495895781</v>
      </c>
      <c r="CW53" s="89">
        <f t="shared" si="13"/>
        <v>13032.722495895781</v>
      </c>
      <c r="CX53" s="89">
        <f t="shared" si="13"/>
        <v>13032.722495895781</v>
      </c>
      <c r="CY53" s="89">
        <f t="shared" si="13"/>
        <v>13032.722495895781</v>
      </c>
    </row>
    <row r="54" spans="1:103" s="11" customFormat="1" ht="12.6" customHeight="1">
      <c r="A54" s="87"/>
      <c r="B54" s="90" t="s">
        <v>637</v>
      </c>
      <c r="C54" s="89">
        <f t="shared" ref="C54:AH54" si="14">C53*C$33</f>
        <v>13032.722495895781</v>
      </c>
      <c r="D54" s="89">
        <f>D53*D$33</f>
        <v>12592.002411493509</v>
      </c>
      <c r="E54" s="89">
        <f t="shared" si="14"/>
        <v>12166.185904824648</v>
      </c>
      <c r="F54" s="89">
        <f t="shared" si="14"/>
        <v>11754.768990168743</v>
      </c>
      <c r="G54" s="89">
        <f t="shared" si="14"/>
        <v>11357.264724800718</v>
      </c>
      <c r="H54" s="89">
        <f t="shared" si="14"/>
        <v>10973.2026326577</v>
      </c>
      <c r="I54" s="89">
        <f t="shared" si="14"/>
        <v>10602.128147495363</v>
      </c>
      <c r="J54" s="89">
        <f t="shared" si="14"/>
        <v>10243.602074874747</v>
      </c>
      <c r="K54" s="89">
        <f t="shared" si="14"/>
        <v>9897.2000723427518</v>
      </c>
      <c r="L54" s="89">
        <f t="shared" si="14"/>
        <v>9562.5121471910661</v>
      </c>
      <c r="M54" s="89">
        <f t="shared" si="14"/>
        <v>9239.1421711990988</v>
      </c>
      <c r="N54" s="89">
        <f t="shared" si="14"/>
        <v>8926.7074117865686</v>
      </c>
      <c r="O54" s="89">
        <f t="shared" si="14"/>
        <v>8624.8380790208412</v>
      </c>
      <c r="P54" s="89">
        <f t="shared" si="14"/>
        <v>8333.1768879428419</v>
      </c>
      <c r="Q54" s="89">
        <f t="shared" si="14"/>
        <v>8051.378635693568</v>
      </c>
      <c r="R54" s="89">
        <f t="shared" si="14"/>
        <v>7779.1097929406451</v>
      </c>
      <c r="S54" s="89">
        <f t="shared" si="14"/>
        <v>7516.0481091213969</v>
      </c>
      <c r="T54" s="89">
        <f t="shared" si="14"/>
        <v>7261.882231035167</v>
      </c>
      <c r="U54" s="89">
        <f t="shared" si="14"/>
        <v>7016.3113343334953</v>
      </c>
      <c r="V54" s="89">
        <f t="shared" si="14"/>
        <v>6779.0447674719753</v>
      </c>
      <c r="W54" s="89">
        <f t="shared" si="14"/>
        <v>6549.8017077023933</v>
      </c>
      <c r="X54" s="89">
        <f t="shared" si="14"/>
        <v>6328.3108286979641</v>
      </c>
      <c r="Y54" s="89">
        <f t="shared" si="14"/>
        <v>6114.3099794183236</v>
      </c>
      <c r="Z54" s="89">
        <f t="shared" si="14"/>
        <v>5907.5458738341295</v>
      </c>
      <c r="AA54" s="89">
        <f t="shared" si="14"/>
        <v>5707.7737911440872</v>
      </c>
      <c r="AB54" s="89">
        <f t="shared" si="14"/>
        <v>5514.7572861295539</v>
      </c>
      <c r="AC54" s="89">
        <f t="shared" si="14"/>
        <v>5328.2679093039169</v>
      </c>
      <c r="AD54" s="89">
        <f t="shared" si="14"/>
        <v>5148.0849365255244</v>
      </c>
      <c r="AE54" s="89">
        <f t="shared" si="14"/>
        <v>4973.99510775413</v>
      </c>
      <c r="AF54" s="89">
        <f t="shared" si="14"/>
        <v>4805.7923746416718</v>
      </c>
      <c r="AG54" s="89">
        <f t="shared" si="14"/>
        <v>4643.2776566586208</v>
      </c>
      <c r="AH54" s="89">
        <f t="shared" si="14"/>
        <v>4508.0365598627386</v>
      </c>
      <c r="AI54" s="89">
        <f t="shared" ref="AI54:BN54" si="15">AI53*AI$33</f>
        <v>4376.734524138581</v>
      </c>
      <c r="AJ54" s="89">
        <f t="shared" si="15"/>
        <v>4249.2568195520207</v>
      </c>
      <c r="AK54" s="89">
        <f t="shared" si="15"/>
        <v>4125.4920578174952</v>
      </c>
      <c r="AL54" s="89">
        <f t="shared" si="15"/>
        <v>4005.3320949684421</v>
      </c>
      <c r="AM54" s="89">
        <f t="shared" si="15"/>
        <v>3888.6719368625654</v>
      </c>
      <c r="AN54" s="89">
        <f t="shared" si="15"/>
        <v>3775.4096474393837</v>
      </c>
      <c r="AO54" s="89">
        <f t="shared" si="15"/>
        <v>3665.4462596498875</v>
      </c>
      <c r="AP54" s="89">
        <f t="shared" si="15"/>
        <v>3558.6856889804731</v>
      </c>
      <c r="AQ54" s="89">
        <f t="shared" si="15"/>
        <v>3455.0346494956048</v>
      </c>
      <c r="AR54" s="89">
        <f t="shared" si="15"/>
        <v>3354.4025723258301</v>
      </c>
      <c r="AS54" s="89">
        <f t="shared" si="15"/>
        <v>3256.7015265299324</v>
      </c>
      <c r="AT54" s="89">
        <f t="shared" si="15"/>
        <v>3161.8461422620703</v>
      </c>
      <c r="AU54" s="89">
        <f t="shared" si="15"/>
        <v>3069.7535361767673</v>
      </c>
      <c r="AV54" s="89">
        <f t="shared" si="15"/>
        <v>2980.34323900657</v>
      </c>
      <c r="AW54" s="89">
        <f t="shared" si="15"/>
        <v>2893.5371252490968</v>
      </c>
      <c r="AX54" s="89">
        <f t="shared" si="15"/>
        <v>2809.259344902036</v>
      </c>
      <c r="AY54" s="89">
        <f t="shared" si="15"/>
        <v>2727.4362571864426</v>
      </c>
      <c r="AZ54" s="89">
        <f t="shared" si="15"/>
        <v>2647.9963662004297</v>
      </c>
      <c r="BA54" s="89">
        <f t="shared" si="15"/>
        <v>2570.8702584470188</v>
      </c>
      <c r="BB54" s="89">
        <f t="shared" si="15"/>
        <v>2495.990542181572</v>
      </c>
      <c r="BC54" s="89">
        <f t="shared" si="15"/>
        <v>2423.291788525798</v>
      </c>
      <c r="BD54" s="89">
        <f t="shared" si="15"/>
        <v>2352.7104742968913</v>
      </c>
      <c r="BE54" s="89">
        <f t="shared" si="15"/>
        <v>2284.1849265018363</v>
      </c>
      <c r="BF54" s="89">
        <f t="shared" si="15"/>
        <v>2217.6552684483845</v>
      </c>
      <c r="BG54" s="89">
        <f t="shared" si="15"/>
        <v>2153.063367425616</v>
      </c>
      <c r="BH54" s="89">
        <f t="shared" si="15"/>
        <v>2090.3527839083654</v>
      </c>
      <c r="BI54" s="89">
        <f t="shared" si="15"/>
        <v>2029.4687222411312</v>
      </c>
      <c r="BJ54" s="89">
        <f t="shared" si="15"/>
        <v>1970.3579827583799</v>
      </c>
      <c r="BK54" s="89">
        <f t="shared" si="15"/>
        <v>1912.9689152993981</v>
      </c>
      <c r="BL54" s="89">
        <f t="shared" si="15"/>
        <v>1857.2513740770853</v>
      </c>
      <c r="BM54" s="89">
        <f t="shared" si="15"/>
        <v>1803.156673861248</v>
      </c>
      <c r="BN54" s="89">
        <f t="shared" si="15"/>
        <v>1750.637547438105</v>
      </c>
      <c r="BO54" s="89">
        <f t="shared" ref="BO54" si="16">BO53*BO$33</f>
        <v>1699.6481043088397</v>
      </c>
      <c r="BP54" s="89">
        <f t="shared" ref="BP54:CY54" si="17">BP53*BP$33</f>
        <v>1650.1437905911066</v>
      </c>
      <c r="BQ54" s="89">
        <f t="shared" si="17"/>
        <v>1602.0813500884531</v>
      </c>
      <c r="BR54" s="89">
        <f t="shared" si="17"/>
        <v>1555.4187864936437</v>
      </c>
      <c r="BS54" s="89">
        <f t="shared" si="17"/>
        <v>1510.1153266928579</v>
      </c>
      <c r="BT54" s="89">
        <f t="shared" si="17"/>
        <v>1466.1313851386969</v>
      </c>
      <c r="BU54" s="89">
        <f t="shared" si="17"/>
        <v>1423.4285292608708</v>
      </c>
      <c r="BV54" s="89">
        <f t="shared" si="17"/>
        <v>1381.9694458843405</v>
      </c>
      <c r="BW54" s="89">
        <f t="shared" si="17"/>
        <v>1341.7179086255733</v>
      </c>
      <c r="BX54" s="89">
        <f t="shared" si="17"/>
        <v>1302.6387462384207</v>
      </c>
      <c r="BY54" s="89">
        <f t="shared" si="17"/>
        <v>1264.6978118819618</v>
      </c>
      <c r="BZ54" s="89">
        <f t="shared" si="17"/>
        <v>1227.861953283458</v>
      </c>
      <c r="CA54" s="89">
        <f t="shared" si="17"/>
        <v>1197.9141007643495</v>
      </c>
      <c r="CB54" s="89">
        <f t="shared" si="17"/>
        <v>1168.696683672536</v>
      </c>
      <c r="CC54" s="89">
        <f t="shared" si="17"/>
        <v>1140.1918865097914</v>
      </c>
      <c r="CD54" s="89">
        <f t="shared" si="17"/>
        <v>1112.3823283022355</v>
      </c>
      <c r="CE54" s="89">
        <f t="shared" si="17"/>
        <v>1085.251052002181</v>
      </c>
      <c r="CF54" s="89">
        <f t="shared" si="17"/>
        <v>1058.7815141484696</v>
      </c>
      <c r="CG54" s="89">
        <f t="shared" si="17"/>
        <v>1032.9575747789947</v>
      </c>
      <c r="CH54" s="89">
        <f t="shared" si="17"/>
        <v>1007.7634875892633</v>
      </c>
      <c r="CI54" s="89">
        <f t="shared" si="17"/>
        <v>983.18389033098856</v>
      </c>
      <c r="CJ54" s="89">
        <f t="shared" si="17"/>
        <v>959.20379544486696</v>
      </c>
      <c r="CK54" s="89">
        <f t="shared" si="17"/>
        <v>935.80858092182143</v>
      </c>
      <c r="CL54" s="89">
        <f t="shared" si="17"/>
        <v>912.9839813871431</v>
      </c>
      <c r="CM54" s="89">
        <f t="shared" si="17"/>
        <v>890.71607940209083</v>
      </c>
      <c r="CN54" s="89">
        <f t="shared" si="17"/>
        <v>868.99129697764965</v>
      </c>
      <c r="CO54" s="89">
        <f t="shared" si="17"/>
        <v>847.79638729526812</v>
      </c>
      <c r="CP54" s="89">
        <f t="shared" si="17"/>
        <v>827.11842662952995</v>
      </c>
      <c r="CQ54" s="89">
        <f t="shared" si="17"/>
        <v>806.94480646783427</v>
      </c>
      <c r="CR54" s="89">
        <f t="shared" si="17"/>
        <v>787.26322582227726</v>
      </c>
      <c r="CS54" s="89">
        <f t="shared" si="17"/>
        <v>768.06168372905108</v>
      </c>
      <c r="CT54" s="89">
        <f t="shared" si="17"/>
        <v>749.32847193078157</v>
      </c>
      <c r="CU54" s="89">
        <f t="shared" si="17"/>
        <v>731.05216773734799</v>
      </c>
      <c r="CV54" s="89">
        <f t="shared" si="17"/>
        <v>713.22162706082736</v>
      </c>
      <c r="CW54" s="89">
        <f t="shared" si="17"/>
        <v>695.82597762031946</v>
      </c>
      <c r="CX54" s="89">
        <f t="shared" si="17"/>
        <v>678.85461231250679</v>
      </c>
      <c r="CY54" s="89">
        <f t="shared" si="17"/>
        <v>662.29718274390905</v>
      </c>
    </row>
    <row r="55" spans="1:103" s="11" customFormat="1" ht="12.6" customHeight="1">
      <c r="A55" s="87"/>
      <c r="B55" s="88" t="s">
        <v>638</v>
      </c>
      <c r="C55" s="91">
        <f ca="1">SUM(OFFSET(C54,,,,$C$12))</f>
        <v>388538.63022544468</v>
      </c>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87"/>
      <c r="BM55" s="87"/>
      <c r="BN55" s="87"/>
      <c r="BO55" s="87"/>
      <c r="BP55" s="87"/>
      <c r="BQ55" s="87"/>
      <c r="BR55" s="87"/>
      <c r="BS55" s="87"/>
      <c r="BT55" s="87"/>
      <c r="BU55" s="87"/>
      <c r="BV55" s="87"/>
      <c r="BW55" s="87"/>
      <c r="BX55" s="87"/>
      <c r="BY55" s="87"/>
      <c r="BZ55" s="87"/>
      <c r="CA55" s="87"/>
      <c r="CB55" s="87"/>
      <c r="CC55" s="87"/>
      <c r="CD55" s="87"/>
      <c r="CE55" s="87"/>
    </row>
    <row r="56" spans="1:103" s="11" customFormat="1" ht="12.6"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row>
    <row r="57" spans="1:103" s="11" customFormat="1" ht="12.6" customHeight="1">
      <c r="A57" s="10"/>
      <c r="B57" s="84" t="s">
        <v>96</v>
      </c>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row>
    <row r="58" spans="1:103" s="11" customFormat="1" ht="12.6" customHeight="1">
      <c r="A58" s="87"/>
      <c r="B58" s="123" t="s">
        <v>692</v>
      </c>
      <c r="C58" s="86">
        <f>E21</f>
        <v>-2000</v>
      </c>
      <c r="D58" s="86">
        <f>C58</f>
        <v>-2000</v>
      </c>
      <c r="E58" s="86">
        <f t="shared" ref="E58:BP59" si="18">D58</f>
        <v>-2000</v>
      </c>
      <c r="F58" s="86">
        <f t="shared" si="18"/>
        <v>-2000</v>
      </c>
      <c r="G58" s="86">
        <f t="shared" si="18"/>
        <v>-2000</v>
      </c>
      <c r="H58" s="86">
        <f t="shared" si="18"/>
        <v>-2000</v>
      </c>
      <c r="I58" s="86">
        <f t="shared" si="18"/>
        <v>-2000</v>
      </c>
      <c r="J58" s="86">
        <f t="shared" si="18"/>
        <v>-2000</v>
      </c>
      <c r="K58" s="86">
        <f t="shared" si="18"/>
        <v>-2000</v>
      </c>
      <c r="L58" s="86">
        <f t="shared" si="18"/>
        <v>-2000</v>
      </c>
      <c r="M58" s="86">
        <f t="shared" si="18"/>
        <v>-2000</v>
      </c>
      <c r="N58" s="86">
        <f t="shared" si="18"/>
        <v>-2000</v>
      </c>
      <c r="O58" s="86">
        <f t="shared" si="18"/>
        <v>-2000</v>
      </c>
      <c r="P58" s="86">
        <f t="shared" si="18"/>
        <v>-2000</v>
      </c>
      <c r="Q58" s="86">
        <f t="shared" si="18"/>
        <v>-2000</v>
      </c>
      <c r="R58" s="86">
        <f t="shared" si="18"/>
        <v>-2000</v>
      </c>
      <c r="S58" s="86">
        <f t="shared" si="18"/>
        <v>-2000</v>
      </c>
      <c r="T58" s="86">
        <f t="shared" si="18"/>
        <v>-2000</v>
      </c>
      <c r="U58" s="86">
        <f t="shared" si="18"/>
        <v>-2000</v>
      </c>
      <c r="V58" s="86">
        <f t="shared" si="18"/>
        <v>-2000</v>
      </c>
      <c r="W58" s="86">
        <f t="shared" si="18"/>
        <v>-2000</v>
      </c>
      <c r="X58" s="86">
        <f t="shared" si="18"/>
        <v>-2000</v>
      </c>
      <c r="Y58" s="86">
        <f t="shared" si="18"/>
        <v>-2000</v>
      </c>
      <c r="Z58" s="86">
        <f t="shared" si="18"/>
        <v>-2000</v>
      </c>
      <c r="AA58" s="86">
        <f t="shared" si="18"/>
        <v>-2000</v>
      </c>
      <c r="AB58" s="86">
        <f t="shared" si="18"/>
        <v>-2000</v>
      </c>
      <c r="AC58" s="86">
        <f t="shared" si="18"/>
        <v>-2000</v>
      </c>
      <c r="AD58" s="86">
        <f t="shared" si="18"/>
        <v>-2000</v>
      </c>
      <c r="AE58" s="86">
        <f t="shared" si="18"/>
        <v>-2000</v>
      </c>
      <c r="AF58" s="86">
        <f t="shared" si="18"/>
        <v>-2000</v>
      </c>
      <c r="AG58" s="86">
        <f t="shared" si="18"/>
        <v>-2000</v>
      </c>
      <c r="AH58" s="86">
        <f t="shared" si="18"/>
        <v>-2000</v>
      </c>
      <c r="AI58" s="86">
        <f t="shared" si="18"/>
        <v>-2000</v>
      </c>
      <c r="AJ58" s="86">
        <f t="shared" si="18"/>
        <v>-2000</v>
      </c>
      <c r="AK58" s="86">
        <f t="shared" si="18"/>
        <v>-2000</v>
      </c>
      <c r="AL58" s="86">
        <f t="shared" si="18"/>
        <v>-2000</v>
      </c>
      <c r="AM58" s="86">
        <f t="shared" si="18"/>
        <v>-2000</v>
      </c>
      <c r="AN58" s="86">
        <f t="shared" si="18"/>
        <v>-2000</v>
      </c>
      <c r="AO58" s="86">
        <f t="shared" si="18"/>
        <v>-2000</v>
      </c>
      <c r="AP58" s="86">
        <f t="shared" si="18"/>
        <v>-2000</v>
      </c>
      <c r="AQ58" s="86">
        <f t="shared" si="18"/>
        <v>-2000</v>
      </c>
      <c r="AR58" s="86">
        <f t="shared" si="18"/>
        <v>-2000</v>
      </c>
      <c r="AS58" s="86">
        <f t="shared" si="18"/>
        <v>-2000</v>
      </c>
      <c r="AT58" s="86">
        <f t="shared" si="18"/>
        <v>-2000</v>
      </c>
      <c r="AU58" s="86">
        <f t="shared" si="18"/>
        <v>-2000</v>
      </c>
      <c r="AV58" s="86">
        <f t="shared" si="18"/>
        <v>-2000</v>
      </c>
      <c r="AW58" s="86">
        <f t="shared" si="18"/>
        <v>-2000</v>
      </c>
      <c r="AX58" s="86">
        <f t="shared" si="18"/>
        <v>-2000</v>
      </c>
      <c r="AY58" s="86">
        <f t="shared" si="18"/>
        <v>-2000</v>
      </c>
      <c r="AZ58" s="86">
        <f t="shared" si="18"/>
        <v>-2000</v>
      </c>
      <c r="BA58" s="86">
        <f t="shared" si="18"/>
        <v>-2000</v>
      </c>
      <c r="BB58" s="86">
        <f t="shared" si="18"/>
        <v>-2000</v>
      </c>
      <c r="BC58" s="86">
        <f t="shared" si="18"/>
        <v>-2000</v>
      </c>
      <c r="BD58" s="86">
        <f t="shared" si="18"/>
        <v>-2000</v>
      </c>
      <c r="BE58" s="86">
        <f t="shared" si="18"/>
        <v>-2000</v>
      </c>
      <c r="BF58" s="86">
        <f t="shared" si="18"/>
        <v>-2000</v>
      </c>
      <c r="BG58" s="86">
        <f t="shared" si="18"/>
        <v>-2000</v>
      </c>
      <c r="BH58" s="86">
        <f t="shared" si="18"/>
        <v>-2000</v>
      </c>
      <c r="BI58" s="86">
        <f t="shared" si="18"/>
        <v>-2000</v>
      </c>
      <c r="BJ58" s="86">
        <f t="shared" si="18"/>
        <v>-2000</v>
      </c>
      <c r="BK58" s="86">
        <f t="shared" si="18"/>
        <v>-2000</v>
      </c>
      <c r="BL58" s="86">
        <f t="shared" si="18"/>
        <v>-2000</v>
      </c>
      <c r="BM58" s="86">
        <f t="shared" si="18"/>
        <v>-2000</v>
      </c>
      <c r="BN58" s="86">
        <f t="shared" si="18"/>
        <v>-2000</v>
      </c>
      <c r="BO58" s="86">
        <f t="shared" si="18"/>
        <v>-2000</v>
      </c>
      <c r="BP58" s="86">
        <f t="shared" si="18"/>
        <v>-2000</v>
      </c>
      <c r="BQ58" s="86">
        <f t="shared" ref="BQ58:CY59" si="19">BP58</f>
        <v>-2000</v>
      </c>
      <c r="BR58" s="86">
        <f t="shared" si="19"/>
        <v>-2000</v>
      </c>
      <c r="BS58" s="86">
        <f t="shared" si="19"/>
        <v>-2000</v>
      </c>
      <c r="BT58" s="86">
        <f t="shared" si="19"/>
        <v>-2000</v>
      </c>
      <c r="BU58" s="86">
        <f t="shared" si="19"/>
        <v>-2000</v>
      </c>
      <c r="BV58" s="86">
        <f t="shared" si="19"/>
        <v>-2000</v>
      </c>
      <c r="BW58" s="86">
        <f t="shared" si="19"/>
        <v>-2000</v>
      </c>
      <c r="BX58" s="86">
        <f t="shared" si="19"/>
        <v>-2000</v>
      </c>
      <c r="BY58" s="86">
        <f t="shared" si="19"/>
        <v>-2000</v>
      </c>
      <c r="BZ58" s="86">
        <f t="shared" si="19"/>
        <v>-2000</v>
      </c>
      <c r="CA58" s="86">
        <f t="shared" si="19"/>
        <v>-2000</v>
      </c>
      <c r="CB58" s="86">
        <f t="shared" si="19"/>
        <v>-2000</v>
      </c>
      <c r="CC58" s="86">
        <f t="shared" si="19"/>
        <v>-2000</v>
      </c>
      <c r="CD58" s="86">
        <f t="shared" si="19"/>
        <v>-2000</v>
      </c>
      <c r="CE58" s="86">
        <f t="shared" si="19"/>
        <v>-2000</v>
      </c>
      <c r="CF58" s="86">
        <f t="shared" si="19"/>
        <v>-2000</v>
      </c>
      <c r="CG58" s="86">
        <f t="shared" si="19"/>
        <v>-2000</v>
      </c>
      <c r="CH58" s="86">
        <f t="shared" si="19"/>
        <v>-2000</v>
      </c>
      <c r="CI58" s="86">
        <f t="shared" si="19"/>
        <v>-2000</v>
      </c>
      <c r="CJ58" s="86">
        <f t="shared" si="19"/>
        <v>-2000</v>
      </c>
      <c r="CK58" s="86">
        <f t="shared" si="19"/>
        <v>-2000</v>
      </c>
      <c r="CL58" s="86">
        <f t="shared" si="19"/>
        <v>-2000</v>
      </c>
      <c r="CM58" s="86">
        <f t="shared" si="19"/>
        <v>-2000</v>
      </c>
      <c r="CN58" s="86">
        <f t="shared" si="19"/>
        <v>-2000</v>
      </c>
      <c r="CO58" s="86">
        <f t="shared" si="19"/>
        <v>-2000</v>
      </c>
      <c r="CP58" s="86">
        <f t="shared" si="19"/>
        <v>-2000</v>
      </c>
      <c r="CQ58" s="86">
        <f t="shared" si="19"/>
        <v>-2000</v>
      </c>
      <c r="CR58" s="86">
        <f t="shared" si="19"/>
        <v>-2000</v>
      </c>
      <c r="CS58" s="86">
        <f t="shared" si="19"/>
        <v>-2000</v>
      </c>
      <c r="CT58" s="86">
        <f t="shared" si="19"/>
        <v>-2000</v>
      </c>
      <c r="CU58" s="86">
        <f t="shared" si="19"/>
        <v>-2000</v>
      </c>
      <c r="CV58" s="86">
        <f t="shared" si="19"/>
        <v>-2000</v>
      </c>
      <c r="CW58" s="86">
        <f t="shared" si="19"/>
        <v>-2000</v>
      </c>
      <c r="CX58" s="86">
        <f t="shared" si="19"/>
        <v>-2000</v>
      </c>
      <c r="CY58" s="86">
        <f t="shared" si="19"/>
        <v>-2000</v>
      </c>
    </row>
    <row r="59" spans="1:103" s="11" customFormat="1" ht="12.6" customHeight="1">
      <c r="A59" s="87"/>
      <c r="B59" s="88" t="s">
        <v>636</v>
      </c>
      <c r="C59" s="121">
        <f>E23</f>
        <v>-6995.9203008271716</v>
      </c>
      <c r="D59" s="121">
        <f>C59</f>
        <v>-6995.9203008271716</v>
      </c>
      <c r="E59" s="121">
        <f t="shared" si="18"/>
        <v>-6995.9203008271716</v>
      </c>
      <c r="F59" s="121">
        <f t="shared" si="18"/>
        <v>-6995.9203008271716</v>
      </c>
      <c r="G59" s="121">
        <f t="shared" si="18"/>
        <v>-6995.9203008271716</v>
      </c>
      <c r="H59" s="121">
        <f t="shared" si="18"/>
        <v>-6995.9203008271716</v>
      </c>
      <c r="I59" s="121">
        <f t="shared" si="18"/>
        <v>-6995.9203008271716</v>
      </c>
      <c r="J59" s="121">
        <f t="shared" si="18"/>
        <v>-6995.9203008271716</v>
      </c>
      <c r="K59" s="121">
        <f t="shared" si="18"/>
        <v>-6995.9203008271716</v>
      </c>
      <c r="L59" s="121">
        <f t="shared" si="18"/>
        <v>-6995.9203008271716</v>
      </c>
      <c r="M59" s="121">
        <f t="shared" si="18"/>
        <v>-6995.9203008271716</v>
      </c>
      <c r="N59" s="121">
        <f t="shared" si="18"/>
        <v>-6995.9203008271716</v>
      </c>
      <c r="O59" s="121">
        <f t="shared" si="18"/>
        <v>-6995.9203008271716</v>
      </c>
      <c r="P59" s="121">
        <f t="shared" si="18"/>
        <v>-6995.9203008271716</v>
      </c>
      <c r="Q59" s="121">
        <f t="shared" si="18"/>
        <v>-6995.9203008271716</v>
      </c>
      <c r="R59" s="121">
        <f t="shared" si="18"/>
        <v>-6995.9203008271716</v>
      </c>
      <c r="S59" s="121">
        <f t="shared" si="18"/>
        <v>-6995.9203008271716</v>
      </c>
      <c r="T59" s="121">
        <f t="shared" si="18"/>
        <v>-6995.9203008271716</v>
      </c>
      <c r="U59" s="121">
        <f t="shared" si="18"/>
        <v>-6995.9203008271716</v>
      </c>
      <c r="V59" s="121">
        <f t="shared" si="18"/>
        <v>-6995.9203008271716</v>
      </c>
      <c r="W59" s="121">
        <f t="shared" si="18"/>
        <v>-6995.9203008271716</v>
      </c>
      <c r="X59" s="121">
        <f t="shared" si="18"/>
        <v>-6995.9203008271716</v>
      </c>
      <c r="Y59" s="121">
        <f t="shared" si="18"/>
        <v>-6995.9203008271716</v>
      </c>
      <c r="Z59" s="121">
        <f t="shared" si="18"/>
        <v>-6995.9203008271716</v>
      </c>
      <c r="AA59" s="121">
        <f t="shared" si="18"/>
        <v>-6995.9203008271716</v>
      </c>
      <c r="AB59" s="121">
        <f t="shared" si="18"/>
        <v>-6995.9203008271716</v>
      </c>
      <c r="AC59" s="121">
        <f t="shared" si="18"/>
        <v>-6995.9203008271716</v>
      </c>
      <c r="AD59" s="121">
        <f t="shared" si="18"/>
        <v>-6995.9203008271716</v>
      </c>
      <c r="AE59" s="121">
        <f t="shared" si="18"/>
        <v>-6995.9203008271716</v>
      </c>
      <c r="AF59" s="121">
        <f t="shared" si="18"/>
        <v>-6995.9203008271716</v>
      </c>
      <c r="AG59" s="121">
        <f t="shared" si="18"/>
        <v>-6995.9203008271716</v>
      </c>
      <c r="AH59" s="121">
        <f t="shared" si="18"/>
        <v>-6995.9203008271716</v>
      </c>
      <c r="AI59" s="121">
        <f t="shared" si="18"/>
        <v>-6995.9203008271716</v>
      </c>
      <c r="AJ59" s="121">
        <f t="shared" si="18"/>
        <v>-6995.9203008271716</v>
      </c>
      <c r="AK59" s="121">
        <f t="shared" si="18"/>
        <v>-6995.9203008271716</v>
      </c>
      <c r="AL59" s="121">
        <f t="shared" si="18"/>
        <v>-6995.9203008271716</v>
      </c>
      <c r="AM59" s="121">
        <f t="shared" si="18"/>
        <v>-6995.9203008271716</v>
      </c>
      <c r="AN59" s="121">
        <f t="shared" si="18"/>
        <v>-6995.9203008271716</v>
      </c>
      <c r="AO59" s="121">
        <f t="shared" si="18"/>
        <v>-6995.9203008271716</v>
      </c>
      <c r="AP59" s="121">
        <f t="shared" si="18"/>
        <v>-6995.9203008271716</v>
      </c>
      <c r="AQ59" s="121">
        <f t="shared" si="18"/>
        <v>-6995.9203008271716</v>
      </c>
      <c r="AR59" s="121">
        <f t="shared" si="18"/>
        <v>-6995.9203008271716</v>
      </c>
      <c r="AS59" s="121">
        <f t="shared" si="18"/>
        <v>-6995.9203008271716</v>
      </c>
      <c r="AT59" s="121">
        <f t="shared" si="18"/>
        <v>-6995.9203008271716</v>
      </c>
      <c r="AU59" s="121">
        <f t="shared" si="18"/>
        <v>-6995.9203008271716</v>
      </c>
      <c r="AV59" s="121">
        <f t="shared" si="18"/>
        <v>-6995.9203008271716</v>
      </c>
      <c r="AW59" s="121">
        <f t="shared" si="18"/>
        <v>-6995.9203008271716</v>
      </c>
      <c r="AX59" s="121">
        <f t="shared" si="18"/>
        <v>-6995.9203008271716</v>
      </c>
      <c r="AY59" s="121">
        <f t="shared" si="18"/>
        <v>-6995.9203008271716</v>
      </c>
      <c r="AZ59" s="121">
        <f t="shared" si="18"/>
        <v>-6995.9203008271716</v>
      </c>
      <c r="BA59" s="121">
        <f t="shared" si="18"/>
        <v>-6995.9203008271716</v>
      </c>
      <c r="BB59" s="121">
        <f t="shared" si="18"/>
        <v>-6995.9203008271716</v>
      </c>
      <c r="BC59" s="121">
        <f t="shared" si="18"/>
        <v>-6995.9203008271716</v>
      </c>
      <c r="BD59" s="121">
        <f t="shared" si="18"/>
        <v>-6995.9203008271716</v>
      </c>
      <c r="BE59" s="121">
        <f t="shared" si="18"/>
        <v>-6995.9203008271716</v>
      </c>
      <c r="BF59" s="121">
        <f t="shared" si="18"/>
        <v>-6995.9203008271716</v>
      </c>
      <c r="BG59" s="121">
        <f t="shared" si="18"/>
        <v>-6995.9203008271716</v>
      </c>
      <c r="BH59" s="121">
        <f t="shared" si="18"/>
        <v>-6995.9203008271716</v>
      </c>
      <c r="BI59" s="121">
        <f t="shared" si="18"/>
        <v>-6995.9203008271716</v>
      </c>
      <c r="BJ59" s="121">
        <f t="shared" si="18"/>
        <v>-6995.9203008271716</v>
      </c>
      <c r="BK59" s="121">
        <f t="shared" si="18"/>
        <v>-6995.9203008271716</v>
      </c>
      <c r="BL59" s="121">
        <f t="shared" si="18"/>
        <v>-6995.9203008271716</v>
      </c>
      <c r="BM59" s="121">
        <f t="shared" si="18"/>
        <v>-6995.9203008271716</v>
      </c>
      <c r="BN59" s="121">
        <f t="shared" si="18"/>
        <v>-6995.9203008271716</v>
      </c>
      <c r="BO59" s="121">
        <f t="shared" si="18"/>
        <v>-6995.9203008271716</v>
      </c>
      <c r="BP59" s="121">
        <f t="shared" si="18"/>
        <v>-6995.9203008271716</v>
      </c>
      <c r="BQ59" s="121">
        <f t="shared" si="19"/>
        <v>-6995.9203008271716</v>
      </c>
      <c r="BR59" s="121">
        <f t="shared" si="19"/>
        <v>-6995.9203008271716</v>
      </c>
      <c r="BS59" s="121">
        <f t="shared" si="19"/>
        <v>-6995.9203008271716</v>
      </c>
      <c r="BT59" s="121">
        <f t="shared" si="19"/>
        <v>-6995.9203008271716</v>
      </c>
      <c r="BU59" s="121">
        <f t="shared" si="19"/>
        <v>-6995.9203008271716</v>
      </c>
      <c r="BV59" s="121">
        <f t="shared" si="19"/>
        <v>-6995.9203008271716</v>
      </c>
      <c r="BW59" s="121">
        <f t="shared" si="19"/>
        <v>-6995.9203008271716</v>
      </c>
      <c r="BX59" s="121">
        <f t="shared" si="19"/>
        <v>-6995.9203008271716</v>
      </c>
      <c r="BY59" s="121">
        <f t="shared" si="19"/>
        <v>-6995.9203008271716</v>
      </c>
      <c r="BZ59" s="121">
        <f t="shared" si="19"/>
        <v>-6995.9203008271716</v>
      </c>
      <c r="CA59" s="121">
        <f t="shared" si="19"/>
        <v>-6995.9203008271716</v>
      </c>
      <c r="CB59" s="121">
        <f t="shared" si="19"/>
        <v>-6995.9203008271716</v>
      </c>
      <c r="CC59" s="121">
        <f t="shared" si="19"/>
        <v>-6995.9203008271716</v>
      </c>
      <c r="CD59" s="121">
        <f t="shared" si="19"/>
        <v>-6995.9203008271716</v>
      </c>
      <c r="CE59" s="121">
        <f t="shared" si="19"/>
        <v>-6995.9203008271716</v>
      </c>
      <c r="CF59" s="121">
        <f t="shared" si="19"/>
        <v>-6995.9203008271716</v>
      </c>
      <c r="CG59" s="121">
        <f t="shared" si="19"/>
        <v>-6995.9203008271716</v>
      </c>
      <c r="CH59" s="121">
        <f t="shared" si="19"/>
        <v>-6995.9203008271716</v>
      </c>
      <c r="CI59" s="121">
        <f t="shared" si="19"/>
        <v>-6995.9203008271716</v>
      </c>
      <c r="CJ59" s="121">
        <f t="shared" si="19"/>
        <v>-6995.9203008271716</v>
      </c>
      <c r="CK59" s="121">
        <f t="shared" si="19"/>
        <v>-6995.9203008271716</v>
      </c>
      <c r="CL59" s="121">
        <f t="shared" si="19"/>
        <v>-6995.9203008271716</v>
      </c>
      <c r="CM59" s="121">
        <f t="shared" si="19"/>
        <v>-6995.9203008271716</v>
      </c>
      <c r="CN59" s="121">
        <f t="shared" si="19"/>
        <v>-6995.9203008271716</v>
      </c>
      <c r="CO59" s="121">
        <f t="shared" si="19"/>
        <v>-6995.9203008271716</v>
      </c>
      <c r="CP59" s="121">
        <f t="shared" si="19"/>
        <v>-6995.9203008271716</v>
      </c>
      <c r="CQ59" s="121">
        <f t="shared" si="19"/>
        <v>-6995.9203008271716</v>
      </c>
      <c r="CR59" s="121">
        <f t="shared" si="19"/>
        <v>-6995.9203008271716</v>
      </c>
      <c r="CS59" s="121">
        <f t="shared" si="19"/>
        <v>-6995.9203008271716</v>
      </c>
      <c r="CT59" s="121">
        <f t="shared" si="19"/>
        <v>-6995.9203008271716</v>
      </c>
      <c r="CU59" s="121">
        <f t="shared" si="19"/>
        <v>-6995.9203008271716</v>
      </c>
      <c r="CV59" s="121">
        <f t="shared" si="19"/>
        <v>-6995.9203008271716</v>
      </c>
      <c r="CW59" s="121">
        <f t="shared" si="19"/>
        <v>-6995.9203008271716</v>
      </c>
      <c r="CX59" s="121">
        <f t="shared" si="19"/>
        <v>-6995.9203008271716</v>
      </c>
      <c r="CY59" s="121">
        <f t="shared" si="19"/>
        <v>-6995.9203008271716</v>
      </c>
    </row>
    <row r="60" spans="1:103" s="11" customFormat="1" ht="12.6" customHeight="1">
      <c r="A60" s="87"/>
      <c r="B60" s="90" t="s">
        <v>637</v>
      </c>
      <c r="C60" s="121">
        <f>C59*C$33</f>
        <v>-6995.9203008271716</v>
      </c>
      <c r="D60" s="121">
        <f>D59*D$33</f>
        <v>-6759.3432858233546</v>
      </c>
      <c r="E60" s="121">
        <f t="shared" ref="E60:BP60" si="20">E59*E$33</f>
        <v>-6530.7664597327102</v>
      </c>
      <c r="F60" s="121">
        <f t="shared" si="20"/>
        <v>-6309.9192847659042</v>
      </c>
      <c r="G60" s="121">
        <f t="shared" si="20"/>
        <v>-6096.5403717544968</v>
      </c>
      <c r="H60" s="121">
        <f t="shared" si="20"/>
        <v>-5890.3771707772921</v>
      </c>
      <c r="I60" s="121">
        <f t="shared" si="20"/>
        <v>-5691.1856722485918</v>
      </c>
      <c r="J60" s="121">
        <f t="shared" si="20"/>
        <v>-5498.7301181145822</v>
      </c>
      <c r="K60" s="121">
        <f t="shared" si="20"/>
        <v>-5312.7827228160222</v>
      </c>
      <c r="L60" s="121">
        <f t="shared" si="20"/>
        <v>-5133.1234036869782</v>
      </c>
      <c r="M60" s="121">
        <f t="shared" si="20"/>
        <v>-4959.539520470511</v>
      </c>
      <c r="N60" s="121">
        <f t="shared" si="20"/>
        <v>-4791.8256236430061</v>
      </c>
      <c r="O60" s="121">
        <f t="shared" si="20"/>
        <v>-4629.7832112492815</v>
      </c>
      <c r="P60" s="121">
        <f t="shared" si="20"/>
        <v>-4473.220493960659</v>
      </c>
      <c r="Q60" s="121">
        <f t="shared" si="20"/>
        <v>-4321.9521680779317</v>
      </c>
      <c r="R60" s="121">
        <f t="shared" si="20"/>
        <v>-4175.7991962105625</v>
      </c>
      <c r="S60" s="121">
        <f t="shared" si="20"/>
        <v>-4034.5885953725242</v>
      </c>
      <c r="T60" s="121">
        <f t="shared" si="20"/>
        <v>-3898.1532322439853</v>
      </c>
      <c r="U60" s="121">
        <f t="shared" si="20"/>
        <v>-3766.3316253565076</v>
      </c>
      <c r="V60" s="121">
        <f t="shared" si="20"/>
        <v>-3638.96775396764</v>
      </c>
      <c r="W60" s="121">
        <f t="shared" si="20"/>
        <v>-3515.9108733986864</v>
      </c>
      <c r="X60" s="121">
        <f t="shared" si="20"/>
        <v>-3397.0153366170885</v>
      </c>
      <c r="Y60" s="121">
        <f t="shared" si="20"/>
        <v>-3282.1404218522598</v>
      </c>
      <c r="Z60" s="121">
        <f t="shared" si="20"/>
        <v>-3171.1501660408312</v>
      </c>
      <c r="AA60" s="121">
        <f t="shared" si="20"/>
        <v>-3063.9132039041851</v>
      </c>
      <c r="AB60" s="121">
        <f t="shared" si="20"/>
        <v>-2960.3026124678117</v>
      </c>
      <c r="AC60" s="121">
        <f t="shared" si="20"/>
        <v>-2860.195760838466</v>
      </c>
      <c r="AD60" s="121">
        <f t="shared" si="20"/>
        <v>-2763.47416506132</v>
      </c>
      <c r="AE60" s="121">
        <f t="shared" si="20"/>
        <v>-2670.0233478853334</v>
      </c>
      <c r="AF60" s="121">
        <f t="shared" si="20"/>
        <v>-2579.732703270854</v>
      </c>
      <c r="AG60" s="121">
        <f t="shared" si="20"/>
        <v>-2492.4953654790861</v>
      </c>
      <c r="AH60" s="121">
        <f t="shared" si="20"/>
        <v>-2419.8984130864915</v>
      </c>
      <c r="AI60" s="121">
        <f t="shared" si="20"/>
        <v>-2349.4159350354284</v>
      </c>
      <c r="AJ60" s="121">
        <f t="shared" si="20"/>
        <v>-2280.9863446945906</v>
      </c>
      <c r="AK60" s="121">
        <f t="shared" si="20"/>
        <v>-2214.5498492180491</v>
      </c>
      <c r="AL60" s="121">
        <f t="shared" si="20"/>
        <v>-2150.0483972990769</v>
      </c>
      <c r="AM60" s="121">
        <f t="shared" si="20"/>
        <v>-2087.4256284457056</v>
      </c>
      <c r="AN60" s="121">
        <f t="shared" si="20"/>
        <v>-2026.6268237336947</v>
      </c>
      <c r="AO60" s="121">
        <f t="shared" si="20"/>
        <v>-1967.5988579938785</v>
      </c>
      <c r="AP60" s="121">
        <f t="shared" si="20"/>
        <v>-1910.2901533921151</v>
      </c>
      <c r="AQ60" s="121">
        <f t="shared" si="20"/>
        <v>-1854.6506343612768</v>
      </c>
      <c r="AR60" s="121">
        <f t="shared" si="20"/>
        <v>-1800.6316838458999</v>
      </c>
      <c r="AS60" s="121">
        <f t="shared" si="20"/>
        <v>-1748.186100821262</v>
      </c>
      <c r="AT60" s="121">
        <f t="shared" si="20"/>
        <v>-1697.2680590497689</v>
      </c>
      <c r="AU60" s="121">
        <f t="shared" si="20"/>
        <v>-1647.8330670386106</v>
      </c>
      <c r="AV60" s="121">
        <f t="shared" si="20"/>
        <v>-1599.8379291636995</v>
      </c>
      <c r="AW60" s="121">
        <f t="shared" si="20"/>
        <v>-1553.2407079259219</v>
      </c>
      <c r="AX60" s="121">
        <f t="shared" si="20"/>
        <v>-1508.0006873067202</v>
      </c>
      <c r="AY60" s="121">
        <f t="shared" si="20"/>
        <v>-1464.0783371909906</v>
      </c>
      <c r="AZ60" s="121">
        <f t="shared" si="20"/>
        <v>-1421.4352788262045</v>
      </c>
      <c r="BA60" s="121">
        <f t="shared" si="20"/>
        <v>-1380.034251287577</v>
      </c>
      <c r="BB60" s="121">
        <f t="shared" si="20"/>
        <v>-1339.8390789199777</v>
      </c>
      <c r="BC60" s="121">
        <f t="shared" si="20"/>
        <v>-1300.8146397281339</v>
      </c>
      <c r="BD60" s="121">
        <f t="shared" si="20"/>
        <v>-1262.9268346875085</v>
      </c>
      <c r="BE60" s="121">
        <f t="shared" si="20"/>
        <v>-1226.1425579490374</v>
      </c>
      <c r="BF60" s="121">
        <f t="shared" si="20"/>
        <v>-1190.4296679116869</v>
      </c>
      <c r="BG60" s="121">
        <f t="shared" si="20"/>
        <v>-1155.75695913756</v>
      </c>
      <c r="BH60" s="121">
        <f t="shared" si="20"/>
        <v>-1122.0941350850098</v>
      </c>
      <c r="BI60" s="121">
        <f t="shared" si="20"/>
        <v>-1089.4117816359317</v>
      </c>
      <c r="BJ60" s="121">
        <f t="shared" si="20"/>
        <v>-1057.6813413941086</v>
      </c>
      <c r="BK60" s="121">
        <f t="shared" si="20"/>
        <v>-1026.8750887321441</v>
      </c>
      <c r="BL60" s="121">
        <f t="shared" si="20"/>
        <v>-996.96610556518851</v>
      </c>
      <c r="BM60" s="121">
        <f t="shared" si="20"/>
        <v>-967.92825783028024</v>
      </c>
      <c r="BN60" s="121">
        <f t="shared" si="20"/>
        <v>-939.73617265075745</v>
      </c>
      <c r="BO60" s="121">
        <f t="shared" si="20"/>
        <v>-912.36521616578398</v>
      </c>
      <c r="BP60" s="121">
        <f t="shared" si="20"/>
        <v>-885.79147200561556</v>
      </c>
      <c r="BQ60" s="121">
        <f t="shared" ref="BQ60:CY60" si="21">BQ59*BQ$33</f>
        <v>-859.99172039380142</v>
      </c>
      <c r="BR60" s="121">
        <f t="shared" si="21"/>
        <v>-834.94341785805966</v>
      </c>
      <c r="BS60" s="121">
        <f t="shared" si="21"/>
        <v>-810.62467753209671</v>
      </c>
      <c r="BT60" s="121">
        <f t="shared" si="21"/>
        <v>-787.01425003116185</v>
      </c>
      <c r="BU60" s="121">
        <f t="shared" si="21"/>
        <v>-764.09150488462319</v>
      </c>
      <c r="BV60" s="121">
        <f t="shared" si="21"/>
        <v>-741.83641250934284</v>
      </c>
      <c r="BW60" s="121">
        <f t="shared" si="21"/>
        <v>-720.22952670809991</v>
      </c>
      <c r="BX60" s="121">
        <f t="shared" si="21"/>
        <v>-699.25196767776686</v>
      </c>
      <c r="BY60" s="121">
        <f t="shared" si="21"/>
        <v>-678.88540551239498</v>
      </c>
      <c r="BZ60" s="121">
        <f t="shared" si="21"/>
        <v>-659.11204418679119</v>
      </c>
      <c r="CA60" s="121">
        <f t="shared" si="21"/>
        <v>-643.03614067004025</v>
      </c>
      <c r="CB60" s="121">
        <f t="shared" si="21"/>
        <v>-627.35233236101487</v>
      </c>
      <c r="CC60" s="121">
        <f t="shared" si="21"/>
        <v>-612.05105596196586</v>
      </c>
      <c r="CD60" s="121">
        <f t="shared" si="21"/>
        <v>-597.12298142630812</v>
      </c>
      <c r="CE60" s="121">
        <f t="shared" si="21"/>
        <v>-582.55900626956895</v>
      </c>
      <c r="CF60" s="121">
        <f t="shared" si="21"/>
        <v>-568.35025001909173</v>
      </c>
      <c r="CG60" s="121">
        <f t="shared" si="21"/>
        <v>-554.48804879911393</v>
      </c>
      <c r="CH60" s="121">
        <f t="shared" si="21"/>
        <v>-540.96395004791611</v>
      </c>
      <c r="CI60" s="121">
        <f t="shared" si="21"/>
        <v>-527.76970736382066</v>
      </c>
      <c r="CJ60" s="121">
        <f t="shared" si="21"/>
        <v>-514.89727547689824</v>
      </c>
      <c r="CK60" s="121">
        <f t="shared" si="21"/>
        <v>-502.33880534331536</v>
      </c>
      <c r="CL60" s="121">
        <f t="shared" si="21"/>
        <v>-490.08663935933214</v>
      </c>
      <c r="CM60" s="121">
        <f t="shared" si="21"/>
        <v>-478.13330669203134</v>
      </c>
      <c r="CN60" s="121">
        <f t="shared" si="21"/>
        <v>-466.47151872393306</v>
      </c>
      <c r="CO60" s="121">
        <f t="shared" si="21"/>
        <v>-455.09416460871529</v>
      </c>
      <c r="CP60" s="121">
        <f t="shared" si="21"/>
        <v>-443.99430693533202</v>
      </c>
      <c r="CQ60" s="121">
        <f t="shared" si="21"/>
        <v>-433.16517749788494</v>
      </c>
      <c r="CR60" s="121">
        <f t="shared" si="21"/>
        <v>-422.60017316866828</v>
      </c>
      <c r="CS60" s="121">
        <f t="shared" si="21"/>
        <v>-412.29285187187151</v>
      </c>
      <c r="CT60" s="121">
        <f t="shared" si="21"/>
        <v>-402.23692865548446</v>
      </c>
      <c r="CU60" s="121">
        <f t="shared" si="21"/>
        <v>-392.42627185900926</v>
      </c>
      <c r="CV60" s="121">
        <f t="shared" si="21"/>
        <v>-382.8548993746432</v>
      </c>
      <c r="CW60" s="121">
        <f t="shared" si="21"/>
        <v>-373.51697499965195</v>
      </c>
      <c r="CX60" s="121">
        <f t="shared" si="21"/>
        <v>-364.40680487770919</v>
      </c>
      <c r="CY60" s="121">
        <f t="shared" si="21"/>
        <v>-355.51883402703339</v>
      </c>
    </row>
    <row r="61" spans="1:103" s="11" customFormat="1" ht="12.6" customHeight="1">
      <c r="A61" s="87"/>
      <c r="B61" s="88" t="s">
        <v>638</v>
      </c>
      <c r="C61" s="91">
        <f ca="1">SUM(OFFSET(C60,,,,$C$12))</f>
        <v>-208566.19111668874</v>
      </c>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87"/>
      <c r="BM61" s="87"/>
      <c r="BN61" s="87"/>
      <c r="BO61" s="87"/>
      <c r="BP61" s="87"/>
      <c r="BQ61" s="87"/>
      <c r="BR61" s="87"/>
      <c r="BS61" s="87"/>
      <c r="BT61" s="87"/>
      <c r="BU61" s="87"/>
      <c r="BV61" s="87"/>
      <c r="BW61" s="87"/>
      <c r="BX61" s="87"/>
      <c r="BY61" s="87"/>
      <c r="BZ61" s="87"/>
      <c r="CA61" s="87"/>
      <c r="CB61" s="87"/>
      <c r="CC61" s="87"/>
      <c r="CD61" s="87"/>
      <c r="CE61" s="87"/>
    </row>
    <row r="63" spans="1:103" s="11" customFormat="1" ht="12.6" customHeight="1">
      <c r="A63" s="10"/>
      <c r="B63" s="81" t="s">
        <v>544</v>
      </c>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row>
    <row r="64" spans="1:103" s="11" customFormat="1" ht="12.6" customHeight="1">
      <c r="A64" s="10"/>
      <c r="B64" s="8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row>
    <row r="65" spans="1:103" s="11" customFormat="1" ht="12.6" customHeight="1">
      <c r="A65" s="10"/>
      <c r="B65" s="84" t="s">
        <v>216</v>
      </c>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row>
    <row r="66" spans="1:103" s="11" customFormat="1" ht="12.6" customHeight="1">
      <c r="A66" s="10"/>
      <c r="B66" s="123" t="s">
        <v>692</v>
      </c>
      <c r="C66" s="86">
        <f>F17</f>
        <v>3000</v>
      </c>
      <c r="D66" s="86">
        <f>C66</f>
        <v>3000</v>
      </c>
      <c r="E66" s="86">
        <f t="shared" ref="E66:BP67" si="22">D66</f>
        <v>3000</v>
      </c>
      <c r="F66" s="86">
        <f t="shared" si="22"/>
        <v>3000</v>
      </c>
      <c r="G66" s="86">
        <f t="shared" si="22"/>
        <v>3000</v>
      </c>
      <c r="H66" s="86">
        <f t="shared" si="22"/>
        <v>3000</v>
      </c>
      <c r="I66" s="86">
        <f t="shared" si="22"/>
        <v>3000</v>
      </c>
      <c r="J66" s="86">
        <f t="shared" si="22"/>
        <v>3000</v>
      </c>
      <c r="K66" s="86">
        <f t="shared" si="22"/>
        <v>3000</v>
      </c>
      <c r="L66" s="86">
        <f t="shared" si="22"/>
        <v>3000</v>
      </c>
      <c r="M66" s="86">
        <f t="shared" si="22"/>
        <v>3000</v>
      </c>
      <c r="N66" s="86">
        <f t="shared" si="22"/>
        <v>3000</v>
      </c>
      <c r="O66" s="86">
        <f t="shared" si="22"/>
        <v>3000</v>
      </c>
      <c r="P66" s="86">
        <f t="shared" si="22"/>
        <v>3000</v>
      </c>
      <c r="Q66" s="86">
        <f t="shared" si="22"/>
        <v>3000</v>
      </c>
      <c r="R66" s="86">
        <f t="shared" si="22"/>
        <v>3000</v>
      </c>
      <c r="S66" s="86">
        <f t="shared" si="22"/>
        <v>3000</v>
      </c>
      <c r="T66" s="86">
        <f t="shared" si="22"/>
        <v>3000</v>
      </c>
      <c r="U66" s="86">
        <f t="shared" si="22"/>
        <v>3000</v>
      </c>
      <c r="V66" s="86">
        <f t="shared" si="22"/>
        <v>3000</v>
      </c>
      <c r="W66" s="86">
        <f t="shared" si="22"/>
        <v>3000</v>
      </c>
      <c r="X66" s="86">
        <f t="shared" si="22"/>
        <v>3000</v>
      </c>
      <c r="Y66" s="86">
        <f t="shared" si="22"/>
        <v>3000</v>
      </c>
      <c r="Z66" s="86">
        <f t="shared" si="22"/>
        <v>3000</v>
      </c>
      <c r="AA66" s="86">
        <f t="shared" si="22"/>
        <v>3000</v>
      </c>
      <c r="AB66" s="86">
        <f t="shared" si="22"/>
        <v>3000</v>
      </c>
      <c r="AC66" s="86">
        <f t="shared" si="22"/>
        <v>3000</v>
      </c>
      <c r="AD66" s="86">
        <f t="shared" si="22"/>
        <v>3000</v>
      </c>
      <c r="AE66" s="86">
        <f t="shared" si="22"/>
        <v>3000</v>
      </c>
      <c r="AF66" s="86">
        <f t="shared" si="22"/>
        <v>3000</v>
      </c>
      <c r="AG66" s="86">
        <f t="shared" si="22"/>
        <v>3000</v>
      </c>
      <c r="AH66" s="86">
        <f t="shared" si="22"/>
        <v>3000</v>
      </c>
      <c r="AI66" s="86">
        <f t="shared" si="22"/>
        <v>3000</v>
      </c>
      <c r="AJ66" s="86">
        <f t="shared" si="22"/>
        <v>3000</v>
      </c>
      <c r="AK66" s="86">
        <f t="shared" si="22"/>
        <v>3000</v>
      </c>
      <c r="AL66" s="86">
        <f t="shared" si="22"/>
        <v>3000</v>
      </c>
      <c r="AM66" s="86">
        <f t="shared" si="22"/>
        <v>3000</v>
      </c>
      <c r="AN66" s="86">
        <f t="shared" si="22"/>
        <v>3000</v>
      </c>
      <c r="AO66" s="86">
        <f t="shared" si="22"/>
        <v>3000</v>
      </c>
      <c r="AP66" s="86">
        <f t="shared" si="22"/>
        <v>3000</v>
      </c>
      <c r="AQ66" s="86">
        <f t="shared" si="22"/>
        <v>3000</v>
      </c>
      <c r="AR66" s="86">
        <f t="shared" si="22"/>
        <v>3000</v>
      </c>
      <c r="AS66" s="86">
        <f t="shared" si="22"/>
        <v>3000</v>
      </c>
      <c r="AT66" s="86">
        <f t="shared" si="22"/>
        <v>3000</v>
      </c>
      <c r="AU66" s="86">
        <f t="shared" si="22"/>
        <v>3000</v>
      </c>
      <c r="AV66" s="86">
        <f t="shared" si="22"/>
        <v>3000</v>
      </c>
      <c r="AW66" s="86">
        <f t="shared" si="22"/>
        <v>3000</v>
      </c>
      <c r="AX66" s="86">
        <f t="shared" si="22"/>
        <v>3000</v>
      </c>
      <c r="AY66" s="86">
        <f t="shared" si="22"/>
        <v>3000</v>
      </c>
      <c r="AZ66" s="86">
        <f t="shared" si="22"/>
        <v>3000</v>
      </c>
      <c r="BA66" s="86">
        <f t="shared" si="22"/>
        <v>3000</v>
      </c>
      <c r="BB66" s="86">
        <f t="shared" si="22"/>
        <v>3000</v>
      </c>
      <c r="BC66" s="86">
        <f t="shared" si="22"/>
        <v>3000</v>
      </c>
      <c r="BD66" s="86">
        <f t="shared" si="22"/>
        <v>3000</v>
      </c>
      <c r="BE66" s="86">
        <f t="shared" si="22"/>
        <v>3000</v>
      </c>
      <c r="BF66" s="86">
        <f t="shared" si="22"/>
        <v>3000</v>
      </c>
      <c r="BG66" s="86">
        <f t="shared" si="22"/>
        <v>3000</v>
      </c>
      <c r="BH66" s="86">
        <f t="shared" si="22"/>
        <v>3000</v>
      </c>
      <c r="BI66" s="86">
        <f t="shared" si="22"/>
        <v>3000</v>
      </c>
      <c r="BJ66" s="86">
        <f t="shared" si="22"/>
        <v>3000</v>
      </c>
      <c r="BK66" s="86">
        <f t="shared" si="22"/>
        <v>3000</v>
      </c>
      <c r="BL66" s="86">
        <f t="shared" si="22"/>
        <v>3000</v>
      </c>
      <c r="BM66" s="86">
        <f t="shared" si="22"/>
        <v>3000</v>
      </c>
      <c r="BN66" s="86">
        <f t="shared" si="22"/>
        <v>3000</v>
      </c>
      <c r="BO66" s="86">
        <f t="shared" si="22"/>
        <v>3000</v>
      </c>
      <c r="BP66" s="86">
        <f t="shared" si="22"/>
        <v>3000</v>
      </c>
      <c r="BQ66" s="86">
        <f t="shared" ref="BQ66:CY67" si="23">BP66</f>
        <v>3000</v>
      </c>
      <c r="BR66" s="86">
        <f t="shared" si="23"/>
        <v>3000</v>
      </c>
      <c r="BS66" s="86">
        <f t="shared" si="23"/>
        <v>3000</v>
      </c>
      <c r="BT66" s="86">
        <f t="shared" si="23"/>
        <v>3000</v>
      </c>
      <c r="BU66" s="86">
        <f t="shared" si="23"/>
        <v>3000</v>
      </c>
      <c r="BV66" s="86">
        <f t="shared" si="23"/>
        <v>3000</v>
      </c>
      <c r="BW66" s="86">
        <f t="shared" si="23"/>
        <v>3000</v>
      </c>
      <c r="BX66" s="86">
        <f t="shared" si="23"/>
        <v>3000</v>
      </c>
      <c r="BY66" s="86">
        <f t="shared" si="23"/>
        <v>3000</v>
      </c>
      <c r="BZ66" s="86">
        <f t="shared" si="23"/>
        <v>3000</v>
      </c>
      <c r="CA66" s="86">
        <f t="shared" si="23"/>
        <v>3000</v>
      </c>
      <c r="CB66" s="86">
        <f t="shared" si="23"/>
        <v>3000</v>
      </c>
      <c r="CC66" s="86">
        <f t="shared" si="23"/>
        <v>3000</v>
      </c>
      <c r="CD66" s="86">
        <f t="shared" si="23"/>
        <v>3000</v>
      </c>
      <c r="CE66" s="86">
        <f t="shared" si="23"/>
        <v>3000</v>
      </c>
      <c r="CF66" s="86">
        <f t="shared" si="23"/>
        <v>3000</v>
      </c>
      <c r="CG66" s="86">
        <f t="shared" si="23"/>
        <v>3000</v>
      </c>
      <c r="CH66" s="86">
        <f t="shared" si="23"/>
        <v>3000</v>
      </c>
      <c r="CI66" s="86">
        <f t="shared" si="23"/>
        <v>3000</v>
      </c>
      <c r="CJ66" s="86">
        <f t="shared" si="23"/>
        <v>3000</v>
      </c>
      <c r="CK66" s="86">
        <f t="shared" si="23"/>
        <v>3000</v>
      </c>
      <c r="CL66" s="86">
        <f t="shared" si="23"/>
        <v>3000</v>
      </c>
      <c r="CM66" s="86">
        <f t="shared" si="23"/>
        <v>3000</v>
      </c>
      <c r="CN66" s="86">
        <f t="shared" si="23"/>
        <v>3000</v>
      </c>
      <c r="CO66" s="86">
        <f t="shared" si="23"/>
        <v>3000</v>
      </c>
      <c r="CP66" s="86">
        <f t="shared" si="23"/>
        <v>3000</v>
      </c>
      <c r="CQ66" s="86">
        <f t="shared" si="23"/>
        <v>3000</v>
      </c>
      <c r="CR66" s="86">
        <f t="shared" si="23"/>
        <v>3000</v>
      </c>
      <c r="CS66" s="86">
        <f t="shared" si="23"/>
        <v>3000</v>
      </c>
      <c r="CT66" s="86">
        <f t="shared" si="23"/>
        <v>3000</v>
      </c>
      <c r="CU66" s="86">
        <f t="shared" si="23"/>
        <v>3000</v>
      </c>
      <c r="CV66" s="86">
        <f t="shared" si="23"/>
        <v>3000</v>
      </c>
      <c r="CW66" s="86">
        <f t="shared" si="23"/>
        <v>3000</v>
      </c>
      <c r="CX66" s="86">
        <f t="shared" si="23"/>
        <v>3000</v>
      </c>
      <c r="CY66" s="86">
        <f t="shared" si="23"/>
        <v>3000</v>
      </c>
    </row>
    <row r="67" spans="1:103" s="11" customFormat="1" ht="12.6" customHeight="1">
      <c r="A67" s="87"/>
      <c r="B67" s="88" t="s">
        <v>636</v>
      </c>
      <c r="C67" s="89">
        <f>E23</f>
        <v>-6995.9203008271716</v>
      </c>
      <c r="D67" s="89">
        <f>C67</f>
        <v>-6995.9203008271716</v>
      </c>
      <c r="E67" s="89">
        <f t="shared" si="22"/>
        <v>-6995.9203008271716</v>
      </c>
      <c r="F67" s="89">
        <f t="shared" si="22"/>
        <v>-6995.9203008271716</v>
      </c>
      <c r="G67" s="89">
        <f t="shared" si="22"/>
        <v>-6995.9203008271716</v>
      </c>
      <c r="H67" s="89">
        <f t="shared" si="22"/>
        <v>-6995.9203008271716</v>
      </c>
      <c r="I67" s="89">
        <f t="shared" si="22"/>
        <v>-6995.9203008271716</v>
      </c>
      <c r="J67" s="89">
        <f t="shared" si="22"/>
        <v>-6995.9203008271716</v>
      </c>
      <c r="K67" s="89">
        <f t="shared" si="22"/>
        <v>-6995.9203008271716</v>
      </c>
      <c r="L67" s="89">
        <f t="shared" si="22"/>
        <v>-6995.9203008271716</v>
      </c>
      <c r="M67" s="89">
        <f t="shared" si="22"/>
        <v>-6995.9203008271716</v>
      </c>
      <c r="N67" s="89">
        <f t="shared" si="22"/>
        <v>-6995.9203008271716</v>
      </c>
      <c r="O67" s="89">
        <f t="shared" si="22"/>
        <v>-6995.9203008271716</v>
      </c>
      <c r="P67" s="89">
        <f t="shared" si="22"/>
        <v>-6995.9203008271716</v>
      </c>
      <c r="Q67" s="89">
        <f t="shared" si="22"/>
        <v>-6995.9203008271716</v>
      </c>
      <c r="R67" s="89">
        <f t="shared" si="22"/>
        <v>-6995.9203008271716</v>
      </c>
      <c r="S67" s="89">
        <f t="shared" si="22"/>
        <v>-6995.9203008271716</v>
      </c>
      <c r="T67" s="89">
        <f t="shared" si="22"/>
        <v>-6995.9203008271716</v>
      </c>
      <c r="U67" s="89">
        <f t="shared" si="22"/>
        <v>-6995.9203008271716</v>
      </c>
      <c r="V67" s="89">
        <f t="shared" si="22"/>
        <v>-6995.9203008271716</v>
      </c>
      <c r="W67" s="89">
        <f t="shared" si="22"/>
        <v>-6995.9203008271716</v>
      </c>
      <c r="X67" s="89">
        <f t="shared" si="22"/>
        <v>-6995.9203008271716</v>
      </c>
      <c r="Y67" s="89">
        <f t="shared" si="22"/>
        <v>-6995.9203008271716</v>
      </c>
      <c r="Z67" s="89">
        <f t="shared" si="22"/>
        <v>-6995.9203008271716</v>
      </c>
      <c r="AA67" s="89">
        <f t="shared" si="22"/>
        <v>-6995.9203008271716</v>
      </c>
      <c r="AB67" s="89">
        <f t="shared" si="22"/>
        <v>-6995.9203008271716</v>
      </c>
      <c r="AC67" s="89">
        <f t="shared" si="22"/>
        <v>-6995.9203008271716</v>
      </c>
      <c r="AD67" s="89">
        <f t="shared" si="22"/>
        <v>-6995.9203008271716</v>
      </c>
      <c r="AE67" s="89">
        <f t="shared" si="22"/>
        <v>-6995.9203008271716</v>
      </c>
      <c r="AF67" s="89">
        <f t="shared" si="22"/>
        <v>-6995.9203008271716</v>
      </c>
      <c r="AG67" s="89">
        <f t="shared" si="22"/>
        <v>-6995.9203008271716</v>
      </c>
      <c r="AH67" s="89">
        <f t="shared" si="22"/>
        <v>-6995.9203008271716</v>
      </c>
      <c r="AI67" s="89">
        <f t="shared" si="22"/>
        <v>-6995.9203008271716</v>
      </c>
      <c r="AJ67" s="89">
        <f t="shared" si="22"/>
        <v>-6995.9203008271716</v>
      </c>
      <c r="AK67" s="89">
        <f t="shared" si="22"/>
        <v>-6995.9203008271716</v>
      </c>
      <c r="AL67" s="89">
        <f t="shared" si="22"/>
        <v>-6995.9203008271716</v>
      </c>
      <c r="AM67" s="89">
        <f t="shared" si="22"/>
        <v>-6995.9203008271716</v>
      </c>
      <c r="AN67" s="89">
        <f t="shared" si="22"/>
        <v>-6995.9203008271716</v>
      </c>
      <c r="AO67" s="89">
        <f t="shared" si="22"/>
        <v>-6995.9203008271716</v>
      </c>
      <c r="AP67" s="89">
        <f t="shared" si="22"/>
        <v>-6995.9203008271716</v>
      </c>
      <c r="AQ67" s="89">
        <f t="shared" si="22"/>
        <v>-6995.9203008271716</v>
      </c>
      <c r="AR67" s="89">
        <f t="shared" si="22"/>
        <v>-6995.9203008271716</v>
      </c>
      <c r="AS67" s="89">
        <f t="shared" si="22"/>
        <v>-6995.9203008271716</v>
      </c>
      <c r="AT67" s="89">
        <f t="shared" si="22"/>
        <v>-6995.9203008271716</v>
      </c>
      <c r="AU67" s="89">
        <f t="shared" si="22"/>
        <v>-6995.9203008271716</v>
      </c>
      <c r="AV67" s="89">
        <f t="shared" si="22"/>
        <v>-6995.9203008271716</v>
      </c>
      <c r="AW67" s="89">
        <f t="shared" si="22"/>
        <v>-6995.9203008271716</v>
      </c>
      <c r="AX67" s="89">
        <f t="shared" si="22"/>
        <v>-6995.9203008271716</v>
      </c>
      <c r="AY67" s="89">
        <f t="shared" si="22"/>
        <v>-6995.9203008271716</v>
      </c>
      <c r="AZ67" s="89">
        <f t="shared" si="22"/>
        <v>-6995.9203008271716</v>
      </c>
      <c r="BA67" s="89">
        <f t="shared" si="22"/>
        <v>-6995.9203008271716</v>
      </c>
      <c r="BB67" s="89">
        <f t="shared" si="22"/>
        <v>-6995.9203008271716</v>
      </c>
      <c r="BC67" s="89">
        <f t="shared" si="22"/>
        <v>-6995.9203008271716</v>
      </c>
      <c r="BD67" s="89">
        <f t="shared" si="22"/>
        <v>-6995.9203008271716</v>
      </c>
      <c r="BE67" s="89">
        <f t="shared" si="22"/>
        <v>-6995.9203008271716</v>
      </c>
      <c r="BF67" s="89">
        <f t="shared" si="22"/>
        <v>-6995.9203008271716</v>
      </c>
      <c r="BG67" s="89">
        <f t="shared" si="22"/>
        <v>-6995.9203008271716</v>
      </c>
      <c r="BH67" s="89">
        <f t="shared" si="22"/>
        <v>-6995.9203008271716</v>
      </c>
      <c r="BI67" s="89">
        <f t="shared" si="22"/>
        <v>-6995.9203008271716</v>
      </c>
      <c r="BJ67" s="89">
        <f t="shared" si="22"/>
        <v>-6995.9203008271716</v>
      </c>
      <c r="BK67" s="89">
        <f t="shared" si="22"/>
        <v>-6995.9203008271716</v>
      </c>
      <c r="BL67" s="89">
        <f t="shared" si="22"/>
        <v>-6995.9203008271716</v>
      </c>
      <c r="BM67" s="89">
        <f t="shared" si="22"/>
        <v>-6995.9203008271716</v>
      </c>
      <c r="BN67" s="89">
        <f t="shared" si="22"/>
        <v>-6995.9203008271716</v>
      </c>
      <c r="BO67" s="89">
        <f t="shared" si="22"/>
        <v>-6995.9203008271716</v>
      </c>
      <c r="BP67" s="89">
        <f t="shared" si="22"/>
        <v>-6995.9203008271716</v>
      </c>
      <c r="BQ67" s="89">
        <f t="shared" si="23"/>
        <v>-6995.9203008271716</v>
      </c>
      <c r="BR67" s="89">
        <f t="shared" si="23"/>
        <v>-6995.9203008271716</v>
      </c>
      <c r="BS67" s="89">
        <f t="shared" si="23"/>
        <v>-6995.9203008271716</v>
      </c>
      <c r="BT67" s="89">
        <f t="shared" si="23"/>
        <v>-6995.9203008271716</v>
      </c>
      <c r="BU67" s="89">
        <f t="shared" si="23"/>
        <v>-6995.9203008271716</v>
      </c>
      <c r="BV67" s="89">
        <f t="shared" si="23"/>
        <v>-6995.9203008271716</v>
      </c>
      <c r="BW67" s="89">
        <f t="shared" si="23"/>
        <v>-6995.9203008271716</v>
      </c>
      <c r="BX67" s="89">
        <f t="shared" si="23"/>
        <v>-6995.9203008271716</v>
      </c>
      <c r="BY67" s="89">
        <f t="shared" si="23"/>
        <v>-6995.9203008271716</v>
      </c>
      <c r="BZ67" s="89">
        <f t="shared" si="23"/>
        <v>-6995.9203008271716</v>
      </c>
      <c r="CA67" s="89">
        <f t="shared" si="23"/>
        <v>-6995.9203008271716</v>
      </c>
      <c r="CB67" s="89">
        <f t="shared" si="23"/>
        <v>-6995.9203008271716</v>
      </c>
      <c r="CC67" s="89">
        <f t="shared" si="23"/>
        <v>-6995.9203008271716</v>
      </c>
      <c r="CD67" s="89">
        <f t="shared" si="23"/>
        <v>-6995.9203008271716</v>
      </c>
      <c r="CE67" s="89">
        <f t="shared" si="23"/>
        <v>-6995.9203008271716</v>
      </c>
      <c r="CF67" s="89">
        <f t="shared" si="23"/>
        <v>-6995.9203008271716</v>
      </c>
      <c r="CG67" s="89">
        <f t="shared" si="23"/>
        <v>-6995.9203008271716</v>
      </c>
      <c r="CH67" s="89">
        <f t="shared" si="23"/>
        <v>-6995.9203008271716</v>
      </c>
      <c r="CI67" s="89">
        <f t="shared" si="23"/>
        <v>-6995.9203008271716</v>
      </c>
      <c r="CJ67" s="89">
        <f t="shared" si="23"/>
        <v>-6995.9203008271716</v>
      </c>
      <c r="CK67" s="89">
        <f t="shared" si="23"/>
        <v>-6995.9203008271716</v>
      </c>
      <c r="CL67" s="89">
        <f t="shared" si="23"/>
        <v>-6995.9203008271716</v>
      </c>
      <c r="CM67" s="89">
        <f t="shared" si="23"/>
        <v>-6995.9203008271716</v>
      </c>
      <c r="CN67" s="89">
        <f t="shared" si="23"/>
        <v>-6995.9203008271716</v>
      </c>
      <c r="CO67" s="89">
        <f t="shared" si="23"/>
        <v>-6995.9203008271716</v>
      </c>
      <c r="CP67" s="89">
        <f t="shared" si="23"/>
        <v>-6995.9203008271716</v>
      </c>
      <c r="CQ67" s="89">
        <f t="shared" si="23"/>
        <v>-6995.9203008271716</v>
      </c>
      <c r="CR67" s="89">
        <f t="shared" si="23"/>
        <v>-6995.9203008271716</v>
      </c>
      <c r="CS67" s="89">
        <f t="shared" si="23"/>
        <v>-6995.9203008271716</v>
      </c>
      <c r="CT67" s="89">
        <f t="shared" si="23"/>
        <v>-6995.9203008271716</v>
      </c>
      <c r="CU67" s="89">
        <f t="shared" si="23"/>
        <v>-6995.9203008271716</v>
      </c>
      <c r="CV67" s="89">
        <f t="shared" si="23"/>
        <v>-6995.9203008271716</v>
      </c>
      <c r="CW67" s="89">
        <f t="shared" si="23"/>
        <v>-6995.9203008271716</v>
      </c>
      <c r="CX67" s="89">
        <f t="shared" si="23"/>
        <v>-6995.9203008271716</v>
      </c>
      <c r="CY67" s="89">
        <f t="shared" si="23"/>
        <v>-6995.9203008271716</v>
      </c>
    </row>
    <row r="68" spans="1:103" s="11" customFormat="1" ht="12.6" customHeight="1">
      <c r="A68" s="87"/>
      <c r="B68" s="90" t="s">
        <v>637</v>
      </c>
      <c r="C68" s="89">
        <f>C67*C33</f>
        <v>-6995.9203008271716</v>
      </c>
      <c r="D68" s="89">
        <f t="shared" ref="D68:BO68" si="24">D67*D33</f>
        <v>-6759.3432858233546</v>
      </c>
      <c r="E68" s="89">
        <f t="shared" si="24"/>
        <v>-6530.7664597327102</v>
      </c>
      <c r="F68" s="89">
        <f t="shared" si="24"/>
        <v>-6309.9192847659042</v>
      </c>
      <c r="G68" s="89">
        <f t="shared" si="24"/>
        <v>-6096.5403717544968</v>
      </c>
      <c r="H68" s="89">
        <f t="shared" si="24"/>
        <v>-5890.3771707772921</v>
      </c>
      <c r="I68" s="89">
        <f t="shared" si="24"/>
        <v>-5691.1856722485918</v>
      </c>
      <c r="J68" s="89">
        <f t="shared" si="24"/>
        <v>-5498.7301181145822</v>
      </c>
      <c r="K68" s="89">
        <f t="shared" si="24"/>
        <v>-5312.7827228160222</v>
      </c>
      <c r="L68" s="89">
        <f t="shared" si="24"/>
        <v>-5133.1234036869782</v>
      </c>
      <c r="M68" s="89">
        <f t="shared" si="24"/>
        <v>-4959.539520470511</v>
      </c>
      <c r="N68" s="89">
        <f t="shared" si="24"/>
        <v>-4791.8256236430061</v>
      </c>
      <c r="O68" s="89">
        <f t="shared" si="24"/>
        <v>-4629.7832112492815</v>
      </c>
      <c r="P68" s="89">
        <f t="shared" si="24"/>
        <v>-4473.220493960659</v>
      </c>
      <c r="Q68" s="89">
        <f t="shared" si="24"/>
        <v>-4321.9521680779317</v>
      </c>
      <c r="R68" s="89">
        <f t="shared" si="24"/>
        <v>-4175.7991962105625</v>
      </c>
      <c r="S68" s="89">
        <f t="shared" si="24"/>
        <v>-4034.5885953725242</v>
      </c>
      <c r="T68" s="89">
        <f t="shared" si="24"/>
        <v>-3898.1532322439853</v>
      </c>
      <c r="U68" s="89">
        <f t="shared" si="24"/>
        <v>-3766.3316253565076</v>
      </c>
      <c r="V68" s="89">
        <f t="shared" si="24"/>
        <v>-3638.96775396764</v>
      </c>
      <c r="W68" s="89">
        <f t="shared" si="24"/>
        <v>-3515.9108733986864</v>
      </c>
      <c r="X68" s="89">
        <f t="shared" si="24"/>
        <v>-3397.0153366170885</v>
      </c>
      <c r="Y68" s="89">
        <f t="shared" si="24"/>
        <v>-3282.1404218522598</v>
      </c>
      <c r="Z68" s="89">
        <f t="shared" si="24"/>
        <v>-3171.1501660408312</v>
      </c>
      <c r="AA68" s="89">
        <f t="shared" si="24"/>
        <v>-3063.9132039041851</v>
      </c>
      <c r="AB68" s="89">
        <f t="shared" si="24"/>
        <v>-2960.3026124678117</v>
      </c>
      <c r="AC68" s="89">
        <f t="shared" si="24"/>
        <v>-2860.195760838466</v>
      </c>
      <c r="AD68" s="89">
        <f t="shared" si="24"/>
        <v>-2763.47416506132</v>
      </c>
      <c r="AE68" s="89">
        <f t="shared" si="24"/>
        <v>-2670.0233478853334</v>
      </c>
      <c r="AF68" s="89">
        <f t="shared" si="24"/>
        <v>-2579.732703270854</v>
      </c>
      <c r="AG68" s="89">
        <f t="shared" si="24"/>
        <v>-2492.4953654790861</v>
      </c>
      <c r="AH68" s="89">
        <f t="shared" si="24"/>
        <v>-2419.8984130864915</v>
      </c>
      <c r="AI68" s="89">
        <f t="shared" si="24"/>
        <v>-2349.4159350354284</v>
      </c>
      <c r="AJ68" s="89">
        <f t="shared" si="24"/>
        <v>-2280.9863446945906</v>
      </c>
      <c r="AK68" s="89">
        <f t="shared" si="24"/>
        <v>-2214.5498492180491</v>
      </c>
      <c r="AL68" s="89">
        <f t="shared" si="24"/>
        <v>-2150.0483972990769</v>
      </c>
      <c r="AM68" s="89">
        <f t="shared" si="24"/>
        <v>-2087.4256284457056</v>
      </c>
      <c r="AN68" s="89">
        <f t="shared" si="24"/>
        <v>-2026.6268237336947</v>
      </c>
      <c r="AO68" s="89">
        <f t="shared" si="24"/>
        <v>-1967.5988579938785</v>
      </c>
      <c r="AP68" s="89">
        <f t="shared" si="24"/>
        <v>-1910.2901533921151</v>
      </c>
      <c r="AQ68" s="89">
        <f t="shared" si="24"/>
        <v>-1854.6506343612768</v>
      </c>
      <c r="AR68" s="89">
        <f t="shared" si="24"/>
        <v>-1800.6316838458999</v>
      </c>
      <c r="AS68" s="89">
        <f t="shared" si="24"/>
        <v>-1748.186100821262</v>
      </c>
      <c r="AT68" s="89">
        <f t="shared" si="24"/>
        <v>-1697.2680590497689</v>
      </c>
      <c r="AU68" s="89">
        <f t="shared" si="24"/>
        <v>-1647.8330670386106</v>
      </c>
      <c r="AV68" s="89">
        <f t="shared" si="24"/>
        <v>-1599.8379291636995</v>
      </c>
      <c r="AW68" s="89">
        <f t="shared" si="24"/>
        <v>-1553.2407079259219</v>
      </c>
      <c r="AX68" s="89">
        <f t="shared" si="24"/>
        <v>-1508.0006873067202</v>
      </c>
      <c r="AY68" s="89">
        <f t="shared" si="24"/>
        <v>-1464.0783371909906</v>
      </c>
      <c r="AZ68" s="89">
        <f t="shared" si="24"/>
        <v>-1421.4352788262045</v>
      </c>
      <c r="BA68" s="89">
        <f t="shared" si="24"/>
        <v>-1380.034251287577</v>
      </c>
      <c r="BB68" s="89">
        <f t="shared" si="24"/>
        <v>-1339.8390789199777</v>
      </c>
      <c r="BC68" s="89">
        <f t="shared" si="24"/>
        <v>-1300.8146397281339</v>
      </c>
      <c r="BD68" s="89">
        <f t="shared" si="24"/>
        <v>-1262.9268346875085</v>
      </c>
      <c r="BE68" s="89">
        <f t="shared" si="24"/>
        <v>-1226.1425579490374</v>
      </c>
      <c r="BF68" s="89">
        <f t="shared" si="24"/>
        <v>-1190.4296679116869</v>
      </c>
      <c r="BG68" s="89">
        <f t="shared" si="24"/>
        <v>-1155.75695913756</v>
      </c>
      <c r="BH68" s="89">
        <f t="shared" si="24"/>
        <v>-1122.0941350850098</v>
      </c>
      <c r="BI68" s="89">
        <f t="shared" si="24"/>
        <v>-1089.4117816359317</v>
      </c>
      <c r="BJ68" s="89">
        <f t="shared" si="24"/>
        <v>-1057.6813413941086</v>
      </c>
      <c r="BK68" s="89">
        <f t="shared" si="24"/>
        <v>-1026.8750887321441</v>
      </c>
      <c r="BL68" s="89">
        <f t="shared" si="24"/>
        <v>-996.96610556518851</v>
      </c>
      <c r="BM68" s="89">
        <f t="shared" si="24"/>
        <v>-967.92825783028024</v>
      </c>
      <c r="BN68" s="89">
        <f t="shared" si="24"/>
        <v>-939.73617265075745</v>
      </c>
      <c r="BO68" s="89">
        <f t="shared" si="24"/>
        <v>-912.36521616578398</v>
      </c>
      <c r="BP68" s="89">
        <f t="shared" ref="BP68:CY68" si="25">BP67*BP33</f>
        <v>-885.79147200561556</v>
      </c>
      <c r="BQ68" s="89">
        <f t="shared" si="25"/>
        <v>-859.99172039380142</v>
      </c>
      <c r="BR68" s="89">
        <f t="shared" si="25"/>
        <v>-834.94341785805966</v>
      </c>
      <c r="BS68" s="89">
        <f t="shared" si="25"/>
        <v>-810.62467753209671</v>
      </c>
      <c r="BT68" s="89">
        <f t="shared" si="25"/>
        <v>-787.01425003116185</v>
      </c>
      <c r="BU68" s="89">
        <f t="shared" si="25"/>
        <v>-764.09150488462319</v>
      </c>
      <c r="BV68" s="89">
        <f t="shared" si="25"/>
        <v>-741.83641250934284</v>
      </c>
      <c r="BW68" s="89">
        <f t="shared" si="25"/>
        <v>-720.22952670809991</v>
      </c>
      <c r="BX68" s="89">
        <f t="shared" si="25"/>
        <v>-699.25196767776686</v>
      </c>
      <c r="BY68" s="89">
        <f t="shared" si="25"/>
        <v>-678.88540551239498</v>
      </c>
      <c r="BZ68" s="89">
        <f t="shared" si="25"/>
        <v>-659.11204418679119</v>
      </c>
      <c r="CA68" s="89">
        <f t="shared" si="25"/>
        <v>-643.03614067004025</v>
      </c>
      <c r="CB68" s="89">
        <f t="shared" si="25"/>
        <v>-627.35233236101487</v>
      </c>
      <c r="CC68" s="89">
        <f t="shared" si="25"/>
        <v>-612.05105596196586</v>
      </c>
      <c r="CD68" s="89">
        <f t="shared" si="25"/>
        <v>-597.12298142630812</v>
      </c>
      <c r="CE68" s="89">
        <f t="shared" si="25"/>
        <v>-582.55900626956895</v>
      </c>
      <c r="CF68" s="89">
        <f t="shared" si="25"/>
        <v>-568.35025001909173</v>
      </c>
      <c r="CG68" s="89">
        <f t="shared" si="25"/>
        <v>-554.48804879911393</v>
      </c>
      <c r="CH68" s="89">
        <f t="shared" si="25"/>
        <v>-540.96395004791611</v>
      </c>
      <c r="CI68" s="89">
        <f t="shared" si="25"/>
        <v>-527.76970736382066</v>
      </c>
      <c r="CJ68" s="89">
        <f t="shared" si="25"/>
        <v>-514.89727547689824</v>
      </c>
      <c r="CK68" s="89">
        <f t="shared" si="25"/>
        <v>-502.33880534331536</v>
      </c>
      <c r="CL68" s="89">
        <f t="shared" si="25"/>
        <v>-490.08663935933214</v>
      </c>
      <c r="CM68" s="89">
        <f t="shared" si="25"/>
        <v>-478.13330669203134</v>
      </c>
      <c r="CN68" s="89">
        <f t="shared" si="25"/>
        <v>-466.47151872393306</v>
      </c>
      <c r="CO68" s="89">
        <f t="shared" si="25"/>
        <v>-455.09416460871529</v>
      </c>
      <c r="CP68" s="89">
        <f t="shared" si="25"/>
        <v>-443.99430693533202</v>
      </c>
      <c r="CQ68" s="89">
        <f t="shared" si="25"/>
        <v>-433.16517749788494</v>
      </c>
      <c r="CR68" s="89">
        <f t="shared" si="25"/>
        <v>-422.60017316866828</v>
      </c>
      <c r="CS68" s="89">
        <f t="shared" si="25"/>
        <v>-412.29285187187151</v>
      </c>
      <c r="CT68" s="89">
        <f t="shared" si="25"/>
        <v>-402.23692865548446</v>
      </c>
      <c r="CU68" s="89">
        <f t="shared" si="25"/>
        <v>-392.42627185900926</v>
      </c>
      <c r="CV68" s="89">
        <f t="shared" si="25"/>
        <v>-382.8548993746432</v>
      </c>
      <c r="CW68" s="89">
        <f t="shared" si="25"/>
        <v>-373.51697499965195</v>
      </c>
      <c r="CX68" s="89">
        <f t="shared" si="25"/>
        <v>-364.40680487770919</v>
      </c>
      <c r="CY68" s="89">
        <f t="shared" si="25"/>
        <v>-355.51883402703339</v>
      </c>
    </row>
    <row r="69" spans="1:103" s="11" customFormat="1" ht="12.6" customHeight="1">
      <c r="A69" s="87"/>
      <c r="B69" s="88" t="s">
        <v>638</v>
      </c>
      <c r="C69" s="91">
        <f ca="1">SUM(OFFSET(C68,,,,$C$12))</f>
        <v>-208566.19111668874</v>
      </c>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87"/>
      <c r="BM69" s="87"/>
      <c r="BN69" s="87"/>
      <c r="BO69" s="87"/>
      <c r="BP69" s="87"/>
      <c r="BQ69" s="87"/>
      <c r="BR69" s="87"/>
      <c r="BS69" s="87"/>
      <c r="BT69" s="87"/>
      <c r="BU69" s="87"/>
      <c r="BV69" s="87"/>
      <c r="BW69" s="87"/>
      <c r="BX69" s="87"/>
      <c r="BY69" s="87"/>
      <c r="BZ69" s="87"/>
      <c r="CA69" s="87"/>
      <c r="CB69" s="87"/>
      <c r="CC69" s="87"/>
      <c r="CD69" s="87"/>
      <c r="CE69" s="87"/>
    </row>
    <row r="70" spans="1:103" s="11" customFormat="1" ht="12.6"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row>
    <row r="71" spans="1:103" s="11" customFormat="1" ht="12.6" customHeight="1">
      <c r="A71" s="10"/>
      <c r="B71" s="84" t="s">
        <v>96</v>
      </c>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row>
    <row r="72" spans="1:103" s="11" customFormat="1" ht="12.6" customHeight="1">
      <c r="A72" s="87"/>
      <c r="B72" s="123" t="s">
        <v>692</v>
      </c>
      <c r="C72" s="86">
        <f>F21</f>
        <v>-2300</v>
      </c>
      <c r="D72" s="86">
        <f>C72</f>
        <v>-2300</v>
      </c>
      <c r="E72" s="86">
        <f t="shared" ref="E72:BP73" si="26">D72</f>
        <v>-2300</v>
      </c>
      <c r="F72" s="86">
        <f t="shared" si="26"/>
        <v>-2300</v>
      </c>
      <c r="G72" s="86">
        <f t="shared" si="26"/>
        <v>-2300</v>
      </c>
      <c r="H72" s="86">
        <f t="shared" si="26"/>
        <v>-2300</v>
      </c>
      <c r="I72" s="86">
        <f t="shared" si="26"/>
        <v>-2300</v>
      </c>
      <c r="J72" s="86">
        <f t="shared" si="26"/>
        <v>-2300</v>
      </c>
      <c r="K72" s="86">
        <f t="shared" si="26"/>
        <v>-2300</v>
      </c>
      <c r="L72" s="86">
        <f t="shared" si="26"/>
        <v>-2300</v>
      </c>
      <c r="M72" s="86">
        <f t="shared" si="26"/>
        <v>-2300</v>
      </c>
      <c r="N72" s="86">
        <f t="shared" si="26"/>
        <v>-2300</v>
      </c>
      <c r="O72" s="86">
        <f t="shared" si="26"/>
        <v>-2300</v>
      </c>
      <c r="P72" s="86">
        <f t="shared" si="26"/>
        <v>-2300</v>
      </c>
      <c r="Q72" s="86">
        <f t="shared" si="26"/>
        <v>-2300</v>
      </c>
      <c r="R72" s="86">
        <f t="shared" si="26"/>
        <v>-2300</v>
      </c>
      <c r="S72" s="86">
        <f t="shared" si="26"/>
        <v>-2300</v>
      </c>
      <c r="T72" s="86">
        <f t="shared" si="26"/>
        <v>-2300</v>
      </c>
      <c r="U72" s="86">
        <f t="shared" si="26"/>
        <v>-2300</v>
      </c>
      <c r="V72" s="86">
        <f t="shared" si="26"/>
        <v>-2300</v>
      </c>
      <c r="W72" s="86">
        <f t="shared" si="26"/>
        <v>-2300</v>
      </c>
      <c r="X72" s="86">
        <f t="shared" si="26"/>
        <v>-2300</v>
      </c>
      <c r="Y72" s="86">
        <f t="shared" si="26"/>
        <v>-2300</v>
      </c>
      <c r="Z72" s="86">
        <f t="shared" si="26"/>
        <v>-2300</v>
      </c>
      <c r="AA72" s="86">
        <f t="shared" si="26"/>
        <v>-2300</v>
      </c>
      <c r="AB72" s="86">
        <f t="shared" si="26"/>
        <v>-2300</v>
      </c>
      <c r="AC72" s="86">
        <f t="shared" si="26"/>
        <v>-2300</v>
      </c>
      <c r="AD72" s="86">
        <f t="shared" si="26"/>
        <v>-2300</v>
      </c>
      <c r="AE72" s="86">
        <f t="shared" si="26"/>
        <v>-2300</v>
      </c>
      <c r="AF72" s="86">
        <f t="shared" si="26"/>
        <v>-2300</v>
      </c>
      <c r="AG72" s="86">
        <f t="shared" si="26"/>
        <v>-2300</v>
      </c>
      <c r="AH72" s="86">
        <f t="shared" si="26"/>
        <v>-2300</v>
      </c>
      <c r="AI72" s="86">
        <f t="shared" si="26"/>
        <v>-2300</v>
      </c>
      <c r="AJ72" s="86">
        <f t="shared" si="26"/>
        <v>-2300</v>
      </c>
      <c r="AK72" s="86">
        <f t="shared" si="26"/>
        <v>-2300</v>
      </c>
      <c r="AL72" s="86">
        <f t="shared" si="26"/>
        <v>-2300</v>
      </c>
      <c r="AM72" s="86">
        <f t="shared" si="26"/>
        <v>-2300</v>
      </c>
      <c r="AN72" s="86">
        <f t="shared" si="26"/>
        <v>-2300</v>
      </c>
      <c r="AO72" s="86">
        <f t="shared" si="26"/>
        <v>-2300</v>
      </c>
      <c r="AP72" s="86">
        <f t="shared" si="26"/>
        <v>-2300</v>
      </c>
      <c r="AQ72" s="86">
        <f t="shared" si="26"/>
        <v>-2300</v>
      </c>
      <c r="AR72" s="86">
        <f t="shared" si="26"/>
        <v>-2300</v>
      </c>
      <c r="AS72" s="86">
        <f t="shared" si="26"/>
        <v>-2300</v>
      </c>
      <c r="AT72" s="86">
        <f t="shared" si="26"/>
        <v>-2300</v>
      </c>
      <c r="AU72" s="86">
        <f t="shared" si="26"/>
        <v>-2300</v>
      </c>
      <c r="AV72" s="86">
        <f t="shared" si="26"/>
        <v>-2300</v>
      </c>
      <c r="AW72" s="86">
        <f t="shared" si="26"/>
        <v>-2300</v>
      </c>
      <c r="AX72" s="86">
        <f t="shared" si="26"/>
        <v>-2300</v>
      </c>
      <c r="AY72" s="86">
        <f t="shared" si="26"/>
        <v>-2300</v>
      </c>
      <c r="AZ72" s="86">
        <f t="shared" si="26"/>
        <v>-2300</v>
      </c>
      <c r="BA72" s="86">
        <f t="shared" si="26"/>
        <v>-2300</v>
      </c>
      <c r="BB72" s="86">
        <f t="shared" si="26"/>
        <v>-2300</v>
      </c>
      <c r="BC72" s="86">
        <f t="shared" si="26"/>
        <v>-2300</v>
      </c>
      <c r="BD72" s="86">
        <f t="shared" si="26"/>
        <v>-2300</v>
      </c>
      <c r="BE72" s="86">
        <f t="shared" si="26"/>
        <v>-2300</v>
      </c>
      <c r="BF72" s="86">
        <f t="shared" si="26"/>
        <v>-2300</v>
      </c>
      <c r="BG72" s="86">
        <f t="shared" si="26"/>
        <v>-2300</v>
      </c>
      <c r="BH72" s="86">
        <f t="shared" si="26"/>
        <v>-2300</v>
      </c>
      <c r="BI72" s="86">
        <f t="shared" si="26"/>
        <v>-2300</v>
      </c>
      <c r="BJ72" s="86">
        <f t="shared" si="26"/>
        <v>-2300</v>
      </c>
      <c r="BK72" s="86">
        <f t="shared" si="26"/>
        <v>-2300</v>
      </c>
      <c r="BL72" s="86">
        <f t="shared" si="26"/>
        <v>-2300</v>
      </c>
      <c r="BM72" s="86">
        <f t="shared" si="26"/>
        <v>-2300</v>
      </c>
      <c r="BN72" s="86">
        <f t="shared" si="26"/>
        <v>-2300</v>
      </c>
      <c r="BO72" s="86">
        <f t="shared" si="26"/>
        <v>-2300</v>
      </c>
      <c r="BP72" s="86">
        <f t="shared" si="26"/>
        <v>-2300</v>
      </c>
      <c r="BQ72" s="86">
        <f t="shared" ref="BQ72:CY73" si="27">BP72</f>
        <v>-2300</v>
      </c>
      <c r="BR72" s="86">
        <f t="shared" si="27"/>
        <v>-2300</v>
      </c>
      <c r="BS72" s="86">
        <f t="shared" si="27"/>
        <v>-2300</v>
      </c>
      <c r="BT72" s="86">
        <f t="shared" si="27"/>
        <v>-2300</v>
      </c>
      <c r="BU72" s="86">
        <f t="shared" si="27"/>
        <v>-2300</v>
      </c>
      <c r="BV72" s="86">
        <f t="shared" si="27"/>
        <v>-2300</v>
      </c>
      <c r="BW72" s="86">
        <f t="shared" si="27"/>
        <v>-2300</v>
      </c>
      <c r="BX72" s="86">
        <f t="shared" si="27"/>
        <v>-2300</v>
      </c>
      <c r="BY72" s="86">
        <f t="shared" si="27"/>
        <v>-2300</v>
      </c>
      <c r="BZ72" s="86">
        <f t="shared" si="27"/>
        <v>-2300</v>
      </c>
      <c r="CA72" s="86">
        <f t="shared" si="27"/>
        <v>-2300</v>
      </c>
      <c r="CB72" s="86">
        <f t="shared" si="27"/>
        <v>-2300</v>
      </c>
      <c r="CC72" s="86">
        <f t="shared" si="27"/>
        <v>-2300</v>
      </c>
      <c r="CD72" s="86">
        <f t="shared" si="27"/>
        <v>-2300</v>
      </c>
      <c r="CE72" s="86">
        <f t="shared" si="27"/>
        <v>-2300</v>
      </c>
      <c r="CF72" s="86">
        <f t="shared" si="27"/>
        <v>-2300</v>
      </c>
      <c r="CG72" s="86">
        <f t="shared" si="27"/>
        <v>-2300</v>
      </c>
      <c r="CH72" s="86">
        <f t="shared" si="27"/>
        <v>-2300</v>
      </c>
      <c r="CI72" s="86">
        <f t="shared" si="27"/>
        <v>-2300</v>
      </c>
      <c r="CJ72" s="86">
        <f t="shared" si="27"/>
        <v>-2300</v>
      </c>
      <c r="CK72" s="86">
        <f t="shared" si="27"/>
        <v>-2300</v>
      </c>
      <c r="CL72" s="86">
        <f t="shared" si="27"/>
        <v>-2300</v>
      </c>
      <c r="CM72" s="86">
        <f t="shared" si="27"/>
        <v>-2300</v>
      </c>
      <c r="CN72" s="86">
        <f t="shared" si="27"/>
        <v>-2300</v>
      </c>
      <c r="CO72" s="86">
        <f t="shared" si="27"/>
        <v>-2300</v>
      </c>
      <c r="CP72" s="86">
        <f t="shared" si="27"/>
        <v>-2300</v>
      </c>
      <c r="CQ72" s="86">
        <f t="shared" si="27"/>
        <v>-2300</v>
      </c>
      <c r="CR72" s="86">
        <f t="shared" si="27"/>
        <v>-2300</v>
      </c>
      <c r="CS72" s="86">
        <f t="shared" si="27"/>
        <v>-2300</v>
      </c>
      <c r="CT72" s="86">
        <f t="shared" si="27"/>
        <v>-2300</v>
      </c>
      <c r="CU72" s="86">
        <f t="shared" si="27"/>
        <v>-2300</v>
      </c>
      <c r="CV72" s="86">
        <f t="shared" si="27"/>
        <v>-2300</v>
      </c>
      <c r="CW72" s="86">
        <f t="shared" si="27"/>
        <v>-2300</v>
      </c>
      <c r="CX72" s="86">
        <f t="shared" si="27"/>
        <v>-2300</v>
      </c>
      <c r="CY72" s="86">
        <f t="shared" si="27"/>
        <v>-2300</v>
      </c>
    </row>
    <row r="73" spans="1:103" s="11" customFormat="1" ht="12.6" customHeight="1">
      <c r="A73" s="87"/>
      <c r="B73" s="88" t="s">
        <v>636</v>
      </c>
      <c r="C73" s="121">
        <f>F23</f>
        <v>-8045.3083459512482</v>
      </c>
      <c r="D73" s="121">
        <f>C73</f>
        <v>-8045.3083459512482</v>
      </c>
      <c r="E73" s="121">
        <f t="shared" si="26"/>
        <v>-8045.3083459512482</v>
      </c>
      <c r="F73" s="121">
        <f t="shared" si="26"/>
        <v>-8045.3083459512482</v>
      </c>
      <c r="G73" s="121">
        <f t="shared" si="26"/>
        <v>-8045.3083459512482</v>
      </c>
      <c r="H73" s="121">
        <f t="shared" si="26"/>
        <v>-8045.3083459512482</v>
      </c>
      <c r="I73" s="121">
        <f t="shared" si="26"/>
        <v>-8045.3083459512482</v>
      </c>
      <c r="J73" s="121">
        <f t="shared" si="26"/>
        <v>-8045.3083459512482</v>
      </c>
      <c r="K73" s="121">
        <f t="shared" si="26"/>
        <v>-8045.3083459512482</v>
      </c>
      <c r="L73" s="121">
        <f t="shared" si="26"/>
        <v>-8045.3083459512482</v>
      </c>
      <c r="M73" s="121">
        <f t="shared" si="26"/>
        <v>-8045.3083459512482</v>
      </c>
      <c r="N73" s="121">
        <f t="shared" si="26"/>
        <v>-8045.3083459512482</v>
      </c>
      <c r="O73" s="121">
        <f t="shared" si="26"/>
        <v>-8045.3083459512482</v>
      </c>
      <c r="P73" s="121">
        <f t="shared" si="26"/>
        <v>-8045.3083459512482</v>
      </c>
      <c r="Q73" s="121">
        <f t="shared" si="26"/>
        <v>-8045.3083459512482</v>
      </c>
      <c r="R73" s="121">
        <f t="shared" si="26"/>
        <v>-8045.3083459512482</v>
      </c>
      <c r="S73" s="121">
        <f t="shared" si="26"/>
        <v>-8045.3083459512482</v>
      </c>
      <c r="T73" s="121">
        <f t="shared" si="26"/>
        <v>-8045.3083459512482</v>
      </c>
      <c r="U73" s="121">
        <f t="shared" si="26"/>
        <v>-8045.3083459512482</v>
      </c>
      <c r="V73" s="121">
        <f t="shared" si="26"/>
        <v>-8045.3083459512482</v>
      </c>
      <c r="W73" s="121">
        <f t="shared" si="26"/>
        <v>-8045.3083459512482</v>
      </c>
      <c r="X73" s="121">
        <f t="shared" si="26"/>
        <v>-8045.3083459512482</v>
      </c>
      <c r="Y73" s="121">
        <f t="shared" si="26"/>
        <v>-8045.3083459512482</v>
      </c>
      <c r="Z73" s="121">
        <f t="shared" si="26"/>
        <v>-8045.3083459512482</v>
      </c>
      <c r="AA73" s="121">
        <f t="shared" si="26"/>
        <v>-8045.3083459512482</v>
      </c>
      <c r="AB73" s="121">
        <f t="shared" si="26"/>
        <v>-8045.3083459512482</v>
      </c>
      <c r="AC73" s="121">
        <f t="shared" si="26"/>
        <v>-8045.3083459512482</v>
      </c>
      <c r="AD73" s="121">
        <f t="shared" si="26"/>
        <v>-8045.3083459512482</v>
      </c>
      <c r="AE73" s="121">
        <f t="shared" si="26"/>
        <v>-8045.3083459512482</v>
      </c>
      <c r="AF73" s="121">
        <f t="shared" si="26"/>
        <v>-8045.3083459512482</v>
      </c>
      <c r="AG73" s="121">
        <f t="shared" si="26"/>
        <v>-8045.3083459512482</v>
      </c>
      <c r="AH73" s="121">
        <f t="shared" si="26"/>
        <v>-8045.3083459512482</v>
      </c>
      <c r="AI73" s="121">
        <f t="shared" si="26"/>
        <v>-8045.3083459512482</v>
      </c>
      <c r="AJ73" s="121">
        <f t="shared" si="26"/>
        <v>-8045.3083459512482</v>
      </c>
      <c r="AK73" s="121">
        <f t="shared" si="26"/>
        <v>-8045.3083459512482</v>
      </c>
      <c r="AL73" s="121">
        <f t="shared" si="26"/>
        <v>-8045.3083459512482</v>
      </c>
      <c r="AM73" s="121">
        <f t="shared" si="26"/>
        <v>-8045.3083459512482</v>
      </c>
      <c r="AN73" s="121">
        <f t="shared" si="26"/>
        <v>-8045.3083459512482</v>
      </c>
      <c r="AO73" s="121">
        <f t="shared" si="26"/>
        <v>-8045.3083459512482</v>
      </c>
      <c r="AP73" s="121">
        <f t="shared" si="26"/>
        <v>-8045.3083459512482</v>
      </c>
      <c r="AQ73" s="121">
        <f t="shared" si="26"/>
        <v>-8045.3083459512482</v>
      </c>
      <c r="AR73" s="121">
        <f t="shared" si="26"/>
        <v>-8045.3083459512482</v>
      </c>
      <c r="AS73" s="121">
        <f t="shared" si="26"/>
        <v>-8045.3083459512482</v>
      </c>
      <c r="AT73" s="121">
        <f t="shared" si="26"/>
        <v>-8045.3083459512482</v>
      </c>
      <c r="AU73" s="121">
        <f t="shared" si="26"/>
        <v>-8045.3083459512482</v>
      </c>
      <c r="AV73" s="121">
        <f t="shared" si="26"/>
        <v>-8045.3083459512482</v>
      </c>
      <c r="AW73" s="121">
        <f t="shared" si="26"/>
        <v>-8045.3083459512482</v>
      </c>
      <c r="AX73" s="121">
        <f t="shared" si="26"/>
        <v>-8045.3083459512482</v>
      </c>
      <c r="AY73" s="121">
        <f t="shared" si="26"/>
        <v>-8045.3083459512482</v>
      </c>
      <c r="AZ73" s="121">
        <f t="shared" si="26"/>
        <v>-8045.3083459512482</v>
      </c>
      <c r="BA73" s="121">
        <f t="shared" si="26"/>
        <v>-8045.3083459512482</v>
      </c>
      <c r="BB73" s="121">
        <f t="shared" si="26"/>
        <v>-8045.3083459512482</v>
      </c>
      <c r="BC73" s="121">
        <f t="shared" si="26"/>
        <v>-8045.3083459512482</v>
      </c>
      <c r="BD73" s="121">
        <f t="shared" si="26"/>
        <v>-8045.3083459512482</v>
      </c>
      <c r="BE73" s="121">
        <f t="shared" si="26"/>
        <v>-8045.3083459512482</v>
      </c>
      <c r="BF73" s="121">
        <f t="shared" si="26"/>
        <v>-8045.3083459512482</v>
      </c>
      <c r="BG73" s="121">
        <f t="shared" si="26"/>
        <v>-8045.3083459512482</v>
      </c>
      <c r="BH73" s="121">
        <f t="shared" si="26"/>
        <v>-8045.3083459512482</v>
      </c>
      <c r="BI73" s="121">
        <f t="shared" si="26"/>
        <v>-8045.3083459512482</v>
      </c>
      <c r="BJ73" s="121">
        <f t="shared" si="26"/>
        <v>-8045.3083459512482</v>
      </c>
      <c r="BK73" s="121">
        <f t="shared" si="26"/>
        <v>-8045.3083459512482</v>
      </c>
      <c r="BL73" s="121">
        <f t="shared" si="26"/>
        <v>-8045.3083459512482</v>
      </c>
      <c r="BM73" s="121">
        <f t="shared" si="26"/>
        <v>-8045.3083459512482</v>
      </c>
      <c r="BN73" s="121">
        <f t="shared" si="26"/>
        <v>-8045.3083459512482</v>
      </c>
      <c r="BO73" s="121">
        <f t="shared" si="26"/>
        <v>-8045.3083459512482</v>
      </c>
      <c r="BP73" s="121">
        <f t="shared" si="26"/>
        <v>-8045.3083459512482</v>
      </c>
      <c r="BQ73" s="121">
        <f t="shared" si="27"/>
        <v>-8045.3083459512482</v>
      </c>
      <c r="BR73" s="121">
        <f t="shared" si="27"/>
        <v>-8045.3083459512482</v>
      </c>
      <c r="BS73" s="121">
        <f t="shared" si="27"/>
        <v>-8045.3083459512482</v>
      </c>
      <c r="BT73" s="121">
        <f t="shared" si="27"/>
        <v>-8045.3083459512482</v>
      </c>
      <c r="BU73" s="121">
        <f t="shared" si="27"/>
        <v>-8045.3083459512482</v>
      </c>
      <c r="BV73" s="121">
        <f t="shared" si="27"/>
        <v>-8045.3083459512482</v>
      </c>
      <c r="BW73" s="121">
        <f t="shared" si="27"/>
        <v>-8045.3083459512482</v>
      </c>
      <c r="BX73" s="121">
        <f t="shared" si="27"/>
        <v>-8045.3083459512482</v>
      </c>
      <c r="BY73" s="121">
        <f t="shared" si="27"/>
        <v>-8045.3083459512482</v>
      </c>
      <c r="BZ73" s="121">
        <f t="shared" si="27"/>
        <v>-8045.3083459512482</v>
      </c>
      <c r="CA73" s="121">
        <f t="shared" si="27"/>
        <v>-8045.3083459512482</v>
      </c>
      <c r="CB73" s="121">
        <f t="shared" si="27"/>
        <v>-8045.3083459512482</v>
      </c>
      <c r="CC73" s="121">
        <f t="shared" si="27"/>
        <v>-8045.3083459512482</v>
      </c>
      <c r="CD73" s="121">
        <f t="shared" si="27"/>
        <v>-8045.3083459512482</v>
      </c>
      <c r="CE73" s="121">
        <f t="shared" si="27"/>
        <v>-8045.3083459512482</v>
      </c>
      <c r="CF73" s="121">
        <f t="shared" si="27"/>
        <v>-8045.3083459512482</v>
      </c>
      <c r="CG73" s="121">
        <f t="shared" si="27"/>
        <v>-8045.3083459512482</v>
      </c>
      <c r="CH73" s="121">
        <f t="shared" si="27"/>
        <v>-8045.3083459512482</v>
      </c>
      <c r="CI73" s="121">
        <f t="shared" si="27"/>
        <v>-8045.3083459512482</v>
      </c>
      <c r="CJ73" s="121">
        <f t="shared" si="27"/>
        <v>-8045.3083459512482</v>
      </c>
      <c r="CK73" s="121">
        <f t="shared" si="27"/>
        <v>-8045.3083459512482</v>
      </c>
      <c r="CL73" s="121">
        <f t="shared" si="27"/>
        <v>-8045.3083459512482</v>
      </c>
      <c r="CM73" s="121">
        <f t="shared" si="27"/>
        <v>-8045.3083459512482</v>
      </c>
      <c r="CN73" s="121">
        <f t="shared" si="27"/>
        <v>-8045.3083459512482</v>
      </c>
      <c r="CO73" s="121">
        <f t="shared" si="27"/>
        <v>-8045.3083459512482</v>
      </c>
      <c r="CP73" s="121">
        <f t="shared" si="27"/>
        <v>-8045.3083459512482</v>
      </c>
      <c r="CQ73" s="121">
        <f t="shared" si="27"/>
        <v>-8045.3083459512482</v>
      </c>
      <c r="CR73" s="121">
        <f t="shared" si="27"/>
        <v>-8045.3083459512482</v>
      </c>
      <c r="CS73" s="121">
        <f t="shared" si="27"/>
        <v>-8045.3083459512482</v>
      </c>
      <c r="CT73" s="121">
        <f t="shared" si="27"/>
        <v>-8045.3083459512482</v>
      </c>
      <c r="CU73" s="121">
        <f t="shared" si="27"/>
        <v>-8045.3083459512482</v>
      </c>
      <c r="CV73" s="121">
        <f t="shared" si="27"/>
        <v>-8045.3083459512482</v>
      </c>
      <c r="CW73" s="121">
        <f t="shared" si="27"/>
        <v>-8045.3083459512482</v>
      </c>
      <c r="CX73" s="121">
        <f t="shared" si="27"/>
        <v>-8045.3083459512482</v>
      </c>
      <c r="CY73" s="121">
        <f t="shared" si="27"/>
        <v>-8045.3083459512482</v>
      </c>
    </row>
    <row r="74" spans="1:103" s="11" customFormat="1" ht="12.6" customHeight="1">
      <c r="A74" s="87"/>
      <c r="B74" s="90" t="s">
        <v>637</v>
      </c>
      <c r="C74" s="121">
        <f>C73*C$33</f>
        <v>-8045.3083459512482</v>
      </c>
      <c r="D74" s="121">
        <f>D73*D$33</f>
        <v>-7773.2447786968587</v>
      </c>
      <c r="E74" s="121">
        <f t="shared" ref="E74:BP74" si="28">E73*E$33</f>
        <v>-7510.3814286926172</v>
      </c>
      <c r="F74" s="121">
        <f t="shared" si="28"/>
        <v>-7256.4071774807908</v>
      </c>
      <c r="G74" s="121">
        <f t="shared" si="28"/>
        <v>-7011.0214275176722</v>
      </c>
      <c r="H74" s="121">
        <f t="shared" si="28"/>
        <v>-6773.9337463938864</v>
      </c>
      <c r="I74" s="121">
        <f t="shared" si="28"/>
        <v>-6544.8635230858818</v>
      </c>
      <c r="J74" s="121">
        <f t="shared" si="28"/>
        <v>-6323.5396358317703</v>
      </c>
      <c r="K74" s="121">
        <f t="shared" si="28"/>
        <v>-6109.7001312384264</v>
      </c>
      <c r="L74" s="121">
        <f t="shared" si="28"/>
        <v>-5903.0919142400262</v>
      </c>
      <c r="M74" s="121">
        <f t="shared" si="28"/>
        <v>-5703.4704485410884</v>
      </c>
      <c r="N74" s="121">
        <f t="shared" si="28"/>
        <v>-5510.5994671894578</v>
      </c>
      <c r="O74" s="121">
        <f t="shared" si="28"/>
        <v>-5324.2506929366746</v>
      </c>
      <c r="P74" s="121">
        <f t="shared" si="28"/>
        <v>-5144.2035680547588</v>
      </c>
      <c r="Q74" s="121">
        <f t="shared" si="28"/>
        <v>-4970.2449932896216</v>
      </c>
      <c r="R74" s="121">
        <f t="shared" si="28"/>
        <v>-4802.1690756421467</v>
      </c>
      <c r="S74" s="121">
        <f t="shared" si="28"/>
        <v>-4639.7768846784029</v>
      </c>
      <c r="T74" s="121">
        <f t="shared" si="28"/>
        <v>-4482.876217080583</v>
      </c>
      <c r="U74" s="121">
        <f t="shared" si="28"/>
        <v>-4331.281369159984</v>
      </c>
      <c r="V74" s="121">
        <f t="shared" si="28"/>
        <v>-4184.8129170627863</v>
      </c>
      <c r="W74" s="121">
        <f t="shared" si="28"/>
        <v>-4043.2975044084901</v>
      </c>
      <c r="X74" s="121">
        <f t="shared" si="28"/>
        <v>-3906.5676371096524</v>
      </c>
      <c r="Y74" s="121">
        <f t="shared" si="28"/>
        <v>-3774.4614851300989</v>
      </c>
      <c r="Z74" s="121">
        <f t="shared" si="28"/>
        <v>-3646.8226909469563</v>
      </c>
      <c r="AA74" s="121">
        <f t="shared" si="28"/>
        <v>-3523.5001844898134</v>
      </c>
      <c r="AB74" s="121">
        <f t="shared" si="28"/>
        <v>-3404.3480043379841</v>
      </c>
      <c r="AC74" s="121">
        <f t="shared" si="28"/>
        <v>-3289.2251249642363</v>
      </c>
      <c r="AD74" s="121">
        <f t="shared" si="28"/>
        <v>-3177.9952898205183</v>
      </c>
      <c r="AE74" s="121">
        <f t="shared" si="28"/>
        <v>-3070.5268500681336</v>
      </c>
      <c r="AF74" s="121">
        <f t="shared" si="28"/>
        <v>-2966.6926087614825</v>
      </c>
      <c r="AG74" s="121">
        <f t="shared" si="28"/>
        <v>-2866.3696703009491</v>
      </c>
      <c r="AH74" s="121">
        <f t="shared" si="28"/>
        <v>-2782.8831750494651</v>
      </c>
      <c r="AI74" s="121">
        <f t="shared" si="28"/>
        <v>-2701.8283252907431</v>
      </c>
      <c r="AJ74" s="121">
        <f t="shared" si="28"/>
        <v>-2623.1342963987795</v>
      </c>
      <c r="AK74" s="121">
        <f t="shared" si="28"/>
        <v>-2546.7323266007566</v>
      </c>
      <c r="AL74" s="121">
        <f t="shared" si="28"/>
        <v>-2472.5556568939387</v>
      </c>
      <c r="AM74" s="121">
        <f t="shared" si="28"/>
        <v>-2400.5394727125617</v>
      </c>
      <c r="AN74" s="121">
        <f t="shared" si="28"/>
        <v>-2330.6208472937492</v>
      </c>
      <c r="AO74" s="121">
        <f t="shared" si="28"/>
        <v>-2262.7386866929605</v>
      </c>
      <c r="AP74" s="121">
        <f t="shared" si="28"/>
        <v>-2196.8336764009327</v>
      </c>
      <c r="AQ74" s="121">
        <f t="shared" si="28"/>
        <v>-2132.8482295154686</v>
      </c>
      <c r="AR74" s="121">
        <f t="shared" si="28"/>
        <v>-2070.7264364227849</v>
      </c>
      <c r="AS74" s="121">
        <f t="shared" si="28"/>
        <v>-2010.4140159444516</v>
      </c>
      <c r="AT74" s="121">
        <f t="shared" si="28"/>
        <v>-1951.8582679072344</v>
      </c>
      <c r="AU74" s="121">
        <f t="shared" si="28"/>
        <v>-1895.0080270944025</v>
      </c>
      <c r="AV74" s="121">
        <f t="shared" si="28"/>
        <v>-1839.8136185382548</v>
      </c>
      <c r="AW74" s="121">
        <f t="shared" si="28"/>
        <v>-1786.2268141148104</v>
      </c>
      <c r="AX74" s="121">
        <f t="shared" si="28"/>
        <v>-1734.2007904027284</v>
      </c>
      <c r="AY74" s="121">
        <f t="shared" si="28"/>
        <v>-1683.6900877696394</v>
      </c>
      <c r="AZ74" s="121">
        <f t="shared" si="28"/>
        <v>-1634.6505706501353</v>
      </c>
      <c r="BA74" s="121">
        <f t="shared" si="28"/>
        <v>-1587.0393889807137</v>
      </c>
      <c r="BB74" s="121">
        <f t="shared" si="28"/>
        <v>-1540.8149407579747</v>
      </c>
      <c r="BC74" s="121">
        <f t="shared" si="28"/>
        <v>-1495.936835687354</v>
      </c>
      <c r="BD74" s="121">
        <f t="shared" si="28"/>
        <v>-1452.365859890635</v>
      </c>
      <c r="BE74" s="121">
        <f t="shared" si="28"/>
        <v>-1410.0639416413933</v>
      </c>
      <c r="BF74" s="121">
        <f t="shared" si="28"/>
        <v>-1368.9941180984399</v>
      </c>
      <c r="BG74" s="121">
        <f t="shared" si="28"/>
        <v>-1329.1205030081942</v>
      </c>
      <c r="BH74" s="121">
        <f t="shared" si="28"/>
        <v>-1290.4082553477613</v>
      </c>
      <c r="BI74" s="121">
        <f t="shared" si="28"/>
        <v>-1252.8235488813216</v>
      </c>
      <c r="BJ74" s="121">
        <f t="shared" si="28"/>
        <v>-1216.3335426032249</v>
      </c>
      <c r="BK74" s="121">
        <f t="shared" si="28"/>
        <v>-1180.9063520419661</v>
      </c>
      <c r="BL74" s="121">
        <f t="shared" si="28"/>
        <v>-1146.5110213999669</v>
      </c>
      <c r="BM74" s="121">
        <f t="shared" si="28"/>
        <v>-1113.1174965048224</v>
      </c>
      <c r="BN74" s="121">
        <f t="shared" si="28"/>
        <v>-1080.6965985483712</v>
      </c>
      <c r="BO74" s="121">
        <f t="shared" si="28"/>
        <v>-1049.2199985906518</v>
      </c>
      <c r="BP74" s="121">
        <f t="shared" si="28"/>
        <v>-1018.660192806458</v>
      </c>
      <c r="BQ74" s="121">
        <f t="shared" ref="BQ74:CY74" si="29">BQ73*BQ$33</f>
        <v>-988.9904784528718</v>
      </c>
      <c r="BR74" s="121">
        <f t="shared" si="29"/>
        <v>-960.18493053676866</v>
      </c>
      <c r="BS74" s="121">
        <f t="shared" si="29"/>
        <v>-932.21837916191134</v>
      </c>
      <c r="BT74" s="121">
        <f t="shared" si="29"/>
        <v>-905.06638753583627</v>
      </c>
      <c r="BU74" s="121">
        <f t="shared" si="29"/>
        <v>-878.70523061731672</v>
      </c>
      <c r="BV74" s="121">
        <f t="shared" si="29"/>
        <v>-853.11187438574439</v>
      </c>
      <c r="BW74" s="121">
        <f t="shared" si="29"/>
        <v>-828.26395571431499</v>
      </c>
      <c r="BX74" s="121">
        <f t="shared" si="29"/>
        <v>-804.13976282943202</v>
      </c>
      <c r="BY74" s="121">
        <f t="shared" si="29"/>
        <v>-780.71821633925435</v>
      </c>
      <c r="BZ74" s="121">
        <f t="shared" si="29"/>
        <v>-757.97885081481002</v>
      </c>
      <c r="CA74" s="121">
        <f t="shared" si="29"/>
        <v>-739.49156177054635</v>
      </c>
      <c r="CB74" s="121">
        <f t="shared" si="29"/>
        <v>-721.45518221516727</v>
      </c>
      <c r="CC74" s="121">
        <f t="shared" si="29"/>
        <v>-703.85871435626075</v>
      </c>
      <c r="CD74" s="121">
        <f t="shared" si="29"/>
        <v>-686.69142864025434</v>
      </c>
      <c r="CE74" s="121">
        <f t="shared" si="29"/>
        <v>-669.94285721000438</v>
      </c>
      <c r="CF74" s="121">
        <f t="shared" si="29"/>
        <v>-653.60278752195563</v>
      </c>
      <c r="CG74" s="121">
        <f t="shared" si="29"/>
        <v>-637.6612561189811</v>
      </c>
      <c r="CH74" s="121">
        <f t="shared" si="29"/>
        <v>-622.10854255510355</v>
      </c>
      <c r="CI74" s="121">
        <f t="shared" si="29"/>
        <v>-606.93516346839374</v>
      </c>
      <c r="CJ74" s="121">
        <f t="shared" si="29"/>
        <v>-592.13186679843295</v>
      </c>
      <c r="CK74" s="121">
        <f t="shared" si="29"/>
        <v>-577.68962614481268</v>
      </c>
      <c r="CL74" s="121">
        <f t="shared" si="29"/>
        <v>-563.59963526323202</v>
      </c>
      <c r="CM74" s="121">
        <f t="shared" si="29"/>
        <v>-549.85330269583608</v>
      </c>
      <c r="CN74" s="121">
        <f t="shared" si="29"/>
        <v>-536.44224653252309</v>
      </c>
      <c r="CO74" s="121">
        <f t="shared" si="29"/>
        <v>-523.35828930002265</v>
      </c>
      <c r="CP74" s="121">
        <f t="shared" si="29"/>
        <v>-510.59345297563192</v>
      </c>
      <c r="CQ74" s="121">
        <f t="shared" si="29"/>
        <v>-498.13995412256776</v>
      </c>
      <c r="CR74" s="121">
        <f t="shared" si="29"/>
        <v>-485.9901991439686</v>
      </c>
      <c r="CS74" s="121">
        <f t="shared" si="29"/>
        <v>-474.13677965265231</v>
      </c>
      <c r="CT74" s="121">
        <f t="shared" si="29"/>
        <v>-462.57246795380718</v>
      </c>
      <c r="CU74" s="121">
        <f t="shared" si="29"/>
        <v>-451.29021263786069</v>
      </c>
      <c r="CV74" s="121">
        <f t="shared" si="29"/>
        <v>-440.2831342808397</v>
      </c>
      <c r="CW74" s="121">
        <f t="shared" si="29"/>
        <v>-429.54452124959977</v>
      </c>
      <c r="CX74" s="121">
        <f t="shared" si="29"/>
        <v>-419.06782560936563</v>
      </c>
      <c r="CY74" s="121">
        <f t="shared" si="29"/>
        <v>-408.84665913108847</v>
      </c>
    </row>
    <row r="75" spans="1:103" s="11" customFormat="1" ht="12.6" customHeight="1">
      <c r="A75" s="87"/>
      <c r="B75" s="88" t="s">
        <v>638</v>
      </c>
      <c r="C75" s="91">
        <f ca="1">SUM(OFFSET(C74,,,,$C$12))</f>
        <v>-239851.11978419212</v>
      </c>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87"/>
      <c r="BM75" s="87"/>
      <c r="BN75" s="87"/>
      <c r="BO75" s="87"/>
      <c r="BP75" s="87"/>
      <c r="BQ75" s="87"/>
      <c r="BR75" s="87"/>
      <c r="BS75" s="87"/>
      <c r="BT75" s="87"/>
      <c r="BU75" s="87"/>
      <c r="BV75" s="87"/>
      <c r="BW75" s="87"/>
      <c r="BX75" s="87"/>
      <c r="BY75" s="87"/>
      <c r="BZ75" s="87"/>
      <c r="CA75" s="87"/>
      <c r="CB75" s="87"/>
      <c r="CC75" s="87"/>
      <c r="CD75" s="87"/>
      <c r="CE75" s="87"/>
    </row>
  </sheetData>
  <mergeCells count="1">
    <mergeCell ref="C8:I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09C2-1839-4631-A279-3439C0196411}">
  <sheetPr>
    <tabColor theme="9" tint="0.79998168889431442"/>
  </sheetPr>
  <dimension ref="A2:CY71"/>
  <sheetViews>
    <sheetView showGridLines="0" zoomScale="70" zoomScaleNormal="70" workbookViewId="0">
      <selection activeCell="C16" sqref="C16"/>
    </sheetView>
  </sheetViews>
  <sheetFormatPr defaultColWidth="9" defaultRowHeight="14.25"/>
  <cols>
    <col min="1" max="1" width="4.7109375" style="13" customWidth="1"/>
    <col min="2" max="2" width="40.7109375" style="13" customWidth="1"/>
    <col min="3" max="3" width="36.7109375" style="13" customWidth="1"/>
    <col min="4" max="6" width="18.7109375" style="13" customWidth="1"/>
    <col min="7" max="7" width="25.28515625" style="13" customWidth="1"/>
    <col min="8" max="8" width="11.7109375" style="13" customWidth="1"/>
    <col min="9" max="9" width="39.140625" style="13" customWidth="1"/>
    <col min="10" max="11" width="25.28515625" style="13" customWidth="1"/>
    <col min="12" max="103" width="14.5703125" style="13" bestFit="1" customWidth="1"/>
    <col min="104" max="16384" width="9" style="13"/>
  </cols>
  <sheetData>
    <row r="2" spans="1:83" ht="18">
      <c r="A2" s="12"/>
      <c r="B2" s="37" t="s">
        <v>608</v>
      </c>
      <c r="C2" s="30"/>
      <c r="D2" s="30"/>
      <c r="E2" s="30"/>
      <c r="F2" s="30"/>
      <c r="G2" s="30"/>
      <c r="H2" s="30"/>
      <c r="I2" s="30"/>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row>
    <row r="3" spans="1:83" s="11" customFormat="1" ht="76.7" customHeight="1">
      <c r="A3" s="10"/>
      <c r="B3" s="154" t="s">
        <v>693</v>
      </c>
      <c r="C3" s="54"/>
      <c r="D3" s="54"/>
      <c r="E3" s="54"/>
      <c r="F3" s="54"/>
      <c r="G3" s="54"/>
      <c r="H3" s="54"/>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83" s="113" customFormat="1" ht="15">
      <c r="B4" s="115" t="s">
        <v>82</v>
      </c>
      <c r="C4" s="289" t="s">
        <v>604</v>
      </c>
      <c r="D4" s="289"/>
      <c r="E4" s="289"/>
      <c r="F4" s="289"/>
      <c r="G4" s="289"/>
      <c r="H4" s="289"/>
      <c r="I4" s="289"/>
    </row>
    <row r="5" spans="1:83" s="113" customFormat="1" ht="32.25" customHeight="1">
      <c r="B5" s="116" t="s">
        <v>537</v>
      </c>
      <c r="C5" s="238" t="s">
        <v>538</v>
      </c>
      <c r="D5"/>
      <c r="E5"/>
      <c r="F5"/>
      <c r="G5"/>
      <c r="H5"/>
      <c r="I5"/>
    </row>
    <row r="6" spans="1:83" s="113" customFormat="1" ht="15">
      <c r="B6" s="116" t="s">
        <v>610</v>
      </c>
      <c r="C6" s="238">
        <v>2021</v>
      </c>
      <c r="D6"/>
      <c r="E6"/>
      <c r="F6"/>
      <c r="G6"/>
      <c r="H6"/>
      <c r="I6"/>
    </row>
    <row r="7" spans="1:83" s="113" customFormat="1" ht="15">
      <c r="B7" s="117" t="s">
        <v>611</v>
      </c>
      <c r="C7" s="238">
        <v>2021</v>
      </c>
      <c r="D7"/>
      <c r="E7"/>
      <c r="F7"/>
      <c r="G7"/>
      <c r="H7"/>
      <c r="I7"/>
    </row>
    <row r="8" spans="1:83" s="113" customFormat="1" ht="15">
      <c r="B8" s="116" t="s">
        <v>672</v>
      </c>
      <c r="C8" s="238">
        <v>100</v>
      </c>
      <c r="D8"/>
      <c r="E8"/>
      <c r="F8"/>
      <c r="G8"/>
      <c r="H8"/>
      <c r="I8"/>
    </row>
    <row r="9" spans="1:83" s="113" customFormat="1" ht="15">
      <c r="B9" s="116" t="s">
        <v>612</v>
      </c>
      <c r="C9" s="239">
        <v>3.5000000000000003E-2</v>
      </c>
      <c r="D9"/>
      <c r="E9"/>
      <c r="F9"/>
      <c r="G9"/>
      <c r="H9"/>
      <c r="I9"/>
    </row>
    <row r="10" spans="1:83" s="113" customFormat="1" ht="15">
      <c r="B10" s="116" t="s">
        <v>613</v>
      </c>
      <c r="C10" s="239">
        <v>0.03</v>
      </c>
      <c r="D10"/>
      <c r="E10"/>
      <c r="F10"/>
      <c r="G10"/>
      <c r="H10"/>
      <c r="I10"/>
    </row>
    <row r="11" spans="1:83" s="113" customFormat="1" ht="15">
      <c r="B11" s="116" t="s">
        <v>694</v>
      </c>
      <c r="C11" s="239">
        <v>2.5000000000000001E-2</v>
      </c>
      <c r="D11"/>
      <c r="E11"/>
      <c r="F11"/>
      <c r="G11"/>
      <c r="H11"/>
      <c r="I11"/>
    </row>
    <row r="12" spans="1:83" s="113" customFormat="1" ht="15">
      <c r="B12" s="276" t="s">
        <v>540</v>
      </c>
      <c r="C12" s="116" t="s">
        <v>541</v>
      </c>
      <c r="D12" s="118" t="s">
        <v>674</v>
      </c>
      <c r="E12" s="118" t="s">
        <v>543</v>
      </c>
      <c r="F12" s="118" t="s">
        <v>544</v>
      </c>
      <c r="G12" s="116" t="s">
        <v>545</v>
      </c>
      <c r="H12" s="116" t="s">
        <v>611</v>
      </c>
      <c r="I12" s="116" t="s">
        <v>546</v>
      </c>
    </row>
    <row r="13" spans="1:83" s="113" customFormat="1" ht="15" customHeight="1">
      <c r="B13" s="276" t="s">
        <v>695</v>
      </c>
      <c r="C13" s="273" t="s">
        <v>696</v>
      </c>
      <c r="D13" s="167"/>
      <c r="E13" s="167"/>
      <c r="F13" s="167"/>
      <c r="G13" s="62"/>
      <c r="H13" s="62"/>
      <c r="I13" s="62"/>
    </row>
    <row r="14" spans="1:83" s="113" customFormat="1" ht="38.25">
      <c r="B14" s="277"/>
      <c r="C14" s="274" t="s">
        <v>697</v>
      </c>
      <c r="D14" s="168"/>
      <c r="E14" s="168"/>
      <c r="F14" s="168"/>
      <c r="G14" s="112"/>
      <c r="H14" s="112"/>
      <c r="I14" s="112" t="s">
        <v>698</v>
      </c>
    </row>
    <row r="15" spans="1:83" s="113" customFormat="1" ht="15">
      <c r="B15" s="277"/>
      <c r="C15" s="275" t="s">
        <v>699</v>
      </c>
      <c r="D15" s="169"/>
      <c r="E15" s="169"/>
      <c r="F15" s="169"/>
      <c r="G15" s="66"/>
      <c r="H15" s="66"/>
      <c r="I15" s="66"/>
    </row>
    <row r="16" spans="1:83" s="113" customFormat="1" ht="26.45" customHeight="1">
      <c r="B16" s="280"/>
      <c r="C16" s="275" t="s">
        <v>700</v>
      </c>
      <c r="D16" s="169"/>
      <c r="E16" s="169"/>
      <c r="F16" s="169"/>
      <c r="G16" s="66"/>
      <c r="H16" s="66"/>
      <c r="I16" s="66"/>
    </row>
    <row r="17" spans="1:103" s="113" customFormat="1" ht="15" customHeight="1">
      <c r="B17" s="276" t="s">
        <v>695</v>
      </c>
      <c r="C17" s="273" t="s">
        <v>696</v>
      </c>
      <c r="D17" s="167"/>
      <c r="E17" s="167"/>
      <c r="F17" s="167"/>
      <c r="G17" s="62"/>
      <c r="H17" s="62"/>
      <c r="I17" s="62"/>
    </row>
    <row r="18" spans="1:103" s="113" customFormat="1" ht="38.25">
      <c r="B18" s="278"/>
      <c r="C18" s="274" t="s">
        <v>697</v>
      </c>
      <c r="D18" s="168"/>
      <c r="E18" s="168"/>
      <c r="F18" s="168"/>
      <c r="G18" s="112"/>
      <c r="H18" s="112"/>
      <c r="I18" s="112" t="s">
        <v>698</v>
      </c>
    </row>
    <row r="19" spans="1:103" s="113" customFormat="1" ht="15" customHeight="1">
      <c r="B19" s="278"/>
      <c r="C19" s="275" t="s">
        <v>699</v>
      </c>
      <c r="D19" s="169"/>
      <c r="E19" s="169"/>
      <c r="F19" s="169"/>
      <c r="G19" s="66"/>
      <c r="H19" s="66"/>
      <c r="I19" s="66"/>
    </row>
    <row r="20" spans="1:103" s="113" customFormat="1" ht="27.2" customHeight="1">
      <c r="B20" s="281"/>
      <c r="C20" s="275" t="s">
        <v>700</v>
      </c>
      <c r="D20" s="169"/>
      <c r="E20" s="169"/>
      <c r="F20" s="169"/>
      <c r="G20" s="66"/>
      <c r="H20" s="66"/>
      <c r="I20" s="66"/>
    </row>
    <row r="21" spans="1:103" s="11" customFormat="1" ht="12.75">
      <c r="A21" s="10"/>
      <c r="B21" s="279" t="s">
        <v>561</v>
      </c>
      <c r="C21" s="273" t="s">
        <v>696</v>
      </c>
      <c r="D21" s="171"/>
      <c r="E21" s="171"/>
      <c r="F21" s="171"/>
      <c r="G21" s="170"/>
      <c r="H21" s="69"/>
      <c r="I21" s="69"/>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row>
    <row r="22" spans="1:103" s="11" customFormat="1" ht="12.75">
      <c r="A22" s="10"/>
      <c r="B22" s="279"/>
      <c r="C22" s="275" t="s">
        <v>699</v>
      </c>
      <c r="D22" s="67"/>
      <c r="E22" s="67"/>
      <c r="F22" s="67"/>
      <c r="G22" s="66"/>
      <c r="H22" s="69"/>
      <c r="I22" s="69"/>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row>
    <row r="23" spans="1:103" s="11" customFormat="1" ht="25.5">
      <c r="A23" s="10"/>
      <c r="B23" s="269"/>
      <c r="C23" s="275" t="s">
        <v>700</v>
      </c>
      <c r="D23" s="67"/>
      <c r="E23" s="67"/>
      <c r="F23" s="67"/>
      <c r="G23" s="66"/>
      <c r="H23" s="69"/>
      <c r="I23" s="69"/>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row>
    <row r="25" spans="1:103" s="11" customFormat="1" ht="12.75">
      <c r="A25" s="10"/>
      <c r="B25" s="73" t="s">
        <v>629</v>
      </c>
      <c r="C25" s="74"/>
      <c r="D25" s="74"/>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row>
    <row r="26" spans="1:103" s="11" customFormat="1" ht="12.75">
      <c r="A26" s="10"/>
      <c r="B26" s="76" t="s">
        <v>630</v>
      </c>
      <c r="C26" s="77">
        <v>2021</v>
      </c>
      <c r="D26" s="77">
        <v>2022</v>
      </c>
      <c r="E26" s="77">
        <v>2023</v>
      </c>
      <c r="F26" s="77">
        <v>2024</v>
      </c>
      <c r="G26" s="77">
        <v>2025</v>
      </c>
      <c r="H26" s="77">
        <v>2026</v>
      </c>
      <c r="I26" s="77">
        <v>2027</v>
      </c>
      <c r="J26" s="77">
        <v>2028</v>
      </c>
      <c r="K26" s="77">
        <v>2029</v>
      </c>
      <c r="L26" s="77">
        <v>2030</v>
      </c>
      <c r="M26" s="77">
        <v>2031</v>
      </c>
      <c r="N26" s="77">
        <v>2032</v>
      </c>
      <c r="O26" s="77">
        <v>2033</v>
      </c>
      <c r="P26" s="77">
        <v>2034</v>
      </c>
      <c r="Q26" s="77">
        <v>2035</v>
      </c>
      <c r="R26" s="77">
        <v>2036</v>
      </c>
      <c r="S26" s="77">
        <v>2037</v>
      </c>
      <c r="T26" s="77">
        <v>2038</v>
      </c>
      <c r="U26" s="77">
        <v>2039</v>
      </c>
      <c r="V26" s="77">
        <v>2040</v>
      </c>
      <c r="W26" s="77">
        <v>2041</v>
      </c>
      <c r="X26" s="77">
        <v>2042</v>
      </c>
      <c r="Y26" s="77">
        <v>2043</v>
      </c>
      <c r="Z26" s="77">
        <v>2044</v>
      </c>
      <c r="AA26" s="77">
        <v>2045</v>
      </c>
      <c r="AB26" s="77">
        <v>2046</v>
      </c>
      <c r="AC26" s="77">
        <v>2047</v>
      </c>
      <c r="AD26" s="77">
        <v>2048</v>
      </c>
      <c r="AE26" s="77">
        <v>2049</v>
      </c>
      <c r="AF26" s="77">
        <v>2050</v>
      </c>
      <c r="AG26" s="77">
        <v>2051</v>
      </c>
      <c r="AH26" s="77">
        <v>2052</v>
      </c>
      <c r="AI26" s="77">
        <v>2053</v>
      </c>
      <c r="AJ26" s="77">
        <v>2054</v>
      </c>
      <c r="AK26" s="77">
        <v>2055</v>
      </c>
      <c r="AL26" s="77">
        <v>2056</v>
      </c>
      <c r="AM26" s="77">
        <v>2057</v>
      </c>
      <c r="AN26" s="77">
        <v>2058</v>
      </c>
      <c r="AO26" s="77">
        <v>2059</v>
      </c>
      <c r="AP26" s="77">
        <v>2060</v>
      </c>
      <c r="AQ26" s="77">
        <v>2061</v>
      </c>
      <c r="AR26" s="77">
        <v>2062</v>
      </c>
      <c r="AS26" s="77">
        <v>2063</v>
      </c>
      <c r="AT26" s="77">
        <v>2064</v>
      </c>
      <c r="AU26" s="77">
        <v>2065</v>
      </c>
      <c r="AV26" s="77">
        <v>2066</v>
      </c>
      <c r="AW26" s="77">
        <v>2067</v>
      </c>
      <c r="AX26" s="77">
        <v>2068</v>
      </c>
      <c r="AY26" s="77">
        <v>2069</v>
      </c>
      <c r="AZ26" s="77">
        <v>2070</v>
      </c>
      <c r="BA26" s="77">
        <v>2071</v>
      </c>
      <c r="BB26" s="77">
        <v>2072</v>
      </c>
      <c r="BC26" s="77">
        <v>2073</v>
      </c>
      <c r="BD26" s="77">
        <v>2074</v>
      </c>
      <c r="BE26" s="77">
        <v>2075</v>
      </c>
      <c r="BF26" s="77">
        <v>2076</v>
      </c>
      <c r="BG26" s="77">
        <v>2077</v>
      </c>
      <c r="BH26" s="77">
        <v>2078</v>
      </c>
      <c r="BI26" s="77">
        <v>2079</v>
      </c>
      <c r="BJ26" s="77">
        <v>2080</v>
      </c>
      <c r="BK26" s="77">
        <v>2081</v>
      </c>
      <c r="BL26" s="77">
        <v>2082</v>
      </c>
      <c r="BM26" s="77">
        <v>2083</v>
      </c>
      <c r="BN26" s="77">
        <v>2084</v>
      </c>
      <c r="BO26" s="77">
        <v>2085</v>
      </c>
      <c r="BP26" s="77">
        <v>2086</v>
      </c>
      <c r="BQ26" s="77">
        <v>2087</v>
      </c>
      <c r="BR26" s="77">
        <v>2088</v>
      </c>
      <c r="BS26" s="77">
        <v>2089</v>
      </c>
      <c r="BT26" s="77">
        <v>2090</v>
      </c>
      <c r="BU26" s="77">
        <v>2091</v>
      </c>
      <c r="BV26" s="77">
        <v>2092</v>
      </c>
      <c r="BW26" s="77">
        <v>2093</v>
      </c>
      <c r="BX26" s="77">
        <v>2094</v>
      </c>
      <c r="BY26" s="77">
        <v>2095</v>
      </c>
      <c r="BZ26" s="77">
        <v>2096</v>
      </c>
      <c r="CA26" s="77">
        <v>2097</v>
      </c>
      <c r="CB26" s="77">
        <v>2098</v>
      </c>
      <c r="CC26" s="77">
        <v>2099</v>
      </c>
      <c r="CD26" s="77">
        <v>2100</v>
      </c>
      <c r="CE26" s="77">
        <v>2101</v>
      </c>
      <c r="CF26" s="77">
        <v>2102</v>
      </c>
      <c r="CG26" s="77">
        <v>2103</v>
      </c>
      <c r="CH26" s="77">
        <v>2104</v>
      </c>
      <c r="CI26" s="77">
        <v>2105</v>
      </c>
      <c r="CJ26" s="77">
        <v>2106</v>
      </c>
      <c r="CK26" s="77">
        <v>2107</v>
      </c>
      <c r="CL26" s="77">
        <v>2108</v>
      </c>
      <c r="CM26" s="77">
        <v>2109</v>
      </c>
      <c r="CN26" s="77">
        <v>2110</v>
      </c>
      <c r="CO26" s="77">
        <v>2111</v>
      </c>
      <c r="CP26" s="77">
        <v>2112</v>
      </c>
      <c r="CQ26" s="77">
        <v>2113</v>
      </c>
      <c r="CR26" s="77">
        <v>2114</v>
      </c>
      <c r="CS26" s="77">
        <v>2115</v>
      </c>
      <c r="CT26" s="77">
        <v>2116</v>
      </c>
      <c r="CU26" s="77">
        <v>2117</v>
      </c>
      <c r="CV26" s="77">
        <v>2118</v>
      </c>
      <c r="CW26" s="77">
        <v>2119</v>
      </c>
      <c r="CX26" s="77">
        <v>2120</v>
      </c>
      <c r="CY26" s="77">
        <v>2121</v>
      </c>
    </row>
    <row r="27" spans="1:103" s="11" customFormat="1" ht="12.75">
      <c r="A27" s="10"/>
      <c r="B27" s="76" t="s">
        <v>631</v>
      </c>
      <c r="C27" s="77">
        <v>0</v>
      </c>
      <c r="D27" s="77">
        <v>1</v>
      </c>
      <c r="E27" s="77">
        <v>2</v>
      </c>
      <c r="F27" s="77">
        <v>3</v>
      </c>
      <c r="G27" s="77">
        <v>4</v>
      </c>
      <c r="H27" s="77">
        <v>5</v>
      </c>
      <c r="I27" s="77">
        <v>6</v>
      </c>
      <c r="J27" s="77">
        <v>7</v>
      </c>
      <c r="K27" s="77">
        <v>8</v>
      </c>
      <c r="L27" s="77">
        <v>9</v>
      </c>
      <c r="M27" s="77">
        <v>10</v>
      </c>
      <c r="N27" s="77">
        <v>11</v>
      </c>
      <c r="O27" s="77">
        <v>12</v>
      </c>
      <c r="P27" s="77">
        <v>13</v>
      </c>
      <c r="Q27" s="77">
        <v>14</v>
      </c>
      <c r="R27" s="77">
        <v>15</v>
      </c>
      <c r="S27" s="77">
        <v>16</v>
      </c>
      <c r="T27" s="77">
        <v>17</v>
      </c>
      <c r="U27" s="77">
        <v>18</v>
      </c>
      <c r="V27" s="77">
        <v>19</v>
      </c>
      <c r="W27" s="77">
        <v>20</v>
      </c>
      <c r="X27" s="77">
        <v>21</v>
      </c>
      <c r="Y27" s="77">
        <v>22</v>
      </c>
      <c r="Z27" s="77">
        <v>23</v>
      </c>
      <c r="AA27" s="77">
        <v>24</v>
      </c>
      <c r="AB27" s="77">
        <v>25</v>
      </c>
      <c r="AC27" s="77">
        <v>26</v>
      </c>
      <c r="AD27" s="77">
        <v>27</v>
      </c>
      <c r="AE27" s="77">
        <v>28</v>
      </c>
      <c r="AF27" s="77">
        <v>29</v>
      </c>
      <c r="AG27" s="77">
        <v>30</v>
      </c>
      <c r="AH27" s="77">
        <v>31</v>
      </c>
      <c r="AI27" s="77">
        <v>32</v>
      </c>
      <c r="AJ27" s="77">
        <v>33</v>
      </c>
      <c r="AK27" s="77">
        <v>34</v>
      </c>
      <c r="AL27" s="77">
        <v>35</v>
      </c>
      <c r="AM27" s="77">
        <v>36</v>
      </c>
      <c r="AN27" s="77">
        <v>37</v>
      </c>
      <c r="AO27" s="77">
        <v>38</v>
      </c>
      <c r="AP27" s="77">
        <v>39</v>
      </c>
      <c r="AQ27" s="77">
        <v>40</v>
      </c>
      <c r="AR27" s="77">
        <v>41</v>
      </c>
      <c r="AS27" s="77">
        <v>42</v>
      </c>
      <c r="AT27" s="77">
        <v>43</v>
      </c>
      <c r="AU27" s="77">
        <v>44</v>
      </c>
      <c r="AV27" s="77">
        <v>45</v>
      </c>
      <c r="AW27" s="77">
        <v>46</v>
      </c>
      <c r="AX27" s="77">
        <v>47</v>
      </c>
      <c r="AY27" s="77">
        <v>48</v>
      </c>
      <c r="AZ27" s="77">
        <v>49</v>
      </c>
      <c r="BA27" s="77">
        <v>50</v>
      </c>
      <c r="BB27" s="77">
        <v>51</v>
      </c>
      <c r="BC27" s="77">
        <v>52</v>
      </c>
      <c r="BD27" s="77">
        <v>53</v>
      </c>
      <c r="BE27" s="77">
        <v>54</v>
      </c>
      <c r="BF27" s="77">
        <v>55</v>
      </c>
      <c r="BG27" s="77">
        <v>56</v>
      </c>
      <c r="BH27" s="77">
        <v>57</v>
      </c>
      <c r="BI27" s="77">
        <v>58</v>
      </c>
      <c r="BJ27" s="77">
        <v>59</v>
      </c>
      <c r="BK27" s="77">
        <v>60</v>
      </c>
      <c r="BL27" s="77">
        <v>61</v>
      </c>
      <c r="BM27" s="77">
        <v>62</v>
      </c>
      <c r="BN27" s="77">
        <v>63</v>
      </c>
      <c r="BO27" s="77">
        <v>64</v>
      </c>
      <c r="BP27" s="77">
        <v>65</v>
      </c>
      <c r="BQ27" s="77">
        <v>66</v>
      </c>
      <c r="BR27" s="77">
        <v>67</v>
      </c>
      <c r="BS27" s="77">
        <v>68</v>
      </c>
      <c r="BT27" s="77">
        <v>69</v>
      </c>
      <c r="BU27" s="77">
        <v>70</v>
      </c>
      <c r="BV27" s="77">
        <v>71</v>
      </c>
      <c r="BW27" s="77">
        <v>72</v>
      </c>
      <c r="BX27" s="77">
        <v>73</v>
      </c>
      <c r="BY27" s="77">
        <v>74</v>
      </c>
      <c r="BZ27" s="77">
        <v>75</v>
      </c>
      <c r="CA27" s="77">
        <v>76</v>
      </c>
      <c r="CB27" s="77">
        <v>77</v>
      </c>
      <c r="CC27" s="77">
        <v>78</v>
      </c>
      <c r="CD27" s="77">
        <v>79</v>
      </c>
      <c r="CE27" s="77">
        <v>80</v>
      </c>
      <c r="CF27" s="77">
        <v>81</v>
      </c>
      <c r="CG27" s="77">
        <v>82</v>
      </c>
      <c r="CH27" s="77">
        <v>83</v>
      </c>
      <c r="CI27" s="77">
        <v>84</v>
      </c>
      <c r="CJ27" s="77">
        <v>85</v>
      </c>
      <c r="CK27" s="77">
        <v>86</v>
      </c>
      <c r="CL27" s="77">
        <v>87</v>
      </c>
      <c r="CM27" s="77">
        <v>88</v>
      </c>
      <c r="CN27" s="77">
        <v>89</v>
      </c>
      <c r="CO27" s="77">
        <v>90</v>
      </c>
      <c r="CP27" s="77">
        <v>91</v>
      </c>
      <c r="CQ27" s="77">
        <v>92</v>
      </c>
      <c r="CR27" s="77">
        <v>93</v>
      </c>
      <c r="CS27" s="77">
        <v>94</v>
      </c>
      <c r="CT27" s="77">
        <v>95</v>
      </c>
      <c r="CU27" s="77">
        <v>96</v>
      </c>
      <c r="CV27" s="77">
        <v>97</v>
      </c>
      <c r="CW27" s="77">
        <v>98</v>
      </c>
      <c r="CX27" s="77">
        <v>99</v>
      </c>
      <c r="CY27" s="77">
        <v>100</v>
      </c>
    </row>
    <row r="28" spans="1:103" s="11" customFormat="1" ht="12.75">
      <c r="A28" s="10"/>
      <c r="B28" s="76" t="s">
        <v>632</v>
      </c>
      <c r="C28" s="78">
        <v>0</v>
      </c>
      <c r="D28" s="78">
        <v>3.5000000000000003E-2</v>
      </c>
      <c r="E28" s="78">
        <v>3.5000000000000003E-2</v>
      </c>
      <c r="F28" s="78">
        <v>3.5000000000000003E-2</v>
      </c>
      <c r="G28" s="78">
        <v>3.5000000000000003E-2</v>
      </c>
      <c r="H28" s="78">
        <v>3.5000000000000003E-2</v>
      </c>
      <c r="I28" s="78">
        <v>3.5000000000000003E-2</v>
      </c>
      <c r="J28" s="78">
        <v>3.5000000000000003E-2</v>
      </c>
      <c r="K28" s="78">
        <v>3.5000000000000003E-2</v>
      </c>
      <c r="L28" s="78">
        <v>3.5000000000000003E-2</v>
      </c>
      <c r="M28" s="78">
        <v>3.5000000000000003E-2</v>
      </c>
      <c r="N28" s="78">
        <v>3.5000000000000003E-2</v>
      </c>
      <c r="O28" s="78">
        <v>3.5000000000000003E-2</v>
      </c>
      <c r="P28" s="78">
        <v>3.5000000000000003E-2</v>
      </c>
      <c r="Q28" s="78">
        <v>3.5000000000000003E-2</v>
      </c>
      <c r="R28" s="78">
        <v>3.5000000000000003E-2</v>
      </c>
      <c r="S28" s="78">
        <v>3.5000000000000003E-2</v>
      </c>
      <c r="T28" s="78">
        <v>3.5000000000000003E-2</v>
      </c>
      <c r="U28" s="78">
        <v>3.5000000000000003E-2</v>
      </c>
      <c r="V28" s="78">
        <v>3.5000000000000003E-2</v>
      </c>
      <c r="W28" s="78">
        <v>3.5000000000000003E-2</v>
      </c>
      <c r="X28" s="78">
        <v>3.5000000000000003E-2</v>
      </c>
      <c r="Y28" s="78">
        <v>3.5000000000000003E-2</v>
      </c>
      <c r="Z28" s="78">
        <v>3.5000000000000003E-2</v>
      </c>
      <c r="AA28" s="78">
        <v>3.5000000000000003E-2</v>
      </c>
      <c r="AB28" s="78">
        <v>3.5000000000000003E-2</v>
      </c>
      <c r="AC28" s="78">
        <v>3.5000000000000003E-2</v>
      </c>
      <c r="AD28" s="78">
        <v>3.5000000000000003E-2</v>
      </c>
      <c r="AE28" s="78">
        <v>3.5000000000000003E-2</v>
      </c>
      <c r="AF28" s="78">
        <v>3.5000000000000003E-2</v>
      </c>
      <c r="AG28" s="78">
        <v>3.5000000000000003E-2</v>
      </c>
      <c r="AH28" s="78">
        <v>0.03</v>
      </c>
      <c r="AI28" s="78">
        <v>0.03</v>
      </c>
      <c r="AJ28" s="78">
        <v>0.03</v>
      </c>
      <c r="AK28" s="78">
        <v>0.03</v>
      </c>
      <c r="AL28" s="78">
        <v>0.03</v>
      </c>
      <c r="AM28" s="78">
        <v>0.03</v>
      </c>
      <c r="AN28" s="78">
        <v>0.03</v>
      </c>
      <c r="AO28" s="78">
        <v>0.03</v>
      </c>
      <c r="AP28" s="78">
        <v>0.03</v>
      </c>
      <c r="AQ28" s="78">
        <v>0.03</v>
      </c>
      <c r="AR28" s="78">
        <v>0.03</v>
      </c>
      <c r="AS28" s="78">
        <v>0.03</v>
      </c>
      <c r="AT28" s="78">
        <v>0.03</v>
      </c>
      <c r="AU28" s="78">
        <v>0.03</v>
      </c>
      <c r="AV28" s="78">
        <v>0.03</v>
      </c>
      <c r="AW28" s="78">
        <v>0.03</v>
      </c>
      <c r="AX28" s="78">
        <v>0.03</v>
      </c>
      <c r="AY28" s="78">
        <v>0.03</v>
      </c>
      <c r="AZ28" s="78">
        <v>0.03</v>
      </c>
      <c r="BA28" s="78">
        <v>0.03</v>
      </c>
      <c r="BB28" s="78">
        <v>0.03</v>
      </c>
      <c r="BC28" s="78">
        <v>0.03</v>
      </c>
      <c r="BD28" s="78">
        <v>0.03</v>
      </c>
      <c r="BE28" s="78">
        <v>0.03</v>
      </c>
      <c r="BF28" s="78">
        <v>0.03</v>
      </c>
      <c r="BG28" s="78">
        <v>0.03</v>
      </c>
      <c r="BH28" s="78">
        <v>0.03</v>
      </c>
      <c r="BI28" s="78">
        <v>0.03</v>
      </c>
      <c r="BJ28" s="78">
        <v>0.03</v>
      </c>
      <c r="BK28" s="78">
        <v>0.03</v>
      </c>
      <c r="BL28" s="78">
        <v>0.03</v>
      </c>
      <c r="BM28" s="78">
        <v>0.03</v>
      </c>
      <c r="BN28" s="78">
        <v>0.03</v>
      </c>
      <c r="BO28" s="78">
        <v>0.03</v>
      </c>
      <c r="BP28" s="78">
        <v>0.03</v>
      </c>
      <c r="BQ28" s="78">
        <v>0.03</v>
      </c>
      <c r="BR28" s="78">
        <v>0.03</v>
      </c>
      <c r="BS28" s="78">
        <v>0.03</v>
      </c>
      <c r="BT28" s="78">
        <v>0.03</v>
      </c>
      <c r="BU28" s="78">
        <v>0.03</v>
      </c>
      <c r="BV28" s="78">
        <v>0.03</v>
      </c>
      <c r="BW28" s="78">
        <v>0.03</v>
      </c>
      <c r="BX28" s="78">
        <v>0.03</v>
      </c>
      <c r="BY28" s="78">
        <v>0.03</v>
      </c>
      <c r="BZ28" s="78">
        <v>0.03</v>
      </c>
      <c r="CA28" s="78">
        <v>2.5000000000000001E-2</v>
      </c>
      <c r="CB28" s="78">
        <v>2.5000000000000001E-2</v>
      </c>
      <c r="CC28" s="78">
        <v>2.5000000000000001E-2</v>
      </c>
      <c r="CD28" s="78">
        <v>2.5000000000000001E-2</v>
      </c>
      <c r="CE28" s="78">
        <v>2.5000000000000001E-2</v>
      </c>
      <c r="CF28" s="78">
        <v>2.5000000000000001E-2</v>
      </c>
      <c r="CG28" s="78">
        <v>2.5000000000000001E-2</v>
      </c>
      <c r="CH28" s="78">
        <v>2.5000000000000001E-2</v>
      </c>
      <c r="CI28" s="78">
        <v>2.5000000000000001E-2</v>
      </c>
      <c r="CJ28" s="78">
        <v>2.5000000000000001E-2</v>
      </c>
      <c r="CK28" s="78">
        <v>2.5000000000000001E-2</v>
      </c>
      <c r="CL28" s="78">
        <v>2.5000000000000001E-2</v>
      </c>
      <c r="CM28" s="78">
        <v>2.5000000000000001E-2</v>
      </c>
      <c r="CN28" s="78">
        <v>2.5000000000000001E-2</v>
      </c>
      <c r="CO28" s="78">
        <v>2.5000000000000001E-2</v>
      </c>
      <c r="CP28" s="78">
        <v>2.5000000000000001E-2</v>
      </c>
      <c r="CQ28" s="78">
        <v>2.5000000000000001E-2</v>
      </c>
      <c r="CR28" s="78">
        <v>2.5000000000000001E-2</v>
      </c>
      <c r="CS28" s="78">
        <v>2.5000000000000001E-2</v>
      </c>
      <c r="CT28" s="78">
        <v>2.5000000000000001E-2</v>
      </c>
      <c r="CU28" s="78">
        <v>2.5000000000000001E-2</v>
      </c>
      <c r="CV28" s="78">
        <v>2.5000000000000001E-2</v>
      </c>
      <c r="CW28" s="78">
        <v>2.5000000000000001E-2</v>
      </c>
      <c r="CX28" s="78">
        <v>2.5000000000000001E-2</v>
      </c>
      <c r="CY28" s="78">
        <v>2.5000000000000001E-2</v>
      </c>
    </row>
    <row r="29" spans="1:103" s="11" customFormat="1" ht="12.75">
      <c r="A29" s="10"/>
      <c r="B29" s="79" t="s">
        <v>633</v>
      </c>
      <c r="C29" s="77">
        <v>1</v>
      </c>
      <c r="D29" s="122">
        <f>C$29/(1 + D$28)</f>
        <v>0.96618357487922713</v>
      </c>
      <c r="E29" s="122">
        <f t="shared" ref="E29:BP29" si="0">D$29/(1 + E$28)</f>
        <v>0.93351070036640305</v>
      </c>
      <c r="F29" s="122">
        <f t="shared" si="0"/>
        <v>0.90194270566802237</v>
      </c>
      <c r="G29" s="122">
        <f t="shared" si="0"/>
        <v>0.87144222769857238</v>
      </c>
      <c r="H29" s="122">
        <f t="shared" si="0"/>
        <v>0.84197316685852408</v>
      </c>
      <c r="I29" s="122">
        <f t="shared" si="0"/>
        <v>0.81350064430775282</v>
      </c>
      <c r="J29" s="122">
        <f t="shared" si="0"/>
        <v>0.78599096068381924</v>
      </c>
      <c r="K29" s="122">
        <f t="shared" si="0"/>
        <v>0.75941155621625056</v>
      </c>
      <c r="L29" s="122">
        <f t="shared" si="0"/>
        <v>0.73373097218961414</v>
      </c>
      <c r="M29" s="122">
        <f t="shared" si="0"/>
        <v>0.70891881370977217</v>
      </c>
      <c r="N29" s="122">
        <f t="shared" si="0"/>
        <v>0.68494571372924851</v>
      </c>
      <c r="O29" s="122">
        <f t="shared" si="0"/>
        <v>0.66178329828912907</v>
      </c>
      <c r="P29" s="122">
        <f t="shared" si="0"/>
        <v>0.63940415293635666</v>
      </c>
      <c r="Q29" s="122">
        <f t="shared" si="0"/>
        <v>0.61778179027667313</v>
      </c>
      <c r="R29" s="122">
        <f t="shared" si="0"/>
        <v>0.59689061862480497</v>
      </c>
      <c r="S29" s="122">
        <f t="shared" si="0"/>
        <v>0.57670591171478747</v>
      </c>
      <c r="T29" s="122">
        <f t="shared" si="0"/>
        <v>0.55720377943457733</v>
      </c>
      <c r="U29" s="122">
        <f t="shared" si="0"/>
        <v>0.53836113955031628</v>
      </c>
      <c r="V29" s="122">
        <f t="shared" si="0"/>
        <v>0.520155690386779</v>
      </c>
      <c r="W29" s="122">
        <f t="shared" si="0"/>
        <v>0.50256588443167061</v>
      </c>
      <c r="X29" s="122">
        <f t="shared" si="0"/>
        <v>0.48557090283253201</v>
      </c>
      <c r="Y29" s="122">
        <f t="shared" si="0"/>
        <v>0.46915063075606961</v>
      </c>
      <c r="Z29" s="122">
        <f t="shared" si="0"/>
        <v>0.45328563358074364</v>
      </c>
      <c r="AA29" s="122">
        <f t="shared" si="0"/>
        <v>0.43795713389443836</v>
      </c>
      <c r="AB29" s="122">
        <f t="shared" si="0"/>
        <v>0.42314698926998878</v>
      </c>
      <c r="AC29" s="122">
        <f t="shared" si="0"/>
        <v>0.40883767079225974</v>
      </c>
      <c r="AD29" s="122">
        <f t="shared" si="0"/>
        <v>0.39501224231136212</v>
      </c>
      <c r="AE29" s="122">
        <f t="shared" si="0"/>
        <v>0.38165434039745133</v>
      </c>
      <c r="AF29" s="122">
        <f t="shared" si="0"/>
        <v>0.36874815497338298</v>
      </c>
      <c r="AG29" s="122">
        <f t="shared" si="0"/>
        <v>0.35627841060230242</v>
      </c>
      <c r="AH29" s="122">
        <f t="shared" si="0"/>
        <v>0.34590136951679845</v>
      </c>
      <c r="AI29" s="122">
        <f t="shared" si="0"/>
        <v>0.33582657234640628</v>
      </c>
      <c r="AJ29" s="122">
        <f t="shared" si="0"/>
        <v>0.32604521587029733</v>
      </c>
      <c r="AK29" s="122">
        <f t="shared" si="0"/>
        <v>0.31654875327213333</v>
      </c>
      <c r="AL29" s="122">
        <f t="shared" si="0"/>
        <v>0.30732888667197411</v>
      </c>
      <c r="AM29" s="122">
        <f t="shared" si="0"/>
        <v>0.29837755987570302</v>
      </c>
      <c r="AN29" s="122">
        <f t="shared" si="0"/>
        <v>0.28968695133563399</v>
      </c>
      <c r="AO29" s="122">
        <f t="shared" si="0"/>
        <v>0.28124946731614953</v>
      </c>
      <c r="AP29" s="122">
        <f t="shared" si="0"/>
        <v>0.2730577352583976</v>
      </c>
      <c r="AQ29" s="122">
        <f t="shared" si="0"/>
        <v>0.26510459733825009</v>
      </c>
      <c r="AR29" s="122">
        <f t="shared" si="0"/>
        <v>0.25738310421189331</v>
      </c>
      <c r="AS29" s="122">
        <f t="shared" si="0"/>
        <v>0.24988650894358574</v>
      </c>
      <c r="AT29" s="122">
        <f t="shared" si="0"/>
        <v>0.24260826111027742</v>
      </c>
      <c r="AU29" s="122">
        <f t="shared" si="0"/>
        <v>0.23554200107793924</v>
      </c>
      <c r="AV29" s="122">
        <f t="shared" si="0"/>
        <v>0.2286815544446012</v>
      </c>
      <c r="AW29" s="122">
        <f t="shared" si="0"/>
        <v>0.22202092664524387</v>
      </c>
      <c r="AX29" s="122">
        <f t="shared" si="0"/>
        <v>0.215554297713829</v>
      </c>
      <c r="AY29" s="122">
        <f t="shared" si="0"/>
        <v>0.20927601719789224</v>
      </c>
      <c r="AZ29" s="122">
        <f t="shared" si="0"/>
        <v>0.20318059922125459</v>
      </c>
      <c r="BA29" s="122">
        <f t="shared" si="0"/>
        <v>0.19726271769053844</v>
      </c>
      <c r="BB29" s="122">
        <f t="shared" si="0"/>
        <v>0.19151720164129946</v>
      </c>
      <c r="BC29" s="122">
        <f t="shared" si="0"/>
        <v>0.18593903071970821</v>
      </c>
      <c r="BD29" s="122">
        <f t="shared" si="0"/>
        <v>0.18052333079583321</v>
      </c>
      <c r="BE29" s="122">
        <f t="shared" si="0"/>
        <v>0.17526536970469245</v>
      </c>
      <c r="BF29" s="122">
        <f t="shared" si="0"/>
        <v>0.17016055311135189</v>
      </c>
      <c r="BG29" s="122">
        <f t="shared" si="0"/>
        <v>0.16520442049645814</v>
      </c>
      <c r="BH29" s="122">
        <f t="shared" si="0"/>
        <v>0.16039264125869723</v>
      </c>
      <c r="BI29" s="122">
        <f t="shared" si="0"/>
        <v>0.15572101093077401</v>
      </c>
      <c r="BJ29" s="122">
        <f t="shared" si="0"/>
        <v>0.15118544750560584</v>
      </c>
      <c r="BK29" s="122">
        <f t="shared" si="0"/>
        <v>0.14678198786952024</v>
      </c>
      <c r="BL29" s="122">
        <f t="shared" si="0"/>
        <v>0.14250678433934003</v>
      </c>
      <c r="BM29" s="122">
        <f t="shared" si="0"/>
        <v>0.13835610130033013</v>
      </c>
      <c r="BN29" s="122">
        <f t="shared" si="0"/>
        <v>0.13432631194206809</v>
      </c>
      <c r="BO29" s="122">
        <f t="shared" si="0"/>
        <v>0.1304138950893865</v>
      </c>
      <c r="BP29" s="122">
        <f t="shared" si="0"/>
        <v>0.12661543212561796</v>
      </c>
      <c r="BQ29" s="122">
        <f t="shared" ref="BQ29:CY29" si="1">BP$29/(1 + BQ$28)</f>
        <v>0.12292760400545433</v>
      </c>
      <c r="BR29" s="122">
        <f t="shared" si="1"/>
        <v>0.11934718835481002</v>
      </c>
      <c r="BS29" s="122">
        <f t="shared" si="1"/>
        <v>0.11587105665515536</v>
      </c>
      <c r="BT29" s="122">
        <f t="shared" si="1"/>
        <v>0.11249617150985958</v>
      </c>
      <c r="BU29" s="122">
        <f t="shared" si="1"/>
        <v>0.10921958399015493</v>
      </c>
      <c r="BV29" s="122">
        <f t="shared" si="1"/>
        <v>0.10603843105840284</v>
      </c>
      <c r="BW29" s="122">
        <f t="shared" si="1"/>
        <v>0.10294993306641052</v>
      </c>
      <c r="BX29" s="122">
        <f t="shared" si="1"/>
        <v>9.9951391326612155E-2</v>
      </c>
      <c r="BY29" s="122">
        <f t="shared" si="1"/>
        <v>9.7040185753992383E-2</v>
      </c>
      <c r="BZ29" s="122">
        <f t="shared" si="1"/>
        <v>9.4213772576691626E-2</v>
      </c>
      <c r="CA29" s="122">
        <f t="shared" si="1"/>
        <v>9.1915875684577208E-2</v>
      </c>
      <c r="CB29" s="122">
        <f t="shared" si="1"/>
        <v>8.9674025058124107E-2</v>
      </c>
      <c r="CC29" s="122">
        <f t="shared" si="1"/>
        <v>8.7486853715243035E-2</v>
      </c>
      <c r="CD29" s="122">
        <f t="shared" si="1"/>
        <v>8.5353028014871254E-2</v>
      </c>
      <c r="CE29" s="122">
        <f t="shared" si="1"/>
        <v>8.3271246843776847E-2</v>
      </c>
      <c r="CF29" s="122">
        <f t="shared" si="1"/>
        <v>8.1240240823196933E-2</v>
      </c>
      <c r="CG29" s="122">
        <f t="shared" si="1"/>
        <v>7.9258771534826286E-2</v>
      </c>
      <c r="CH29" s="122">
        <f t="shared" si="1"/>
        <v>7.7325630765684189E-2</v>
      </c>
      <c r="CI29" s="122">
        <f t="shared" si="1"/>
        <v>7.5439639771399211E-2</v>
      </c>
      <c r="CJ29" s="122">
        <f t="shared" si="1"/>
        <v>7.3599648557462649E-2</v>
      </c>
      <c r="CK29" s="122">
        <f t="shared" si="1"/>
        <v>7.1804535178012344E-2</v>
      </c>
      <c r="CL29" s="122">
        <f t="shared" si="1"/>
        <v>7.0053205051719372E-2</v>
      </c>
      <c r="CM29" s="122">
        <f t="shared" si="1"/>
        <v>6.8344590294360366E-2</v>
      </c>
      <c r="CN29" s="122">
        <f t="shared" si="1"/>
        <v>6.6677649067668654E-2</v>
      </c>
      <c r="CO29" s="122">
        <f t="shared" si="1"/>
        <v>6.5051364944066992E-2</v>
      </c>
      <c r="CP29" s="122">
        <f t="shared" si="1"/>
        <v>6.3464746286894635E-2</v>
      </c>
      <c r="CQ29" s="122">
        <f t="shared" si="1"/>
        <v>6.1916825645750871E-2</v>
      </c>
      <c r="CR29" s="122">
        <f t="shared" si="1"/>
        <v>6.0406659166586218E-2</v>
      </c>
      <c r="CS29" s="122">
        <f t="shared" si="1"/>
        <v>5.8933326016181682E-2</v>
      </c>
      <c r="CT29" s="122">
        <f t="shared" si="1"/>
        <v>5.7495927820665059E-2</v>
      </c>
      <c r="CU29" s="122">
        <f t="shared" si="1"/>
        <v>5.6093588117722012E-2</v>
      </c>
      <c r="CV29" s="122">
        <f t="shared" si="1"/>
        <v>5.4725451822167821E-2</v>
      </c>
      <c r="CW29" s="122">
        <f t="shared" si="1"/>
        <v>5.3390684704553978E-2</v>
      </c>
      <c r="CX29" s="122">
        <f t="shared" si="1"/>
        <v>5.2088472882491688E-2</v>
      </c>
      <c r="CY29" s="122">
        <f t="shared" si="1"/>
        <v>5.0818022324382137E-2</v>
      </c>
    </row>
    <row r="30" spans="1:103" s="11" customFormat="1" ht="12.75">
      <c r="A30" s="10"/>
      <c r="B30" s="10"/>
      <c r="C30" s="10"/>
      <c r="D30" s="120"/>
      <c r="E30" s="120"/>
      <c r="F30" s="120"/>
      <c r="G30" s="120"/>
      <c r="H30" s="120"/>
      <c r="I30" s="120"/>
      <c r="J30" s="120"/>
      <c r="K30" s="120"/>
      <c r="L30" s="120"/>
      <c r="M30" s="120"/>
      <c r="N30" s="120"/>
      <c r="O30" s="15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row>
    <row r="31" spans="1:103" s="11" customFormat="1" ht="12.6" customHeight="1">
      <c r="A31" s="10"/>
      <c r="B31" s="81" t="s">
        <v>691</v>
      </c>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row>
    <row r="32" spans="1:103" s="11" customFormat="1" ht="12.6" customHeight="1">
      <c r="A32" s="10"/>
      <c r="B32" s="83"/>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row>
    <row r="33" spans="1:103" s="11" customFormat="1" ht="12.6" customHeight="1">
      <c r="A33" s="10"/>
      <c r="B33" s="84" t="s">
        <v>606</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row>
    <row r="34" spans="1:103" s="11" customFormat="1" ht="12.6" customHeight="1">
      <c r="A34" s="10"/>
      <c r="B34" s="123" t="s">
        <v>701</v>
      </c>
      <c r="C34" s="86">
        <f>D13</f>
        <v>0</v>
      </c>
      <c r="D34" s="86">
        <f>C34</f>
        <v>0</v>
      </c>
      <c r="E34" s="86">
        <f t="shared" ref="E34:T35" si="2">D34</f>
        <v>0</v>
      </c>
      <c r="F34" s="86">
        <f t="shared" si="2"/>
        <v>0</v>
      </c>
      <c r="G34" s="86">
        <f t="shared" si="2"/>
        <v>0</v>
      </c>
      <c r="H34" s="86">
        <f t="shared" si="2"/>
        <v>0</v>
      </c>
      <c r="I34" s="86">
        <f t="shared" si="2"/>
        <v>0</v>
      </c>
      <c r="J34" s="86">
        <f t="shared" si="2"/>
        <v>0</v>
      </c>
      <c r="K34" s="86">
        <f t="shared" si="2"/>
        <v>0</v>
      </c>
      <c r="L34" s="86">
        <f t="shared" si="2"/>
        <v>0</v>
      </c>
      <c r="M34" s="86">
        <f t="shared" si="2"/>
        <v>0</v>
      </c>
      <c r="N34" s="86">
        <f t="shared" si="2"/>
        <v>0</v>
      </c>
      <c r="O34" s="86">
        <f t="shared" si="2"/>
        <v>0</v>
      </c>
      <c r="P34" s="86">
        <f t="shared" si="2"/>
        <v>0</v>
      </c>
      <c r="Q34" s="86">
        <f t="shared" si="2"/>
        <v>0</v>
      </c>
      <c r="R34" s="86">
        <f t="shared" si="2"/>
        <v>0</v>
      </c>
      <c r="S34" s="86">
        <f t="shared" si="2"/>
        <v>0</v>
      </c>
      <c r="T34" s="86">
        <f t="shared" si="2"/>
        <v>0</v>
      </c>
      <c r="U34" s="86">
        <f t="shared" ref="U34:AJ35" si="3">T34</f>
        <v>0</v>
      </c>
      <c r="V34" s="86">
        <f t="shared" si="3"/>
        <v>0</v>
      </c>
      <c r="W34" s="86">
        <f t="shared" si="3"/>
        <v>0</v>
      </c>
      <c r="X34" s="86">
        <f t="shared" si="3"/>
        <v>0</v>
      </c>
      <c r="Y34" s="86">
        <f t="shared" si="3"/>
        <v>0</v>
      </c>
      <c r="Z34" s="86">
        <f t="shared" si="3"/>
        <v>0</v>
      </c>
      <c r="AA34" s="86">
        <f t="shared" si="3"/>
        <v>0</v>
      </c>
      <c r="AB34" s="86">
        <f t="shared" si="3"/>
        <v>0</v>
      </c>
      <c r="AC34" s="86">
        <f t="shared" si="3"/>
        <v>0</v>
      </c>
      <c r="AD34" s="86">
        <f t="shared" si="3"/>
        <v>0</v>
      </c>
      <c r="AE34" s="86">
        <f t="shared" si="3"/>
        <v>0</v>
      </c>
      <c r="AF34" s="86">
        <f t="shared" si="3"/>
        <v>0</v>
      </c>
      <c r="AG34" s="86">
        <f t="shared" si="3"/>
        <v>0</v>
      </c>
      <c r="AH34" s="86">
        <f t="shared" si="3"/>
        <v>0</v>
      </c>
      <c r="AI34" s="86">
        <f t="shared" si="3"/>
        <v>0</v>
      </c>
      <c r="AJ34" s="86">
        <f t="shared" si="3"/>
        <v>0</v>
      </c>
      <c r="AK34" s="86">
        <f t="shared" ref="AK34:AZ35" si="4">AJ34</f>
        <v>0</v>
      </c>
      <c r="AL34" s="86">
        <f t="shared" si="4"/>
        <v>0</v>
      </c>
      <c r="AM34" s="86">
        <f t="shared" si="4"/>
        <v>0</v>
      </c>
      <c r="AN34" s="86">
        <f t="shared" si="4"/>
        <v>0</v>
      </c>
      <c r="AO34" s="86">
        <f t="shared" si="4"/>
        <v>0</v>
      </c>
      <c r="AP34" s="86">
        <f t="shared" si="4"/>
        <v>0</v>
      </c>
      <c r="AQ34" s="86">
        <f t="shared" si="4"/>
        <v>0</v>
      </c>
      <c r="AR34" s="86">
        <f t="shared" si="4"/>
        <v>0</v>
      </c>
      <c r="AS34" s="86">
        <f t="shared" si="4"/>
        <v>0</v>
      </c>
      <c r="AT34" s="86">
        <f t="shared" si="4"/>
        <v>0</v>
      </c>
      <c r="AU34" s="86">
        <f t="shared" si="4"/>
        <v>0</v>
      </c>
      <c r="AV34" s="86">
        <f t="shared" si="4"/>
        <v>0</v>
      </c>
      <c r="AW34" s="86">
        <f t="shared" si="4"/>
        <v>0</v>
      </c>
      <c r="AX34" s="86">
        <f t="shared" si="4"/>
        <v>0</v>
      </c>
      <c r="AY34" s="86">
        <f t="shared" si="4"/>
        <v>0</v>
      </c>
      <c r="AZ34" s="86">
        <f t="shared" si="4"/>
        <v>0</v>
      </c>
      <c r="BA34" s="86">
        <f t="shared" ref="BA34:BP35" si="5">AZ34</f>
        <v>0</v>
      </c>
      <c r="BB34" s="86">
        <f t="shared" si="5"/>
        <v>0</v>
      </c>
      <c r="BC34" s="86">
        <f t="shared" si="5"/>
        <v>0</v>
      </c>
      <c r="BD34" s="86">
        <f t="shared" si="5"/>
        <v>0</v>
      </c>
      <c r="BE34" s="86">
        <f t="shared" si="5"/>
        <v>0</v>
      </c>
      <c r="BF34" s="86">
        <f t="shared" si="5"/>
        <v>0</v>
      </c>
      <c r="BG34" s="86">
        <f t="shared" si="5"/>
        <v>0</v>
      </c>
      <c r="BH34" s="86">
        <f t="shared" si="5"/>
        <v>0</v>
      </c>
      <c r="BI34" s="86">
        <f t="shared" si="5"/>
        <v>0</v>
      </c>
      <c r="BJ34" s="86">
        <f t="shared" si="5"/>
        <v>0</v>
      </c>
      <c r="BK34" s="86">
        <f t="shared" si="5"/>
        <v>0</v>
      </c>
      <c r="BL34" s="86">
        <f t="shared" si="5"/>
        <v>0</v>
      </c>
      <c r="BM34" s="86">
        <f t="shared" si="5"/>
        <v>0</v>
      </c>
      <c r="BN34" s="86">
        <f t="shared" si="5"/>
        <v>0</v>
      </c>
      <c r="BO34" s="86">
        <f t="shared" si="5"/>
        <v>0</v>
      </c>
      <c r="BP34" s="86">
        <f t="shared" si="5"/>
        <v>0</v>
      </c>
      <c r="BQ34" s="86">
        <f t="shared" ref="BQ34:CF35" si="6">BP34</f>
        <v>0</v>
      </c>
      <c r="BR34" s="86">
        <f t="shared" si="6"/>
        <v>0</v>
      </c>
      <c r="BS34" s="86">
        <f t="shared" si="6"/>
        <v>0</v>
      </c>
      <c r="BT34" s="86">
        <f t="shared" si="6"/>
        <v>0</v>
      </c>
      <c r="BU34" s="86">
        <f t="shared" si="6"/>
        <v>0</v>
      </c>
      <c r="BV34" s="86">
        <f t="shared" si="6"/>
        <v>0</v>
      </c>
      <c r="BW34" s="86">
        <f t="shared" si="6"/>
        <v>0</v>
      </c>
      <c r="BX34" s="86">
        <f t="shared" si="6"/>
        <v>0</v>
      </c>
      <c r="BY34" s="86">
        <f t="shared" si="6"/>
        <v>0</v>
      </c>
      <c r="BZ34" s="86">
        <f t="shared" si="6"/>
        <v>0</v>
      </c>
      <c r="CA34" s="86">
        <f t="shared" si="6"/>
        <v>0</v>
      </c>
      <c r="CB34" s="86">
        <f t="shared" si="6"/>
        <v>0</v>
      </c>
      <c r="CC34" s="86">
        <f t="shared" si="6"/>
        <v>0</v>
      </c>
      <c r="CD34" s="86">
        <f t="shared" si="6"/>
        <v>0</v>
      </c>
      <c r="CE34" s="86">
        <f t="shared" si="6"/>
        <v>0</v>
      </c>
      <c r="CF34" s="86">
        <f t="shared" si="6"/>
        <v>0</v>
      </c>
      <c r="CG34" s="86">
        <f t="shared" ref="CG34:CV35" si="7">CF34</f>
        <v>0</v>
      </c>
      <c r="CH34" s="86">
        <f t="shared" si="7"/>
        <v>0</v>
      </c>
      <c r="CI34" s="86">
        <f t="shared" si="7"/>
        <v>0</v>
      </c>
      <c r="CJ34" s="86">
        <f t="shared" si="7"/>
        <v>0</v>
      </c>
      <c r="CK34" s="86">
        <f t="shared" si="7"/>
        <v>0</v>
      </c>
      <c r="CL34" s="86">
        <f t="shared" si="7"/>
        <v>0</v>
      </c>
      <c r="CM34" s="86">
        <f t="shared" si="7"/>
        <v>0</v>
      </c>
      <c r="CN34" s="86">
        <f t="shared" si="7"/>
        <v>0</v>
      </c>
      <c r="CO34" s="86">
        <f t="shared" si="7"/>
        <v>0</v>
      </c>
      <c r="CP34" s="86">
        <f t="shared" si="7"/>
        <v>0</v>
      </c>
      <c r="CQ34" s="86">
        <f t="shared" si="7"/>
        <v>0</v>
      </c>
      <c r="CR34" s="86">
        <f t="shared" si="7"/>
        <v>0</v>
      </c>
      <c r="CS34" s="86">
        <f t="shared" si="7"/>
        <v>0</v>
      </c>
      <c r="CT34" s="86">
        <f t="shared" si="7"/>
        <v>0</v>
      </c>
      <c r="CU34" s="86">
        <f t="shared" si="7"/>
        <v>0</v>
      </c>
      <c r="CV34" s="86">
        <f t="shared" si="7"/>
        <v>0</v>
      </c>
      <c r="CW34" s="86">
        <f t="shared" ref="CW34:CY35" si="8">CV34</f>
        <v>0</v>
      </c>
      <c r="CX34" s="86">
        <f t="shared" si="8"/>
        <v>0</v>
      </c>
      <c r="CY34" s="86">
        <f t="shared" si="8"/>
        <v>0</v>
      </c>
    </row>
    <row r="35" spans="1:103" s="11" customFormat="1" ht="12.6" customHeight="1">
      <c r="A35" s="87"/>
      <c r="B35" s="88" t="s">
        <v>636</v>
      </c>
      <c r="C35" s="89">
        <f>D15</f>
        <v>0</v>
      </c>
      <c r="D35" s="89">
        <f>C35</f>
        <v>0</v>
      </c>
      <c r="E35" s="89">
        <f t="shared" si="2"/>
        <v>0</v>
      </c>
      <c r="F35" s="89">
        <f t="shared" si="2"/>
        <v>0</v>
      </c>
      <c r="G35" s="89">
        <f t="shared" si="2"/>
        <v>0</v>
      </c>
      <c r="H35" s="89">
        <f t="shared" si="2"/>
        <v>0</v>
      </c>
      <c r="I35" s="89">
        <f t="shared" si="2"/>
        <v>0</v>
      </c>
      <c r="J35" s="89">
        <f t="shared" si="2"/>
        <v>0</v>
      </c>
      <c r="K35" s="89">
        <f t="shared" si="2"/>
        <v>0</v>
      </c>
      <c r="L35" s="89">
        <f t="shared" si="2"/>
        <v>0</v>
      </c>
      <c r="M35" s="89">
        <f t="shared" si="2"/>
        <v>0</v>
      </c>
      <c r="N35" s="89">
        <f t="shared" si="2"/>
        <v>0</v>
      </c>
      <c r="O35" s="89">
        <f t="shared" si="2"/>
        <v>0</v>
      </c>
      <c r="P35" s="89">
        <f t="shared" si="2"/>
        <v>0</v>
      </c>
      <c r="Q35" s="89">
        <f t="shared" si="2"/>
        <v>0</v>
      </c>
      <c r="R35" s="89">
        <f t="shared" si="2"/>
        <v>0</v>
      </c>
      <c r="S35" s="89">
        <f t="shared" si="2"/>
        <v>0</v>
      </c>
      <c r="T35" s="89">
        <f t="shared" si="2"/>
        <v>0</v>
      </c>
      <c r="U35" s="89">
        <f t="shared" si="3"/>
        <v>0</v>
      </c>
      <c r="V35" s="89">
        <f t="shared" si="3"/>
        <v>0</v>
      </c>
      <c r="W35" s="89">
        <f t="shared" si="3"/>
        <v>0</v>
      </c>
      <c r="X35" s="89">
        <f t="shared" si="3"/>
        <v>0</v>
      </c>
      <c r="Y35" s="89">
        <f t="shared" si="3"/>
        <v>0</v>
      </c>
      <c r="Z35" s="89">
        <f t="shared" si="3"/>
        <v>0</v>
      </c>
      <c r="AA35" s="89">
        <f t="shared" si="3"/>
        <v>0</v>
      </c>
      <c r="AB35" s="89">
        <f t="shared" si="3"/>
        <v>0</v>
      </c>
      <c r="AC35" s="89">
        <f t="shared" si="3"/>
        <v>0</v>
      </c>
      <c r="AD35" s="89">
        <f t="shared" si="3"/>
        <v>0</v>
      </c>
      <c r="AE35" s="89">
        <f t="shared" si="3"/>
        <v>0</v>
      </c>
      <c r="AF35" s="89">
        <f t="shared" si="3"/>
        <v>0</v>
      </c>
      <c r="AG35" s="89">
        <f t="shared" si="3"/>
        <v>0</v>
      </c>
      <c r="AH35" s="89">
        <f t="shared" si="3"/>
        <v>0</v>
      </c>
      <c r="AI35" s="89">
        <f t="shared" si="3"/>
        <v>0</v>
      </c>
      <c r="AJ35" s="89">
        <f t="shared" si="3"/>
        <v>0</v>
      </c>
      <c r="AK35" s="89">
        <f t="shared" si="4"/>
        <v>0</v>
      </c>
      <c r="AL35" s="89">
        <f t="shared" si="4"/>
        <v>0</v>
      </c>
      <c r="AM35" s="89">
        <f t="shared" si="4"/>
        <v>0</v>
      </c>
      <c r="AN35" s="89">
        <f t="shared" si="4"/>
        <v>0</v>
      </c>
      <c r="AO35" s="89">
        <f t="shared" si="4"/>
        <v>0</v>
      </c>
      <c r="AP35" s="89">
        <f t="shared" si="4"/>
        <v>0</v>
      </c>
      <c r="AQ35" s="89">
        <f t="shared" si="4"/>
        <v>0</v>
      </c>
      <c r="AR35" s="89">
        <f t="shared" si="4"/>
        <v>0</v>
      </c>
      <c r="AS35" s="89">
        <f t="shared" si="4"/>
        <v>0</v>
      </c>
      <c r="AT35" s="89">
        <f t="shared" si="4"/>
        <v>0</v>
      </c>
      <c r="AU35" s="89">
        <f t="shared" si="4"/>
        <v>0</v>
      </c>
      <c r="AV35" s="89">
        <f t="shared" si="4"/>
        <v>0</v>
      </c>
      <c r="AW35" s="89">
        <f t="shared" si="4"/>
        <v>0</v>
      </c>
      <c r="AX35" s="89">
        <f t="shared" si="4"/>
        <v>0</v>
      </c>
      <c r="AY35" s="89">
        <f t="shared" si="4"/>
        <v>0</v>
      </c>
      <c r="AZ35" s="89">
        <f t="shared" si="4"/>
        <v>0</v>
      </c>
      <c r="BA35" s="89">
        <f t="shared" si="5"/>
        <v>0</v>
      </c>
      <c r="BB35" s="89">
        <f t="shared" si="5"/>
        <v>0</v>
      </c>
      <c r="BC35" s="89">
        <f t="shared" si="5"/>
        <v>0</v>
      </c>
      <c r="BD35" s="89">
        <f t="shared" si="5"/>
        <v>0</v>
      </c>
      <c r="BE35" s="89">
        <f t="shared" si="5"/>
        <v>0</v>
      </c>
      <c r="BF35" s="89">
        <f t="shared" si="5"/>
        <v>0</v>
      </c>
      <c r="BG35" s="89">
        <f t="shared" si="5"/>
        <v>0</v>
      </c>
      <c r="BH35" s="89">
        <f t="shared" si="5"/>
        <v>0</v>
      </c>
      <c r="BI35" s="89">
        <f t="shared" si="5"/>
        <v>0</v>
      </c>
      <c r="BJ35" s="89">
        <f t="shared" si="5"/>
        <v>0</v>
      </c>
      <c r="BK35" s="89">
        <f t="shared" si="5"/>
        <v>0</v>
      </c>
      <c r="BL35" s="89">
        <f t="shared" si="5"/>
        <v>0</v>
      </c>
      <c r="BM35" s="89">
        <f t="shared" si="5"/>
        <v>0</v>
      </c>
      <c r="BN35" s="89">
        <f t="shared" si="5"/>
        <v>0</v>
      </c>
      <c r="BO35" s="89">
        <f t="shared" si="5"/>
        <v>0</v>
      </c>
      <c r="BP35" s="89">
        <f t="shared" si="5"/>
        <v>0</v>
      </c>
      <c r="BQ35" s="89">
        <f t="shared" si="6"/>
        <v>0</v>
      </c>
      <c r="BR35" s="89">
        <f t="shared" si="6"/>
        <v>0</v>
      </c>
      <c r="BS35" s="89">
        <f t="shared" si="6"/>
        <v>0</v>
      </c>
      <c r="BT35" s="89">
        <f t="shared" si="6"/>
        <v>0</v>
      </c>
      <c r="BU35" s="89">
        <f t="shared" si="6"/>
        <v>0</v>
      </c>
      <c r="BV35" s="89">
        <f t="shared" si="6"/>
        <v>0</v>
      </c>
      <c r="BW35" s="89">
        <f t="shared" si="6"/>
        <v>0</v>
      </c>
      <c r="BX35" s="89">
        <f t="shared" si="6"/>
        <v>0</v>
      </c>
      <c r="BY35" s="89">
        <f t="shared" si="6"/>
        <v>0</v>
      </c>
      <c r="BZ35" s="89">
        <f t="shared" si="6"/>
        <v>0</v>
      </c>
      <c r="CA35" s="89">
        <f t="shared" si="6"/>
        <v>0</v>
      </c>
      <c r="CB35" s="89">
        <f t="shared" si="6"/>
        <v>0</v>
      </c>
      <c r="CC35" s="89">
        <f t="shared" si="6"/>
        <v>0</v>
      </c>
      <c r="CD35" s="89">
        <f t="shared" si="6"/>
        <v>0</v>
      </c>
      <c r="CE35" s="89">
        <f t="shared" si="6"/>
        <v>0</v>
      </c>
      <c r="CF35" s="89">
        <f t="shared" si="6"/>
        <v>0</v>
      </c>
      <c r="CG35" s="89">
        <f t="shared" si="7"/>
        <v>0</v>
      </c>
      <c r="CH35" s="89">
        <f t="shared" si="7"/>
        <v>0</v>
      </c>
      <c r="CI35" s="89">
        <f t="shared" si="7"/>
        <v>0</v>
      </c>
      <c r="CJ35" s="89">
        <f t="shared" si="7"/>
        <v>0</v>
      </c>
      <c r="CK35" s="89">
        <f t="shared" si="7"/>
        <v>0</v>
      </c>
      <c r="CL35" s="89">
        <f t="shared" si="7"/>
        <v>0</v>
      </c>
      <c r="CM35" s="89">
        <f t="shared" si="7"/>
        <v>0</v>
      </c>
      <c r="CN35" s="89">
        <f t="shared" si="7"/>
        <v>0</v>
      </c>
      <c r="CO35" s="89">
        <f t="shared" si="7"/>
        <v>0</v>
      </c>
      <c r="CP35" s="89">
        <f t="shared" si="7"/>
        <v>0</v>
      </c>
      <c r="CQ35" s="89">
        <f t="shared" si="7"/>
        <v>0</v>
      </c>
      <c r="CR35" s="89">
        <f t="shared" si="7"/>
        <v>0</v>
      </c>
      <c r="CS35" s="89">
        <f t="shared" si="7"/>
        <v>0</v>
      </c>
      <c r="CT35" s="89">
        <f t="shared" si="7"/>
        <v>0</v>
      </c>
      <c r="CU35" s="89">
        <f t="shared" si="7"/>
        <v>0</v>
      </c>
      <c r="CV35" s="89">
        <f t="shared" si="7"/>
        <v>0</v>
      </c>
      <c r="CW35" s="89">
        <f t="shared" si="8"/>
        <v>0</v>
      </c>
      <c r="CX35" s="89">
        <f t="shared" si="8"/>
        <v>0</v>
      </c>
      <c r="CY35" s="89">
        <f t="shared" si="8"/>
        <v>0</v>
      </c>
    </row>
    <row r="36" spans="1:103" s="11" customFormat="1" ht="12.6" customHeight="1">
      <c r="A36" s="87"/>
      <c r="B36" s="90" t="s">
        <v>637</v>
      </c>
      <c r="C36" s="89">
        <f>C35*C29</f>
        <v>0</v>
      </c>
      <c r="D36" s="89">
        <f t="shared" ref="D36:BO36" si="9">D35*D29</f>
        <v>0</v>
      </c>
      <c r="E36" s="89">
        <f t="shared" si="9"/>
        <v>0</v>
      </c>
      <c r="F36" s="89">
        <f t="shared" si="9"/>
        <v>0</v>
      </c>
      <c r="G36" s="89">
        <f t="shared" si="9"/>
        <v>0</v>
      </c>
      <c r="H36" s="89">
        <f t="shared" si="9"/>
        <v>0</v>
      </c>
      <c r="I36" s="89">
        <f t="shared" si="9"/>
        <v>0</v>
      </c>
      <c r="J36" s="89">
        <f t="shared" si="9"/>
        <v>0</v>
      </c>
      <c r="K36" s="89">
        <f t="shared" si="9"/>
        <v>0</v>
      </c>
      <c r="L36" s="89">
        <f t="shared" si="9"/>
        <v>0</v>
      </c>
      <c r="M36" s="89">
        <f t="shared" si="9"/>
        <v>0</v>
      </c>
      <c r="N36" s="89">
        <f t="shared" si="9"/>
        <v>0</v>
      </c>
      <c r="O36" s="89">
        <f t="shared" si="9"/>
        <v>0</v>
      </c>
      <c r="P36" s="89">
        <f t="shared" si="9"/>
        <v>0</v>
      </c>
      <c r="Q36" s="89">
        <f t="shared" si="9"/>
        <v>0</v>
      </c>
      <c r="R36" s="89">
        <f t="shared" si="9"/>
        <v>0</v>
      </c>
      <c r="S36" s="89">
        <f t="shared" si="9"/>
        <v>0</v>
      </c>
      <c r="T36" s="89">
        <f t="shared" si="9"/>
        <v>0</v>
      </c>
      <c r="U36" s="89">
        <f t="shared" si="9"/>
        <v>0</v>
      </c>
      <c r="V36" s="89">
        <f t="shared" si="9"/>
        <v>0</v>
      </c>
      <c r="W36" s="89">
        <f t="shared" si="9"/>
        <v>0</v>
      </c>
      <c r="X36" s="89">
        <f t="shared" si="9"/>
        <v>0</v>
      </c>
      <c r="Y36" s="89">
        <f t="shared" si="9"/>
        <v>0</v>
      </c>
      <c r="Z36" s="89">
        <f t="shared" si="9"/>
        <v>0</v>
      </c>
      <c r="AA36" s="89">
        <f t="shared" si="9"/>
        <v>0</v>
      </c>
      <c r="AB36" s="89">
        <f t="shared" si="9"/>
        <v>0</v>
      </c>
      <c r="AC36" s="89">
        <f t="shared" si="9"/>
        <v>0</v>
      </c>
      <c r="AD36" s="89">
        <f t="shared" si="9"/>
        <v>0</v>
      </c>
      <c r="AE36" s="89">
        <f t="shared" si="9"/>
        <v>0</v>
      </c>
      <c r="AF36" s="89">
        <f t="shared" si="9"/>
        <v>0</v>
      </c>
      <c r="AG36" s="89">
        <f t="shared" si="9"/>
        <v>0</v>
      </c>
      <c r="AH36" s="89">
        <f t="shared" si="9"/>
        <v>0</v>
      </c>
      <c r="AI36" s="89">
        <f t="shared" si="9"/>
        <v>0</v>
      </c>
      <c r="AJ36" s="89">
        <f t="shared" si="9"/>
        <v>0</v>
      </c>
      <c r="AK36" s="89">
        <f t="shared" si="9"/>
        <v>0</v>
      </c>
      <c r="AL36" s="89">
        <f t="shared" si="9"/>
        <v>0</v>
      </c>
      <c r="AM36" s="89">
        <f t="shared" si="9"/>
        <v>0</v>
      </c>
      <c r="AN36" s="89">
        <f t="shared" si="9"/>
        <v>0</v>
      </c>
      <c r="AO36" s="89">
        <f t="shared" si="9"/>
        <v>0</v>
      </c>
      <c r="AP36" s="89">
        <f t="shared" si="9"/>
        <v>0</v>
      </c>
      <c r="AQ36" s="89">
        <f t="shared" si="9"/>
        <v>0</v>
      </c>
      <c r="AR36" s="89">
        <f t="shared" si="9"/>
        <v>0</v>
      </c>
      <c r="AS36" s="89">
        <f t="shared" si="9"/>
        <v>0</v>
      </c>
      <c r="AT36" s="89">
        <f t="shared" si="9"/>
        <v>0</v>
      </c>
      <c r="AU36" s="89">
        <f t="shared" si="9"/>
        <v>0</v>
      </c>
      <c r="AV36" s="89">
        <f t="shared" si="9"/>
        <v>0</v>
      </c>
      <c r="AW36" s="89">
        <f t="shared" si="9"/>
        <v>0</v>
      </c>
      <c r="AX36" s="89">
        <f t="shared" si="9"/>
        <v>0</v>
      </c>
      <c r="AY36" s="89">
        <f t="shared" si="9"/>
        <v>0</v>
      </c>
      <c r="AZ36" s="89">
        <f t="shared" si="9"/>
        <v>0</v>
      </c>
      <c r="BA36" s="89">
        <f t="shared" si="9"/>
        <v>0</v>
      </c>
      <c r="BB36" s="89">
        <f t="shared" si="9"/>
        <v>0</v>
      </c>
      <c r="BC36" s="89">
        <f t="shared" si="9"/>
        <v>0</v>
      </c>
      <c r="BD36" s="89">
        <f t="shared" si="9"/>
        <v>0</v>
      </c>
      <c r="BE36" s="89">
        <f t="shared" si="9"/>
        <v>0</v>
      </c>
      <c r="BF36" s="89">
        <f t="shared" si="9"/>
        <v>0</v>
      </c>
      <c r="BG36" s="89">
        <f t="shared" si="9"/>
        <v>0</v>
      </c>
      <c r="BH36" s="89">
        <f t="shared" si="9"/>
        <v>0</v>
      </c>
      <c r="BI36" s="89">
        <f t="shared" si="9"/>
        <v>0</v>
      </c>
      <c r="BJ36" s="89">
        <f t="shared" si="9"/>
        <v>0</v>
      </c>
      <c r="BK36" s="89">
        <f t="shared" si="9"/>
        <v>0</v>
      </c>
      <c r="BL36" s="89">
        <f t="shared" si="9"/>
        <v>0</v>
      </c>
      <c r="BM36" s="89">
        <f t="shared" si="9"/>
        <v>0</v>
      </c>
      <c r="BN36" s="89">
        <f t="shared" si="9"/>
        <v>0</v>
      </c>
      <c r="BO36" s="89">
        <f t="shared" si="9"/>
        <v>0</v>
      </c>
      <c r="BP36" s="89">
        <f t="shared" ref="BP36:CX36" si="10">BP35*BP29</f>
        <v>0</v>
      </c>
      <c r="BQ36" s="89">
        <f t="shared" si="10"/>
        <v>0</v>
      </c>
      <c r="BR36" s="89">
        <f t="shared" si="10"/>
        <v>0</v>
      </c>
      <c r="BS36" s="89">
        <f t="shared" si="10"/>
        <v>0</v>
      </c>
      <c r="BT36" s="89">
        <f t="shared" si="10"/>
        <v>0</v>
      </c>
      <c r="BU36" s="89">
        <f t="shared" si="10"/>
        <v>0</v>
      </c>
      <c r="BV36" s="89">
        <f t="shared" si="10"/>
        <v>0</v>
      </c>
      <c r="BW36" s="89">
        <f t="shared" si="10"/>
        <v>0</v>
      </c>
      <c r="BX36" s="89">
        <f t="shared" si="10"/>
        <v>0</v>
      </c>
      <c r="BY36" s="89">
        <f t="shared" si="10"/>
        <v>0</v>
      </c>
      <c r="BZ36" s="89">
        <f t="shared" si="10"/>
        <v>0</v>
      </c>
      <c r="CA36" s="89">
        <f t="shared" si="10"/>
        <v>0</v>
      </c>
      <c r="CB36" s="89">
        <f t="shared" si="10"/>
        <v>0</v>
      </c>
      <c r="CC36" s="89">
        <f t="shared" si="10"/>
        <v>0</v>
      </c>
      <c r="CD36" s="89">
        <f t="shared" si="10"/>
        <v>0</v>
      </c>
      <c r="CE36" s="89">
        <f t="shared" si="10"/>
        <v>0</v>
      </c>
      <c r="CF36" s="89">
        <f t="shared" si="10"/>
        <v>0</v>
      </c>
      <c r="CG36" s="89">
        <f t="shared" si="10"/>
        <v>0</v>
      </c>
      <c r="CH36" s="89">
        <f t="shared" si="10"/>
        <v>0</v>
      </c>
      <c r="CI36" s="89">
        <f t="shared" si="10"/>
        <v>0</v>
      </c>
      <c r="CJ36" s="89">
        <f t="shared" si="10"/>
        <v>0</v>
      </c>
      <c r="CK36" s="89">
        <f t="shared" si="10"/>
        <v>0</v>
      </c>
      <c r="CL36" s="89">
        <f t="shared" si="10"/>
        <v>0</v>
      </c>
      <c r="CM36" s="89">
        <f t="shared" si="10"/>
        <v>0</v>
      </c>
      <c r="CN36" s="89">
        <f t="shared" si="10"/>
        <v>0</v>
      </c>
      <c r="CO36" s="89">
        <f t="shared" si="10"/>
        <v>0</v>
      </c>
      <c r="CP36" s="89">
        <f t="shared" si="10"/>
        <v>0</v>
      </c>
      <c r="CQ36" s="89">
        <f t="shared" si="10"/>
        <v>0</v>
      </c>
      <c r="CR36" s="89">
        <f t="shared" si="10"/>
        <v>0</v>
      </c>
      <c r="CS36" s="89">
        <f t="shared" si="10"/>
        <v>0</v>
      </c>
      <c r="CT36" s="89">
        <f t="shared" si="10"/>
        <v>0</v>
      </c>
      <c r="CU36" s="89">
        <f t="shared" si="10"/>
        <v>0</v>
      </c>
      <c r="CV36" s="89">
        <f t="shared" si="10"/>
        <v>0</v>
      </c>
      <c r="CW36" s="89">
        <f t="shared" si="10"/>
        <v>0</v>
      </c>
      <c r="CX36" s="89">
        <f t="shared" si="10"/>
        <v>0</v>
      </c>
      <c r="CY36" s="89">
        <f>CY35*CY29</f>
        <v>0</v>
      </c>
    </row>
    <row r="37" spans="1:103" s="11" customFormat="1" ht="12.6" customHeight="1">
      <c r="A37" s="87"/>
      <c r="B37" s="88" t="s">
        <v>638</v>
      </c>
      <c r="C37" s="91">
        <f ca="1">SUM(OFFSET(C36,,,,$C$8))</f>
        <v>0</v>
      </c>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87"/>
      <c r="BM37" s="87"/>
      <c r="BN37" s="87"/>
      <c r="BO37" s="87"/>
      <c r="BP37" s="87"/>
      <c r="BQ37" s="87"/>
      <c r="BR37" s="87"/>
      <c r="BS37" s="87"/>
      <c r="BT37" s="87"/>
      <c r="BU37" s="87"/>
      <c r="BV37" s="87"/>
      <c r="BW37" s="87"/>
      <c r="BX37" s="87"/>
      <c r="BY37" s="87"/>
      <c r="BZ37" s="87"/>
      <c r="CA37" s="87"/>
      <c r="CB37" s="87"/>
      <c r="CC37" s="87"/>
      <c r="CD37" s="87"/>
      <c r="CE37" s="87"/>
    </row>
    <row r="38" spans="1:103" s="11" customFormat="1" ht="12.6"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row>
    <row r="39" spans="1:103" s="11" customFormat="1" ht="12.6" customHeight="1">
      <c r="A39" s="10"/>
      <c r="B39" s="84" t="s">
        <v>606</v>
      </c>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row>
    <row r="40" spans="1:103" s="11" customFormat="1" ht="12.6" customHeight="1">
      <c r="A40" s="87"/>
      <c r="B40" s="123" t="s">
        <v>701</v>
      </c>
      <c r="C40" s="86">
        <f>D17</f>
        <v>0</v>
      </c>
      <c r="D40" s="86">
        <f>C40</f>
        <v>0</v>
      </c>
      <c r="E40" s="86">
        <f t="shared" ref="E40:T41" si="11">D40</f>
        <v>0</v>
      </c>
      <c r="F40" s="86">
        <f t="shared" si="11"/>
        <v>0</v>
      </c>
      <c r="G40" s="86">
        <f t="shared" si="11"/>
        <v>0</v>
      </c>
      <c r="H40" s="86">
        <f t="shared" si="11"/>
        <v>0</v>
      </c>
      <c r="I40" s="86">
        <f t="shared" si="11"/>
        <v>0</v>
      </c>
      <c r="J40" s="86">
        <f t="shared" si="11"/>
        <v>0</v>
      </c>
      <c r="K40" s="86">
        <f t="shared" si="11"/>
        <v>0</v>
      </c>
      <c r="L40" s="86">
        <f t="shared" si="11"/>
        <v>0</v>
      </c>
      <c r="M40" s="86">
        <f t="shared" si="11"/>
        <v>0</v>
      </c>
      <c r="N40" s="86">
        <f t="shared" si="11"/>
        <v>0</v>
      </c>
      <c r="O40" s="86">
        <f t="shared" si="11"/>
        <v>0</v>
      </c>
      <c r="P40" s="86">
        <f t="shared" si="11"/>
        <v>0</v>
      </c>
      <c r="Q40" s="86">
        <f t="shared" si="11"/>
        <v>0</v>
      </c>
      <c r="R40" s="86">
        <f t="shared" si="11"/>
        <v>0</v>
      </c>
      <c r="S40" s="86">
        <f t="shared" si="11"/>
        <v>0</v>
      </c>
      <c r="T40" s="86">
        <f t="shared" si="11"/>
        <v>0</v>
      </c>
      <c r="U40" s="86">
        <f t="shared" ref="U40:AJ41" si="12">T40</f>
        <v>0</v>
      </c>
      <c r="V40" s="86">
        <f t="shared" si="12"/>
        <v>0</v>
      </c>
      <c r="W40" s="86">
        <f t="shared" si="12"/>
        <v>0</v>
      </c>
      <c r="X40" s="86">
        <f t="shared" si="12"/>
        <v>0</v>
      </c>
      <c r="Y40" s="86">
        <f t="shared" si="12"/>
        <v>0</v>
      </c>
      <c r="Z40" s="86">
        <f t="shared" si="12"/>
        <v>0</v>
      </c>
      <c r="AA40" s="86">
        <f t="shared" si="12"/>
        <v>0</v>
      </c>
      <c r="AB40" s="86">
        <f t="shared" si="12"/>
        <v>0</v>
      </c>
      <c r="AC40" s="86">
        <f t="shared" si="12"/>
        <v>0</v>
      </c>
      <c r="AD40" s="86">
        <f t="shared" si="12"/>
        <v>0</v>
      </c>
      <c r="AE40" s="86">
        <f t="shared" si="12"/>
        <v>0</v>
      </c>
      <c r="AF40" s="86">
        <f t="shared" si="12"/>
        <v>0</v>
      </c>
      <c r="AG40" s="86">
        <f t="shared" si="12"/>
        <v>0</v>
      </c>
      <c r="AH40" s="86">
        <f t="shared" si="12"/>
        <v>0</v>
      </c>
      <c r="AI40" s="86">
        <f t="shared" si="12"/>
        <v>0</v>
      </c>
      <c r="AJ40" s="86">
        <f t="shared" si="12"/>
        <v>0</v>
      </c>
      <c r="AK40" s="86">
        <f t="shared" ref="AK40:AZ41" si="13">AJ40</f>
        <v>0</v>
      </c>
      <c r="AL40" s="86">
        <f t="shared" si="13"/>
        <v>0</v>
      </c>
      <c r="AM40" s="86">
        <f t="shared" si="13"/>
        <v>0</v>
      </c>
      <c r="AN40" s="86">
        <f t="shared" si="13"/>
        <v>0</v>
      </c>
      <c r="AO40" s="86">
        <f t="shared" si="13"/>
        <v>0</v>
      </c>
      <c r="AP40" s="86">
        <f t="shared" si="13"/>
        <v>0</v>
      </c>
      <c r="AQ40" s="86">
        <f t="shared" si="13"/>
        <v>0</v>
      </c>
      <c r="AR40" s="86">
        <f t="shared" si="13"/>
        <v>0</v>
      </c>
      <c r="AS40" s="86">
        <f t="shared" si="13"/>
        <v>0</v>
      </c>
      <c r="AT40" s="86">
        <f t="shared" si="13"/>
        <v>0</v>
      </c>
      <c r="AU40" s="86">
        <f t="shared" si="13"/>
        <v>0</v>
      </c>
      <c r="AV40" s="86">
        <f t="shared" si="13"/>
        <v>0</v>
      </c>
      <c r="AW40" s="86">
        <f t="shared" si="13"/>
        <v>0</v>
      </c>
      <c r="AX40" s="86">
        <f t="shared" si="13"/>
        <v>0</v>
      </c>
      <c r="AY40" s="86">
        <f t="shared" si="13"/>
        <v>0</v>
      </c>
      <c r="AZ40" s="86">
        <f t="shared" si="13"/>
        <v>0</v>
      </c>
      <c r="BA40" s="86">
        <f t="shared" ref="BA40:BP41" si="14">AZ40</f>
        <v>0</v>
      </c>
      <c r="BB40" s="86">
        <f t="shared" si="14"/>
        <v>0</v>
      </c>
      <c r="BC40" s="86">
        <f t="shared" si="14"/>
        <v>0</v>
      </c>
      <c r="BD40" s="86">
        <f t="shared" si="14"/>
        <v>0</v>
      </c>
      <c r="BE40" s="86">
        <f t="shared" si="14"/>
        <v>0</v>
      </c>
      <c r="BF40" s="86">
        <f t="shared" si="14"/>
        <v>0</v>
      </c>
      <c r="BG40" s="86">
        <f t="shared" si="14"/>
        <v>0</v>
      </c>
      <c r="BH40" s="86">
        <f t="shared" si="14"/>
        <v>0</v>
      </c>
      <c r="BI40" s="86">
        <f t="shared" si="14"/>
        <v>0</v>
      </c>
      <c r="BJ40" s="86">
        <f t="shared" si="14"/>
        <v>0</v>
      </c>
      <c r="BK40" s="86">
        <f t="shared" si="14"/>
        <v>0</v>
      </c>
      <c r="BL40" s="86">
        <f t="shared" si="14"/>
        <v>0</v>
      </c>
      <c r="BM40" s="86">
        <f t="shared" si="14"/>
        <v>0</v>
      </c>
      <c r="BN40" s="86">
        <f t="shared" si="14"/>
        <v>0</v>
      </c>
      <c r="BO40" s="86">
        <f t="shared" si="14"/>
        <v>0</v>
      </c>
      <c r="BP40" s="86">
        <f t="shared" si="14"/>
        <v>0</v>
      </c>
      <c r="BQ40" s="86">
        <f t="shared" ref="BQ40:CF41" si="15">BP40</f>
        <v>0</v>
      </c>
      <c r="BR40" s="86">
        <f t="shared" si="15"/>
        <v>0</v>
      </c>
      <c r="BS40" s="86">
        <f t="shared" si="15"/>
        <v>0</v>
      </c>
      <c r="BT40" s="86">
        <f t="shared" si="15"/>
        <v>0</v>
      </c>
      <c r="BU40" s="86">
        <f t="shared" si="15"/>
        <v>0</v>
      </c>
      <c r="BV40" s="86">
        <f t="shared" si="15"/>
        <v>0</v>
      </c>
      <c r="BW40" s="86">
        <f t="shared" si="15"/>
        <v>0</v>
      </c>
      <c r="BX40" s="86">
        <f t="shared" si="15"/>
        <v>0</v>
      </c>
      <c r="BY40" s="86">
        <f t="shared" si="15"/>
        <v>0</v>
      </c>
      <c r="BZ40" s="86">
        <f t="shared" si="15"/>
        <v>0</v>
      </c>
      <c r="CA40" s="86">
        <f t="shared" si="15"/>
        <v>0</v>
      </c>
      <c r="CB40" s="86">
        <f t="shared" si="15"/>
        <v>0</v>
      </c>
      <c r="CC40" s="86">
        <f t="shared" si="15"/>
        <v>0</v>
      </c>
      <c r="CD40" s="86">
        <f t="shared" si="15"/>
        <v>0</v>
      </c>
      <c r="CE40" s="86">
        <f t="shared" si="15"/>
        <v>0</v>
      </c>
      <c r="CF40" s="86">
        <f t="shared" si="15"/>
        <v>0</v>
      </c>
      <c r="CG40" s="86">
        <f t="shared" ref="CG40:CV41" si="16">CF40</f>
        <v>0</v>
      </c>
      <c r="CH40" s="86">
        <f t="shared" si="16"/>
        <v>0</v>
      </c>
      <c r="CI40" s="86">
        <f t="shared" si="16"/>
        <v>0</v>
      </c>
      <c r="CJ40" s="86">
        <f t="shared" si="16"/>
        <v>0</v>
      </c>
      <c r="CK40" s="86">
        <f t="shared" si="16"/>
        <v>0</v>
      </c>
      <c r="CL40" s="86">
        <f t="shared" si="16"/>
        <v>0</v>
      </c>
      <c r="CM40" s="86">
        <f t="shared" si="16"/>
        <v>0</v>
      </c>
      <c r="CN40" s="86">
        <f t="shared" si="16"/>
        <v>0</v>
      </c>
      <c r="CO40" s="86">
        <f t="shared" si="16"/>
        <v>0</v>
      </c>
      <c r="CP40" s="86">
        <f t="shared" si="16"/>
        <v>0</v>
      </c>
      <c r="CQ40" s="86">
        <f t="shared" si="16"/>
        <v>0</v>
      </c>
      <c r="CR40" s="86">
        <f t="shared" si="16"/>
        <v>0</v>
      </c>
      <c r="CS40" s="86">
        <f t="shared" si="16"/>
        <v>0</v>
      </c>
      <c r="CT40" s="86">
        <f t="shared" si="16"/>
        <v>0</v>
      </c>
      <c r="CU40" s="86">
        <f t="shared" si="16"/>
        <v>0</v>
      </c>
      <c r="CV40" s="86">
        <f t="shared" si="16"/>
        <v>0</v>
      </c>
      <c r="CW40" s="86">
        <f t="shared" ref="CW40:CY41" si="17">CV40</f>
        <v>0</v>
      </c>
      <c r="CX40" s="86">
        <f t="shared" si="17"/>
        <v>0</v>
      </c>
      <c r="CY40" s="86">
        <f t="shared" si="17"/>
        <v>0</v>
      </c>
    </row>
    <row r="41" spans="1:103" s="11" customFormat="1" ht="12.6" customHeight="1">
      <c r="A41" s="87"/>
      <c r="B41" s="88" t="s">
        <v>636</v>
      </c>
      <c r="C41" s="121">
        <f>D19</f>
        <v>0</v>
      </c>
      <c r="D41" s="121">
        <f>C41</f>
        <v>0</v>
      </c>
      <c r="E41" s="121">
        <f t="shared" si="11"/>
        <v>0</v>
      </c>
      <c r="F41" s="121">
        <f t="shared" si="11"/>
        <v>0</v>
      </c>
      <c r="G41" s="121">
        <f t="shared" si="11"/>
        <v>0</v>
      </c>
      <c r="H41" s="121">
        <f t="shared" si="11"/>
        <v>0</v>
      </c>
      <c r="I41" s="121">
        <f t="shared" si="11"/>
        <v>0</v>
      </c>
      <c r="J41" s="121">
        <f t="shared" si="11"/>
        <v>0</v>
      </c>
      <c r="K41" s="121">
        <f t="shared" si="11"/>
        <v>0</v>
      </c>
      <c r="L41" s="121">
        <f t="shared" si="11"/>
        <v>0</v>
      </c>
      <c r="M41" s="121">
        <f t="shared" si="11"/>
        <v>0</v>
      </c>
      <c r="N41" s="121">
        <f t="shared" si="11"/>
        <v>0</v>
      </c>
      <c r="O41" s="121">
        <f t="shared" si="11"/>
        <v>0</v>
      </c>
      <c r="P41" s="121">
        <f t="shared" si="11"/>
        <v>0</v>
      </c>
      <c r="Q41" s="121">
        <f t="shared" si="11"/>
        <v>0</v>
      </c>
      <c r="R41" s="121">
        <f t="shared" si="11"/>
        <v>0</v>
      </c>
      <c r="S41" s="121">
        <f t="shared" si="11"/>
        <v>0</v>
      </c>
      <c r="T41" s="121">
        <f t="shared" si="11"/>
        <v>0</v>
      </c>
      <c r="U41" s="121">
        <f t="shared" si="12"/>
        <v>0</v>
      </c>
      <c r="V41" s="121">
        <f t="shared" si="12"/>
        <v>0</v>
      </c>
      <c r="W41" s="121">
        <f t="shared" si="12"/>
        <v>0</v>
      </c>
      <c r="X41" s="121">
        <f t="shared" si="12"/>
        <v>0</v>
      </c>
      <c r="Y41" s="121">
        <f t="shared" si="12"/>
        <v>0</v>
      </c>
      <c r="Z41" s="121">
        <f t="shared" si="12"/>
        <v>0</v>
      </c>
      <c r="AA41" s="121">
        <f t="shared" si="12"/>
        <v>0</v>
      </c>
      <c r="AB41" s="121">
        <f t="shared" si="12"/>
        <v>0</v>
      </c>
      <c r="AC41" s="121">
        <f t="shared" si="12"/>
        <v>0</v>
      </c>
      <c r="AD41" s="121">
        <f t="shared" si="12"/>
        <v>0</v>
      </c>
      <c r="AE41" s="121">
        <f t="shared" si="12"/>
        <v>0</v>
      </c>
      <c r="AF41" s="121">
        <f t="shared" si="12"/>
        <v>0</v>
      </c>
      <c r="AG41" s="121">
        <f t="shared" si="12"/>
        <v>0</v>
      </c>
      <c r="AH41" s="121">
        <f t="shared" si="12"/>
        <v>0</v>
      </c>
      <c r="AI41" s="121">
        <f t="shared" si="12"/>
        <v>0</v>
      </c>
      <c r="AJ41" s="121">
        <f t="shared" si="12"/>
        <v>0</v>
      </c>
      <c r="AK41" s="121">
        <f t="shared" si="13"/>
        <v>0</v>
      </c>
      <c r="AL41" s="121">
        <f t="shared" si="13"/>
        <v>0</v>
      </c>
      <c r="AM41" s="121">
        <f t="shared" si="13"/>
        <v>0</v>
      </c>
      <c r="AN41" s="121">
        <f t="shared" si="13"/>
        <v>0</v>
      </c>
      <c r="AO41" s="121">
        <f t="shared" si="13"/>
        <v>0</v>
      </c>
      <c r="AP41" s="121">
        <f t="shared" si="13"/>
        <v>0</v>
      </c>
      <c r="AQ41" s="121">
        <f t="shared" si="13"/>
        <v>0</v>
      </c>
      <c r="AR41" s="121">
        <f t="shared" si="13"/>
        <v>0</v>
      </c>
      <c r="AS41" s="121">
        <f t="shared" si="13"/>
        <v>0</v>
      </c>
      <c r="AT41" s="121">
        <f t="shared" si="13"/>
        <v>0</v>
      </c>
      <c r="AU41" s="121">
        <f t="shared" si="13"/>
        <v>0</v>
      </c>
      <c r="AV41" s="121">
        <f t="shared" si="13"/>
        <v>0</v>
      </c>
      <c r="AW41" s="121">
        <f t="shared" si="13"/>
        <v>0</v>
      </c>
      <c r="AX41" s="121">
        <f t="shared" si="13"/>
        <v>0</v>
      </c>
      <c r="AY41" s="121">
        <f t="shared" si="13"/>
        <v>0</v>
      </c>
      <c r="AZ41" s="121">
        <f t="shared" si="13"/>
        <v>0</v>
      </c>
      <c r="BA41" s="121">
        <f t="shared" si="14"/>
        <v>0</v>
      </c>
      <c r="BB41" s="121">
        <f t="shared" si="14"/>
        <v>0</v>
      </c>
      <c r="BC41" s="121">
        <f t="shared" si="14"/>
        <v>0</v>
      </c>
      <c r="BD41" s="121">
        <f t="shared" si="14"/>
        <v>0</v>
      </c>
      <c r="BE41" s="121">
        <f t="shared" si="14"/>
        <v>0</v>
      </c>
      <c r="BF41" s="121">
        <f t="shared" si="14"/>
        <v>0</v>
      </c>
      <c r="BG41" s="121">
        <f t="shared" si="14"/>
        <v>0</v>
      </c>
      <c r="BH41" s="121">
        <f t="shared" si="14"/>
        <v>0</v>
      </c>
      <c r="BI41" s="121">
        <f t="shared" si="14"/>
        <v>0</v>
      </c>
      <c r="BJ41" s="121">
        <f t="shared" si="14"/>
        <v>0</v>
      </c>
      <c r="BK41" s="121">
        <f t="shared" si="14"/>
        <v>0</v>
      </c>
      <c r="BL41" s="121">
        <f t="shared" si="14"/>
        <v>0</v>
      </c>
      <c r="BM41" s="121">
        <f t="shared" si="14"/>
        <v>0</v>
      </c>
      <c r="BN41" s="121">
        <f t="shared" si="14"/>
        <v>0</v>
      </c>
      <c r="BO41" s="121">
        <f t="shared" si="14"/>
        <v>0</v>
      </c>
      <c r="BP41" s="121">
        <f t="shared" si="14"/>
        <v>0</v>
      </c>
      <c r="BQ41" s="121">
        <f t="shared" si="15"/>
        <v>0</v>
      </c>
      <c r="BR41" s="121">
        <f t="shared" si="15"/>
        <v>0</v>
      </c>
      <c r="BS41" s="121">
        <f t="shared" si="15"/>
        <v>0</v>
      </c>
      <c r="BT41" s="121">
        <f t="shared" si="15"/>
        <v>0</v>
      </c>
      <c r="BU41" s="121">
        <f t="shared" si="15"/>
        <v>0</v>
      </c>
      <c r="BV41" s="121">
        <f t="shared" si="15"/>
        <v>0</v>
      </c>
      <c r="BW41" s="121">
        <f t="shared" si="15"/>
        <v>0</v>
      </c>
      <c r="BX41" s="121">
        <f t="shared" si="15"/>
        <v>0</v>
      </c>
      <c r="BY41" s="121">
        <f t="shared" si="15"/>
        <v>0</v>
      </c>
      <c r="BZ41" s="121">
        <f t="shared" si="15"/>
        <v>0</v>
      </c>
      <c r="CA41" s="121">
        <f t="shared" si="15"/>
        <v>0</v>
      </c>
      <c r="CB41" s="121">
        <f t="shared" si="15"/>
        <v>0</v>
      </c>
      <c r="CC41" s="121">
        <f t="shared" si="15"/>
        <v>0</v>
      </c>
      <c r="CD41" s="121">
        <f t="shared" si="15"/>
        <v>0</v>
      </c>
      <c r="CE41" s="121">
        <f t="shared" si="15"/>
        <v>0</v>
      </c>
      <c r="CF41" s="121">
        <f t="shared" si="15"/>
        <v>0</v>
      </c>
      <c r="CG41" s="121">
        <f t="shared" si="16"/>
        <v>0</v>
      </c>
      <c r="CH41" s="121">
        <f t="shared" si="16"/>
        <v>0</v>
      </c>
      <c r="CI41" s="121">
        <f t="shared" si="16"/>
        <v>0</v>
      </c>
      <c r="CJ41" s="121">
        <f t="shared" si="16"/>
        <v>0</v>
      </c>
      <c r="CK41" s="121">
        <f t="shared" si="16"/>
        <v>0</v>
      </c>
      <c r="CL41" s="121">
        <f t="shared" si="16"/>
        <v>0</v>
      </c>
      <c r="CM41" s="121">
        <f t="shared" si="16"/>
        <v>0</v>
      </c>
      <c r="CN41" s="121">
        <f t="shared" si="16"/>
        <v>0</v>
      </c>
      <c r="CO41" s="121">
        <f t="shared" si="16"/>
        <v>0</v>
      </c>
      <c r="CP41" s="121">
        <f t="shared" si="16"/>
        <v>0</v>
      </c>
      <c r="CQ41" s="121">
        <f t="shared" si="16"/>
        <v>0</v>
      </c>
      <c r="CR41" s="121">
        <f t="shared" si="16"/>
        <v>0</v>
      </c>
      <c r="CS41" s="121">
        <f t="shared" si="16"/>
        <v>0</v>
      </c>
      <c r="CT41" s="121">
        <f t="shared" si="16"/>
        <v>0</v>
      </c>
      <c r="CU41" s="121">
        <f t="shared" si="16"/>
        <v>0</v>
      </c>
      <c r="CV41" s="121">
        <f t="shared" si="16"/>
        <v>0</v>
      </c>
      <c r="CW41" s="121">
        <f t="shared" si="17"/>
        <v>0</v>
      </c>
      <c r="CX41" s="121">
        <f t="shared" si="17"/>
        <v>0</v>
      </c>
      <c r="CY41" s="121">
        <f t="shared" si="17"/>
        <v>0</v>
      </c>
    </row>
    <row r="42" spans="1:103" s="11" customFormat="1" ht="12.6" customHeight="1">
      <c r="A42" s="87"/>
      <c r="B42" s="90" t="s">
        <v>637</v>
      </c>
      <c r="C42" s="121">
        <f>C41*C$29</f>
        <v>0</v>
      </c>
      <c r="D42" s="121">
        <f>D41*D$29</f>
        <v>0</v>
      </c>
      <c r="E42" s="121">
        <f t="shared" ref="E42:BP42" si="18">E41*E$29</f>
        <v>0</v>
      </c>
      <c r="F42" s="121">
        <f t="shared" si="18"/>
        <v>0</v>
      </c>
      <c r="G42" s="121">
        <f t="shared" si="18"/>
        <v>0</v>
      </c>
      <c r="H42" s="121">
        <f t="shared" si="18"/>
        <v>0</v>
      </c>
      <c r="I42" s="121">
        <f t="shared" si="18"/>
        <v>0</v>
      </c>
      <c r="J42" s="121">
        <f t="shared" si="18"/>
        <v>0</v>
      </c>
      <c r="K42" s="121">
        <f t="shared" si="18"/>
        <v>0</v>
      </c>
      <c r="L42" s="121">
        <f t="shared" si="18"/>
        <v>0</v>
      </c>
      <c r="M42" s="121">
        <f t="shared" si="18"/>
        <v>0</v>
      </c>
      <c r="N42" s="121">
        <f t="shared" si="18"/>
        <v>0</v>
      </c>
      <c r="O42" s="121">
        <f t="shared" si="18"/>
        <v>0</v>
      </c>
      <c r="P42" s="121">
        <f t="shared" si="18"/>
        <v>0</v>
      </c>
      <c r="Q42" s="121">
        <f t="shared" si="18"/>
        <v>0</v>
      </c>
      <c r="R42" s="121">
        <f t="shared" si="18"/>
        <v>0</v>
      </c>
      <c r="S42" s="121">
        <f t="shared" si="18"/>
        <v>0</v>
      </c>
      <c r="T42" s="121">
        <f t="shared" si="18"/>
        <v>0</v>
      </c>
      <c r="U42" s="121">
        <f t="shared" si="18"/>
        <v>0</v>
      </c>
      <c r="V42" s="121">
        <f t="shared" si="18"/>
        <v>0</v>
      </c>
      <c r="W42" s="121">
        <f t="shared" si="18"/>
        <v>0</v>
      </c>
      <c r="X42" s="121">
        <f t="shared" si="18"/>
        <v>0</v>
      </c>
      <c r="Y42" s="121">
        <f t="shared" si="18"/>
        <v>0</v>
      </c>
      <c r="Z42" s="121">
        <f t="shared" si="18"/>
        <v>0</v>
      </c>
      <c r="AA42" s="121">
        <f t="shared" si="18"/>
        <v>0</v>
      </c>
      <c r="AB42" s="121">
        <f t="shared" si="18"/>
        <v>0</v>
      </c>
      <c r="AC42" s="121">
        <f t="shared" si="18"/>
        <v>0</v>
      </c>
      <c r="AD42" s="121">
        <f t="shared" si="18"/>
        <v>0</v>
      </c>
      <c r="AE42" s="121">
        <f t="shared" si="18"/>
        <v>0</v>
      </c>
      <c r="AF42" s="121">
        <f t="shared" si="18"/>
        <v>0</v>
      </c>
      <c r="AG42" s="121">
        <f t="shared" si="18"/>
        <v>0</v>
      </c>
      <c r="AH42" s="121">
        <f t="shared" si="18"/>
        <v>0</v>
      </c>
      <c r="AI42" s="121">
        <f t="shared" si="18"/>
        <v>0</v>
      </c>
      <c r="AJ42" s="121">
        <f t="shared" si="18"/>
        <v>0</v>
      </c>
      <c r="AK42" s="121">
        <f t="shared" si="18"/>
        <v>0</v>
      </c>
      <c r="AL42" s="121">
        <f t="shared" si="18"/>
        <v>0</v>
      </c>
      <c r="AM42" s="121">
        <f t="shared" si="18"/>
        <v>0</v>
      </c>
      <c r="AN42" s="121">
        <f t="shared" si="18"/>
        <v>0</v>
      </c>
      <c r="AO42" s="121">
        <f t="shared" si="18"/>
        <v>0</v>
      </c>
      <c r="AP42" s="121">
        <f t="shared" si="18"/>
        <v>0</v>
      </c>
      <c r="AQ42" s="121">
        <f t="shared" si="18"/>
        <v>0</v>
      </c>
      <c r="AR42" s="121">
        <f t="shared" si="18"/>
        <v>0</v>
      </c>
      <c r="AS42" s="121">
        <f t="shared" si="18"/>
        <v>0</v>
      </c>
      <c r="AT42" s="121">
        <f t="shared" si="18"/>
        <v>0</v>
      </c>
      <c r="AU42" s="121">
        <f t="shared" si="18"/>
        <v>0</v>
      </c>
      <c r="AV42" s="121">
        <f t="shared" si="18"/>
        <v>0</v>
      </c>
      <c r="AW42" s="121">
        <f t="shared" si="18"/>
        <v>0</v>
      </c>
      <c r="AX42" s="121">
        <f t="shared" si="18"/>
        <v>0</v>
      </c>
      <c r="AY42" s="121">
        <f t="shared" si="18"/>
        <v>0</v>
      </c>
      <c r="AZ42" s="121">
        <f t="shared" si="18"/>
        <v>0</v>
      </c>
      <c r="BA42" s="121">
        <f t="shared" si="18"/>
        <v>0</v>
      </c>
      <c r="BB42" s="121">
        <f t="shared" si="18"/>
        <v>0</v>
      </c>
      <c r="BC42" s="121">
        <f t="shared" si="18"/>
        <v>0</v>
      </c>
      <c r="BD42" s="121">
        <f t="shared" si="18"/>
        <v>0</v>
      </c>
      <c r="BE42" s="121">
        <f t="shared" si="18"/>
        <v>0</v>
      </c>
      <c r="BF42" s="121">
        <f t="shared" si="18"/>
        <v>0</v>
      </c>
      <c r="BG42" s="121">
        <f t="shared" si="18"/>
        <v>0</v>
      </c>
      <c r="BH42" s="121">
        <f t="shared" si="18"/>
        <v>0</v>
      </c>
      <c r="BI42" s="121">
        <f t="shared" si="18"/>
        <v>0</v>
      </c>
      <c r="BJ42" s="121">
        <f t="shared" si="18"/>
        <v>0</v>
      </c>
      <c r="BK42" s="121">
        <f t="shared" si="18"/>
        <v>0</v>
      </c>
      <c r="BL42" s="121">
        <f t="shared" si="18"/>
        <v>0</v>
      </c>
      <c r="BM42" s="121">
        <f t="shared" si="18"/>
        <v>0</v>
      </c>
      <c r="BN42" s="121">
        <f t="shared" si="18"/>
        <v>0</v>
      </c>
      <c r="BO42" s="121">
        <f t="shared" si="18"/>
        <v>0</v>
      </c>
      <c r="BP42" s="121">
        <f t="shared" si="18"/>
        <v>0</v>
      </c>
      <c r="BQ42" s="121">
        <f t="shared" ref="BQ42:CY42" si="19">BQ41*BQ$29</f>
        <v>0</v>
      </c>
      <c r="BR42" s="121">
        <f t="shared" si="19"/>
        <v>0</v>
      </c>
      <c r="BS42" s="121">
        <f t="shared" si="19"/>
        <v>0</v>
      </c>
      <c r="BT42" s="121">
        <f t="shared" si="19"/>
        <v>0</v>
      </c>
      <c r="BU42" s="121">
        <f t="shared" si="19"/>
        <v>0</v>
      </c>
      <c r="BV42" s="121">
        <f t="shared" si="19"/>
        <v>0</v>
      </c>
      <c r="BW42" s="121">
        <f t="shared" si="19"/>
        <v>0</v>
      </c>
      <c r="BX42" s="121">
        <f t="shared" si="19"/>
        <v>0</v>
      </c>
      <c r="BY42" s="121">
        <f t="shared" si="19"/>
        <v>0</v>
      </c>
      <c r="BZ42" s="121">
        <f t="shared" si="19"/>
        <v>0</v>
      </c>
      <c r="CA42" s="121">
        <f t="shared" si="19"/>
        <v>0</v>
      </c>
      <c r="CB42" s="121">
        <f t="shared" si="19"/>
        <v>0</v>
      </c>
      <c r="CC42" s="121">
        <f t="shared" si="19"/>
        <v>0</v>
      </c>
      <c r="CD42" s="121">
        <f t="shared" si="19"/>
        <v>0</v>
      </c>
      <c r="CE42" s="121">
        <f t="shared" si="19"/>
        <v>0</v>
      </c>
      <c r="CF42" s="121">
        <f t="shared" si="19"/>
        <v>0</v>
      </c>
      <c r="CG42" s="121">
        <f t="shared" si="19"/>
        <v>0</v>
      </c>
      <c r="CH42" s="121">
        <f t="shared" si="19"/>
        <v>0</v>
      </c>
      <c r="CI42" s="121">
        <f t="shared" si="19"/>
        <v>0</v>
      </c>
      <c r="CJ42" s="121">
        <f t="shared" si="19"/>
        <v>0</v>
      </c>
      <c r="CK42" s="121">
        <f t="shared" si="19"/>
        <v>0</v>
      </c>
      <c r="CL42" s="121">
        <f t="shared" si="19"/>
        <v>0</v>
      </c>
      <c r="CM42" s="121">
        <f t="shared" si="19"/>
        <v>0</v>
      </c>
      <c r="CN42" s="121">
        <f t="shared" si="19"/>
        <v>0</v>
      </c>
      <c r="CO42" s="121">
        <f t="shared" si="19"/>
        <v>0</v>
      </c>
      <c r="CP42" s="121">
        <f t="shared" si="19"/>
        <v>0</v>
      </c>
      <c r="CQ42" s="121">
        <f t="shared" si="19"/>
        <v>0</v>
      </c>
      <c r="CR42" s="121">
        <f t="shared" si="19"/>
        <v>0</v>
      </c>
      <c r="CS42" s="121">
        <f t="shared" si="19"/>
        <v>0</v>
      </c>
      <c r="CT42" s="121">
        <f t="shared" si="19"/>
        <v>0</v>
      </c>
      <c r="CU42" s="121">
        <f t="shared" si="19"/>
        <v>0</v>
      </c>
      <c r="CV42" s="121">
        <f t="shared" si="19"/>
        <v>0</v>
      </c>
      <c r="CW42" s="121">
        <f t="shared" si="19"/>
        <v>0</v>
      </c>
      <c r="CX42" s="121">
        <f t="shared" si="19"/>
        <v>0</v>
      </c>
      <c r="CY42" s="121">
        <f t="shared" si="19"/>
        <v>0</v>
      </c>
    </row>
    <row r="43" spans="1:103" s="11" customFormat="1" ht="12.6" customHeight="1">
      <c r="A43" s="87"/>
      <c r="B43" s="88" t="s">
        <v>638</v>
      </c>
      <c r="C43" s="91">
        <f ca="1">SUM(OFFSET(C42,,,,$C$8))</f>
        <v>0</v>
      </c>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87"/>
      <c r="BM43" s="87"/>
      <c r="BN43" s="87"/>
      <c r="BO43" s="87"/>
      <c r="BP43" s="87"/>
      <c r="BQ43" s="87"/>
      <c r="BR43" s="87"/>
      <c r="BS43" s="87"/>
      <c r="BT43" s="87"/>
      <c r="BU43" s="87"/>
      <c r="BV43" s="87"/>
      <c r="BW43" s="87"/>
      <c r="BX43" s="87"/>
      <c r="BY43" s="87"/>
      <c r="BZ43" s="87"/>
      <c r="CA43" s="87"/>
      <c r="CB43" s="87"/>
      <c r="CC43" s="87"/>
      <c r="CD43" s="87"/>
      <c r="CE43" s="87"/>
    </row>
    <row r="44" spans="1:103" s="11" customFormat="1" ht="12.7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row>
    <row r="45" spans="1:103" s="11" customFormat="1" ht="12.6" customHeight="1">
      <c r="A45" s="10"/>
      <c r="B45" s="81" t="s">
        <v>543</v>
      </c>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row>
    <row r="46" spans="1:103" s="11" customFormat="1" ht="12.6" customHeight="1">
      <c r="A46" s="10"/>
      <c r="B46" s="83"/>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row>
    <row r="47" spans="1:103" s="11" customFormat="1" ht="12.6" customHeight="1">
      <c r="A47" s="10"/>
      <c r="B47" s="84" t="s">
        <v>606</v>
      </c>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row>
    <row r="48" spans="1:103" s="11" customFormat="1" ht="12.6" customHeight="1">
      <c r="A48" s="10"/>
      <c r="B48" s="123" t="s">
        <v>701</v>
      </c>
      <c r="C48" s="86">
        <f>E13</f>
        <v>0</v>
      </c>
      <c r="D48" s="86">
        <f>C48</f>
        <v>0</v>
      </c>
      <c r="E48" s="86">
        <f t="shared" ref="E48:T49" si="20">D48</f>
        <v>0</v>
      </c>
      <c r="F48" s="86">
        <f t="shared" si="20"/>
        <v>0</v>
      </c>
      <c r="G48" s="86">
        <f t="shared" si="20"/>
        <v>0</v>
      </c>
      <c r="H48" s="86">
        <f t="shared" si="20"/>
        <v>0</v>
      </c>
      <c r="I48" s="86">
        <f t="shared" si="20"/>
        <v>0</v>
      </c>
      <c r="J48" s="86">
        <f t="shared" si="20"/>
        <v>0</v>
      </c>
      <c r="K48" s="86">
        <f t="shared" si="20"/>
        <v>0</v>
      </c>
      <c r="L48" s="86">
        <f t="shared" si="20"/>
        <v>0</v>
      </c>
      <c r="M48" s="86">
        <f t="shared" si="20"/>
        <v>0</v>
      </c>
      <c r="N48" s="86">
        <f t="shared" si="20"/>
        <v>0</v>
      </c>
      <c r="O48" s="86">
        <f t="shared" si="20"/>
        <v>0</v>
      </c>
      <c r="P48" s="86">
        <f t="shared" si="20"/>
        <v>0</v>
      </c>
      <c r="Q48" s="86">
        <f t="shared" si="20"/>
        <v>0</v>
      </c>
      <c r="R48" s="86">
        <f t="shared" si="20"/>
        <v>0</v>
      </c>
      <c r="S48" s="86">
        <f t="shared" si="20"/>
        <v>0</v>
      </c>
      <c r="T48" s="86">
        <f t="shared" si="20"/>
        <v>0</v>
      </c>
      <c r="U48" s="86">
        <f t="shared" ref="U48:AJ49" si="21">T48</f>
        <v>0</v>
      </c>
      <c r="V48" s="86">
        <f t="shared" si="21"/>
        <v>0</v>
      </c>
      <c r="W48" s="86">
        <f t="shared" si="21"/>
        <v>0</v>
      </c>
      <c r="X48" s="86">
        <f t="shared" si="21"/>
        <v>0</v>
      </c>
      <c r="Y48" s="86">
        <f t="shared" si="21"/>
        <v>0</v>
      </c>
      <c r="Z48" s="86">
        <f t="shared" si="21"/>
        <v>0</v>
      </c>
      <c r="AA48" s="86">
        <f t="shared" si="21"/>
        <v>0</v>
      </c>
      <c r="AB48" s="86">
        <f t="shared" si="21"/>
        <v>0</v>
      </c>
      <c r="AC48" s="86">
        <f t="shared" si="21"/>
        <v>0</v>
      </c>
      <c r="AD48" s="86">
        <f t="shared" si="21"/>
        <v>0</v>
      </c>
      <c r="AE48" s="86">
        <f t="shared" si="21"/>
        <v>0</v>
      </c>
      <c r="AF48" s="86">
        <f t="shared" si="21"/>
        <v>0</v>
      </c>
      <c r="AG48" s="86">
        <f t="shared" si="21"/>
        <v>0</v>
      </c>
      <c r="AH48" s="86">
        <f t="shared" si="21"/>
        <v>0</v>
      </c>
      <c r="AI48" s="86">
        <f t="shared" si="21"/>
        <v>0</v>
      </c>
      <c r="AJ48" s="86">
        <f t="shared" si="21"/>
        <v>0</v>
      </c>
      <c r="AK48" s="86">
        <f t="shared" ref="AK48:AZ49" si="22">AJ48</f>
        <v>0</v>
      </c>
      <c r="AL48" s="86">
        <f t="shared" si="22"/>
        <v>0</v>
      </c>
      <c r="AM48" s="86">
        <f t="shared" si="22"/>
        <v>0</v>
      </c>
      <c r="AN48" s="86">
        <f t="shared" si="22"/>
        <v>0</v>
      </c>
      <c r="AO48" s="86">
        <f t="shared" si="22"/>
        <v>0</v>
      </c>
      <c r="AP48" s="86">
        <f t="shared" si="22"/>
        <v>0</v>
      </c>
      <c r="AQ48" s="86">
        <f t="shared" si="22"/>
        <v>0</v>
      </c>
      <c r="AR48" s="86">
        <f t="shared" si="22"/>
        <v>0</v>
      </c>
      <c r="AS48" s="86">
        <f t="shared" si="22"/>
        <v>0</v>
      </c>
      <c r="AT48" s="86">
        <f t="shared" si="22"/>
        <v>0</v>
      </c>
      <c r="AU48" s="86">
        <f t="shared" si="22"/>
        <v>0</v>
      </c>
      <c r="AV48" s="86">
        <f t="shared" si="22"/>
        <v>0</v>
      </c>
      <c r="AW48" s="86">
        <f t="shared" si="22"/>
        <v>0</v>
      </c>
      <c r="AX48" s="86">
        <f t="shared" si="22"/>
        <v>0</v>
      </c>
      <c r="AY48" s="86">
        <f t="shared" si="22"/>
        <v>0</v>
      </c>
      <c r="AZ48" s="86">
        <f t="shared" si="22"/>
        <v>0</v>
      </c>
      <c r="BA48" s="86">
        <f t="shared" ref="BA48:BP49" si="23">AZ48</f>
        <v>0</v>
      </c>
      <c r="BB48" s="86">
        <f t="shared" si="23"/>
        <v>0</v>
      </c>
      <c r="BC48" s="86">
        <f t="shared" si="23"/>
        <v>0</v>
      </c>
      <c r="BD48" s="86">
        <f t="shared" si="23"/>
        <v>0</v>
      </c>
      <c r="BE48" s="86">
        <f t="shared" si="23"/>
        <v>0</v>
      </c>
      <c r="BF48" s="86">
        <f t="shared" si="23"/>
        <v>0</v>
      </c>
      <c r="BG48" s="86">
        <f t="shared" si="23"/>
        <v>0</v>
      </c>
      <c r="BH48" s="86">
        <f t="shared" si="23"/>
        <v>0</v>
      </c>
      <c r="BI48" s="86">
        <f t="shared" si="23"/>
        <v>0</v>
      </c>
      <c r="BJ48" s="86">
        <f t="shared" si="23"/>
        <v>0</v>
      </c>
      <c r="BK48" s="86">
        <f t="shared" si="23"/>
        <v>0</v>
      </c>
      <c r="BL48" s="86">
        <f t="shared" si="23"/>
        <v>0</v>
      </c>
      <c r="BM48" s="86">
        <f t="shared" si="23"/>
        <v>0</v>
      </c>
      <c r="BN48" s="86">
        <f t="shared" si="23"/>
        <v>0</v>
      </c>
      <c r="BO48" s="86">
        <f t="shared" si="23"/>
        <v>0</v>
      </c>
      <c r="BP48" s="86">
        <f t="shared" si="23"/>
        <v>0</v>
      </c>
      <c r="BQ48" s="86">
        <f t="shared" ref="BQ48:CF49" si="24">BP48</f>
        <v>0</v>
      </c>
      <c r="BR48" s="86">
        <f t="shared" si="24"/>
        <v>0</v>
      </c>
      <c r="BS48" s="86">
        <f t="shared" si="24"/>
        <v>0</v>
      </c>
      <c r="BT48" s="86">
        <f t="shared" si="24"/>
        <v>0</v>
      </c>
      <c r="BU48" s="86">
        <f t="shared" si="24"/>
        <v>0</v>
      </c>
      <c r="BV48" s="86">
        <f t="shared" si="24"/>
        <v>0</v>
      </c>
      <c r="BW48" s="86">
        <f t="shared" si="24"/>
        <v>0</v>
      </c>
      <c r="BX48" s="86">
        <f t="shared" si="24"/>
        <v>0</v>
      </c>
      <c r="BY48" s="86">
        <f t="shared" si="24"/>
        <v>0</v>
      </c>
      <c r="BZ48" s="86">
        <f t="shared" si="24"/>
        <v>0</v>
      </c>
      <c r="CA48" s="86">
        <f t="shared" si="24"/>
        <v>0</v>
      </c>
      <c r="CB48" s="86">
        <f t="shared" si="24"/>
        <v>0</v>
      </c>
      <c r="CC48" s="86">
        <f t="shared" si="24"/>
        <v>0</v>
      </c>
      <c r="CD48" s="86">
        <f t="shared" si="24"/>
        <v>0</v>
      </c>
      <c r="CE48" s="86">
        <f t="shared" si="24"/>
        <v>0</v>
      </c>
      <c r="CF48" s="86">
        <f t="shared" si="24"/>
        <v>0</v>
      </c>
      <c r="CG48" s="86">
        <f t="shared" ref="CG48:CV49" si="25">CF48</f>
        <v>0</v>
      </c>
      <c r="CH48" s="86">
        <f t="shared" si="25"/>
        <v>0</v>
      </c>
      <c r="CI48" s="86">
        <f t="shared" si="25"/>
        <v>0</v>
      </c>
      <c r="CJ48" s="86">
        <f t="shared" si="25"/>
        <v>0</v>
      </c>
      <c r="CK48" s="86">
        <f t="shared" si="25"/>
        <v>0</v>
      </c>
      <c r="CL48" s="86">
        <f t="shared" si="25"/>
        <v>0</v>
      </c>
      <c r="CM48" s="86">
        <f t="shared" si="25"/>
        <v>0</v>
      </c>
      <c r="CN48" s="86">
        <f t="shared" si="25"/>
        <v>0</v>
      </c>
      <c r="CO48" s="86">
        <f t="shared" si="25"/>
        <v>0</v>
      </c>
      <c r="CP48" s="86">
        <f t="shared" si="25"/>
        <v>0</v>
      </c>
      <c r="CQ48" s="86">
        <f t="shared" si="25"/>
        <v>0</v>
      </c>
      <c r="CR48" s="86">
        <f t="shared" si="25"/>
        <v>0</v>
      </c>
      <c r="CS48" s="86">
        <f t="shared" si="25"/>
        <v>0</v>
      </c>
      <c r="CT48" s="86">
        <f t="shared" si="25"/>
        <v>0</v>
      </c>
      <c r="CU48" s="86">
        <f t="shared" si="25"/>
        <v>0</v>
      </c>
      <c r="CV48" s="86">
        <f t="shared" si="25"/>
        <v>0</v>
      </c>
      <c r="CW48" s="86">
        <f t="shared" ref="CW48:CY49" si="26">CV48</f>
        <v>0</v>
      </c>
      <c r="CX48" s="86">
        <f t="shared" si="26"/>
        <v>0</v>
      </c>
      <c r="CY48" s="86">
        <f t="shared" si="26"/>
        <v>0</v>
      </c>
    </row>
    <row r="49" spans="1:103" s="11" customFormat="1" ht="12.6" customHeight="1">
      <c r="A49" s="87"/>
      <c r="B49" s="88" t="s">
        <v>636</v>
      </c>
      <c r="C49" s="89">
        <f>E15</f>
        <v>0</v>
      </c>
      <c r="D49" s="89">
        <f>C49</f>
        <v>0</v>
      </c>
      <c r="E49" s="89">
        <f t="shared" si="20"/>
        <v>0</v>
      </c>
      <c r="F49" s="89">
        <f t="shared" si="20"/>
        <v>0</v>
      </c>
      <c r="G49" s="89">
        <f t="shared" si="20"/>
        <v>0</v>
      </c>
      <c r="H49" s="89">
        <f t="shared" si="20"/>
        <v>0</v>
      </c>
      <c r="I49" s="89">
        <f t="shared" si="20"/>
        <v>0</v>
      </c>
      <c r="J49" s="89">
        <f t="shared" si="20"/>
        <v>0</v>
      </c>
      <c r="K49" s="89">
        <f t="shared" si="20"/>
        <v>0</v>
      </c>
      <c r="L49" s="89">
        <f t="shared" si="20"/>
        <v>0</v>
      </c>
      <c r="M49" s="89">
        <f t="shared" si="20"/>
        <v>0</v>
      </c>
      <c r="N49" s="89">
        <f t="shared" si="20"/>
        <v>0</v>
      </c>
      <c r="O49" s="89">
        <f t="shared" si="20"/>
        <v>0</v>
      </c>
      <c r="P49" s="89">
        <f t="shared" si="20"/>
        <v>0</v>
      </c>
      <c r="Q49" s="89">
        <f t="shared" si="20"/>
        <v>0</v>
      </c>
      <c r="R49" s="89">
        <f t="shared" si="20"/>
        <v>0</v>
      </c>
      <c r="S49" s="89">
        <f t="shared" si="20"/>
        <v>0</v>
      </c>
      <c r="T49" s="89">
        <f t="shared" si="20"/>
        <v>0</v>
      </c>
      <c r="U49" s="89">
        <f t="shared" si="21"/>
        <v>0</v>
      </c>
      <c r="V49" s="89">
        <f t="shared" si="21"/>
        <v>0</v>
      </c>
      <c r="W49" s="89">
        <f t="shared" si="21"/>
        <v>0</v>
      </c>
      <c r="X49" s="89">
        <f t="shared" si="21"/>
        <v>0</v>
      </c>
      <c r="Y49" s="89">
        <f t="shared" si="21"/>
        <v>0</v>
      </c>
      <c r="Z49" s="89">
        <f t="shared" si="21"/>
        <v>0</v>
      </c>
      <c r="AA49" s="89">
        <f t="shared" si="21"/>
        <v>0</v>
      </c>
      <c r="AB49" s="89">
        <f t="shared" si="21"/>
        <v>0</v>
      </c>
      <c r="AC49" s="89">
        <f t="shared" si="21"/>
        <v>0</v>
      </c>
      <c r="AD49" s="89">
        <f t="shared" si="21"/>
        <v>0</v>
      </c>
      <c r="AE49" s="89">
        <f t="shared" si="21"/>
        <v>0</v>
      </c>
      <c r="AF49" s="89">
        <f t="shared" si="21"/>
        <v>0</v>
      </c>
      <c r="AG49" s="89">
        <f t="shared" si="21"/>
        <v>0</v>
      </c>
      <c r="AH49" s="89">
        <f t="shared" si="21"/>
        <v>0</v>
      </c>
      <c r="AI49" s="89">
        <f t="shared" si="21"/>
        <v>0</v>
      </c>
      <c r="AJ49" s="89">
        <f t="shared" si="21"/>
        <v>0</v>
      </c>
      <c r="AK49" s="89">
        <f t="shared" si="22"/>
        <v>0</v>
      </c>
      <c r="AL49" s="89">
        <f t="shared" si="22"/>
        <v>0</v>
      </c>
      <c r="AM49" s="89">
        <f t="shared" si="22"/>
        <v>0</v>
      </c>
      <c r="AN49" s="89">
        <f t="shared" si="22"/>
        <v>0</v>
      </c>
      <c r="AO49" s="89">
        <f t="shared" si="22"/>
        <v>0</v>
      </c>
      <c r="AP49" s="89">
        <f t="shared" si="22"/>
        <v>0</v>
      </c>
      <c r="AQ49" s="89">
        <f t="shared" si="22"/>
        <v>0</v>
      </c>
      <c r="AR49" s="89">
        <f t="shared" si="22"/>
        <v>0</v>
      </c>
      <c r="AS49" s="89">
        <f t="shared" si="22"/>
        <v>0</v>
      </c>
      <c r="AT49" s="89">
        <f t="shared" si="22"/>
        <v>0</v>
      </c>
      <c r="AU49" s="89">
        <f t="shared" si="22"/>
        <v>0</v>
      </c>
      <c r="AV49" s="89">
        <f t="shared" si="22"/>
        <v>0</v>
      </c>
      <c r="AW49" s="89">
        <f t="shared" si="22"/>
        <v>0</v>
      </c>
      <c r="AX49" s="89">
        <f t="shared" si="22"/>
        <v>0</v>
      </c>
      <c r="AY49" s="89">
        <f t="shared" si="22"/>
        <v>0</v>
      </c>
      <c r="AZ49" s="89">
        <f t="shared" si="22"/>
        <v>0</v>
      </c>
      <c r="BA49" s="89">
        <f t="shared" si="23"/>
        <v>0</v>
      </c>
      <c r="BB49" s="89">
        <f t="shared" si="23"/>
        <v>0</v>
      </c>
      <c r="BC49" s="89">
        <f t="shared" si="23"/>
        <v>0</v>
      </c>
      <c r="BD49" s="89">
        <f t="shared" si="23"/>
        <v>0</v>
      </c>
      <c r="BE49" s="89">
        <f t="shared" si="23"/>
        <v>0</v>
      </c>
      <c r="BF49" s="89">
        <f t="shared" si="23"/>
        <v>0</v>
      </c>
      <c r="BG49" s="89">
        <f t="shared" si="23"/>
        <v>0</v>
      </c>
      <c r="BH49" s="89">
        <f t="shared" si="23"/>
        <v>0</v>
      </c>
      <c r="BI49" s="89">
        <f t="shared" si="23"/>
        <v>0</v>
      </c>
      <c r="BJ49" s="89">
        <f t="shared" si="23"/>
        <v>0</v>
      </c>
      <c r="BK49" s="89">
        <f t="shared" si="23"/>
        <v>0</v>
      </c>
      <c r="BL49" s="89">
        <f t="shared" si="23"/>
        <v>0</v>
      </c>
      <c r="BM49" s="89">
        <f t="shared" si="23"/>
        <v>0</v>
      </c>
      <c r="BN49" s="89">
        <f t="shared" si="23"/>
        <v>0</v>
      </c>
      <c r="BO49" s="89">
        <f t="shared" si="23"/>
        <v>0</v>
      </c>
      <c r="BP49" s="89">
        <f t="shared" si="23"/>
        <v>0</v>
      </c>
      <c r="BQ49" s="89">
        <f t="shared" si="24"/>
        <v>0</v>
      </c>
      <c r="BR49" s="89">
        <f t="shared" si="24"/>
        <v>0</v>
      </c>
      <c r="BS49" s="89">
        <f t="shared" si="24"/>
        <v>0</v>
      </c>
      <c r="BT49" s="89">
        <f t="shared" si="24"/>
        <v>0</v>
      </c>
      <c r="BU49" s="89">
        <f t="shared" si="24"/>
        <v>0</v>
      </c>
      <c r="BV49" s="89">
        <f t="shared" si="24"/>
        <v>0</v>
      </c>
      <c r="BW49" s="89">
        <f t="shared" si="24"/>
        <v>0</v>
      </c>
      <c r="BX49" s="89">
        <f t="shared" si="24"/>
        <v>0</v>
      </c>
      <c r="BY49" s="89">
        <f t="shared" si="24"/>
        <v>0</v>
      </c>
      <c r="BZ49" s="89">
        <f t="shared" si="24"/>
        <v>0</v>
      </c>
      <c r="CA49" s="89">
        <f t="shared" si="24"/>
        <v>0</v>
      </c>
      <c r="CB49" s="89">
        <f t="shared" si="24"/>
        <v>0</v>
      </c>
      <c r="CC49" s="89">
        <f t="shared" si="24"/>
        <v>0</v>
      </c>
      <c r="CD49" s="89">
        <f t="shared" si="24"/>
        <v>0</v>
      </c>
      <c r="CE49" s="89">
        <f t="shared" si="24"/>
        <v>0</v>
      </c>
      <c r="CF49" s="89">
        <f t="shared" si="24"/>
        <v>0</v>
      </c>
      <c r="CG49" s="89">
        <f t="shared" si="25"/>
        <v>0</v>
      </c>
      <c r="CH49" s="89">
        <f t="shared" si="25"/>
        <v>0</v>
      </c>
      <c r="CI49" s="89">
        <f t="shared" si="25"/>
        <v>0</v>
      </c>
      <c r="CJ49" s="89">
        <f t="shared" si="25"/>
        <v>0</v>
      </c>
      <c r="CK49" s="89">
        <f t="shared" si="25"/>
        <v>0</v>
      </c>
      <c r="CL49" s="89">
        <f t="shared" si="25"/>
        <v>0</v>
      </c>
      <c r="CM49" s="89">
        <f t="shared" si="25"/>
        <v>0</v>
      </c>
      <c r="CN49" s="89">
        <f t="shared" si="25"/>
        <v>0</v>
      </c>
      <c r="CO49" s="89">
        <f t="shared" si="25"/>
        <v>0</v>
      </c>
      <c r="CP49" s="89">
        <f t="shared" si="25"/>
        <v>0</v>
      </c>
      <c r="CQ49" s="89">
        <f t="shared" si="25"/>
        <v>0</v>
      </c>
      <c r="CR49" s="89">
        <f t="shared" si="25"/>
        <v>0</v>
      </c>
      <c r="CS49" s="89">
        <f t="shared" si="25"/>
        <v>0</v>
      </c>
      <c r="CT49" s="89">
        <f t="shared" si="25"/>
        <v>0</v>
      </c>
      <c r="CU49" s="89">
        <f t="shared" si="25"/>
        <v>0</v>
      </c>
      <c r="CV49" s="89">
        <f t="shared" si="25"/>
        <v>0</v>
      </c>
      <c r="CW49" s="89">
        <f t="shared" si="26"/>
        <v>0</v>
      </c>
      <c r="CX49" s="89">
        <f t="shared" si="26"/>
        <v>0</v>
      </c>
      <c r="CY49" s="89">
        <f t="shared" si="26"/>
        <v>0</v>
      </c>
    </row>
    <row r="50" spans="1:103" s="11" customFormat="1" ht="12.6" customHeight="1">
      <c r="A50" s="87"/>
      <c r="B50" s="90" t="s">
        <v>637</v>
      </c>
      <c r="C50" s="89">
        <f t="shared" ref="C50:BN50" si="27">C49*C$29</f>
        <v>0</v>
      </c>
      <c r="D50" s="89">
        <f>D49*D$29</f>
        <v>0</v>
      </c>
      <c r="E50" s="89">
        <f t="shared" si="27"/>
        <v>0</v>
      </c>
      <c r="F50" s="89">
        <f t="shared" si="27"/>
        <v>0</v>
      </c>
      <c r="G50" s="89">
        <f t="shared" si="27"/>
        <v>0</v>
      </c>
      <c r="H50" s="89">
        <f t="shared" si="27"/>
        <v>0</v>
      </c>
      <c r="I50" s="89">
        <f t="shared" si="27"/>
        <v>0</v>
      </c>
      <c r="J50" s="89">
        <f t="shared" si="27"/>
        <v>0</v>
      </c>
      <c r="K50" s="89">
        <f t="shared" si="27"/>
        <v>0</v>
      </c>
      <c r="L50" s="89">
        <f t="shared" si="27"/>
        <v>0</v>
      </c>
      <c r="M50" s="89">
        <f t="shared" si="27"/>
        <v>0</v>
      </c>
      <c r="N50" s="89">
        <f t="shared" si="27"/>
        <v>0</v>
      </c>
      <c r="O50" s="89">
        <f t="shared" si="27"/>
        <v>0</v>
      </c>
      <c r="P50" s="89">
        <f t="shared" si="27"/>
        <v>0</v>
      </c>
      <c r="Q50" s="89">
        <f t="shared" si="27"/>
        <v>0</v>
      </c>
      <c r="R50" s="89">
        <f t="shared" si="27"/>
        <v>0</v>
      </c>
      <c r="S50" s="89">
        <f t="shared" si="27"/>
        <v>0</v>
      </c>
      <c r="T50" s="89">
        <f t="shared" si="27"/>
        <v>0</v>
      </c>
      <c r="U50" s="89">
        <f t="shared" si="27"/>
        <v>0</v>
      </c>
      <c r="V50" s="89">
        <f t="shared" si="27"/>
        <v>0</v>
      </c>
      <c r="W50" s="89">
        <f t="shared" si="27"/>
        <v>0</v>
      </c>
      <c r="X50" s="89">
        <f t="shared" si="27"/>
        <v>0</v>
      </c>
      <c r="Y50" s="89">
        <f t="shared" si="27"/>
        <v>0</v>
      </c>
      <c r="Z50" s="89">
        <f t="shared" si="27"/>
        <v>0</v>
      </c>
      <c r="AA50" s="89">
        <f t="shared" si="27"/>
        <v>0</v>
      </c>
      <c r="AB50" s="89">
        <f t="shared" si="27"/>
        <v>0</v>
      </c>
      <c r="AC50" s="89">
        <f t="shared" si="27"/>
        <v>0</v>
      </c>
      <c r="AD50" s="89">
        <f t="shared" si="27"/>
        <v>0</v>
      </c>
      <c r="AE50" s="89">
        <f t="shared" si="27"/>
        <v>0</v>
      </c>
      <c r="AF50" s="89">
        <f t="shared" si="27"/>
        <v>0</v>
      </c>
      <c r="AG50" s="89">
        <f t="shared" si="27"/>
        <v>0</v>
      </c>
      <c r="AH50" s="89">
        <f t="shared" si="27"/>
        <v>0</v>
      </c>
      <c r="AI50" s="89">
        <f t="shared" si="27"/>
        <v>0</v>
      </c>
      <c r="AJ50" s="89">
        <f t="shared" si="27"/>
        <v>0</v>
      </c>
      <c r="AK50" s="89">
        <f t="shared" si="27"/>
        <v>0</v>
      </c>
      <c r="AL50" s="89">
        <f t="shared" si="27"/>
        <v>0</v>
      </c>
      <c r="AM50" s="89">
        <f t="shared" si="27"/>
        <v>0</v>
      </c>
      <c r="AN50" s="89">
        <f t="shared" si="27"/>
        <v>0</v>
      </c>
      <c r="AO50" s="89">
        <f t="shared" si="27"/>
        <v>0</v>
      </c>
      <c r="AP50" s="89">
        <f t="shared" si="27"/>
        <v>0</v>
      </c>
      <c r="AQ50" s="89">
        <f t="shared" si="27"/>
        <v>0</v>
      </c>
      <c r="AR50" s="89">
        <f t="shared" si="27"/>
        <v>0</v>
      </c>
      <c r="AS50" s="89">
        <f t="shared" si="27"/>
        <v>0</v>
      </c>
      <c r="AT50" s="89">
        <f t="shared" si="27"/>
        <v>0</v>
      </c>
      <c r="AU50" s="89">
        <f t="shared" si="27"/>
        <v>0</v>
      </c>
      <c r="AV50" s="89">
        <f t="shared" si="27"/>
        <v>0</v>
      </c>
      <c r="AW50" s="89">
        <f t="shared" si="27"/>
        <v>0</v>
      </c>
      <c r="AX50" s="89">
        <f t="shared" si="27"/>
        <v>0</v>
      </c>
      <c r="AY50" s="89">
        <f t="shared" si="27"/>
        <v>0</v>
      </c>
      <c r="AZ50" s="89">
        <f t="shared" si="27"/>
        <v>0</v>
      </c>
      <c r="BA50" s="89">
        <f t="shared" si="27"/>
        <v>0</v>
      </c>
      <c r="BB50" s="89">
        <f t="shared" si="27"/>
        <v>0</v>
      </c>
      <c r="BC50" s="89">
        <f t="shared" si="27"/>
        <v>0</v>
      </c>
      <c r="BD50" s="89">
        <f t="shared" si="27"/>
        <v>0</v>
      </c>
      <c r="BE50" s="89">
        <f t="shared" si="27"/>
        <v>0</v>
      </c>
      <c r="BF50" s="89">
        <f t="shared" si="27"/>
        <v>0</v>
      </c>
      <c r="BG50" s="89">
        <f t="shared" si="27"/>
        <v>0</v>
      </c>
      <c r="BH50" s="89">
        <f t="shared" si="27"/>
        <v>0</v>
      </c>
      <c r="BI50" s="89">
        <f t="shared" si="27"/>
        <v>0</v>
      </c>
      <c r="BJ50" s="89">
        <f t="shared" si="27"/>
        <v>0</v>
      </c>
      <c r="BK50" s="89">
        <f t="shared" si="27"/>
        <v>0</v>
      </c>
      <c r="BL50" s="89">
        <f t="shared" si="27"/>
        <v>0</v>
      </c>
      <c r="BM50" s="89">
        <f t="shared" si="27"/>
        <v>0</v>
      </c>
      <c r="BN50" s="89">
        <f t="shared" si="27"/>
        <v>0</v>
      </c>
      <c r="BO50" s="89">
        <f t="shared" ref="BO50:CY50" si="28">BO49*BO$29</f>
        <v>0</v>
      </c>
      <c r="BP50" s="89">
        <f t="shared" si="28"/>
        <v>0</v>
      </c>
      <c r="BQ50" s="89">
        <f t="shared" si="28"/>
        <v>0</v>
      </c>
      <c r="BR50" s="89">
        <f t="shared" si="28"/>
        <v>0</v>
      </c>
      <c r="BS50" s="89">
        <f t="shared" si="28"/>
        <v>0</v>
      </c>
      <c r="BT50" s="89">
        <f t="shared" si="28"/>
        <v>0</v>
      </c>
      <c r="BU50" s="89">
        <f t="shared" si="28"/>
        <v>0</v>
      </c>
      <c r="BV50" s="89">
        <f t="shared" si="28"/>
        <v>0</v>
      </c>
      <c r="BW50" s="89">
        <f t="shared" si="28"/>
        <v>0</v>
      </c>
      <c r="BX50" s="89">
        <f t="shared" si="28"/>
        <v>0</v>
      </c>
      <c r="BY50" s="89">
        <f t="shared" si="28"/>
        <v>0</v>
      </c>
      <c r="BZ50" s="89">
        <f t="shared" si="28"/>
        <v>0</v>
      </c>
      <c r="CA50" s="89">
        <f t="shared" si="28"/>
        <v>0</v>
      </c>
      <c r="CB50" s="89">
        <f t="shared" si="28"/>
        <v>0</v>
      </c>
      <c r="CC50" s="89">
        <f t="shared" si="28"/>
        <v>0</v>
      </c>
      <c r="CD50" s="89">
        <f t="shared" si="28"/>
        <v>0</v>
      </c>
      <c r="CE50" s="89">
        <f t="shared" si="28"/>
        <v>0</v>
      </c>
      <c r="CF50" s="89">
        <f t="shared" si="28"/>
        <v>0</v>
      </c>
      <c r="CG50" s="89">
        <f t="shared" si="28"/>
        <v>0</v>
      </c>
      <c r="CH50" s="89">
        <f t="shared" si="28"/>
        <v>0</v>
      </c>
      <c r="CI50" s="89">
        <f t="shared" si="28"/>
        <v>0</v>
      </c>
      <c r="CJ50" s="89">
        <f t="shared" si="28"/>
        <v>0</v>
      </c>
      <c r="CK50" s="89">
        <f t="shared" si="28"/>
        <v>0</v>
      </c>
      <c r="CL50" s="89">
        <f t="shared" si="28"/>
        <v>0</v>
      </c>
      <c r="CM50" s="89">
        <f t="shared" si="28"/>
        <v>0</v>
      </c>
      <c r="CN50" s="89">
        <f t="shared" si="28"/>
        <v>0</v>
      </c>
      <c r="CO50" s="89">
        <f t="shared" si="28"/>
        <v>0</v>
      </c>
      <c r="CP50" s="89">
        <f t="shared" si="28"/>
        <v>0</v>
      </c>
      <c r="CQ50" s="89">
        <f t="shared" si="28"/>
        <v>0</v>
      </c>
      <c r="CR50" s="89">
        <f t="shared" si="28"/>
        <v>0</v>
      </c>
      <c r="CS50" s="89">
        <f t="shared" si="28"/>
        <v>0</v>
      </c>
      <c r="CT50" s="89">
        <f t="shared" si="28"/>
        <v>0</v>
      </c>
      <c r="CU50" s="89">
        <f t="shared" si="28"/>
        <v>0</v>
      </c>
      <c r="CV50" s="89">
        <f t="shared" si="28"/>
        <v>0</v>
      </c>
      <c r="CW50" s="89">
        <f t="shared" si="28"/>
        <v>0</v>
      </c>
      <c r="CX50" s="89">
        <f t="shared" si="28"/>
        <v>0</v>
      </c>
      <c r="CY50" s="89">
        <f t="shared" si="28"/>
        <v>0</v>
      </c>
    </row>
    <row r="51" spans="1:103" s="11" customFormat="1" ht="12.6" customHeight="1">
      <c r="A51" s="87"/>
      <c r="B51" s="88" t="s">
        <v>638</v>
      </c>
      <c r="C51" s="91">
        <f ca="1">SUM(OFFSET(C50,,,,$C$8))</f>
        <v>0</v>
      </c>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87"/>
      <c r="BM51" s="87"/>
      <c r="BN51" s="87"/>
      <c r="BO51" s="87"/>
      <c r="BP51" s="87"/>
      <c r="BQ51" s="87"/>
      <c r="BR51" s="87"/>
      <c r="BS51" s="87"/>
      <c r="BT51" s="87"/>
      <c r="BU51" s="87"/>
      <c r="BV51" s="87"/>
      <c r="BW51" s="87"/>
      <c r="BX51" s="87"/>
      <c r="BY51" s="87"/>
      <c r="BZ51" s="87"/>
      <c r="CA51" s="87"/>
      <c r="CB51" s="87"/>
      <c r="CC51" s="87"/>
      <c r="CD51" s="87"/>
      <c r="CE51" s="87"/>
    </row>
    <row r="52" spans="1:103" s="11" customFormat="1" ht="12.6"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row>
    <row r="53" spans="1:103" s="11" customFormat="1" ht="12.6" customHeight="1">
      <c r="A53" s="10"/>
      <c r="B53" s="84" t="s">
        <v>606</v>
      </c>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row>
    <row r="54" spans="1:103" s="11" customFormat="1" ht="12.6" customHeight="1">
      <c r="A54" s="87"/>
      <c r="B54" s="123" t="s">
        <v>701</v>
      </c>
      <c r="C54" s="86">
        <f>E17</f>
        <v>0</v>
      </c>
      <c r="D54" s="86">
        <f>C54</f>
        <v>0</v>
      </c>
      <c r="E54" s="86">
        <f t="shared" ref="E54:T55" si="29">D54</f>
        <v>0</v>
      </c>
      <c r="F54" s="86">
        <f t="shared" si="29"/>
        <v>0</v>
      </c>
      <c r="G54" s="86">
        <f t="shared" si="29"/>
        <v>0</v>
      </c>
      <c r="H54" s="86">
        <f t="shared" si="29"/>
        <v>0</v>
      </c>
      <c r="I54" s="86">
        <f t="shared" si="29"/>
        <v>0</v>
      </c>
      <c r="J54" s="86">
        <f t="shared" si="29"/>
        <v>0</v>
      </c>
      <c r="K54" s="86">
        <f t="shared" si="29"/>
        <v>0</v>
      </c>
      <c r="L54" s="86">
        <f t="shared" si="29"/>
        <v>0</v>
      </c>
      <c r="M54" s="86">
        <f t="shared" si="29"/>
        <v>0</v>
      </c>
      <c r="N54" s="86">
        <f t="shared" si="29"/>
        <v>0</v>
      </c>
      <c r="O54" s="86">
        <f t="shared" si="29"/>
        <v>0</v>
      </c>
      <c r="P54" s="86">
        <f t="shared" si="29"/>
        <v>0</v>
      </c>
      <c r="Q54" s="86">
        <f t="shared" si="29"/>
        <v>0</v>
      </c>
      <c r="R54" s="86">
        <f t="shared" si="29"/>
        <v>0</v>
      </c>
      <c r="S54" s="86">
        <f t="shared" si="29"/>
        <v>0</v>
      </c>
      <c r="T54" s="86">
        <f t="shared" si="29"/>
        <v>0</v>
      </c>
      <c r="U54" s="86">
        <f t="shared" ref="U54:AJ55" si="30">T54</f>
        <v>0</v>
      </c>
      <c r="V54" s="86">
        <f t="shared" si="30"/>
        <v>0</v>
      </c>
      <c r="W54" s="86">
        <f t="shared" si="30"/>
        <v>0</v>
      </c>
      <c r="X54" s="86">
        <f t="shared" si="30"/>
        <v>0</v>
      </c>
      <c r="Y54" s="86">
        <f t="shared" si="30"/>
        <v>0</v>
      </c>
      <c r="Z54" s="86">
        <f t="shared" si="30"/>
        <v>0</v>
      </c>
      <c r="AA54" s="86">
        <f t="shared" si="30"/>
        <v>0</v>
      </c>
      <c r="AB54" s="86">
        <f t="shared" si="30"/>
        <v>0</v>
      </c>
      <c r="AC54" s="86">
        <f t="shared" si="30"/>
        <v>0</v>
      </c>
      <c r="AD54" s="86">
        <f t="shared" si="30"/>
        <v>0</v>
      </c>
      <c r="AE54" s="86">
        <f t="shared" si="30"/>
        <v>0</v>
      </c>
      <c r="AF54" s="86">
        <f t="shared" si="30"/>
        <v>0</v>
      </c>
      <c r="AG54" s="86">
        <f t="shared" si="30"/>
        <v>0</v>
      </c>
      <c r="AH54" s="86">
        <f t="shared" si="30"/>
        <v>0</v>
      </c>
      <c r="AI54" s="86">
        <f t="shared" si="30"/>
        <v>0</v>
      </c>
      <c r="AJ54" s="86">
        <f t="shared" si="30"/>
        <v>0</v>
      </c>
      <c r="AK54" s="86">
        <f t="shared" ref="AK54:AZ55" si="31">AJ54</f>
        <v>0</v>
      </c>
      <c r="AL54" s="86">
        <f t="shared" si="31"/>
        <v>0</v>
      </c>
      <c r="AM54" s="86">
        <f t="shared" si="31"/>
        <v>0</v>
      </c>
      <c r="AN54" s="86">
        <f t="shared" si="31"/>
        <v>0</v>
      </c>
      <c r="AO54" s="86">
        <f t="shared" si="31"/>
        <v>0</v>
      </c>
      <c r="AP54" s="86">
        <f t="shared" si="31"/>
        <v>0</v>
      </c>
      <c r="AQ54" s="86">
        <f t="shared" si="31"/>
        <v>0</v>
      </c>
      <c r="AR54" s="86">
        <f t="shared" si="31"/>
        <v>0</v>
      </c>
      <c r="AS54" s="86">
        <f t="shared" si="31"/>
        <v>0</v>
      </c>
      <c r="AT54" s="86">
        <f t="shared" si="31"/>
        <v>0</v>
      </c>
      <c r="AU54" s="86">
        <f t="shared" si="31"/>
        <v>0</v>
      </c>
      <c r="AV54" s="86">
        <f t="shared" si="31"/>
        <v>0</v>
      </c>
      <c r="AW54" s="86">
        <f t="shared" si="31"/>
        <v>0</v>
      </c>
      <c r="AX54" s="86">
        <f t="shared" si="31"/>
        <v>0</v>
      </c>
      <c r="AY54" s="86">
        <f t="shared" si="31"/>
        <v>0</v>
      </c>
      <c r="AZ54" s="86">
        <f t="shared" si="31"/>
        <v>0</v>
      </c>
      <c r="BA54" s="86">
        <f t="shared" ref="BA54:BP55" si="32">AZ54</f>
        <v>0</v>
      </c>
      <c r="BB54" s="86">
        <f t="shared" si="32"/>
        <v>0</v>
      </c>
      <c r="BC54" s="86">
        <f t="shared" si="32"/>
        <v>0</v>
      </c>
      <c r="BD54" s="86">
        <f t="shared" si="32"/>
        <v>0</v>
      </c>
      <c r="BE54" s="86">
        <f t="shared" si="32"/>
        <v>0</v>
      </c>
      <c r="BF54" s="86">
        <f t="shared" si="32"/>
        <v>0</v>
      </c>
      <c r="BG54" s="86">
        <f t="shared" si="32"/>
        <v>0</v>
      </c>
      <c r="BH54" s="86">
        <f t="shared" si="32"/>
        <v>0</v>
      </c>
      <c r="BI54" s="86">
        <f t="shared" si="32"/>
        <v>0</v>
      </c>
      <c r="BJ54" s="86">
        <f t="shared" si="32"/>
        <v>0</v>
      </c>
      <c r="BK54" s="86">
        <f t="shared" si="32"/>
        <v>0</v>
      </c>
      <c r="BL54" s="86">
        <f t="shared" si="32"/>
        <v>0</v>
      </c>
      <c r="BM54" s="86">
        <f t="shared" si="32"/>
        <v>0</v>
      </c>
      <c r="BN54" s="86">
        <f t="shared" si="32"/>
        <v>0</v>
      </c>
      <c r="BO54" s="86">
        <f t="shared" si="32"/>
        <v>0</v>
      </c>
      <c r="BP54" s="86">
        <f t="shared" si="32"/>
        <v>0</v>
      </c>
      <c r="BQ54" s="86">
        <f t="shared" ref="BQ54:CF55" si="33">BP54</f>
        <v>0</v>
      </c>
      <c r="BR54" s="86">
        <f t="shared" si="33"/>
        <v>0</v>
      </c>
      <c r="BS54" s="86">
        <f t="shared" si="33"/>
        <v>0</v>
      </c>
      <c r="BT54" s="86">
        <f t="shared" si="33"/>
        <v>0</v>
      </c>
      <c r="BU54" s="86">
        <f t="shared" si="33"/>
        <v>0</v>
      </c>
      <c r="BV54" s="86">
        <f t="shared" si="33"/>
        <v>0</v>
      </c>
      <c r="BW54" s="86">
        <f t="shared" si="33"/>
        <v>0</v>
      </c>
      <c r="BX54" s="86">
        <f t="shared" si="33"/>
        <v>0</v>
      </c>
      <c r="BY54" s="86">
        <f t="shared" si="33"/>
        <v>0</v>
      </c>
      <c r="BZ54" s="86">
        <f t="shared" si="33"/>
        <v>0</v>
      </c>
      <c r="CA54" s="86">
        <f t="shared" si="33"/>
        <v>0</v>
      </c>
      <c r="CB54" s="86">
        <f t="shared" si="33"/>
        <v>0</v>
      </c>
      <c r="CC54" s="86">
        <f t="shared" si="33"/>
        <v>0</v>
      </c>
      <c r="CD54" s="86">
        <f t="shared" si="33"/>
        <v>0</v>
      </c>
      <c r="CE54" s="86">
        <f t="shared" si="33"/>
        <v>0</v>
      </c>
      <c r="CF54" s="86">
        <f t="shared" si="33"/>
        <v>0</v>
      </c>
      <c r="CG54" s="86">
        <f t="shared" ref="CG54:CV55" si="34">CF54</f>
        <v>0</v>
      </c>
      <c r="CH54" s="86">
        <f t="shared" si="34"/>
        <v>0</v>
      </c>
      <c r="CI54" s="86">
        <f t="shared" si="34"/>
        <v>0</v>
      </c>
      <c r="CJ54" s="86">
        <f t="shared" si="34"/>
        <v>0</v>
      </c>
      <c r="CK54" s="86">
        <f t="shared" si="34"/>
        <v>0</v>
      </c>
      <c r="CL54" s="86">
        <f t="shared" si="34"/>
        <v>0</v>
      </c>
      <c r="CM54" s="86">
        <f t="shared" si="34"/>
        <v>0</v>
      </c>
      <c r="CN54" s="86">
        <f t="shared" si="34"/>
        <v>0</v>
      </c>
      <c r="CO54" s="86">
        <f t="shared" si="34"/>
        <v>0</v>
      </c>
      <c r="CP54" s="86">
        <f t="shared" si="34"/>
        <v>0</v>
      </c>
      <c r="CQ54" s="86">
        <f t="shared" si="34"/>
        <v>0</v>
      </c>
      <c r="CR54" s="86">
        <f t="shared" si="34"/>
        <v>0</v>
      </c>
      <c r="CS54" s="86">
        <f t="shared" si="34"/>
        <v>0</v>
      </c>
      <c r="CT54" s="86">
        <f t="shared" si="34"/>
        <v>0</v>
      </c>
      <c r="CU54" s="86">
        <f t="shared" si="34"/>
        <v>0</v>
      </c>
      <c r="CV54" s="86">
        <f t="shared" si="34"/>
        <v>0</v>
      </c>
      <c r="CW54" s="86">
        <f t="shared" ref="CW54:CY55" si="35">CV54</f>
        <v>0</v>
      </c>
      <c r="CX54" s="86">
        <f t="shared" si="35"/>
        <v>0</v>
      </c>
      <c r="CY54" s="86">
        <f t="shared" si="35"/>
        <v>0</v>
      </c>
    </row>
    <row r="55" spans="1:103" s="11" customFormat="1" ht="12.6" customHeight="1">
      <c r="A55" s="87"/>
      <c r="B55" s="88" t="s">
        <v>636</v>
      </c>
      <c r="C55" s="121">
        <f>E19</f>
        <v>0</v>
      </c>
      <c r="D55" s="121">
        <f>C55</f>
        <v>0</v>
      </c>
      <c r="E55" s="121">
        <f t="shared" si="29"/>
        <v>0</v>
      </c>
      <c r="F55" s="121">
        <f t="shared" si="29"/>
        <v>0</v>
      </c>
      <c r="G55" s="121">
        <f t="shared" si="29"/>
        <v>0</v>
      </c>
      <c r="H55" s="121">
        <f t="shared" si="29"/>
        <v>0</v>
      </c>
      <c r="I55" s="121">
        <f t="shared" si="29"/>
        <v>0</v>
      </c>
      <c r="J55" s="121">
        <f t="shared" si="29"/>
        <v>0</v>
      </c>
      <c r="K55" s="121">
        <f t="shared" si="29"/>
        <v>0</v>
      </c>
      <c r="L55" s="121">
        <f t="shared" si="29"/>
        <v>0</v>
      </c>
      <c r="M55" s="121">
        <f t="shared" si="29"/>
        <v>0</v>
      </c>
      <c r="N55" s="121">
        <f t="shared" si="29"/>
        <v>0</v>
      </c>
      <c r="O55" s="121">
        <f t="shared" si="29"/>
        <v>0</v>
      </c>
      <c r="P55" s="121">
        <f t="shared" si="29"/>
        <v>0</v>
      </c>
      <c r="Q55" s="121">
        <f t="shared" si="29"/>
        <v>0</v>
      </c>
      <c r="R55" s="121">
        <f t="shared" si="29"/>
        <v>0</v>
      </c>
      <c r="S55" s="121">
        <f t="shared" si="29"/>
        <v>0</v>
      </c>
      <c r="T55" s="121">
        <f t="shared" si="29"/>
        <v>0</v>
      </c>
      <c r="U55" s="121">
        <f t="shared" si="30"/>
        <v>0</v>
      </c>
      <c r="V55" s="121">
        <f t="shared" si="30"/>
        <v>0</v>
      </c>
      <c r="W55" s="121">
        <f t="shared" si="30"/>
        <v>0</v>
      </c>
      <c r="X55" s="121">
        <f t="shared" si="30"/>
        <v>0</v>
      </c>
      <c r="Y55" s="121">
        <f t="shared" si="30"/>
        <v>0</v>
      </c>
      <c r="Z55" s="121">
        <f t="shared" si="30"/>
        <v>0</v>
      </c>
      <c r="AA55" s="121">
        <f t="shared" si="30"/>
        <v>0</v>
      </c>
      <c r="AB55" s="121">
        <f t="shared" si="30"/>
        <v>0</v>
      </c>
      <c r="AC55" s="121">
        <f t="shared" si="30"/>
        <v>0</v>
      </c>
      <c r="AD55" s="121">
        <f t="shared" si="30"/>
        <v>0</v>
      </c>
      <c r="AE55" s="121">
        <f t="shared" si="30"/>
        <v>0</v>
      </c>
      <c r="AF55" s="121">
        <f t="shared" si="30"/>
        <v>0</v>
      </c>
      <c r="AG55" s="121">
        <f t="shared" si="30"/>
        <v>0</v>
      </c>
      <c r="AH55" s="121">
        <f t="shared" si="30"/>
        <v>0</v>
      </c>
      <c r="AI55" s="121">
        <f t="shared" si="30"/>
        <v>0</v>
      </c>
      <c r="AJ55" s="121">
        <f t="shared" si="30"/>
        <v>0</v>
      </c>
      <c r="AK55" s="121">
        <f t="shared" si="31"/>
        <v>0</v>
      </c>
      <c r="AL55" s="121">
        <f t="shared" si="31"/>
        <v>0</v>
      </c>
      <c r="AM55" s="121">
        <f t="shared" si="31"/>
        <v>0</v>
      </c>
      <c r="AN55" s="121">
        <f t="shared" si="31"/>
        <v>0</v>
      </c>
      <c r="AO55" s="121">
        <f t="shared" si="31"/>
        <v>0</v>
      </c>
      <c r="AP55" s="121">
        <f t="shared" si="31"/>
        <v>0</v>
      </c>
      <c r="AQ55" s="121">
        <f t="shared" si="31"/>
        <v>0</v>
      </c>
      <c r="AR55" s="121">
        <f t="shared" si="31"/>
        <v>0</v>
      </c>
      <c r="AS55" s="121">
        <f t="shared" si="31"/>
        <v>0</v>
      </c>
      <c r="AT55" s="121">
        <f t="shared" si="31"/>
        <v>0</v>
      </c>
      <c r="AU55" s="121">
        <f t="shared" si="31"/>
        <v>0</v>
      </c>
      <c r="AV55" s="121">
        <f t="shared" si="31"/>
        <v>0</v>
      </c>
      <c r="AW55" s="121">
        <f t="shared" si="31"/>
        <v>0</v>
      </c>
      <c r="AX55" s="121">
        <f t="shared" si="31"/>
        <v>0</v>
      </c>
      <c r="AY55" s="121">
        <f t="shared" si="31"/>
        <v>0</v>
      </c>
      <c r="AZ55" s="121">
        <f t="shared" si="31"/>
        <v>0</v>
      </c>
      <c r="BA55" s="121">
        <f t="shared" si="32"/>
        <v>0</v>
      </c>
      <c r="BB55" s="121">
        <f t="shared" si="32"/>
        <v>0</v>
      </c>
      <c r="BC55" s="121">
        <f t="shared" si="32"/>
        <v>0</v>
      </c>
      <c r="BD55" s="121">
        <f t="shared" si="32"/>
        <v>0</v>
      </c>
      <c r="BE55" s="121">
        <f t="shared" si="32"/>
        <v>0</v>
      </c>
      <c r="BF55" s="121">
        <f t="shared" si="32"/>
        <v>0</v>
      </c>
      <c r="BG55" s="121">
        <f t="shared" si="32"/>
        <v>0</v>
      </c>
      <c r="BH55" s="121">
        <f t="shared" si="32"/>
        <v>0</v>
      </c>
      <c r="BI55" s="121">
        <f t="shared" si="32"/>
        <v>0</v>
      </c>
      <c r="BJ55" s="121">
        <f t="shared" si="32"/>
        <v>0</v>
      </c>
      <c r="BK55" s="121">
        <f t="shared" si="32"/>
        <v>0</v>
      </c>
      <c r="BL55" s="121">
        <f t="shared" si="32"/>
        <v>0</v>
      </c>
      <c r="BM55" s="121">
        <f t="shared" si="32"/>
        <v>0</v>
      </c>
      <c r="BN55" s="121">
        <f t="shared" si="32"/>
        <v>0</v>
      </c>
      <c r="BO55" s="121">
        <f t="shared" si="32"/>
        <v>0</v>
      </c>
      <c r="BP55" s="121">
        <f t="shared" si="32"/>
        <v>0</v>
      </c>
      <c r="BQ55" s="121">
        <f t="shared" si="33"/>
        <v>0</v>
      </c>
      <c r="BR55" s="121">
        <f t="shared" si="33"/>
        <v>0</v>
      </c>
      <c r="BS55" s="121">
        <f t="shared" si="33"/>
        <v>0</v>
      </c>
      <c r="BT55" s="121">
        <f t="shared" si="33"/>
        <v>0</v>
      </c>
      <c r="BU55" s="121">
        <f t="shared" si="33"/>
        <v>0</v>
      </c>
      <c r="BV55" s="121">
        <f t="shared" si="33"/>
        <v>0</v>
      </c>
      <c r="BW55" s="121">
        <f t="shared" si="33"/>
        <v>0</v>
      </c>
      <c r="BX55" s="121">
        <f t="shared" si="33"/>
        <v>0</v>
      </c>
      <c r="BY55" s="121">
        <f t="shared" si="33"/>
        <v>0</v>
      </c>
      <c r="BZ55" s="121">
        <f t="shared" si="33"/>
        <v>0</v>
      </c>
      <c r="CA55" s="121">
        <f t="shared" si="33"/>
        <v>0</v>
      </c>
      <c r="CB55" s="121">
        <f t="shared" si="33"/>
        <v>0</v>
      </c>
      <c r="CC55" s="121">
        <f t="shared" si="33"/>
        <v>0</v>
      </c>
      <c r="CD55" s="121">
        <f t="shared" si="33"/>
        <v>0</v>
      </c>
      <c r="CE55" s="121">
        <f t="shared" si="33"/>
        <v>0</v>
      </c>
      <c r="CF55" s="121">
        <f t="shared" si="33"/>
        <v>0</v>
      </c>
      <c r="CG55" s="121">
        <f t="shared" si="34"/>
        <v>0</v>
      </c>
      <c r="CH55" s="121">
        <f t="shared" si="34"/>
        <v>0</v>
      </c>
      <c r="CI55" s="121">
        <f t="shared" si="34"/>
        <v>0</v>
      </c>
      <c r="CJ55" s="121">
        <f t="shared" si="34"/>
        <v>0</v>
      </c>
      <c r="CK55" s="121">
        <f t="shared" si="34"/>
        <v>0</v>
      </c>
      <c r="CL55" s="121">
        <f t="shared" si="34"/>
        <v>0</v>
      </c>
      <c r="CM55" s="121">
        <f t="shared" si="34"/>
        <v>0</v>
      </c>
      <c r="CN55" s="121">
        <f t="shared" si="34"/>
        <v>0</v>
      </c>
      <c r="CO55" s="121">
        <f t="shared" si="34"/>
        <v>0</v>
      </c>
      <c r="CP55" s="121">
        <f t="shared" si="34"/>
        <v>0</v>
      </c>
      <c r="CQ55" s="121">
        <f t="shared" si="34"/>
        <v>0</v>
      </c>
      <c r="CR55" s="121">
        <f t="shared" si="34"/>
        <v>0</v>
      </c>
      <c r="CS55" s="121">
        <f t="shared" si="34"/>
        <v>0</v>
      </c>
      <c r="CT55" s="121">
        <f t="shared" si="34"/>
        <v>0</v>
      </c>
      <c r="CU55" s="121">
        <f t="shared" si="34"/>
        <v>0</v>
      </c>
      <c r="CV55" s="121">
        <f t="shared" si="34"/>
        <v>0</v>
      </c>
      <c r="CW55" s="121">
        <f t="shared" si="35"/>
        <v>0</v>
      </c>
      <c r="CX55" s="121">
        <f t="shared" si="35"/>
        <v>0</v>
      </c>
      <c r="CY55" s="121">
        <f t="shared" si="35"/>
        <v>0</v>
      </c>
    </row>
    <row r="56" spans="1:103" s="11" customFormat="1" ht="12.6" customHeight="1">
      <c r="A56" s="87"/>
      <c r="B56" s="90" t="s">
        <v>637</v>
      </c>
      <c r="C56" s="121">
        <f>C55*C$29</f>
        <v>0</v>
      </c>
      <c r="D56" s="121">
        <f>D55*D$29</f>
        <v>0</v>
      </c>
      <c r="E56" s="121">
        <f t="shared" ref="E56:BP56" si="36">E55*E$29</f>
        <v>0</v>
      </c>
      <c r="F56" s="121">
        <f t="shared" si="36"/>
        <v>0</v>
      </c>
      <c r="G56" s="121">
        <f t="shared" si="36"/>
        <v>0</v>
      </c>
      <c r="H56" s="121">
        <f t="shared" si="36"/>
        <v>0</v>
      </c>
      <c r="I56" s="121">
        <f t="shared" si="36"/>
        <v>0</v>
      </c>
      <c r="J56" s="121">
        <f t="shared" si="36"/>
        <v>0</v>
      </c>
      <c r="K56" s="121">
        <f t="shared" si="36"/>
        <v>0</v>
      </c>
      <c r="L56" s="121">
        <f t="shared" si="36"/>
        <v>0</v>
      </c>
      <c r="M56" s="121">
        <f t="shared" si="36"/>
        <v>0</v>
      </c>
      <c r="N56" s="121">
        <f t="shared" si="36"/>
        <v>0</v>
      </c>
      <c r="O56" s="121">
        <f t="shared" si="36"/>
        <v>0</v>
      </c>
      <c r="P56" s="121">
        <f t="shared" si="36"/>
        <v>0</v>
      </c>
      <c r="Q56" s="121">
        <f t="shared" si="36"/>
        <v>0</v>
      </c>
      <c r="R56" s="121">
        <f t="shared" si="36"/>
        <v>0</v>
      </c>
      <c r="S56" s="121">
        <f t="shared" si="36"/>
        <v>0</v>
      </c>
      <c r="T56" s="121">
        <f t="shared" si="36"/>
        <v>0</v>
      </c>
      <c r="U56" s="121">
        <f t="shared" si="36"/>
        <v>0</v>
      </c>
      <c r="V56" s="121">
        <f t="shared" si="36"/>
        <v>0</v>
      </c>
      <c r="W56" s="121">
        <f t="shared" si="36"/>
        <v>0</v>
      </c>
      <c r="X56" s="121">
        <f t="shared" si="36"/>
        <v>0</v>
      </c>
      <c r="Y56" s="121">
        <f t="shared" si="36"/>
        <v>0</v>
      </c>
      <c r="Z56" s="121">
        <f t="shared" si="36"/>
        <v>0</v>
      </c>
      <c r="AA56" s="121">
        <f t="shared" si="36"/>
        <v>0</v>
      </c>
      <c r="AB56" s="121">
        <f t="shared" si="36"/>
        <v>0</v>
      </c>
      <c r="AC56" s="121">
        <f t="shared" si="36"/>
        <v>0</v>
      </c>
      <c r="AD56" s="121">
        <f t="shared" si="36"/>
        <v>0</v>
      </c>
      <c r="AE56" s="121">
        <f t="shared" si="36"/>
        <v>0</v>
      </c>
      <c r="AF56" s="121">
        <f t="shared" si="36"/>
        <v>0</v>
      </c>
      <c r="AG56" s="121">
        <f t="shared" si="36"/>
        <v>0</v>
      </c>
      <c r="AH56" s="121">
        <f t="shared" si="36"/>
        <v>0</v>
      </c>
      <c r="AI56" s="121">
        <f t="shared" si="36"/>
        <v>0</v>
      </c>
      <c r="AJ56" s="121">
        <f t="shared" si="36"/>
        <v>0</v>
      </c>
      <c r="AK56" s="121">
        <f t="shared" si="36"/>
        <v>0</v>
      </c>
      <c r="AL56" s="121">
        <f t="shared" si="36"/>
        <v>0</v>
      </c>
      <c r="AM56" s="121">
        <f t="shared" si="36"/>
        <v>0</v>
      </c>
      <c r="AN56" s="121">
        <f t="shared" si="36"/>
        <v>0</v>
      </c>
      <c r="AO56" s="121">
        <f t="shared" si="36"/>
        <v>0</v>
      </c>
      <c r="AP56" s="121">
        <f t="shared" si="36"/>
        <v>0</v>
      </c>
      <c r="AQ56" s="121">
        <f t="shared" si="36"/>
        <v>0</v>
      </c>
      <c r="AR56" s="121">
        <f t="shared" si="36"/>
        <v>0</v>
      </c>
      <c r="AS56" s="121">
        <f t="shared" si="36"/>
        <v>0</v>
      </c>
      <c r="AT56" s="121">
        <f t="shared" si="36"/>
        <v>0</v>
      </c>
      <c r="AU56" s="121">
        <f t="shared" si="36"/>
        <v>0</v>
      </c>
      <c r="AV56" s="121">
        <f t="shared" si="36"/>
        <v>0</v>
      </c>
      <c r="AW56" s="121">
        <f t="shared" si="36"/>
        <v>0</v>
      </c>
      <c r="AX56" s="121">
        <f t="shared" si="36"/>
        <v>0</v>
      </c>
      <c r="AY56" s="121">
        <f t="shared" si="36"/>
        <v>0</v>
      </c>
      <c r="AZ56" s="121">
        <f t="shared" si="36"/>
        <v>0</v>
      </c>
      <c r="BA56" s="121">
        <f t="shared" si="36"/>
        <v>0</v>
      </c>
      <c r="BB56" s="121">
        <f t="shared" si="36"/>
        <v>0</v>
      </c>
      <c r="BC56" s="121">
        <f t="shared" si="36"/>
        <v>0</v>
      </c>
      <c r="BD56" s="121">
        <f t="shared" si="36"/>
        <v>0</v>
      </c>
      <c r="BE56" s="121">
        <f t="shared" si="36"/>
        <v>0</v>
      </c>
      <c r="BF56" s="121">
        <f t="shared" si="36"/>
        <v>0</v>
      </c>
      <c r="BG56" s="121">
        <f t="shared" si="36"/>
        <v>0</v>
      </c>
      <c r="BH56" s="121">
        <f t="shared" si="36"/>
        <v>0</v>
      </c>
      <c r="BI56" s="121">
        <f t="shared" si="36"/>
        <v>0</v>
      </c>
      <c r="BJ56" s="121">
        <f t="shared" si="36"/>
        <v>0</v>
      </c>
      <c r="BK56" s="121">
        <f t="shared" si="36"/>
        <v>0</v>
      </c>
      <c r="BL56" s="121">
        <f t="shared" si="36"/>
        <v>0</v>
      </c>
      <c r="BM56" s="121">
        <f t="shared" si="36"/>
        <v>0</v>
      </c>
      <c r="BN56" s="121">
        <f t="shared" si="36"/>
        <v>0</v>
      </c>
      <c r="BO56" s="121">
        <f t="shared" si="36"/>
        <v>0</v>
      </c>
      <c r="BP56" s="121">
        <f t="shared" si="36"/>
        <v>0</v>
      </c>
      <c r="BQ56" s="121">
        <f t="shared" ref="BQ56:CY56" si="37">BQ55*BQ$29</f>
        <v>0</v>
      </c>
      <c r="BR56" s="121">
        <f t="shared" si="37"/>
        <v>0</v>
      </c>
      <c r="BS56" s="121">
        <f t="shared" si="37"/>
        <v>0</v>
      </c>
      <c r="BT56" s="121">
        <f t="shared" si="37"/>
        <v>0</v>
      </c>
      <c r="BU56" s="121">
        <f t="shared" si="37"/>
        <v>0</v>
      </c>
      <c r="BV56" s="121">
        <f t="shared" si="37"/>
        <v>0</v>
      </c>
      <c r="BW56" s="121">
        <f t="shared" si="37"/>
        <v>0</v>
      </c>
      <c r="BX56" s="121">
        <f t="shared" si="37"/>
        <v>0</v>
      </c>
      <c r="BY56" s="121">
        <f t="shared" si="37"/>
        <v>0</v>
      </c>
      <c r="BZ56" s="121">
        <f t="shared" si="37"/>
        <v>0</v>
      </c>
      <c r="CA56" s="121">
        <f t="shared" si="37"/>
        <v>0</v>
      </c>
      <c r="CB56" s="121">
        <f t="shared" si="37"/>
        <v>0</v>
      </c>
      <c r="CC56" s="121">
        <f t="shared" si="37"/>
        <v>0</v>
      </c>
      <c r="CD56" s="121">
        <f t="shared" si="37"/>
        <v>0</v>
      </c>
      <c r="CE56" s="121">
        <f t="shared" si="37"/>
        <v>0</v>
      </c>
      <c r="CF56" s="121">
        <f t="shared" si="37"/>
        <v>0</v>
      </c>
      <c r="CG56" s="121">
        <f t="shared" si="37"/>
        <v>0</v>
      </c>
      <c r="CH56" s="121">
        <f t="shared" si="37"/>
        <v>0</v>
      </c>
      <c r="CI56" s="121">
        <f t="shared" si="37"/>
        <v>0</v>
      </c>
      <c r="CJ56" s="121">
        <f t="shared" si="37"/>
        <v>0</v>
      </c>
      <c r="CK56" s="121">
        <f t="shared" si="37"/>
        <v>0</v>
      </c>
      <c r="CL56" s="121">
        <f t="shared" si="37"/>
        <v>0</v>
      </c>
      <c r="CM56" s="121">
        <f t="shared" si="37"/>
        <v>0</v>
      </c>
      <c r="CN56" s="121">
        <f t="shared" si="37"/>
        <v>0</v>
      </c>
      <c r="CO56" s="121">
        <f t="shared" si="37"/>
        <v>0</v>
      </c>
      <c r="CP56" s="121">
        <f t="shared" si="37"/>
        <v>0</v>
      </c>
      <c r="CQ56" s="121">
        <f t="shared" si="37"/>
        <v>0</v>
      </c>
      <c r="CR56" s="121">
        <f t="shared" si="37"/>
        <v>0</v>
      </c>
      <c r="CS56" s="121">
        <f t="shared" si="37"/>
        <v>0</v>
      </c>
      <c r="CT56" s="121">
        <f t="shared" si="37"/>
        <v>0</v>
      </c>
      <c r="CU56" s="121">
        <f t="shared" si="37"/>
        <v>0</v>
      </c>
      <c r="CV56" s="121">
        <f t="shared" si="37"/>
        <v>0</v>
      </c>
      <c r="CW56" s="121">
        <f t="shared" si="37"/>
        <v>0</v>
      </c>
      <c r="CX56" s="121">
        <f t="shared" si="37"/>
        <v>0</v>
      </c>
      <c r="CY56" s="121">
        <f t="shared" si="37"/>
        <v>0</v>
      </c>
    </row>
    <row r="57" spans="1:103" s="11" customFormat="1" ht="12.6" customHeight="1">
      <c r="A57" s="87"/>
      <c r="B57" s="88" t="s">
        <v>638</v>
      </c>
      <c r="C57" s="91">
        <f ca="1">SUM(OFFSET(C56,,,,$C$8))</f>
        <v>0</v>
      </c>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87"/>
      <c r="BM57" s="87"/>
      <c r="BN57" s="87"/>
      <c r="BO57" s="87"/>
      <c r="BP57" s="87"/>
      <c r="BQ57" s="87"/>
      <c r="BR57" s="87"/>
      <c r="BS57" s="87"/>
      <c r="BT57" s="87"/>
      <c r="BU57" s="87"/>
      <c r="BV57" s="87"/>
      <c r="BW57" s="87"/>
      <c r="BX57" s="87"/>
      <c r="BY57" s="87"/>
      <c r="BZ57" s="87"/>
      <c r="CA57" s="87"/>
      <c r="CB57" s="87"/>
      <c r="CC57" s="87"/>
      <c r="CD57" s="87"/>
      <c r="CE57" s="87"/>
    </row>
    <row r="59" spans="1:103" s="11" customFormat="1" ht="12.6" customHeight="1">
      <c r="A59" s="10"/>
      <c r="B59" s="81" t="s">
        <v>544</v>
      </c>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row>
    <row r="60" spans="1:103" s="11" customFormat="1" ht="12.6" customHeight="1">
      <c r="A60" s="10"/>
      <c r="B60" s="83"/>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row>
    <row r="61" spans="1:103" s="11" customFormat="1" ht="12.6" customHeight="1">
      <c r="A61" s="10"/>
      <c r="B61" s="84" t="s">
        <v>606</v>
      </c>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row>
    <row r="62" spans="1:103" s="11" customFormat="1" ht="12.6" customHeight="1">
      <c r="A62" s="10"/>
      <c r="B62" s="123" t="s">
        <v>701</v>
      </c>
      <c r="C62" s="86">
        <f>F13</f>
        <v>0</v>
      </c>
      <c r="D62" s="86">
        <f>C62</f>
        <v>0</v>
      </c>
      <c r="E62" s="86">
        <f t="shared" ref="E62:T63" si="38">D62</f>
        <v>0</v>
      </c>
      <c r="F62" s="86">
        <f t="shared" si="38"/>
        <v>0</v>
      </c>
      <c r="G62" s="86">
        <f t="shared" si="38"/>
        <v>0</v>
      </c>
      <c r="H62" s="86">
        <f t="shared" si="38"/>
        <v>0</v>
      </c>
      <c r="I62" s="86">
        <f t="shared" si="38"/>
        <v>0</v>
      </c>
      <c r="J62" s="86">
        <f t="shared" si="38"/>
        <v>0</v>
      </c>
      <c r="K62" s="86">
        <f t="shared" si="38"/>
        <v>0</v>
      </c>
      <c r="L62" s="86">
        <f t="shared" si="38"/>
        <v>0</v>
      </c>
      <c r="M62" s="86">
        <f t="shared" si="38"/>
        <v>0</v>
      </c>
      <c r="N62" s="86">
        <f t="shared" si="38"/>
        <v>0</v>
      </c>
      <c r="O62" s="86">
        <f t="shared" si="38"/>
        <v>0</v>
      </c>
      <c r="P62" s="86">
        <f t="shared" si="38"/>
        <v>0</v>
      </c>
      <c r="Q62" s="86">
        <f t="shared" si="38"/>
        <v>0</v>
      </c>
      <c r="R62" s="86">
        <f t="shared" si="38"/>
        <v>0</v>
      </c>
      <c r="S62" s="86">
        <f t="shared" si="38"/>
        <v>0</v>
      </c>
      <c r="T62" s="86">
        <f t="shared" si="38"/>
        <v>0</v>
      </c>
      <c r="U62" s="86">
        <f t="shared" ref="U62:AJ63" si="39">T62</f>
        <v>0</v>
      </c>
      <c r="V62" s="86">
        <f t="shared" si="39"/>
        <v>0</v>
      </c>
      <c r="W62" s="86">
        <f t="shared" si="39"/>
        <v>0</v>
      </c>
      <c r="X62" s="86">
        <f t="shared" si="39"/>
        <v>0</v>
      </c>
      <c r="Y62" s="86">
        <f t="shared" si="39"/>
        <v>0</v>
      </c>
      <c r="Z62" s="86">
        <f t="shared" si="39"/>
        <v>0</v>
      </c>
      <c r="AA62" s="86">
        <f t="shared" si="39"/>
        <v>0</v>
      </c>
      <c r="AB62" s="86">
        <f t="shared" si="39"/>
        <v>0</v>
      </c>
      <c r="AC62" s="86">
        <f t="shared" si="39"/>
        <v>0</v>
      </c>
      <c r="AD62" s="86">
        <f t="shared" si="39"/>
        <v>0</v>
      </c>
      <c r="AE62" s="86">
        <f t="shared" si="39"/>
        <v>0</v>
      </c>
      <c r="AF62" s="86">
        <f t="shared" si="39"/>
        <v>0</v>
      </c>
      <c r="AG62" s="86">
        <f t="shared" si="39"/>
        <v>0</v>
      </c>
      <c r="AH62" s="86">
        <f t="shared" si="39"/>
        <v>0</v>
      </c>
      <c r="AI62" s="86">
        <f t="shared" si="39"/>
        <v>0</v>
      </c>
      <c r="AJ62" s="86">
        <f t="shared" si="39"/>
        <v>0</v>
      </c>
      <c r="AK62" s="86">
        <f t="shared" ref="AK62:AZ63" si="40">AJ62</f>
        <v>0</v>
      </c>
      <c r="AL62" s="86">
        <f t="shared" si="40"/>
        <v>0</v>
      </c>
      <c r="AM62" s="86">
        <f t="shared" si="40"/>
        <v>0</v>
      </c>
      <c r="AN62" s="86">
        <f t="shared" si="40"/>
        <v>0</v>
      </c>
      <c r="AO62" s="86">
        <f t="shared" si="40"/>
        <v>0</v>
      </c>
      <c r="AP62" s="86">
        <f t="shared" si="40"/>
        <v>0</v>
      </c>
      <c r="AQ62" s="86">
        <f t="shared" si="40"/>
        <v>0</v>
      </c>
      <c r="AR62" s="86">
        <f t="shared" si="40"/>
        <v>0</v>
      </c>
      <c r="AS62" s="86">
        <f t="shared" si="40"/>
        <v>0</v>
      </c>
      <c r="AT62" s="86">
        <f t="shared" si="40"/>
        <v>0</v>
      </c>
      <c r="AU62" s="86">
        <f t="shared" si="40"/>
        <v>0</v>
      </c>
      <c r="AV62" s="86">
        <f t="shared" si="40"/>
        <v>0</v>
      </c>
      <c r="AW62" s="86">
        <f t="shared" si="40"/>
        <v>0</v>
      </c>
      <c r="AX62" s="86">
        <f t="shared" si="40"/>
        <v>0</v>
      </c>
      <c r="AY62" s="86">
        <f t="shared" si="40"/>
        <v>0</v>
      </c>
      <c r="AZ62" s="86">
        <f t="shared" si="40"/>
        <v>0</v>
      </c>
      <c r="BA62" s="86">
        <f t="shared" ref="BA62:BP63" si="41">AZ62</f>
        <v>0</v>
      </c>
      <c r="BB62" s="86">
        <f t="shared" si="41"/>
        <v>0</v>
      </c>
      <c r="BC62" s="86">
        <f t="shared" si="41"/>
        <v>0</v>
      </c>
      <c r="BD62" s="86">
        <f t="shared" si="41"/>
        <v>0</v>
      </c>
      <c r="BE62" s="86">
        <f t="shared" si="41"/>
        <v>0</v>
      </c>
      <c r="BF62" s="86">
        <f t="shared" si="41"/>
        <v>0</v>
      </c>
      <c r="BG62" s="86">
        <f t="shared" si="41"/>
        <v>0</v>
      </c>
      <c r="BH62" s="86">
        <f t="shared" si="41"/>
        <v>0</v>
      </c>
      <c r="BI62" s="86">
        <f t="shared" si="41"/>
        <v>0</v>
      </c>
      <c r="BJ62" s="86">
        <f t="shared" si="41"/>
        <v>0</v>
      </c>
      <c r="BK62" s="86">
        <f t="shared" si="41"/>
        <v>0</v>
      </c>
      <c r="BL62" s="86">
        <f t="shared" si="41"/>
        <v>0</v>
      </c>
      <c r="BM62" s="86">
        <f t="shared" si="41"/>
        <v>0</v>
      </c>
      <c r="BN62" s="86">
        <f t="shared" si="41"/>
        <v>0</v>
      </c>
      <c r="BO62" s="86">
        <f t="shared" si="41"/>
        <v>0</v>
      </c>
      <c r="BP62" s="86">
        <f t="shared" si="41"/>
        <v>0</v>
      </c>
      <c r="BQ62" s="86">
        <f t="shared" ref="BQ62:CF63" si="42">BP62</f>
        <v>0</v>
      </c>
      <c r="BR62" s="86">
        <f t="shared" si="42"/>
        <v>0</v>
      </c>
      <c r="BS62" s="86">
        <f t="shared" si="42"/>
        <v>0</v>
      </c>
      <c r="BT62" s="86">
        <f t="shared" si="42"/>
        <v>0</v>
      </c>
      <c r="BU62" s="86">
        <f t="shared" si="42"/>
        <v>0</v>
      </c>
      <c r="BV62" s="86">
        <f t="shared" si="42"/>
        <v>0</v>
      </c>
      <c r="BW62" s="86">
        <f t="shared" si="42"/>
        <v>0</v>
      </c>
      <c r="BX62" s="86">
        <f t="shared" si="42"/>
        <v>0</v>
      </c>
      <c r="BY62" s="86">
        <f t="shared" si="42"/>
        <v>0</v>
      </c>
      <c r="BZ62" s="86">
        <f t="shared" si="42"/>
        <v>0</v>
      </c>
      <c r="CA62" s="86">
        <f t="shared" si="42"/>
        <v>0</v>
      </c>
      <c r="CB62" s="86">
        <f t="shared" si="42"/>
        <v>0</v>
      </c>
      <c r="CC62" s="86">
        <f t="shared" si="42"/>
        <v>0</v>
      </c>
      <c r="CD62" s="86">
        <f t="shared" si="42"/>
        <v>0</v>
      </c>
      <c r="CE62" s="86">
        <f t="shared" si="42"/>
        <v>0</v>
      </c>
      <c r="CF62" s="86">
        <f t="shared" si="42"/>
        <v>0</v>
      </c>
      <c r="CG62" s="86">
        <f t="shared" ref="CG62:CV63" si="43">CF62</f>
        <v>0</v>
      </c>
      <c r="CH62" s="86">
        <f t="shared" si="43"/>
        <v>0</v>
      </c>
      <c r="CI62" s="86">
        <f t="shared" si="43"/>
        <v>0</v>
      </c>
      <c r="CJ62" s="86">
        <f t="shared" si="43"/>
        <v>0</v>
      </c>
      <c r="CK62" s="86">
        <f t="shared" si="43"/>
        <v>0</v>
      </c>
      <c r="CL62" s="86">
        <f t="shared" si="43"/>
        <v>0</v>
      </c>
      <c r="CM62" s="86">
        <f t="shared" si="43"/>
        <v>0</v>
      </c>
      <c r="CN62" s="86">
        <f t="shared" si="43"/>
        <v>0</v>
      </c>
      <c r="CO62" s="86">
        <f t="shared" si="43"/>
        <v>0</v>
      </c>
      <c r="CP62" s="86">
        <f t="shared" si="43"/>
        <v>0</v>
      </c>
      <c r="CQ62" s="86">
        <f t="shared" si="43"/>
        <v>0</v>
      </c>
      <c r="CR62" s="86">
        <f t="shared" si="43"/>
        <v>0</v>
      </c>
      <c r="CS62" s="86">
        <f t="shared" si="43"/>
        <v>0</v>
      </c>
      <c r="CT62" s="86">
        <f t="shared" si="43"/>
        <v>0</v>
      </c>
      <c r="CU62" s="86">
        <f t="shared" si="43"/>
        <v>0</v>
      </c>
      <c r="CV62" s="86">
        <f t="shared" si="43"/>
        <v>0</v>
      </c>
      <c r="CW62" s="86">
        <f t="shared" ref="CW62:CY63" si="44">CV62</f>
        <v>0</v>
      </c>
      <c r="CX62" s="86">
        <f t="shared" si="44"/>
        <v>0</v>
      </c>
      <c r="CY62" s="86">
        <f t="shared" si="44"/>
        <v>0</v>
      </c>
    </row>
    <row r="63" spans="1:103" s="11" customFormat="1" ht="12.6" customHeight="1">
      <c r="A63" s="87"/>
      <c r="B63" s="88" t="s">
        <v>636</v>
      </c>
      <c r="C63" s="89">
        <f>E19</f>
        <v>0</v>
      </c>
      <c r="D63" s="89">
        <f>C63</f>
        <v>0</v>
      </c>
      <c r="E63" s="89">
        <f t="shared" si="38"/>
        <v>0</v>
      </c>
      <c r="F63" s="89">
        <f t="shared" si="38"/>
        <v>0</v>
      </c>
      <c r="G63" s="89">
        <f t="shared" si="38"/>
        <v>0</v>
      </c>
      <c r="H63" s="89">
        <f t="shared" si="38"/>
        <v>0</v>
      </c>
      <c r="I63" s="89">
        <f t="shared" si="38"/>
        <v>0</v>
      </c>
      <c r="J63" s="89">
        <f t="shared" si="38"/>
        <v>0</v>
      </c>
      <c r="K63" s="89">
        <f t="shared" si="38"/>
        <v>0</v>
      </c>
      <c r="L63" s="89">
        <f t="shared" si="38"/>
        <v>0</v>
      </c>
      <c r="M63" s="89">
        <f t="shared" si="38"/>
        <v>0</v>
      </c>
      <c r="N63" s="89">
        <f t="shared" si="38"/>
        <v>0</v>
      </c>
      <c r="O63" s="89">
        <f t="shared" si="38"/>
        <v>0</v>
      </c>
      <c r="P63" s="89">
        <f t="shared" si="38"/>
        <v>0</v>
      </c>
      <c r="Q63" s="89">
        <f t="shared" si="38"/>
        <v>0</v>
      </c>
      <c r="R63" s="89">
        <f t="shared" si="38"/>
        <v>0</v>
      </c>
      <c r="S63" s="89">
        <f t="shared" si="38"/>
        <v>0</v>
      </c>
      <c r="T63" s="89">
        <f t="shared" si="38"/>
        <v>0</v>
      </c>
      <c r="U63" s="89">
        <f t="shared" si="39"/>
        <v>0</v>
      </c>
      <c r="V63" s="89">
        <f t="shared" si="39"/>
        <v>0</v>
      </c>
      <c r="W63" s="89">
        <f t="shared" si="39"/>
        <v>0</v>
      </c>
      <c r="X63" s="89">
        <f t="shared" si="39"/>
        <v>0</v>
      </c>
      <c r="Y63" s="89">
        <f t="shared" si="39"/>
        <v>0</v>
      </c>
      <c r="Z63" s="89">
        <f t="shared" si="39"/>
        <v>0</v>
      </c>
      <c r="AA63" s="89">
        <f t="shared" si="39"/>
        <v>0</v>
      </c>
      <c r="AB63" s="89">
        <f t="shared" si="39"/>
        <v>0</v>
      </c>
      <c r="AC63" s="89">
        <f t="shared" si="39"/>
        <v>0</v>
      </c>
      <c r="AD63" s="89">
        <f t="shared" si="39"/>
        <v>0</v>
      </c>
      <c r="AE63" s="89">
        <f t="shared" si="39"/>
        <v>0</v>
      </c>
      <c r="AF63" s="89">
        <f t="shared" si="39"/>
        <v>0</v>
      </c>
      <c r="AG63" s="89">
        <f t="shared" si="39"/>
        <v>0</v>
      </c>
      <c r="AH63" s="89">
        <f t="shared" si="39"/>
        <v>0</v>
      </c>
      <c r="AI63" s="89">
        <f t="shared" si="39"/>
        <v>0</v>
      </c>
      <c r="AJ63" s="89">
        <f t="shared" si="39"/>
        <v>0</v>
      </c>
      <c r="AK63" s="89">
        <f t="shared" si="40"/>
        <v>0</v>
      </c>
      <c r="AL63" s="89">
        <f t="shared" si="40"/>
        <v>0</v>
      </c>
      <c r="AM63" s="89">
        <f t="shared" si="40"/>
        <v>0</v>
      </c>
      <c r="AN63" s="89">
        <f t="shared" si="40"/>
        <v>0</v>
      </c>
      <c r="AO63" s="89">
        <f t="shared" si="40"/>
        <v>0</v>
      </c>
      <c r="AP63" s="89">
        <f t="shared" si="40"/>
        <v>0</v>
      </c>
      <c r="AQ63" s="89">
        <f t="shared" si="40"/>
        <v>0</v>
      </c>
      <c r="AR63" s="89">
        <f t="shared" si="40"/>
        <v>0</v>
      </c>
      <c r="AS63" s="89">
        <f t="shared" si="40"/>
        <v>0</v>
      </c>
      <c r="AT63" s="89">
        <f t="shared" si="40"/>
        <v>0</v>
      </c>
      <c r="AU63" s="89">
        <f t="shared" si="40"/>
        <v>0</v>
      </c>
      <c r="AV63" s="89">
        <f t="shared" si="40"/>
        <v>0</v>
      </c>
      <c r="AW63" s="89">
        <f t="shared" si="40"/>
        <v>0</v>
      </c>
      <c r="AX63" s="89">
        <f t="shared" si="40"/>
        <v>0</v>
      </c>
      <c r="AY63" s="89">
        <f t="shared" si="40"/>
        <v>0</v>
      </c>
      <c r="AZ63" s="89">
        <f t="shared" si="40"/>
        <v>0</v>
      </c>
      <c r="BA63" s="89">
        <f t="shared" si="41"/>
        <v>0</v>
      </c>
      <c r="BB63" s="89">
        <f t="shared" si="41"/>
        <v>0</v>
      </c>
      <c r="BC63" s="89">
        <f t="shared" si="41"/>
        <v>0</v>
      </c>
      <c r="BD63" s="89">
        <f t="shared" si="41"/>
        <v>0</v>
      </c>
      <c r="BE63" s="89">
        <f t="shared" si="41"/>
        <v>0</v>
      </c>
      <c r="BF63" s="89">
        <f t="shared" si="41"/>
        <v>0</v>
      </c>
      <c r="BG63" s="89">
        <f t="shared" si="41"/>
        <v>0</v>
      </c>
      <c r="BH63" s="89">
        <f t="shared" si="41"/>
        <v>0</v>
      </c>
      <c r="BI63" s="89">
        <f t="shared" si="41"/>
        <v>0</v>
      </c>
      <c r="BJ63" s="89">
        <f t="shared" si="41"/>
        <v>0</v>
      </c>
      <c r="BK63" s="89">
        <f t="shared" si="41"/>
        <v>0</v>
      </c>
      <c r="BL63" s="89">
        <f t="shared" si="41"/>
        <v>0</v>
      </c>
      <c r="BM63" s="89">
        <f t="shared" si="41"/>
        <v>0</v>
      </c>
      <c r="BN63" s="89">
        <f t="shared" si="41"/>
        <v>0</v>
      </c>
      <c r="BO63" s="89">
        <f t="shared" si="41"/>
        <v>0</v>
      </c>
      <c r="BP63" s="89">
        <f t="shared" si="41"/>
        <v>0</v>
      </c>
      <c r="BQ63" s="89">
        <f t="shared" si="42"/>
        <v>0</v>
      </c>
      <c r="BR63" s="89">
        <f t="shared" si="42"/>
        <v>0</v>
      </c>
      <c r="BS63" s="89">
        <f t="shared" si="42"/>
        <v>0</v>
      </c>
      <c r="BT63" s="89">
        <f t="shared" si="42"/>
        <v>0</v>
      </c>
      <c r="BU63" s="89">
        <f t="shared" si="42"/>
        <v>0</v>
      </c>
      <c r="BV63" s="89">
        <f t="shared" si="42"/>
        <v>0</v>
      </c>
      <c r="BW63" s="89">
        <f t="shared" si="42"/>
        <v>0</v>
      </c>
      <c r="BX63" s="89">
        <f t="shared" si="42"/>
        <v>0</v>
      </c>
      <c r="BY63" s="89">
        <f t="shared" si="42"/>
        <v>0</v>
      </c>
      <c r="BZ63" s="89">
        <f t="shared" si="42"/>
        <v>0</v>
      </c>
      <c r="CA63" s="89">
        <f t="shared" si="42"/>
        <v>0</v>
      </c>
      <c r="CB63" s="89">
        <f t="shared" si="42"/>
        <v>0</v>
      </c>
      <c r="CC63" s="89">
        <f t="shared" si="42"/>
        <v>0</v>
      </c>
      <c r="CD63" s="89">
        <f t="shared" si="42"/>
        <v>0</v>
      </c>
      <c r="CE63" s="89">
        <f t="shared" si="42"/>
        <v>0</v>
      </c>
      <c r="CF63" s="89">
        <f t="shared" si="42"/>
        <v>0</v>
      </c>
      <c r="CG63" s="89">
        <f t="shared" si="43"/>
        <v>0</v>
      </c>
      <c r="CH63" s="89">
        <f t="shared" si="43"/>
        <v>0</v>
      </c>
      <c r="CI63" s="89">
        <f t="shared" si="43"/>
        <v>0</v>
      </c>
      <c r="CJ63" s="89">
        <f t="shared" si="43"/>
        <v>0</v>
      </c>
      <c r="CK63" s="89">
        <f t="shared" si="43"/>
        <v>0</v>
      </c>
      <c r="CL63" s="89">
        <f t="shared" si="43"/>
        <v>0</v>
      </c>
      <c r="CM63" s="89">
        <f t="shared" si="43"/>
        <v>0</v>
      </c>
      <c r="CN63" s="89">
        <f t="shared" si="43"/>
        <v>0</v>
      </c>
      <c r="CO63" s="89">
        <f t="shared" si="43"/>
        <v>0</v>
      </c>
      <c r="CP63" s="89">
        <f t="shared" si="43"/>
        <v>0</v>
      </c>
      <c r="CQ63" s="89">
        <f t="shared" si="43"/>
        <v>0</v>
      </c>
      <c r="CR63" s="89">
        <f t="shared" si="43"/>
        <v>0</v>
      </c>
      <c r="CS63" s="89">
        <f t="shared" si="43"/>
        <v>0</v>
      </c>
      <c r="CT63" s="89">
        <f t="shared" si="43"/>
        <v>0</v>
      </c>
      <c r="CU63" s="89">
        <f t="shared" si="43"/>
        <v>0</v>
      </c>
      <c r="CV63" s="89">
        <f t="shared" si="43"/>
        <v>0</v>
      </c>
      <c r="CW63" s="89">
        <f t="shared" si="44"/>
        <v>0</v>
      </c>
      <c r="CX63" s="89">
        <f t="shared" si="44"/>
        <v>0</v>
      </c>
      <c r="CY63" s="89">
        <f t="shared" si="44"/>
        <v>0</v>
      </c>
    </row>
    <row r="64" spans="1:103" s="11" customFormat="1" ht="12.6" customHeight="1">
      <c r="A64" s="87"/>
      <c r="B64" s="90" t="s">
        <v>637</v>
      </c>
      <c r="C64" s="89">
        <f>C63*C29</f>
        <v>0</v>
      </c>
      <c r="D64" s="89">
        <f t="shared" ref="D64:BO64" si="45">D63*D29</f>
        <v>0</v>
      </c>
      <c r="E64" s="89">
        <f t="shared" si="45"/>
        <v>0</v>
      </c>
      <c r="F64" s="89">
        <f t="shared" si="45"/>
        <v>0</v>
      </c>
      <c r="G64" s="89">
        <f t="shared" si="45"/>
        <v>0</v>
      </c>
      <c r="H64" s="89">
        <f t="shared" si="45"/>
        <v>0</v>
      </c>
      <c r="I64" s="89">
        <f t="shared" si="45"/>
        <v>0</v>
      </c>
      <c r="J64" s="89">
        <f t="shared" si="45"/>
        <v>0</v>
      </c>
      <c r="K64" s="89">
        <f t="shared" si="45"/>
        <v>0</v>
      </c>
      <c r="L64" s="89">
        <f t="shared" si="45"/>
        <v>0</v>
      </c>
      <c r="M64" s="89">
        <f t="shared" si="45"/>
        <v>0</v>
      </c>
      <c r="N64" s="89">
        <f t="shared" si="45"/>
        <v>0</v>
      </c>
      <c r="O64" s="89">
        <f t="shared" si="45"/>
        <v>0</v>
      </c>
      <c r="P64" s="89">
        <f t="shared" si="45"/>
        <v>0</v>
      </c>
      <c r="Q64" s="89">
        <f t="shared" si="45"/>
        <v>0</v>
      </c>
      <c r="R64" s="89">
        <f t="shared" si="45"/>
        <v>0</v>
      </c>
      <c r="S64" s="89">
        <f t="shared" si="45"/>
        <v>0</v>
      </c>
      <c r="T64" s="89">
        <f t="shared" si="45"/>
        <v>0</v>
      </c>
      <c r="U64" s="89">
        <f t="shared" si="45"/>
        <v>0</v>
      </c>
      <c r="V64" s="89">
        <f t="shared" si="45"/>
        <v>0</v>
      </c>
      <c r="W64" s="89">
        <f t="shared" si="45"/>
        <v>0</v>
      </c>
      <c r="X64" s="89">
        <f t="shared" si="45"/>
        <v>0</v>
      </c>
      <c r="Y64" s="89">
        <f t="shared" si="45"/>
        <v>0</v>
      </c>
      <c r="Z64" s="89">
        <f t="shared" si="45"/>
        <v>0</v>
      </c>
      <c r="AA64" s="89">
        <f t="shared" si="45"/>
        <v>0</v>
      </c>
      <c r="AB64" s="89">
        <f t="shared" si="45"/>
        <v>0</v>
      </c>
      <c r="AC64" s="89">
        <f t="shared" si="45"/>
        <v>0</v>
      </c>
      <c r="AD64" s="89">
        <f t="shared" si="45"/>
        <v>0</v>
      </c>
      <c r="AE64" s="89">
        <f t="shared" si="45"/>
        <v>0</v>
      </c>
      <c r="AF64" s="89">
        <f t="shared" si="45"/>
        <v>0</v>
      </c>
      <c r="AG64" s="89">
        <f t="shared" si="45"/>
        <v>0</v>
      </c>
      <c r="AH64" s="89">
        <f t="shared" si="45"/>
        <v>0</v>
      </c>
      <c r="AI64" s="89">
        <f t="shared" si="45"/>
        <v>0</v>
      </c>
      <c r="AJ64" s="89">
        <f t="shared" si="45"/>
        <v>0</v>
      </c>
      <c r="AK64" s="89">
        <f t="shared" si="45"/>
        <v>0</v>
      </c>
      <c r="AL64" s="89">
        <f t="shared" si="45"/>
        <v>0</v>
      </c>
      <c r="AM64" s="89">
        <f t="shared" si="45"/>
        <v>0</v>
      </c>
      <c r="AN64" s="89">
        <f t="shared" si="45"/>
        <v>0</v>
      </c>
      <c r="AO64" s="89">
        <f t="shared" si="45"/>
        <v>0</v>
      </c>
      <c r="AP64" s="89">
        <f t="shared" si="45"/>
        <v>0</v>
      </c>
      <c r="AQ64" s="89">
        <f t="shared" si="45"/>
        <v>0</v>
      </c>
      <c r="AR64" s="89">
        <f t="shared" si="45"/>
        <v>0</v>
      </c>
      <c r="AS64" s="89">
        <f t="shared" si="45"/>
        <v>0</v>
      </c>
      <c r="AT64" s="89">
        <f t="shared" si="45"/>
        <v>0</v>
      </c>
      <c r="AU64" s="89">
        <f t="shared" si="45"/>
        <v>0</v>
      </c>
      <c r="AV64" s="89">
        <f t="shared" si="45"/>
        <v>0</v>
      </c>
      <c r="AW64" s="89">
        <f t="shared" si="45"/>
        <v>0</v>
      </c>
      <c r="AX64" s="89">
        <f t="shared" si="45"/>
        <v>0</v>
      </c>
      <c r="AY64" s="89">
        <f t="shared" si="45"/>
        <v>0</v>
      </c>
      <c r="AZ64" s="89">
        <f t="shared" si="45"/>
        <v>0</v>
      </c>
      <c r="BA64" s="89">
        <f t="shared" si="45"/>
        <v>0</v>
      </c>
      <c r="BB64" s="89">
        <f t="shared" si="45"/>
        <v>0</v>
      </c>
      <c r="BC64" s="89">
        <f t="shared" si="45"/>
        <v>0</v>
      </c>
      <c r="BD64" s="89">
        <f t="shared" si="45"/>
        <v>0</v>
      </c>
      <c r="BE64" s="89">
        <f t="shared" si="45"/>
        <v>0</v>
      </c>
      <c r="BF64" s="89">
        <f t="shared" si="45"/>
        <v>0</v>
      </c>
      <c r="BG64" s="89">
        <f t="shared" si="45"/>
        <v>0</v>
      </c>
      <c r="BH64" s="89">
        <f t="shared" si="45"/>
        <v>0</v>
      </c>
      <c r="BI64" s="89">
        <f t="shared" si="45"/>
        <v>0</v>
      </c>
      <c r="BJ64" s="89">
        <f t="shared" si="45"/>
        <v>0</v>
      </c>
      <c r="BK64" s="89">
        <f t="shared" si="45"/>
        <v>0</v>
      </c>
      <c r="BL64" s="89">
        <f t="shared" si="45"/>
        <v>0</v>
      </c>
      <c r="BM64" s="89">
        <f t="shared" si="45"/>
        <v>0</v>
      </c>
      <c r="BN64" s="89">
        <f t="shared" si="45"/>
        <v>0</v>
      </c>
      <c r="BO64" s="89">
        <f t="shared" si="45"/>
        <v>0</v>
      </c>
      <c r="BP64" s="89">
        <f t="shared" ref="BP64:CY64" si="46">BP63*BP29</f>
        <v>0</v>
      </c>
      <c r="BQ64" s="89">
        <f t="shared" si="46"/>
        <v>0</v>
      </c>
      <c r="BR64" s="89">
        <f t="shared" si="46"/>
        <v>0</v>
      </c>
      <c r="BS64" s="89">
        <f t="shared" si="46"/>
        <v>0</v>
      </c>
      <c r="BT64" s="89">
        <f t="shared" si="46"/>
        <v>0</v>
      </c>
      <c r="BU64" s="89">
        <f t="shared" si="46"/>
        <v>0</v>
      </c>
      <c r="BV64" s="89">
        <f t="shared" si="46"/>
        <v>0</v>
      </c>
      <c r="BW64" s="89">
        <f t="shared" si="46"/>
        <v>0</v>
      </c>
      <c r="BX64" s="89">
        <f t="shared" si="46"/>
        <v>0</v>
      </c>
      <c r="BY64" s="89">
        <f t="shared" si="46"/>
        <v>0</v>
      </c>
      <c r="BZ64" s="89">
        <f t="shared" si="46"/>
        <v>0</v>
      </c>
      <c r="CA64" s="89">
        <f t="shared" si="46"/>
        <v>0</v>
      </c>
      <c r="CB64" s="89">
        <f t="shared" si="46"/>
        <v>0</v>
      </c>
      <c r="CC64" s="89">
        <f t="shared" si="46"/>
        <v>0</v>
      </c>
      <c r="CD64" s="89">
        <f t="shared" si="46"/>
        <v>0</v>
      </c>
      <c r="CE64" s="89">
        <f t="shared" si="46"/>
        <v>0</v>
      </c>
      <c r="CF64" s="89">
        <f t="shared" si="46"/>
        <v>0</v>
      </c>
      <c r="CG64" s="89">
        <f t="shared" si="46"/>
        <v>0</v>
      </c>
      <c r="CH64" s="89">
        <f t="shared" si="46"/>
        <v>0</v>
      </c>
      <c r="CI64" s="89">
        <f t="shared" si="46"/>
        <v>0</v>
      </c>
      <c r="CJ64" s="89">
        <f t="shared" si="46"/>
        <v>0</v>
      </c>
      <c r="CK64" s="89">
        <f t="shared" si="46"/>
        <v>0</v>
      </c>
      <c r="CL64" s="89">
        <f t="shared" si="46"/>
        <v>0</v>
      </c>
      <c r="CM64" s="89">
        <f t="shared" si="46"/>
        <v>0</v>
      </c>
      <c r="CN64" s="89">
        <f t="shared" si="46"/>
        <v>0</v>
      </c>
      <c r="CO64" s="89">
        <f t="shared" si="46"/>
        <v>0</v>
      </c>
      <c r="CP64" s="89">
        <f t="shared" si="46"/>
        <v>0</v>
      </c>
      <c r="CQ64" s="89">
        <f t="shared" si="46"/>
        <v>0</v>
      </c>
      <c r="CR64" s="89">
        <f t="shared" si="46"/>
        <v>0</v>
      </c>
      <c r="CS64" s="89">
        <f t="shared" si="46"/>
        <v>0</v>
      </c>
      <c r="CT64" s="89">
        <f t="shared" si="46"/>
        <v>0</v>
      </c>
      <c r="CU64" s="89">
        <f t="shared" si="46"/>
        <v>0</v>
      </c>
      <c r="CV64" s="89">
        <f t="shared" si="46"/>
        <v>0</v>
      </c>
      <c r="CW64" s="89">
        <f t="shared" si="46"/>
        <v>0</v>
      </c>
      <c r="CX64" s="89">
        <f t="shared" si="46"/>
        <v>0</v>
      </c>
      <c r="CY64" s="89">
        <f t="shared" si="46"/>
        <v>0</v>
      </c>
    </row>
    <row r="65" spans="1:103" s="11" customFormat="1" ht="12.6" customHeight="1">
      <c r="A65" s="87"/>
      <c r="B65" s="88" t="s">
        <v>638</v>
      </c>
      <c r="C65" s="91">
        <f ca="1">SUM(OFFSET(C64,,,,$C$8))</f>
        <v>0</v>
      </c>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87"/>
      <c r="BM65" s="87"/>
      <c r="BN65" s="87"/>
      <c r="BO65" s="87"/>
      <c r="BP65" s="87"/>
      <c r="BQ65" s="87"/>
      <c r="BR65" s="87"/>
      <c r="BS65" s="87"/>
      <c r="BT65" s="87"/>
      <c r="BU65" s="87"/>
      <c r="BV65" s="87"/>
      <c r="BW65" s="87"/>
      <c r="BX65" s="87"/>
      <c r="BY65" s="87"/>
      <c r="BZ65" s="87"/>
      <c r="CA65" s="87"/>
      <c r="CB65" s="87"/>
      <c r="CC65" s="87"/>
      <c r="CD65" s="87"/>
      <c r="CE65" s="87"/>
    </row>
    <row r="66" spans="1:103" s="11" customFormat="1" ht="12.6"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row>
    <row r="67" spans="1:103" s="11" customFormat="1" ht="12.6" customHeight="1">
      <c r="A67" s="10"/>
      <c r="B67" s="84" t="s">
        <v>606</v>
      </c>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row>
    <row r="68" spans="1:103" s="11" customFormat="1" ht="12.6" customHeight="1">
      <c r="A68" s="87"/>
      <c r="B68" s="123" t="s">
        <v>701</v>
      </c>
      <c r="C68" s="86">
        <f>F17</f>
        <v>0</v>
      </c>
      <c r="D68" s="86">
        <f>C68</f>
        <v>0</v>
      </c>
      <c r="E68" s="86">
        <f t="shared" ref="E68:T69" si="47">D68</f>
        <v>0</v>
      </c>
      <c r="F68" s="86">
        <f t="shared" si="47"/>
        <v>0</v>
      </c>
      <c r="G68" s="86">
        <f t="shared" si="47"/>
        <v>0</v>
      </c>
      <c r="H68" s="86">
        <f t="shared" si="47"/>
        <v>0</v>
      </c>
      <c r="I68" s="86">
        <f t="shared" si="47"/>
        <v>0</v>
      </c>
      <c r="J68" s="86">
        <f t="shared" si="47"/>
        <v>0</v>
      </c>
      <c r="K68" s="86">
        <f t="shared" si="47"/>
        <v>0</v>
      </c>
      <c r="L68" s="86">
        <f t="shared" si="47"/>
        <v>0</v>
      </c>
      <c r="M68" s="86">
        <f t="shared" si="47"/>
        <v>0</v>
      </c>
      <c r="N68" s="86">
        <f t="shared" si="47"/>
        <v>0</v>
      </c>
      <c r="O68" s="86">
        <f t="shared" si="47"/>
        <v>0</v>
      </c>
      <c r="P68" s="86">
        <f t="shared" si="47"/>
        <v>0</v>
      </c>
      <c r="Q68" s="86">
        <f t="shared" si="47"/>
        <v>0</v>
      </c>
      <c r="R68" s="86">
        <f t="shared" si="47"/>
        <v>0</v>
      </c>
      <c r="S68" s="86">
        <f t="shared" si="47"/>
        <v>0</v>
      </c>
      <c r="T68" s="86">
        <f t="shared" si="47"/>
        <v>0</v>
      </c>
      <c r="U68" s="86">
        <f t="shared" ref="U68:AJ69" si="48">T68</f>
        <v>0</v>
      </c>
      <c r="V68" s="86">
        <f t="shared" si="48"/>
        <v>0</v>
      </c>
      <c r="W68" s="86">
        <f t="shared" si="48"/>
        <v>0</v>
      </c>
      <c r="X68" s="86">
        <f t="shared" si="48"/>
        <v>0</v>
      </c>
      <c r="Y68" s="86">
        <f t="shared" si="48"/>
        <v>0</v>
      </c>
      <c r="Z68" s="86">
        <f t="shared" si="48"/>
        <v>0</v>
      </c>
      <c r="AA68" s="86">
        <f t="shared" si="48"/>
        <v>0</v>
      </c>
      <c r="AB68" s="86">
        <f t="shared" si="48"/>
        <v>0</v>
      </c>
      <c r="AC68" s="86">
        <f t="shared" si="48"/>
        <v>0</v>
      </c>
      <c r="AD68" s="86">
        <f t="shared" si="48"/>
        <v>0</v>
      </c>
      <c r="AE68" s="86">
        <f t="shared" si="48"/>
        <v>0</v>
      </c>
      <c r="AF68" s="86">
        <f t="shared" si="48"/>
        <v>0</v>
      </c>
      <c r="AG68" s="86">
        <f t="shared" si="48"/>
        <v>0</v>
      </c>
      <c r="AH68" s="86">
        <f t="shared" si="48"/>
        <v>0</v>
      </c>
      <c r="AI68" s="86">
        <f t="shared" si="48"/>
        <v>0</v>
      </c>
      <c r="AJ68" s="86">
        <f t="shared" si="48"/>
        <v>0</v>
      </c>
      <c r="AK68" s="86">
        <f t="shared" ref="AK68:AZ69" si="49">AJ68</f>
        <v>0</v>
      </c>
      <c r="AL68" s="86">
        <f t="shared" si="49"/>
        <v>0</v>
      </c>
      <c r="AM68" s="86">
        <f t="shared" si="49"/>
        <v>0</v>
      </c>
      <c r="AN68" s="86">
        <f t="shared" si="49"/>
        <v>0</v>
      </c>
      <c r="AO68" s="86">
        <f t="shared" si="49"/>
        <v>0</v>
      </c>
      <c r="AP68" s="86">
        <f t="shared" si="49"/>
        <v>0</v>
      </c>
      <c r="AQ68" s="86">
        <f t="shared" si="49"/>
        <v>0</v>
      </c>
      <c r="AR68" s="86">
        <f t="shared" si="49"/>
        <v>0</v>
      </c>
      <c r="AS68" s="86">
        <f t="shared" si="49"/>
        <v>0</v>
      </c>
      <c r="AT68" s="86">
        <f t="shared" si="49"/>
        <v>0</v>
      </c>
      <c r="AU68" s="86">
        <f t="shared" si="49"/>
        <v>0</v>
      </c>
      <c r="AV68" s="86">
        <f t="shared" si="49"/>
        <v>0</v>
      </c>
      <c r="AW68" s="86">
        <f t="shared" si="49"/>
        <v>0</v>
      </c>
      <c r="AX68" s="86">
        <f t="shared" si="49"/>
        <v>0</v>
      </c>
      <c r="AY68" s="86">
        <f t="shared" si="49"/>
        <v>0</v>
      </c>
      <c r="AZ68" s="86">
        <f t="shared" si="49"/>
        <v>0</v>
      </c>
      <c r="BA68" s="86">
        <f t="shared" ref="BA68:BP69" si="50">AZ68</f>
        <v>0</v>
      </c>
      <c r="BB68" s="86">
        <f t="shared" si="50"/>
        <v>0</v>
      </c>
      <c r="BC68" s="86">
        <f t="shared" si="50"/>
        <v>0</v>
      </c>
      <c r="BD68" s="86">
        <f t="shared" si="50"/>
        <v>0</v>
      </c>
      <c r="BE68" s="86">
        <f t="shared" si="50"/>
        <v>0</v>
      </c>
      <c r="BF68" s="86">
        <f t="shared" si="50"/>
        <v>0</v>
      </c>
      <c r="BG68" s="86">
        <f t="shared" si="50"/>
        <v>0</v>
      </c>
      <c r="BH68" s="86">
        <f t="shared" si="50"/>
        <v>0</v>
      </c>
      <c r="BI68" s="86">
        <f t="shared" si="50"/>
        <v>0</v>
      </c>
      <c r="BJ68" s="86">
        <f t="shared" si="50"/>
        <v>0</v>
      </c>
      <c r="BK68" s="86">
        <f t="shared" si="50"/>
        <v>0</v>
      </c>
      <c r="BL68" s="86">
        <f t="shared" si="50"/>
        <v>0</v>
      </c>
      <c r="BM68" s="86">
        <f t="shared" si="50"/>
        <v>0</v>
      </c>
      <c r="BN68" s="86">
        <f t="shared" si="50"/>
        <v>0</v>
      </c>
      <c r="BO68" s="86">
        <f t="shared" si="50"/>
        <v>0</v>
      </c>
      <c r="BP68" s="86">
        <f t="shared" si="50"/>
        <v>0</v>
      </c>
      <c r="BQ68" s="86">
        <f t="shared" ref="BQ68:CF69" si="51">BP68</f>
        <v>0</v>
      </c>
      <c r="BR68" s="86">
        <f t="shared" si="51"/>
        <v>0</v>
      </c>
      <c r="BS68" s="86">
        <f t="shared" si="51"/>
        <v>0</v>
      </c>
      <c r="BT68" s="86">
        <f t="shared" si="51"/>
        <v>0</v>
      </c>
      <c r="BU68" s="86">
        <f t="shared" si="51"/>
        <v>0</v>
      </c>
      <c r="BV68" s="86">
        <f t="shared" si="51"/>
        <v>0</v>
      </c>
      <c r="BW68" s="86">
        <f t="shared" si="51"/>
        <v>0</v>
      </c>
      <c r="BX68" s="86">
        <f t="shared" si="51"/>
        <v>0</v>
      </c>
      <c r="BY68" s="86">
        <f t="shared" si="51"/>
        <v>0</v>
      </c>
      <c r="BZ68" s="86">
        <f t="shared" si="51"/>
        <v>0</v>
      </c>
      <c r="CA68" s="86">
        <f t="shared" si="51"/>
        <v>0</v>
      </c>
      <c r="CB68" s="86">
        <f t="shared" si="51"/>
        <v>0</v>
      </c>
      <c r="CC68" s="86">
        <f t="shared" si="51"/>
        <v>0</v>
      </c>
      <c r="CD68" s="86">
        <f t="shared" si="51"/>
        <v>0</v>
      </c>
      <c r="CE68" s="86">
        <f t="shared" si="51"/>
        <v>0</v>
      </c>
      <c r="CF68" s="86">
        <f t="shared" si="51"/>
        <v>0</v>
      </c>
      <c r="CG68" s="86">
        <f t="shared" ref="CG68:CV69" si="52">CF68</f>
        <v>0</v>
      </c>
      <c r="CH68" s="86">
        <f t="shared" si="52"/>
        <v>0</v>
      </c>
      <c r="CI68" s="86">
        <f t="shared" si="52"/>
        <v>0</v>
      </c>
      <c r="CJ68" s="86">
        <f t="shared" si="52"/>
        <v>0</v>
      </c>
      <c r="CK68" s="86">
        <f t="shared" si="52"/>
        <v>0</v>
      </c>
      <c r="CL68" s="86">
        <f t="shared" si="52"/>
        <v>0</v>
      </c>
      <c r="CM68" s="86">
        <f t="shared" si="52"/>
        <v>0</v>
      </c>
      <c r="CN68" s="86">
        <f t="shared" si="52"/>
        <v>0</v>
      </c>
      <c r="CO68" s="86">
        <f t="shared" si="52"/>
        <v>0</v>
      </c>
      <c r="CP68" s="86">
        <f t="shared" si="52"/>
        <v>0</v>
      </c>
      <c r="CQ68" s="86">
        <f t="shared" si="52"/>
        <v>0</v>
      </c>
      <c r="CR68" s="86">
        <f t="shared" si="52"/>
        <v>0</v>
      </c>
      <c r="CS68" s="86">
        <f t="shared" si="52"/>
        <v>0</v>
      </c>
      <c r="CT68" s="86">
        <f t="shared" si="52"/>
        <v>0</v>
      </c>
      <c r="CU68" s="86">
        <f t="shared" si="52"/>
        <v>0</v>
      </c>
      <c r="CV68" s="86">
        <f t="shared" si="52"/>
        <v>0</v>
      </c>
      <c r="CW68" s="86">
        <f t="shared" ref="CW68:CY69" si="53">CV68</f>
        <v>0</v>
      </c>
      <c r="CX68" s="86">
        <f t="shared" si="53"/>
        <v>0</v>
      </c>
      <c r="CY68" s="86">
        <f t="shared" si="53"/>
        <v>0</v>
      </c>
    </row>
    <row r="69" spans="1:103" s="11" customFormat="1" ht="12.6" customHeight="1">
      <c r="A69" s="87"/>
      <c r="B69" s="88" t="s">
        <v>636</v>
      </c>
      <c r="C69" s="121">
        <f>F19</f>
        <v>0</v>
      </c>
      <c r="D69" s="121">
        <f>C69</f>
        <v>0</v>
      </c>
      <c r="E69" s="121">
        <f t="shared" si="47"/>
        <v>0</v>
      </c>
      <c r="F69" s="121">
        <f t="shared" si="47"/>
        <v>0</v>
      </c>
      <c r="G69" s="121">
        <f t="shared" si="47"/>
        <v>0</v>
      </c>
      <c r="H69" s="121">
        <f t="shared" si="47"/>
        <v>0</v>
      </c>
      <c r="I69" s="121">
        <f t="shared" si="47"/>
        <v>0</v>
      </c>
      <c r="J69" s="121">
        <f t="shared" si="47"/>
        <v>0</v>
      </c>
      <c r="K69" s="121">
        <f t="shared" si="47"/>
        <v>0</v>
      </c>
      <c r="L69" s="121">
        <f t="shared" si="47"/>
        <v>0</v>
      </c>
      <c r="M69" s="121">
        <f t="shared" si="47"/>
        <v>0</v>
      </c>
      <c r="N69" s="121">
        <f t="shared" si="47"/>
        <v>0</v>
      </c>
      <c r="O69" s="121">
        <f t="shared" si="47"/>
        <v>0</v>
      </c>
      <c r="P69" s="121">
        <f t="shared" si="47"/>
        <v>0</v>
      </c>
      <c r="Q69" s="121">
        <f t="shared" si="47"/>
        <v>0</v>
      </c>
      <c r="R69" s="121">
        <f t="shared" si="47"/>
        <v>0</v>
      </c>
      <c r="S69" s="121">
        <f t="shared" si="47"/>
        <v>0</v>
      </c>
      <c r="T69" s="121">
        <f t="shared" si="47"/>
        <v>0</v>
      </c>
      <c r="U69" s="121">
        <f t="shared" si="48"/>
        <v>0</v>
      </c>
      <c r="V69" s="121">
        <f t="shared" si="48"/>
        <v>0</v>
      </c>
      <c r="W69" s="121">
        <f t="shared" si="48"/>
        <v>0</v>
      </c>
      <c r="X69" s="121">
        <f t="shared" si="48"/>
        <v>0</v>
      </c>
      <c r="Y69" s="121">
        <f t="shared" si="48"/>
        <v>0</v>
      </c>
      <c r="Z69" s="121">
        <f t="shared" si="48"/>
        <v>0</v>
      </c>
      <c r="AA69" s="121">
        <f t="shared" si="48"/>
        <v>0</v>
      </c>
      <c r="AB69" s="121">
        <f t="shared" si="48"/>
        <v>0</v>
      </c>
      <c r="AC69" s="121">
        <f t="shared" si="48"/>
        <v>0</v>
      </c>
      <c r="AD69" s="121">
        <f t="shared" si="48"/>
        <v>0</v>
      </c>
      <c r="AE69" s="121">
        <f t="shared" si="48"/>
        <v>0</v>
      </c>
      <c r="AF69" s="121">
        <f t="shared" si="48"/>
        <v>0</v>
      </c>
      <c r="AG69" s="121">
        <f t="shared" si="48"/>
        <v>0</v>
      </c>
      <c r="AH69" s="121">
        <f t="shared" si="48"/>
        <v>0</v>
      </c>
      <c r="AI69" s="121">
        <f t="shared" si="48"/>
        <v>0</v>
      </c>
      <c r="AJ69" s="121">
        <f t="shared" si="48"/>
        <v>0</v>
      </c>
      <c r="AK69" s="121">
        <f t="shared" si="49"/>
        <v>0</v>
      </c>
      <c r="AL69" s="121">
        <f t="shared" si="49"/>
        <v>0</v>
      </c>
      <c r="AM69" s="121">
        <f t="shared" si="49"/>
        <v>0</v>
      </c>
      <c r="AN69" s="121">
        <f t="shared" si="49"/>
        <v>0</v>
      </c>
      <c r="AO69" s="121">
        <f t="shared" si="49"/>
        <v>0</v>
      </c>
      <c r="AP69" s="121">
        <f t="shared" si="49"/>
        <v>0</v>
      </c>
      <c r="AQ69" s="121">
        <f t="shared" si="49"/>
        <v>0</v>
      </c>
      <c r="AR69" s="121">
        <f t="shared" si="49"/>
        <v>0</v>
      </c>
      <c r="AS69" s="121">
        <f t="shared" si="49"/>
        <v>0</v>
      </c>
      <c r="AT69" s="121">
        <f t="shared" si="49"/>
        <v>0</v>
      </c>
      <c r="AU69" s="121">
        <f t="shared" si="49"/>
        <v>0</v>
      </c>
      <c r="AV69" s="121">
        <f t="shared" si="49"/>
        <v>0</v>
      </c>
      <c r="AW69" s="121">
        <f t="shared" si="49"/>
        <v>0</v>
      </c>
      <c r="AX69" s="121">
        <f t="shared" si="49"/>
        <v>0</v>
      </c>
      <c r="AY69" s="121">
        <f t="shared" si="49"/>
        <v>0</v>
      </c>
      <c r="AZ69" s="121">
        <f t="shared" si="49"/>
        <v>0</v>
      </c>
      <c r="BA69" s="121">
        <f t="shared" si="50"/>
        <v>0</v>
      </c>
      <c r="BB69" s="121">
        <f t="shared" si="50"/>
        <v>0</v>
      </c>
      <c r="BC69" s="121">
        <f t="shared" si="50"/>
        <v>0</v>
      </c>
      <c r="BD69" s="121">
        <f t="shared" si="50"/>
        <v>0</v>
      </c>
      <c r="BE69" s="121">
        <f t="shared" si="50"/>
        <v>0</v>
      </c>
      <c r="BF69" s="121">
        <f t="shared" si="50"/>
        <v>0</v>
      </c>
      <c r="BG69" s="121">
        <f t="shared" si="50"/>
        <v>0</v>
      </c>
      <c r="BH69" s="121">
        <f t="shared" si="50"/>
        <v>0</v>
      </c>
      <c r="BI69" s="121">
        <f t="shared" si="50"/>
        <v>0</v>
      </c>
      <c r="BJ69" s="121">
        <f t="shared" si="50"/>
        <v>0</v>
      </c>
      <c r="BK69" s="121">
        <f t="shared" si="50"/>
        <v>0</v>
      </c>
      <c r="BL69" s="121">
        <f t="shared" si="50"/>
        <v>0</v>
      </c>
      <c r="BM69" s="121">
        <f t="shared" si="50"/>
        <v>0</v>
      </c>
      <c r="BN69" s="121">
        <f t="shared" si="50"/>
        <v>0</v>
      </c>
      <c r="BO69" s="121">
        <f t="shared" si="50"/>
        <v>0</v>
      </c>
      <c r="BP69" s="121">
        <f t="shared" si="50"/>
        <v>0</v>
      </c>
      <c r="BQ69" s="121">
        <f t="shared" si="51"/>
        <v>0</v>
      </c>
      <c r="BR69" s="121">
        <f t="shared" si="51"/>
        <v>0</v>
      </c>
      <c r="BS69" s="121">
        <f t="shared" si="51"/>
        <v>0</v>
      </c>
      <c r="BT69" s="121">
        <f t="shared" si="51"/>
        <v>0</v>
      </c>
      <c r="BU69" s="121">
        <f t="shared" si="51"/>
        <v>0</v>
      </c>
      <c r="BV69" s="121">
        <f t="shared" si="51"/>
        <v>0</v>
      </c>
      <c r="BW69" s="121">
        <f t="shared" si="51"/>
        <v>0</v>
      </c>
      <c r="BX69" s="121">
        <f t="shared" si="51"/>
        <v>0</v>
      </c>
      <c r="BY69" s="121">
        <f t="shared" si="51"/>
        <v>0</v>
      </c>
      <c r="BZ69" s="121">
        <f t="shared" si="51"/>
        <v>0</v>
      </c>
      <c r="CA69" s="121">
        <f t="shared" si="51"/>
        <v>0</v>
      </c>
      <c r="CB69" s="121">
        <f t="shared" si="51"/>
        <v>0</v>
      </c>
      <c r="CC69" s="121">
        <f t="shared" si="51"/>
        <v>0</v>
      </c>
      <c r="CD69" s="121">
        <f t="shared" si="51"/>
        <v>0</v>
      </c>
      <c r="CE69" s="121">
        <f t="shared" si="51"/>
        <v>0</v>
      </c>
      <c r="CF69" s="121">
        <f t="shared" si="51"/>
        <v>0</v>
      </c>
      <c r="CG69" s="121">
        <f t="shared" si="52"/>
        <v>0</v>
      </c>
      <c r="CH69" s="121">
        <f t="shared" si="52"/>
        <v>0</v>
      </c>
      <c r="CI69" s="121">
        <f t="shared" si="52"/>
        <v>0</v>
      </c>
      <c r="CJ69" s="121">
        <f t="shared" si="52"/>
        <v>0</v>
      </c>
      <c r="CK69" s="121">
        <f t="shared" si="52"/>
        <v>0</v>
      </c>
      <c r="CL69" s="121">
        <f t="shared" si="52"/>
        <v>0</v>
      </c>
      <c r="CM69" s="121">
        <f t="shared" si="52"/>
        <v>0</v>
      </c>
      <c r="CN69" s="121">
        <f t="shared" si="52"/>
        <v>0</v>
      </c>
      <c r="CO69" s="121">
        <f t="shared" si="52"/>
        <v>0</v>
      </c>
      <c r="CP69" s="121">
        <f t="shared" si="52"/>
        <v>0</v>
      </c>
      <c r="CQ69" s="121">
        <f t="shared" si="52"/>
        <v>0</v>
      </c>
      <c r="CR69" s="121">
        <f t="shared" si="52"/>
        <v>0</v>
      </c>
      <c r="CS69" s="121">
        <f t="shared" si="52"/>
        <v>0</v>
      </c>
      <c r="CT69" s="121">
        <f t="shared" si="52"/>
        <v>0</v>
      </c>
      <c r="CU69" s="121">
        <f t="shared" si="52"/>
        <v>0</v>
      </c>
      <c r="CV69" s="121">
        <f t="shared" si="52"/>
        <v>0</v>
      </c>
      <c r="CW69" s="121">
        <f t="shared" si="53"/>
        <v>0</v>
      </c>
      <c r="CX69" s="121">
        <f t="shared" si="53"/>
        <v>0</v>
      </c>
      <c r="CY69" s="121">
        <f t="shared" si="53"/>
        <v>0</v>
      </c>
    </row>
    <row r="70" spans="1:103" s="11" customFormat="1" ht="12.6" customHeight="1">
      <c r="A70" s="87"/>
      <c r="B70" s="90" t="s">
        <v>637</v>
      </c>
      <c r="C70" s="121">
        <f>C69*C$29</f>
        <v>0</v>
      </c>
      <c r="D70" s="121">
        <f>D69*D$29</f>
        <v>0</v>
      </c>
      <c r="E70" s="121">
        <f t="shared" ref="E70:BP70" si="54">E69*E$29</f>
        <v>0</v>
      </c>
      <c r="F70" s="121">
        <f t="shared" si="54"/>
        <v>0</v>
      </c>
      <c r="G70" s="121">
        <f t="shared" si="54"/>
        <v>0</v>
      </c>
      <c r="H70" s="121">
        <f t="shared" si="54"/>
        <v>0</v>
      </c>
      <c r="I70" s="121">
        <f t="shared" si="54"/>
        <v>0</v>
      </c>
      <c r="J70" s="121">
        <f t="shared" si="54"/>
        <v>0</v>
      </c>
      <c r="K70" s="121">
        <f t="shared" si="54"/>
        <v>0</v>
      </c>
      <c r="L70" s="121">
        <f t="shared" si="54"/>
        <v>0</v>
      </c>
      <c r="M70" s="121">
        <f t="shared" si="54"/>
        <v>0</v>
      </c>
      <c r="N70" s="121">
        <f t="shared" si="54"/>
        <v>0</v>
      </c>
      <c r="O70" s="121">
        <f t="shared" si="54"/>
        <v>0</v>
      </c>
      <c r="P70" s="121">
        <f t="shared" si="54"/>
        <v>0</v>
      </c>
      <c r="Q70" s="121">
        <f t="shared" si="54"/>
        <v>0</v>
      </c>
      <c r="R70" s="121">
        <f t="shared" si="54"/>
        <v>0</v>
      </c>
      <c r="S70" s="121">
        <f t="shared" si="54"/>
        <v>0</v>
      </c>
      <c r="T70" s="121">
        <f t="shared" si="54"/>
        <v>0</v>
      </c>
      <c r="U70" s="121">
        <f t="shared" si="54"/>
        <v>0</v>
      </c>
      <c r="V70" s="121">
        <f t="shared" si="54"/>
        <v>0</v>
      </c>
      <c r="W70" s="121">
        <f t="shared" si="54"/>
        <v>0</v>
      </c>
      <c r="X70" s="121">
        <f t="shared" si="54"/>
        <v>0</v>
      </c>
      <c r="Y70" s="121">
        <f t="shared" si="54"/>
        <v>0</v>
      </c>
      <c r="Z70" s="121">
        <f t="shared" si="54"/>
        <v>0</v>
      </c>
      <c r="AA70" s="121">
        <f t="shared" si="54"/>
        <v>0</v>
      </c>
      <c r="AB70" s="121">
        <f t="shared" si="54"/>
        <v>0</v>
      </c>
      <c r="AC70" s="121">
        <f t="shared" si="54"/>
        <v>0</v>
      </c>
      <c r="AD70" s="121">
        <f t="shared" si="54"/>
        <v>0</v>
      </c>
      <c r="AE70" s="121">
        <f t="shared" si="54"/>
        <v>0</v>
      </c>
      <c r="AF70" s="121">
        <f t="shared" si="54"/>
        <v>0</v>
      </c>
      <c r="AG70" s="121">
        <f t="shared" si="54"/>
        <v>0</v>
      </c>
      <c r="AH70" s="121">
        <f t="shared" si="54"/>
        <v>0</v>
      </c>
      <c r="AI70" s="121">
        <f t="shared" si="54"/>
        <v>0</v>
      </c>
      <c r="AJ70" s="121">
        <f t="shared" si="54"/>
        <v>0</v>
      </c>
      <c r="AK70" s="121">
        <f t="shared" si="54"/>
        <v>0</v>
      </c>
      <c r="AL70" s="121">
        <f t="shared" si="54"/>
        <v>0</v>
      </c>
      <c r="AM70" s="121">
        <f t="shared" si="54"/>
        <v>0</v>
      </c>
      <c r="AN70" s="121">
        <f t="shared" si="54"/>
        <v>0</v>
      </c>
      <c r="AO70" s="121">
        <f t="shared" si="54"/>
        <v>0</v>
      </c>
      <c r="AP70" s="121">
        <f t="shared" si="54"/>
        <v>0</v>
      </c>
      <c r="AQ70" s="121">
        <f t="shared" si="54"/>
        <v>0</v>
      </c>
      <c r="AR70" s="121">
        <f t="shared" si="54"/>
        <v>0</v>
      </c>
      <c r="AS70" s="121">
        <f t="shared" si="54"/>
        <v>0</v>
      </c>
      <c r="AT70" s="121">
        <f t="shared" si="54"/>
        <v>0</v>
      </c>
      <c r="AU70" s="121">
        <f t="shared" si="54"/>
        <v>0</v>
      </c>
      <c r="AV70" s="121">
        <f t="shared" si="54"/>
        <v>0</v>
      </c>
      <c r="AW70" s="121">
        <f t="shared" si="54"/>
        <v>0</v>
      </c>
      <c r="AX70" s="121">
        <f t="shared" si="54"/>
        <v>0</v>
      </c>
      <c r="AY70" s="121">
        <f t="shared" si="54"/>
        <v>0</v>
      </c>
      <c r="AZ70" s="121">
        <f t="shared" si="54"/>
        <v>0</v>
      </c>
      <c r="BA70" s="121">
        <f t="shared" si="54"/>
        <v>0</v>
      </c>
      <c r="BB70" s="121">
        <f t="shared" si="54"/>
        <v>0</v>
      </c>
      <c r="BC70" s="121">
        <f t="shared" si="54"/>
        <v>0</v>
      </c>
      <c r="BD70" s="121">
        <f t="shared" si="54"/>
        <v>0</v>
      </c>
      <c r="BE70" s="121">
        <f t="shared" si="54"/>
        <v>0</v>
      </c>
      <c r="BF70" s="121">
        <f t="shared" si="54"/>
        <v>0</v>
      </c>
      <c r="BG70" s="121">
        <f t="shared" si="54"/>
        <v>0</v>
      </c>
      <c r="BH70" s="121">
        <f t="shared" si="54"/>
        <v>0</v>
      </c>
      <c r="BI70" s="121">
        <f t="shared" si="54"/>
        <v>0</v>
      </c>
      <c r="BJ70" s="121">
        <f t="shared" si="54"/>
        <v>0</v>
      </c>
      <c r="BK70" s="121">
        <f t="shared" si="54"/>
        <v>0</v>
      </c>
      <c r="BL70" s="121">
        <f t="shared" si="54"/>
        <v>0</v>
      </c>
      <c r="BM70" s="121">
        <f t="shared" si="54"/>
        <v>0</v>
      </c>
      <c r="BN70" s="121">
        <f t="shared" si="54"/>
        <v>0</v>
      </c>
      <c r="BO70" s="121">
        <f t="shared" si="54"/>
        <v>0</v>
      </c>
      <c r="BP70" s="121">
        <f t="shared" si="54"/>
        <v>0</v>
      </c>
      <c r="BQ70" s="121">
        <f t="shared" ref="BQ70:CY70" si="55">BQ69*BQ$29</f>
        <v>0</v>
      </c>
      <c r="BR70" s="121">
        <f t="shared" si="55"/>
        <v>0</v>
      </c>
      <c r="BS70" s="121">
        <f t="shared" si="55"/>
        <v>0</v>
      </c>
      <c r="BT70" s="121">
        <f t="shared" si="55"/>
        <v>0</v>
      </c>
      <c r="BU70" s="121">
        <f t="shared" si="55"/>
        <v>0</v>
      </c>
      <c r="BV70" s="121">
        <f t="shared" si="55"/>
        <v>0</v>
      </c>
      <c r="BW70" s="121">
        <f t="shared" si="55"/>
        <v>0</v>
      </c>
      <c r="BX70" s="121">
        <f t="shared" si="55"/>
        <v>0</v>
      </c>
      <c r="BY70" s="121">
        <f t="shared" si="55"/>
        <v>0</v>
      </c>
      <c r="BZ70" s="121">
        <f t="shared" si="55"/>
        <v>0</v>
      </c>
      <c r="CA70" s="121">
        <f t="shared" si="55"/>
        <v>0</v>
      </c>
      <c r="CB70" s="121">
        <f t="shared" si="55"/>
        <v>0</v>
      </c>
      <c r="CC70" s="121">
        <f t="shared" si="55"/>
        <v>0</v>
      </c>
      <c r="CD70" s="121">
        <f t="shared" si="55"/>
        <v>0</v>
      </c>
      <c r="CE70" s="121">
        <f t="shared" si="55"/>
        <v>0</v>
      </c>
      <c r="CF70" s="121">
        <f t="shared" si="55"/>
        <v>0</v>
      </c>
      <c r="CG70" s="121">
        <f t="shared" si="55"/>
        <v>0</v>
      </c>
      <c r="CH70" s="121">
        <f t="shared" si="55"/>
        <v>0</v>
      </c>
      <c r="CI70" s="121">
        <f t="shared" si="55"/>
        <v>0</v>
      </c>
      <c r="CJ70" s="121">
        <f t="shared" si="55"/>
        <v>0</v>
      </c>
      <c r="CK70" s="121">
        <f t="shared" si="55"/>
        <v>0</v>
      </c>
      <c r="CL70" s="121">
        <f t="shared" si="55"/>
        <v>0</v>
      </c>
      <c r="CM70" s="121">
        <f t="shared" si="55"/>
        <v>0</v>
      </c>
      <c r="CN70" s="121">
        <f t="shared" si="55"/>
        <v>0</v>
      </c>
      <c r="CO70" s="121">
        <f t="shared" si="55"/>
        <v>0</v>
      </c>
      <c r="CP70" s="121">
        <f t="shared" si="55"/>
        <v>0</v>
      </c>
      <c r="CQ70" s="121">
        <f t="shared" si="55"/>
        <v>0</v>
      </c>
      <c r="CR70" s="121">
        <f t="shared" si="55"/>
        <v>0</v>
      </c>
      <c r="CS70" s="121">
        <f t="shared" si="55"/>
        <v>0</v>
      </c>
      <c r="CT70" s="121">
        <f t="shared" si="55"/>
        <v>0</v>
      </c>
      <c r="CU70" s="121">
        <f t="shared" si="55"/>
        <v>0</v>
      </c>
      <c r="CV70" s="121">
        <f t="shared" si="55"/>
        <v>0</v>
      </c>
      <c r="CW70" s="121">
        <f t="shared" si="55"/>
        <v>0</v>
      </c>
      <c r="CX70" s="121">
        <f t="shared" si="55"/>
        <v>0</v>
      </c>
      <c r="CY70" s="121">
        <f t="shared" si="55"/>
        <v>0</v>
      </c>
    </row>
    <row r="71" spans="1:103" s="11" customFormat="1" ht="12.6" customHeight="1">
      <c r="A71" s="87"/>
      <c r="B71" s="88" t="s">
        <v>638</v>
      </c>
      <c r="C71" s="91">
        <f ca="1">SUM(OFFSET(C70,,,,$C$8))</f>
        <v>0</v>
      </c>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87"/>
      <c r="BM71" s="87"/>
      <c r="BN71" s="87"/>
      <c r="BO71" s="87"/>
      <c r="BP71" s="87"/>
      <c r="BQ71" s="87"/>
      <c r="BR71" s="87"/>
      <c r="BS71" s="87"/>
      <c r="BT71" s="87"/>
      <c r="BU71" s="87"/>
      <c r="BV71" s="87"/>
      <c r="BW71" s="87"/>
      <c r="BX71" s="87"/>
      <c r="BY71" s="87"/>
      <c r="BZ71" s="87"/>
      <c r="CA71" s="87"/>
      <c r="CB71" s="87"/>
      <c r="CC71" s="87"/>
      <c r="CD71" s="87"/>
      <c r="CE71" s="87"/>
    </row>
  </sheetData>
  <mergeCells count="1">
    <mergeCell ref="C4:I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B5D5-0716-4C6E-8494-52D8F35995E1}">
  <sheetPr>
    <tabColor theme="8" tint="0.39997558519241921"/>
  </sheetPr>
  <dimension ref="B1:S84"/>
  <sheetViews>
    <sheetView showGridLines="0" topLeftCell="L70" zoomScale="70" zoomScaleNormal="70" workbookViewId="0">
      <selection activeCell="P77" sqref="P77"/>
    </sheetView>
  </sheetViews>
  <sheetFormatPr defaultColWidth="9" defaultRowHeight="35.1" customHeight="1"/>
  <cols>
    <col min="1" max="1" width="4.7109375" style="11" customWidth="1"/>
    <col min="2" max="2" width="9" style="106"/>
    <col min="3" max="3" width="19.7109375" style="106" customWidth="1"/>
    <col min="4" max="4" width="15.7109375" style="11" customWidth="1"/>
    <col min="5" max="5" width="18.7109375" style="11" customWidth="1"/>
    <col min="6" max="6" width="15.28515625" style="11" customWidth="1"/>
    <col min="7" max="7" width="36.7109375" style="14" customWidth="1"/>
    <col min="8" max="8" width="12" style="107" customWidth="1"/>
    <col min="9" max="9" width="15.7109375" style="107" customWidth="1"/>
    <col min="10" max="10" width="14.5703125" style="107" customWidth="1"/>
    <col min="11" max="11" width="19.28515625" style="11" bestFit="1" customWidth="1"/>
    <col min="12" max="12" width="15" style="14" customWidth="1"/>
    <col min="13" max="13" width="54.140625" style="104" customWidth="1"/>
    <col min="14" max="14" width="45.7109375" style="43" customWidth="1"/>
    <col min="15" max="16" width="45.7109375" style="11" customWidth="1"/>
    <col min="17" max="17" width="4.7109375" style="14" customWidth="1"/>
    <col min="18" max="16384" width="9" style="11"/>
  </cols>
  <sheetData>
    <row r="1" spans="2:17" s="1" customFormat="1" ht="15">
      <c r="B1" s="8"/>
      <c r="C1" s="8"/>
      <c r="G1" s="5"/>
      <c r="L1" s="5"/>
      <c r="M1" s="6"/>
      <c r="N1" s="7"/>
      <c r="Q1" s="5"/>
    </row>
    <row r="2" spans="2:17" s="1" customFormat="1" ht="20.25" customHeight="1">
      <c r="B2" s="31" t="s">
        <v>73</v>
      </c>
      <c r="C2" s="31"/>
      <c r="D2" s="33"/>
      <c r="E2" s="34"/>
      <c r="F2" s="34"/>
      <c r="G2" s="35"/>
      <c r="H2" s="34"/>
      <c r="I2" s="34"/>
      <c r="J2" s="34"/>
      <c r="K2" s="34"/>
      <c r="L2" s="35"/>
      <c r="M2" s="36"/>
      <c r="N2" s="34"/>
      <c r="O2" s="34"/>
      <c r="P2" s="34"/>
      <c r="Q2" s="5"/>
    </row>
    <row r="3" spans="2:17" ht="24" customHeight="1">
      <c r="B3" s="235" t="s">
        <v>74</v>
      </c>
      <c r="C3" s="232"/>
      <c r="D3"/>
      <c r="E3"/>
      <c r="F3"/>
      <c r="G3"/>
      <c r="H3"/>
      <c r="I3"/>
      <c r="J3"/>
      <c r="K3"/>
      <c r="L3"/>
      <c r="M3"/>
      <c r="N3"/>
      <c r="O3" s="54"/>
      <c r="P3" s="54"/>
    </row>
    <row r="4" spans="2:17" ht="24" customHeight="1">
      <c r="B4" s="233" t="s">
        <v>75</v>
      </c>
      <c r="C4" s="234"/>
      <c r="D4" s="231"/>
      <c r="E4" s="231"/>
      <c r="F4" s="231"/>
      <c r="G4" s="231"/>
      <c r="H4" s="231"/>
      <c r="I4" s="231"/>
      <c r="J4" s="231"/>
      <c r="K4" s="231"/>
      <c r="L4" s="231"/>
      <c r="M4" s="231"/>
      <c r="N4" s="54"/>
      <c r="O4" s="54"/>
      <c r="P4" s="54"/>
    </row>
    <row r="5" spans="2:17" ht="24" customHeight="1">
      <c r="B5" s="233" t="s">
        <v>76</v>
      </c>
      <c r="C5" s="234"/>
      <c r="D5" s="231"/>
      <c r="E5" s="231"/>
      <c r="F5" s="231"/>
      <c r="G5" s="231"/>
      <c r="H5" s="231"/>
      <c r="I5" s="231"/>
      <c r="J5" s="231"/>
      <c r="K5" s="231"/>
      <c r="L5" s="231"/>
      <c r="M5" s="231"/>
      <c r="N5" s="54"/>
      <c r="O5" s="54"/>
      <c r="P5" s="54"/>
    </row>
    <row r="6" spans="2:17" ht="24" customHeight="1">
      <c r="B6" s="233" t="s">
        <v>77</v>
      </c>
      <c r="C6" s="234"/>
      <c r="D6" s="231"/>
      <c r="E6" s="231"/>
      <c r="F6" s="231"/>
      <c r="G6" s="231"/>
      <c r="H6" s="231"/>
      <c r="I6" s="231"/>
      <c r="J6" s="231"/>
      <c r="K6" s="231"/>
      <c r="L6" s="231"/>
      <c r="M6" s="231"/>
      <c r="N6" s="54"/>
      <c r="O6" s="54"/>
      <c r="P6" s="54"/>
    </row>
    <row r="7" spans="2:17" ht="24" customHeight="1">
      <c r="B7" s="233" t="s">
        <v>78</v>
      </c>
      <c r="C7" s="234"/>
      <c r="D7" s="231"/>
      <c r="E7" s="231"/>
      <c r="F7" s="231"/>
      <c r="G7" s="231"/>
      <c r="H7" s="231"/>
      <c r="I7" s="231"/>
      <c r="J7" s="231"/>
      <c r="K7" s="231"/>
      <c r="L7" s="231"/>
      <c r="M7" s="231"/>
      <c r="N7" s="54"/>
      <c r="O7" s="54"/>
      <c r="P7" s="54"/>
    </row>
    <row r="8" spans="2:17" ht="24" customHeight="1">
      <c r="B8" s="233" t="s">
        <v>79</v>
      </c>
      <c r="C8" s="234"/>
      <c r="D8" s="231"/>
      <c r="E8" s="231"/>
      <c r="F8" s="231"/>
      <c r="G8" s="231"/>
      <c r="H8" s="231"/>
      <c r="I8" s="231"/>
      <c r="J8" s="231"/>
      <c r="K8" s="231"/>
      <c r="L8" s="231"/>
      <c r="M8" s="231"/>
      <c r="N8" s="54"/>
      <c r="O8" s="54"/>
      <c r="P8" s="54"/>
    </row>
    <row r="9" spans="2:17" ht="12.75">
      <c r="B9" s="44"/>
      <c r="C9" s="44"/>
      <c r="D9" s="108"/>
      <c r="H9" s="11"/>
      <c r="I9" s="11"/>
      <c r="J9" s="11"/>
    </row>
    <row r="10" spans="2:17" s="14" customFormat="1" ht="33.75" customHeight="1">
      <c r="B10" s="250" t="s">
        <v>80</v>
      </c>
      <c r="C10" s="251" t="s">
        <v>81</v>
      </c>
      <c r="D10" s="252" t="s">
        <v>82</v>
      </c>
      <c r="E10" s="252" t="s">
        <v>83</v>
      </c>
      <c r="F10" s="253" t="s">
        <v>84</v>
      </c>
      <c r="G10" s="253" t="s">
        <v>7</v>
      </c>
      <c r="H10" s="254" t="s">
        <v>85</v>
      </c>
      <c r="I10" s="254" t="s">
        <v>86</v>
      </c>
      <c r="J10" s="254" t="s">
        <v>87</v>
      </c>
      <c r="K10" s="255" t="s">
        <v>88</v>
      </c>
      <c r="L10" s="256" t="s">
        <v>89</v>
      </c>
      <c r="M10" s="255" t="s">
        <v>90</v>
      </c>
      <c r="N10" s="255" t="s">
        <v>91</v>
      </c>
      <c r="O10" s="255" t="s">
        <v>92</v>
      </c>
      <c r="P10" s="255" t="s">
        <v>93</v>
      </c>
    </row>
    <row r="11" spans="2:17" ht="35.1" customHeight="1">
      <c r="B11" s="109" t="s">
        <v>94</v>
      </c>
      <c r="C11" s="153" t="s">
        <v>95</v>
      </c>
      <c r="D11" s="46" t="s">
        <v>51</v>
      </c>
      <c r="E11" s="46" t="s">
        <v>96</v>
      </c>
      <c r="F11" s="46" t="s">
        <v>96</v>
      </c>
      <c r="G11" s="46" t="s">
        <v>97</v>
      </c>
      <c r="H11" s="47" t="s">
        <v>98</v>
      </c>
      <c r="I11" s="105">
        <v>6.0600000000000003E-3</v>
      </c>
      <c r="J11" s="47" t="s">
        <v>98</v>
      </c>
      <c r="K11" s="46" t="s">
        <v>99</v>
      </c>
      <c r="L11" s="135" t="s">
        <v>67</v>
      </c>
      <c r="M11" s="48" t="s">
        <v>100</v>
      </c>
      <c r="N11" s="48" t="s">
        <v>101</v>
      </c>
      <c r="O11" s="48" t="s">
        <v>102</v>
      </c>
      <c r="P11" s="48" t="s">
        <v>103</v>
      </c>
    </row>
    <row r="12" spans="2:17" ht="35.1" customHeight="1">
      <c r="B12" s="109" t="s">
        <v>104</v>
      </c>
      <c r="C12" s="153" t="s">
        <v>95</v>
      </c>
      <c r="D12" s="46" t="s">
        <v>51</v>
      </c>
      <c r="E12" s="46" t="s">
        <v>96</v>
      </c>
      <c r="F12" s="46" t="s">
        <v>96</v>
      </c>
      <c r="G12" s="46" t="s">
        <v>105</v>
      </c>
      <c r="H12" s="47" t="s">
        <v>98</v>
      </c>
      <c r="I12" s="105">
        <v>3.7699999999999999E-3</v>
      </c>
      <c r="J12" s="47" t="s">
        <v>98</v>
      </c>
      <c r="K12" s="46" t="s">
        <v>99</v>
      </c>
      <c r="L12" s="135" t="s">
        <v>67</v>
      </c>
      <c r="M12" s="48" t="s">
        <v>100</v>
      </c>
      <c r="N12" s="48" t="s">
        <v>106</v>
      </c>
      <c r="O12" s="48" t="s">
        <v>107</v>
      </c>
      <c r="P12" s="48" t="s">
        <v>103</v>
      </c>
    </row>
    <row r="13" spans="2:17" ht="35.1" customHeight="1">
      <c r="B13" s="109" t="s">
        <v>108</v>
      </c>
      <c r="C13" s="153" t="s">
        <v>95</v>
      </c>
      <c r="D13" s="46" t="s">
        <v>51</v>
      </c>
      <c r="E13" s="46" t="s">
        <v>96</v>
      </c>
      <c r="F13" s="46" t="s">
        <v>96</v>
      </c>
      <c r="G13" s="46" t="s">
        <v>109</v>
      </c>
      <c r="H13" s="47" t="s">
        <v>98</v>
      </c>
      <c r="I13" s="105">
        <v>3.81E-3</v>
      </c>
      <c r="J13" s="47" t="s">
        <v>98</v>
      </c>
      <c r="K13" s="46" t="s">
        <v>99</v>
      </c>
      <c r="L13" s="135" t="s">
        <v>67</v>
      </c>
      <c r="M13" s="48" t="s">
        <v>100</v>
      </c>
      <c r="N13" s="48" t="s">
        <v>101</v>
      </c>
      <c r="O13" s="48" t="s">
        <v>102</v>
      </c>
      <c r="P13" s="48" t="s">
        <v>103</v>
      </c>
    </row>
    <row r="14" spans="2:17" ht="35.1" customHeight="1">
      <c r="B14" s="109" t="s">
        <v>110</v>
      </c>
      <c r="C14" s="153" t="s">
        <v>95</v>
      </c>
      <c r="D14" s="46" t="s">
        <v>51</v>
      </c>
      <c r="E14" s="46" t="s">
        <v>96</v>
      </c>
      <c r="F14" s="46" t="s">
        <v>96</v>
      </c>
      <c r="G14" s="46" t="s">
        <v>111</v>
      </c>
      <c r="H14" s="47" t="s">
        <v>98</v>
      </c>
      <c r="I14" s="105">
        <v>2.2499999999999998E-3</v>
      </c>
      <c r="J14" s="47" t="s">
        <v>98</v>
      </c>
      <c r="K14" s="46" t="s">
        <v>99</v>
      </c>
      <c r="L14" s="135" t="s">
        <v>67</v>
      </c>
      <c r="M14" s="48" t="s">
        <v>100</v>
      </c>
      <c r="N14" s="48" t="s">
        <v>106</v>
      </c>
      <c r="O14" s="48" t="s">
        <v>107</v>
      </c>
      <c r="P14" s="48" t="s">
        <v>103</v>
      </c>
    </row>
    <row r="15" spans="2:17" ht="35.1" customHeight="1">
      <c r="B15" s="109" t="s">
        <v>112</v>
      </c>
      <c r="C15" s="153" t="s">
        <v>95</v>
      </c>
      <c r="D15" s="46" t="s">
        <v>51</v>
      </c>
      <c r="E15" s="46" t="s">
        <v>96</v>
      </c>
      <c r="F15" s="46" t="s">
        <v>96</v>
      </c>
      <c r="G15" s="46" t="s">
        <v>113</v>
      </c>
      <c r="H15" s="47" t="s">
        <v>98</v>
      </c>
      <c r="I15" s="105">
        <v>1.42E-3</v>
      </c>
      <c r="J15" s="47" t="s">
        <v>98</v>
      </c>
      <c r="K15" s="46" t="s">
        <v>99</v>
      </c>
      <c r="L15" s="135" t="s">
        <v>67</v>
      </c>
      <c r="M15" s="48" t="s">
        <v>100</v>
      </c>
      <c r="N15" s="48" t="s">
        <v>101</v>
      </c>
      <c r="O15" s="48" t="s">
        <v>102</v>
      </c>
      <c r="P15" s="48" t="s">
        <v>103</v>
      </c>
    </row>
    <row r="16" spans="2:17" ht="35.1" customHeight="1">
      <c r="B16" s="109" t="s">
        <v>114</v>
      </c>
      <c r="C16" s="153" t="s">
        <v>95</v>
      </c>
      <c r="D16" s="46" t="s">
        <v>51</v>
      </c>
      <c r="E16" s="46" t="s">
        <v>96</v>
      </c>
      <c r="F16" s="46" t="s">
        <v>96</v>
      </c>
      <c r="G16" s="46" t="s">
        <v>115</v>
      </c>
      <c r="H16" s="47" t="s">
        <v>98</v>
      </c>
      <c r="I16" s="105">
        <v>8.0000000000000004E-4</v>
      </c>
      <c r="J16" s="47" t="s">
        <v>98</v>
      </c>
      <c r="K16" s="46" t="s">
        <v>99</v>
      </c>
      <c r="L16" s="135" t="s">
        <v>67</v>
      </c>
      <c r="M16" s="48" t="s">
        <v>100</v>
      </c>
      <c r="N16" s="48" t="s">
        <v>106</v>
      </c>
      <c r="O16" s="48" t="s">
        <v>107</v>
      </c>
      <c r="P16" s="48" t="s">
        <v>103</v>
      </c>
    </row>
    <row r="17" spans="2:16" ht="35.1" customHeight="1">
      <c r="B17" s="109" t="s">
        <v>116</v>
      </c>
      <c r="C17" s="153" t="s">
        <v>95</v>
      </c>
      <c r="D17" s="46" t="s">
        <v>51</v>
      </c>
      <c r="E17" s="46" t="s">
        <v>96</v>
      </c>
      <c r="F17" s="46" t="s">
        <v>96</v>
      </c>
      <c r="G17" s="46" t="s">
        <v>117</v>
      </c>
      <c r="H17" s="47" t="s">
        <v>98</v>
      </c>
      <c r="I17" s="105">
        <v>7.3899999999999993E-2</v>
      </c>
      <c r="J17" s="47" t="s">
        <v>98</v>
      </c>
      <c r="K17" s="46" t="s">
        <v>99</v>
      </c>
      <c r="L17" s="135" t="s">
        <v>67</v>
      </c>
      <c r="M17" s="48" t="s">
        <v>100</v>
      </c>
      <c r="N17" s="48" t="s">
        <v>101</v>
      </c>
      <c r="O17" s="48" t="s">
        <v>102</v>
      </c>
      <c r="P17" s="48" t="s">
        <v>103</v>
      </c>
    </row>
    <row r="18" spans="2:16" ht="35.1" customHeight="1">
      <c r="B18" s="109" t="s">
        <v>118</v>
      </c>
      <c r="C18" s="153" t="s">
        <v>95</v>
      </c>
      <c r="D18" s="46" t="s">
        <v>51</v>
      </c>
      <c r="E18" s="46" t="s">
        <v>96</v>
      </c>
      <c r="F18" s="46" t="s">
        <v>96</v>
      </c>
      <c r="G18" s="46" t="s">
        <v>119</v>
      </c>
      <c r="H18" s="47" t="s">
        <v>98</v>
      </c>
      <c r="I18" s="105">
        <v>7.3800000000000004E-2</v>
      </c>
      <c r="J18" s="47" t="s">
        <v>98</v>
      </c>
      <c r="K18" s="46" t="s">
        <v>99</v>
      </c>
      <c r="L18" s="135" t="s">
        <v>67</v>
      </c>
      <c r="M18" s="48" t="s">
        <v>100</v>
      </c>
      <c r="N18" s="48" t="s">
        <v>106</v>
      </c>
      <c r="O18" s="48" t="s">
        <v>107</v>
      </c>
      <c r="P18" s="48" t="s">
        <v>103</v>
      </c>
    </row>
    <row r="19" spans="2:16" ht="35.1" customHeight="1">
      <c r="B19" s="109" t="s">
        <v>120</v>
      </c>
      <c r="C19" s="153" t="s">
        <v>95</v>
      </c>
      <c r="D19" s="46" t="s">
        <v>51</v>
      </c>
      <c r="E19" s="46" t="s">
        <v>121</v>
      </c>
      <c r="F19" s="46" t="s">
        <v>121</v>
      </c>
      <c r="G19" s="46" t="s">
        <v>97</v>
      </c>
      <c r="H19" s="47" t="s">
        <v>98</v>
      </c>
      <c r="I19" s="105">
        <v>2.9999999999999997E-4</v>
      </c>
      <c r="J19" s="47" t="s">
        <v>98</v>
      </c>
      <c r="K19" s="46" t="s">
        <v>99</v>
      </c>
      <c r="L19" s="135" t="s">
        <v>67</v>
      </c>
      <c r="M19" s="48" t="s">
        <v>100</v>
      </c>
      <c r="N19" s="48" t="s">
        <v>101</v>
      </c>
      <c r="O19" s="48" t="s">
        <v>102</v>
      </c>
      <c r="P19" s="48" t="s">
        <v>103</v>
      </c>
    </row>
    <row r="20" spans="2:16" ht="35.1" customHeight="1">
      <c r="B20" s="109">
        <v>3.1</v>
      </c>
      <c r="C20" s="153" t="s">
        <v>95</v>
      </c>
      <c r="D20" s="46" t="s">
        <v>51</v>
      </c>
      <c r="E20" s="46" t="s">
        <v>121</v>
      </c>
      <c r="F20" s="46" t="s">
        <v>121</v>
      </c>
      <c r="G20" s="46" t="s">
        <v>105</v>
      </c>
      <c r="H20" s="47" t="s">
        <v>98</v>
      </c>
      <c r="I20" s="105">
        <v>2.1000000000000001E-4</v>
      </c>
      <c r="J20" s="47" t="s">
        <v>98</v>
      </c>
      <c r="K20" s="46" t="s">
        <v>99</v>
      </c>
      <c r="L20" s="135" t="s">
        <v>67</v>
      </c>
      <c r="M20" s="48" t="s">
        <v>100</v>
      </c>
      <c r="N20" s="48" t="s">
        <v>106</v>
      </c>
      <c r="O20" s="48" t="s">
        <v>107</v>
      </c>
      <c r="P20" s="48" t="s">
        <v>103</v>
      </c>
    </row>
    <row r="21" spans="2:16" ht="35.1" customHeight="1">
      <c r="B21" s="109" t="s">
        <v>122</v>
      </c>
      <c r="C21" s="153" t="s">
        <v>95</v>
      </c>
      <c r="D21" s="46" t="s">
        <v>51</v>
      </c>
      <c r="E21" s="46" t="s">
        <v>121</v>
      </c>
      <c r="F21" s="46" t="s">
        <v>121</v>
      </c>
      <c r="G21" s="46" t="s">
        <v>109</v>
      </c>
      <c r="H21" s="47" t="s">
        <v>98</v>
      </c>
      <c r="I21" s="105">
        <v>1.1900000000000001E-3</v>
      </c>
      <c r="J21" s="47" t="s">
        <v>98</v>
      </c>
      <c r="K21" s="46" t="s">
        <v>99</v>
      </c>
      <c r="L21" s="135" t="s">
        <v>67</v>
      </c>
      <c r="M21" s="48" t="s">
        <v>100</v>
      </c>
      <c r="N21" s="48" t="s">
        <v>101</v>
      </c>
      <c r="O21" s="48" t="s">
        <v>102</v>
      </c>
      <c r="P21" s="48" t="s">
        <v>103</v>
      </c>
    </row>
    <row r="22" spans="2:16" ht="35.1" customHeight="1">
      <c r="B22" s="109" t="s">
        <v>123</v>
      </c>
      <c r="C22" s="153" t="s">
        <v>95</v>
      </c>
      <c r="D22" s="46" t="s">
        <v>51</v>
      </c>
      <c r="E22" s="46" t="s">
        <v>121</v>
      </c>
      <c r="F22" s="46" t="s">
        <v>121</v>
      </c>
      <c r="G22" s="46" t="s">
        <v>111</v>
      </c>
      <c r="H22" s="47" t="s">
        <v>98</v>
      </c>
      <c r="I22" s="105">
        <v>6.9999999999999999E-4</v>
      </c>
      <c r="J22" s="47" t="s">
        <v>98</v>
      </c>
      <c r="K22" s="46" t="s">
        <v>99</v>
      </c>
      <c r="L22" s="135" t="s">
        <v>67</v>
      </c>
      <c r="M22" s="48" t="s">
        <v>100</v>
      </c>
      <c r="N22" s="48" t="s">
        <v>106</v>
      </c>
      <c r="O22" s="48" t="s">
        <v>107</v>
      </c>
      <c r="P22" s="48" t="s">
        <v>103</v>
      </c>
    </row>
    <row r="23" spans="2:16" ht="35.1" customHeight="1">
      <c r="B23" s="109" t="s">
        <v>124</v>
      </c>
      <c r="C23" s="153" t="s">
        <v>95</v>
      </c>
      <c r="D23" s="46" t="s">
        <v>51</v>
      </c>
      <c r="E23" s="46" t="s">
        <v>121</v>
      </c>
      <c r="F23" s="46" t="s">
        <v>121</v>
      </c>
      <c r="G23" s="46" t="s">
        <v>113</v>
      </c>
      <c r="H23" s="47" t="s">
        <v>98</v>
      </c>
      <c r="I23" s="105">
        <v>6.0999999999999997E-4</v>
      </c>
      <c r="J23" s="47" t="s">
        <v>98</v>
      </c>
      <c r="K23" s="46" t="s">
        <v>99</v>
      </c>
      <c r="L23" s="135" t="s">
        <v>67</v>
      </c>
      <c r="M23" s="48" t="s">
        <v>100</v>
      </c>
      <c r="N23" s="48" t="s">
        <v>101</v>
      </c>
      <c r="O23" s="48" t="s">
        <v>102</v>
      </c>
      <c r="P23" s="48" t="s">
        <v>103</v>
      </c>
    </row>
    <row r="24" spans="2:16" ht="35.1" customHeight="1">
      <c r="B24" s="109" t="s">
        <v>125</v>
      </c>
      <c r="C24" s="153" t="s">
        <v>95</v>
      </c>
      <c r="D24" s="46" t="s">
        <v>51</v>
      </c>
      <c r="E24" s="46" t="s">
        <v>121</v>
      </c>
      <c r="F24" s="46" t="s">
        <v>121</v>
      </c>
      <c r="G24" s="46" t="s">
        <v>115</v>
      </c>
      <c r="H24" s="47" t="s">
        <v>98</v>
      </c>
      <c r="I24" s="105">
        <v>3.4000000000000002E-4</v>
      </c>
      <c r="J24" s="47" t="s">
        <v>98</v>
      </c>
      <c r="K24" s="46" t="s">
        <v>99</v>
      </c>
      <c r="L24" s="135" t="s">
        <v>67</v>
      </c>
      <c r="M24" s="48" t="s">
        <v>100</v>
      </c>
      <c r="N24" s="48" t="s">
        <v>106</v>
      </c>
      <c r="O24" s="48" t="s">
        <v>107</v>
      </c>
      <c r="P24" s="48" t="s">
        <v>103</v>
      </c>
    </row>
    <row r="25" spans="2:16" ht="35.1" customHeight="1">
      <c r="B25" s="109" t="s">
        <v>126</v>
      </c>
      <c r="C25" s="153" t="s">
        <v>95</v>
      </c>
      <c r="D25" s="46" t="s">
        <v>51</v>
      </c>
      <c r="E25" s="46" t="s">
        <v>121</v>
      </c>
      <c r="F25" s="46" t="s">
        <v>121</v>
      </c>
      <c r="G25" s="46" t="s">
        <v>117</v>
      </c>
      <c r="H25" s="47" t="s">
        <v>98</v>
      </c>
      <c r="I25" s="105">
        <v>4.3099999999999999E-2</v>
      </c>
      <c r="J25" s="47" t="s">
        <v>98</v>
      </c>
      <c r="K25" s="46" t="s">
        <v>99</v>
      </c>
      <c r="L25" s="135" t="s">
        <v>67</v>
      </c>
      <c r="M25" s="48" t="s">
        <v>100</v>
      </c>
      <c r="N25" s="48" t="s">
        <v>101</v>
      </c>
      <c r="O25" s="48" t="s">
        <v>102</v>
      </c>
      <c r="P25" s="48" t="s">
        <v>103</v>
      </c>
    </row>
    <row r="26" spans="2:16" ht="35.1" customHeight="1">
      <c r="B26" s="109" t="s">
        <v>127</v>
      </c>
      <c r="C26" s="153" t="s">
        <v>95</v>
      </c>
      <c r="D26" s="46" t="s">
        <v>51</v>
      </c>
      <c r="E26" s="46" t="s">
        <v>121</v>
      </c>
      <c r="F26" s="46" t="s">
        <v>121</v>
      </c>
      <c r="G26" s="46" t="s">
        <v>119</v>
      </c>
      <c r="H26" s="47" t="s">
        <v>98</v>
      </c>
      <c r="I26" s="105">
        <v>4.2880000000000001E-2</v>
      </c>
      <c r="J26" s="47" t="s">
        <v>98</v>
      </c>
      <c r="K26" s="46" t="s">
        <v>99</v>
      </c>
      <c r="L26" s="135" t="s">
        <v>67</v>
      </c>
      <c r="M26" s="48" t="s">
        <v>100</v>
      </c>
      <c r="N26" s="48" t="s">
        <v>106</v>
      </c>
      <c r="O26" s="48" t="s">
        <v>107</v>
      </c>
      <c r="P26" s="48" t="s">
        <v>103</v>
      </c>
    </row>
    <row r="27" spans="2:16" ht="35.1" customHeight="1">
      <c r="B27" s="109" t="s">
        <v>128</v>
      </c>
      <c r="C27" s="153" t="s">
        <v>95</v>
      </c>
      <c r="D27" s="46" t="s">
        <v>51</v>
      </c>
      <c r="E27" s="46" t="s">
        <v>129</v>
      </c>
      <c r="F27" s="46" t="s">
        <v>129</v>
      </c>
      <c r="G27" s="46" t="s">
        <v>97</v>
      </c>
      <c r="H27" s="47" t="s">
        <v>98</v>
      </c>
      <c r="I27" s="105">
        <v>2.3000000000000001E-4</v>
      </c>
      <c r="J27" s="47" t="s">
        <v>98</v>
      </c>
      <c r="K27" s="46" t="s">
        <v>99</v>
      </c>
      <c r="L27" s="135" t="s">
        <v>67</v>
      </c>
      <c r="M27" s="48" t="s">
        <v>100</v>
      </c>
      <c r="N27" s="48" t="s">
        <v>101</v>
      </c>
      <c r="O27" s="48" t="s">
        <v>102</v>
      </c>
      <c r="P27" s="48" t="s">
        <v>103</v>
      </c>
    </row>
    <row r="28" spans="2:16" ht="35.1" customHeight="1">
      <c r="B28" s="109" t="s">
        <v>130</v>
      </c>
      <c r="C28" s="153" t="s">
        <v>95</v>
      </c>
      <c r="D28" s="46" t="s">
        <v>51</v>
      </c>
      <c r="E28" s="46" t="s">
        <v>129</v>
      </c>
      <c r="F28" s="46" t="s">
        <v>129</v>
      </c>
      <c r="G28" s="46" t="s">
        <v>105</v>
      </c>
      <c r="H28" s="47" t="s">
        <v>98</v>
      </c>
      <c r="I28" s="105">
        <v>1.4999999999999999E-4</v>
      </c>
      <c r="J28" s="47" t="s">
        <v>98</v>
      </c>
      <c r="K28" s="46" t="s">
        <v>99</v>
      </c>
      <c r="L28" s="135" t="s">
        <v>67</v>
      </c>
      <c r="M28" s="48" t="s">
        <v>100</v>
      </c>
      <c r="N28" s="48" t="s">
        <v>106</v>
      </c>
      <c r="O28" s="48" t="s">
        <v>107</v>
      </c>
      <c r="P28" s="48" t="s">
        <v>103</v>
      </c>
    </row>
    <row r="29" spans="2:16" ht="35.1" customHeight="1">
      <c r="B29" s="109" t="s">
        <v>131</v>
      </c>
      <c r="C29" s="153" t="s">
        <v>95</v>
      </c>
      <c r="D29" s="46" t="s">
        <v>51</v>
      </c>
      <c r="E29" s="46" t="s">
        <v>129</v>
      </c>
      <c r="F29" s="46" t="s">
        <v>129</v>
      </c>
      <c r="G29" s="46" t="s">
        <v>109</v>
      </c>
      <c r="H29" s="47" t="s">
        <v>98</v>
      </c>
      <c r="I29" s="105">
        <v>7.2999999999999996E-4</v>
      </c>
      <c r="J29" s="47" t="s">
        <v>98</v>
      </c>
      <c r="K29" s="46" t="s">
        <v>99</v>
      </c>
      <c r="L29" s="135" t="s">
        <v>67</v>
      </c>
      <c r="M29" s="48" t="s">
        <v>100</v>
      </c>
      <c r="N29" s="48" t="s">
        <v>101</v>
      </c>
      <c r="O29" s="48" t="s">
        <v>102</v>
      </c>
      <c r="P29" s="48" t="s">
        <v>103</v>
      </c>
    </row>
    <row r="30" spans="2:16" ht="35.1" customHeight="1">
      <c r="B30" s="109">
        <v>3.2</v>
      </c>
      <c r="C30" s="153" t="s">
        <v>95</v>
      </c>
      <c r="D30" s="46" t="s">
        <v>51</v>
      </c>
      <c r="E30" s="46" t="s">
        <v>129</v>
      </c>
      <c r="F30" s="46" t="s">
        <v>129</v>
      </c>
      <c r="G30" s="46" t="s">
        <v>111</v>
      </c>
      <c r="H30" s="47" t="s">
        <v>98</v>
      </c>
      <c r="I30" s="105">
        <v>5.0000000000000001E-4</v>
      </c>
      <c r="J30" s="47" t="s">
        <v>98</v>
      </c>
      <c r="K30" s="46" t="s">
        <v>99</v>
      </c>
      <c r="L30" s="135" t="s">
        <v>67</v>
      </c>
      <c r="M30" s="48" t="s">
        <v>100</v>
      </c>
      <c r="N30" s="48" t="s">
        <v>106</v>
      </c>
      <c r="O30" s="48" t="s">
        <v>107</v>
      </c>
      <c r="P30" s="48" t="s">
        <v>103</v>
      </c>
    </row>
    <row r="31" spans="2:16" ht="35.1" customHeight="1">
      <c r="B31" s="109" t="s">
        <v>132</v>
      </c>
      <c r="C31" s="153" t="s">
        <v>95</v>
      </c>
      <c r="D31" s="46" t="s">
        <v>51</v>
      </c>
      <c r="E31" s="46" t="s">
        <v>129</v>
      </c>
      <c r="F31" s="46" t="s">
        <v>129</v>
      </c>
      <c r="G31" s="46" t="s">
        <v>113</v>
      </c>
      <c r="H31" s="47" t="s">
        <v>98</v>
      </c>
      <c r="I31" s="105">
        <v>3.1E-4</v>
      </c>
      <c r="J31" s="47" t="s">
        <v>98</v>
      </c>
      <c r="K31" s="46" t="s">
        <v>99</v>
      </c>
      <c r="L31" s="135" t="s">
        <v>67</v>
      </c>
      <c r="M31" s="48" t="s">
        <v>100</v>
      </c>
      <c r="N31" s="48" t="s">
        <v>101</v>
      </c>
      <c r="O31" s="48" t="s">
        <v>102</v>
      </c>
      <c r="P31" s="48" t="s">
        <v>103</v>
      </c>
    </row>
    <row r="32" spans="2:16" ht="35.1" customHeight="1">
      <c r="B32" s="109" t="s">
        <v>133</v>
      </c>
      <c r="C32" s="153" t="s">
        <v>95</v>
      </c>
      <c r="D32" s="46" t="s">
        <v>51</v>
      </c>
      <c r="E32" s="46" t="s">
        <v>129</v>
      </c>
      <c r="F32" s="46" t="s">
        <v>129</v>
      </c>
      <c r="G32" s="46" t="s">
        <v>115</v>
      </c>
      <c r="H32" s="47" t="s">
        <v>98</v>
      </c>
      <c r="I32" s="105">
        <v>1.4999999999999999E-4</v>
      </c>
      <c r="J32" s="47" t="s">
        <v>98</v>
      </c>
      <c r="K32" s="46" t="s">
        <v>99</v>
      </c>
      <c r="L32" s="135" t="s">
        <v>67</v>
      </c>
      <c r="M32" s="48" t="s">
        <v>100</v>
      </c>
      <c r="N32" s="48" t="s">
        <v>106</v>
      </c>
      <c r="O32" s="48" t="s">
        <v>107</v>
      </c>
      <c r="P32" s="48" t="s">
        <v>103</v>
      </c>
    </row>
    <row r="33" spans="2:16" ht="35.1" customHeight="1">
      <c r="B33" s="109" t="s">
        <v>134</v>
      </c>
      <c r="C33" s="153" t="s">
        <v>95</v>
      </c>
      <c r="D33" s="46" t="s">
        <v>51</v>
      </c>
      <c r="E33" s="46" t="s">
        <v>129</v>
      </c>
      <c r="F33" s="46" t="s">
        <v>129</v>
      </c>
      <c r="G33" s="46" t="s">
        <v>117</v>
      </c>
      <c r="H33" s="47" t="s">
        <v>98</v>
      </c>
      <c r="I33" s="105">
        <v>4.4830000000000002E-2</v>
      </c>
      <c r="J33" s="47" t="s">
        <v>98</v>
      </c>
      <c r="K33" s="46" t="s">
        <v>99</v>
      </c>
      <c r="L33" s="135" t="s">
        <v>67</v>
      </c>
      <c r="M33" s="48" t="s">
        <v>100</v>
      </c>
      <c r="N33" s="48" t="s">
        <v>101</v>
      </c>
      <c r="O33" s="48" t="s">
        <v>102</v>
      </c>
      <c r="P33" s="48" t="s">
        <v>103</v>
      </c>
    </row>
    <row r="34" spans="2:16" ht="35.1" customHeight="1">
      <c r="B34" s="109" t="s">
        <v>135</v>
      </c>
      <c r="C34" s="153" t="s">
        <v>95</v>
      </c>
      <c r="D34" s="46" t="s">
        <v>51</v>
      </c>
      <c r="E34" s="46" t="s">
        <v>129</v>
      </c>
      <c r="F34" s="46" t="s">
        <v>129</v>
      </c>
      <c r="G34" s="46" t="s">
        <v>119</v>
      </c>
      <c r="H34" s="47" t="s">
        <v>98</v>
      </c>
      <c r="I34" s="105">
        <v>4.4490000000000002E-2</v>
      </c>
      <c r="J34" s="47" t="s">
        <v>98</v>
      </c>
      <c r="K34" s="46" t="s">
        <v>99</v>
      </c>
      <c r="L34" s="135" t="s">
        <v>67</v>
      </c>
      <c r="M34" s="48" t="s">
        <v>100</v>
      </c>
      <c r="N34" s="48" t="s">
        <v>106</v>
      </c>
      <c r="O34" s="48" t="s">
        <v>107</v>
      </c>
      <c r="P34" s="48" t="s">
        <v>103</v>
      </c>
    </row>
    <row r="35" spans="2:16" ht="35.1" customHeight="1">
      <c r="B35" s="109" t="s">
        <v>136</v>
      </c>
      <c r="C35" s="153" t="s">
        <v>95</v>
      </c>
      <c r="D35" s="46" t="s">
        <v>51</v>
      </c>
      <c r="E35" s="46" t="s">
        <v>137</v>
      </c>
      <c r="F35" s="46" t="s">
        <v>137</v>
      </c>
      <c r="G35" s="46" t="s">
        <v>97</v>
      </c>
      <c r="H35" s="47" t="s">
        <v>98</v>
      </c>
      <c r="I35" s="105">
        <v>2.1000000000000001E-4</v>
      </c>
      <c r="J35" s="47" t="s">
        <v>98</v>
      </c>
      <c r="K35" s="46" t="s">
        <v>99</v>
      </c>
      <c r="L35" s="135" t="s">
        <v>67</v>
      </c>
      <c r="M35" s="48" t="s">
        <v>100</v>
      </c>
      <c r="N35" s="48" t="s">
        <v>101</v>
      </c>
      <c r="O35" s="48" t="s">
        <v>102</v>
      </c>
      <c r="P35" s="48" t="s">
        <v>103</v>
      </c>
    </row>
    <row r="36" spans="2:16" ht="35.1" customHeight="1">
      <c r="B36" s="109" t="s">
        <v>138</v>
      </c>
      <c r="C36" s="153" t="s">
        <v>95</v>
      </c>
      <c r="D36" s="46" t="s">
        <v>51</v>
      </c>
      <c r="E36" s="46" t="s">
        <v>137</v>
      </c>
      <c r="F36" s="46" t="s">
        <v>137</v>
      </c>
      <c r="G36" s="46" t="s">
        <v>105</v>
      </c>
      <c r="H36" s="47" t="s">
        <v>98</v>
      </c>
      <c r="I36" s="105">
        <v>1.3999999999999999E-4</v>
      </c>
      <c r="J36" s="47" t="s">
        <v>98</v>
      </c>
      <c r="K36" s="46" t="s">
        <v>99</v>
      </c>
      <c r="L36" s="135" t="s">
        <v>67</v>
      </c>
      <c r="M36" s="48" t="s">
        <v>100</v>
      </c>
      <c r="N36" s="48" t="s">
        <v>106</v>
      </c>
      <c r="O36" s="48" t="s">
        <v>107</v>
      </c>
      <c r="P36" s="48" t="s">
        <v>103</v>
      </c>
    </row>
    <row r="37" spans="2:16" ht="35.1" customHeight="1">
      <c r="B37" s="109" t="s">
        <v>139</v>
      </c>
      <c r="C37" s="153" t="s">
        <v>95</v>
      </c>
      <c r="D37" s="46" t="s">
        <v>51</v>
      </c>
      <c r="E37" s="46" t="s">
        <v>137</v>
      </c>
      <c r="F37" s="46" t="s">
        <v>137</v>
      </c>
      <c r="G37" s="46" t="s">
        <v>109</v>
      </c>
      <c r="H37" s="47" t="s">
        <v>98</v>
      </c>
      <c r="I37" s="105">
        <v>5.5999999999999995E-4</v>
      </c>
      <c r="J37" s="47" t="s">
        <v>98</v>
      </c>
      <c r="K37" s="46" t="s">
        <v>99</v>
      </c>
      <c r="L37" s="135" t="s">
        <v>67</v>
      </c>
      <c r="M37" s="48" t="s">
        <v>100</v>
      </c>
      <c r="N37" s="48" t="s">
        <v>101</v>
      </c>
      <c r="O37" s="48" t="s">
        <v>102</v>
      </c>
      <c r="P37" s="48" t="s">
        <v>103</v>
      </c>
    </row>
    <row r="38" spans="2:16" ht="35.1" customHeight="1">
      <c r="B38" s="109" t="s">
        <v>140</v>
      </c>
      <c r="C38" s="153" t="s">
        <v>95</v>
      </c>
      <c r="D38" s="46" t="s">
        <v>51</v>
      </c>
      <c r="E38" s="46" t="s">
        <v>137</v>
      </c>
      <c r="F38" s="46" t="s">
        <v>137</v>
      </c>
      <c r="G38" s="46" t="s">
        <v>111</v>
      </c>
      <c r="H38" s="47" t="s">
        <v>98</v>
      </c>
      <c r="I38" s="105">
        <v>4.2000000000000002E-4</v>
      </c>
      <c r="J38" s="47" t="s">
        <v>98</v>
      </c>
      <c r="K38" s="46" t="s">
        <v>99</v>
      </c>
      <c r="L38" s="135" t="s">
        <v>67</v>
      </c>
      <c r="M38" s="48" t="s">
        <v>100</v>
      </c>
      <c r="N38" s="48" t="s">
        <v>106</v>
      </c>
      <c r="O38" s="48" t="s">
        <v>107</v>
      </c>
      <c r="P38" s="48" t="s">
        <v>103</v>
      </c>
    </row>
    <row r="39" spans="2:16" ht="35.1" customHeight="1">
      <c r="B39" s="109" t="s">
        <v>141</v>
      </c>
      <c r="C39" s="153" t="s">
        <v>95</v>
      </c>
      <c r="D39" s="46" t="s">
        <v>51</v>
      </c>
      <c r="E39" s="46" t="s">
        <v>137</v>
      </c>
      <c r="F39" s="46" t="s">
        <v>137</v>
      </c>
      <c r="G39" s="46" t="s">
        <v>113</v>
      </c>
      <c r="H39" s="47" t="s">
        <v>98</v>
      </c>
      <c r="I39" s="105">
        <v>2.1000000000000001E-4</v>
      </c>
      <c r="J39" s="47" t="s">
        <v>98</v>
      </c>
      <c r="K39" s="46" t="s">
        <v>99</v>
      </c>
      <c r="L39" s="135" t="s">
        <v>67</v>
      </c>
      <c r="M39" s="48" t="s">
        <v>100</v>
      </c>
      <c r="N39" s="48" t="s">
        <v>101</v>
      </c>
      <c r="O39" s="48" t="s">
        <v>102</v>
      </c>
      <c r="P39" s="48" t="s">
        <v>103</v>
      </c>
    </row>
    <row r="40" spans="2:16" ht="35.1" customHeight="1">
      <c r="B40" s="109">
        <v>3.3</v>
      </c>
      <c r="C40" s="153" t="s">
        <v>95</v>
      </c>
      <c r="D40" s="46" t="s">
        <v>51</v>
      </c>
      <c r="E40" s="46" t="s">
        <v>137</v>
      </c>
      <c r="F40" s="46" t="s">
        <v>137</v>
      </c>
      <c r="G40" s="46" t="s">
        <v>115</v>
      </c>
      <c r="H40" s="47" t="s">
        <v>98</v>
      </c>
      <c r="I40" s="105">
        <v>1.3999999999999999E-4</v>
      </c>
      <c r="J40" s="47" t="s">
        <v>98</v>
      </c>
      <c r="K40" s="46" t="s">
        <v>99</v>
      </c>
      <c r="L40" s="135" t="s">
        <v>67</v>
      </c>
      <c r="M40" s="48" t="s">
        <v>100</v>
      </c>
      <c r="N40" s="48" t="s">
        <v>106</v>
      </c>
      <c r="O40" s="48" t="s">
        <v>107</v>
      </c>
      <c r="P40" s="48" t="s">
        <v>103</v>
      </c>
    </row>
    <row r="41" spans="2:16" ht="35.1" customHeight="1">
      <c r="B41" s="109" t="s">
        <v>142</v>
      </c>
      <c r="C41" s="153" t="s">
        <v>95</v>
      </c>
      <c r="D41" s="46" t="s">
        <v>51</v>
      </c>
      <c r="E41" s="46" t="s">
        <v>137</v>
      </c>
      <c r="F41" s="46" t="s">
        <v>137</v>
      </c>
      <c r="G41" s="46" t="s">
        <v>117</v>
      </c>
      <c r="H41" s="47" t="s">
        <v>98</v>
      </c>
      <c r="I41" s="105">
        <v>3.3610000000000001E-2</v>
      </c>
      <c r="J41" s="47" t="s">
        <v>98</v>
      </c>
      <c r="K41" s="46" t="s">
        <v>99</v>
      </c>
      <c r="L41" s="135" t="s">
        <v>67</v>
      </c>
      <c r="M41" s="48" t="s">
        <v>100</v>
      </c>
      <c r="N41" s="48" t="s">
        <v>101</v>
      </c>
      <c r="O41" s="48" t="s">
        <v>102</v>
      </c>
      <c r="P41" s="48" t="s">
        <v>103</v>
      </c>
    </row>
    <row r="42" spans="2:16" ht="35.1" customHeight="1">
      <c r="B42" s="109" t="s">
        <v>143</v>
      </c>
      <c r="C42" s="153" t="s">
        <v>95</v>
      </c>
      <c r="D42" s="46" t="s">
        <v>51</v>
      </c>
      <c r="E42" s="46" t="s">
        <v>137</v>
      </c>
      <c r="F42" s="46" t="s">
        <v>137</v>
      </c>
      <c r="G42" s="46" t="s">
        <v>119</v>
      </c>
      <c r="H42" s="47" t="s">
        <v>98</v>
      </c>
      <c r="I42" s="105">
        <v>3.3399999999999999E-2</v>
      </c>
      <c r="J42" s="47" t="s">
        <v>98</v>
      </c>
      <c r="K42" s="46" t="s">
        <v>99</v>
      </c>
      <c r="L42" s="135" t="s">
        <v>67</v>
      </c>
      <c r="M42" s="48" t="s">
        <v>100</v>
      </c>
      <c r="N42" s="48" t="s">
        <v>106</v>
      </c>
      <c r="O42" s="48" t="s">
        <v>107</v>
      </c>
      <c r="P42" s="48" t="s">
        <v>103</v>
      </c>
    </row>
    <row r="43" spans="2:16" ht="35.1" customHeight="1">
      <c r="B43" s="109" t="s">
        <v>144</v>
      </c>
      <c r="C43" s="153" t="s">
        <v>95</v>
      </c>
      <c r="D43" s="46" t="s">
        <v>51</v>
      </c>
      <c r="E43" s="46" t="s">
        <v>145</v>
      </c>
      <c r="F43" s="46" t="s">
        <v>145</v>
      </c>
      <c r="G43" s="46" t="s">
        <v>97</v>
      </c>
      <c r="H43" s="47" t="s">
        <v>98</v>
      </c>
      <c r="I43" s="105">
        <v>1.8000000000000001E-4</v>
      </c>
      <c r="J43" s="47" t="s">
        <v>98</v>
      </c>
      <c r="K43" s="46" t="s">
        <v>99</v>
      </c>
      <c r="L43" s="135" t="s">
        <v>67</v>
      </c>
      <c r="M43" s="48" t="s">
        <v>100</v>
      </c>
      <c r="N43" s="48" t="s">
        <v>101</v>
      </c>
      <c r="O43" s="48" t="s">
        <v>102</v>
      </c>
      <c r="P43" s="48" t="s">
        <v>103</v>
      </c>
    </row>
    <row r="44" spans="2:16" ht="35.1" customHeight="1">
      <c r="B44" s="109" t="s">
        <v>146</v>
      </c>
      <c r="C44" s="153" t="s">
        <v>95</v>
      </c>
      <c r="D44" s="46" t="s">
        <v>51</v>
      </c>
      <c r="E44" s="46" t="s">
        <v>145</v>
      </c>
      <c r="F44" s="46" t="s">
        <v>145</v>
      </c>
      <c r="G44" s="46" t="s">
        <v>105</v>
      </c>
      <c r="H44" s="47" t="s">
        <v>98</v>
      </c>
      <c r="I44" s="105">
        <v>1.2E-4</v>
      </c>
      <c r="J44" s="47" t="s">
        <v>98</v>
      </c>
      <c r="K44" s="46" t="s">
        <v>99</v>
      </c>
      <c r="L44" s="135" t="s">
        <v>67</v>
      </c>
      <c r="M44" s="48" t="s">
        <v>100</v>
      </c>
      <c r="N44" s="48" t="s">
        <v>106</v>
      </c>
      <c r="O44" s="48" t="s">
        <v>107</v>
      </c>
      <c r="P44" s="48" t="s">
        <v>103</v>
      </c>
    </row>
    <row r="45" spans="2:16" ht="35.1" customHeight="1">
      <c r="B45" s="109" t="s">
        <v>147</v>
      </c>
      <c r="C45" s="153" t="s">
        <v>95</v>
      </c>
      <c r="D45" s="46" t="s">
        <v>51</v>
      </c>
      <c r="E45" s="46" t="s">
        <v>145</v>
      </c>
      <c r="F45" s="46" t="s">
        <v>145</v>
      </c>
      <c r="G45" s="46" t="s">
        <v>109</v>
      </c>
      <c r="H45" s="47" t="s">
        <v>98</v>
      </c>
      <c r="I45" s="105">
        <v>1.6199999999999999E-3</v>
      </c>
      <c r="J45" s="47" t="s">
        <v>98</v>
      </c>
      <c r="K45" s="46" t="s">
        <v>99</v>
      </c>
      <c r="L45" s="135" t="s">
        <v>67</v>
      </c>
      <c r="M45" s="48" t="s">
        <v>100</v>
      </c>
      <c r="N45" s="48" t="s">
        <v>101</v>
      </c>
      <c r="O45" s="48" t="s">
        <v>102</v>
      </c>
      <c r="P45" s="48" t="s">
        <v>103</v>
      </c>
    </row>
    <row r="46" spans="2:16" ht="35.1" customHeight="1">
      <c r="B46" s="109" t="s">
        <v>148</v>
      </c>
      <c r="C46" s="153" t="s">
        <v>95</v>
      </c>
      <c r="D46" s="46" t="s">
        <v>51</v>
      </c>
      <c r="E46" s="46" t="s">
        <v>145</v>
      </c>
      <c r="F46" s="46" t="s">
        <v>145</v>
      </c>
      <c r="G46" s="46" t="s">
        <v>111</v>
      </c>
      <c r="H46" s="47" t="s">
        <v>98</v>
      </c>
      <c r="I46" s="105">
        <v>8.8000000000000003E-4</v>
      </c>
      <c r="J46" s="47" t="s">
        <v>98</v>
      </c>
      <c r="K46" s="46" t="s">
        <v>99</v>
      </c>
      <c r="L46" s="135" t="s">
        <v>67</v>
      </c>
      <c r="M46" s="48" t="s">
        <v>100</v>
      </c>
      <c r="N46" s="48" t="s">
        <v>106</v>
      </c>
      <c r="O46" s="48" t="s">
        <v>107</v>
      </c>
      <c r="P46" s="48" t="s">
        <v>103</v>
      </c>
    </row>
    <row r="47" spans="2:16" ht="35.1" customHeight="1">
      <c r="B47" s="109" t="s">
        <v>149</v>
      </c>
      <c r="C47" s="153" t="s">
        <v>95</v>
      </c>
      <c r="D47" s="46" t="s">
        <v>51</v>
      </c>
      <c r="E47" s="46" t="s">
        <v>145</v>
      </c>
      <c r="F47" s="46" t="s">
        <v>145</v>
      </c>
      <c r="G47" s="46" t="s">
        <v>113</v>
      </c>
      <c r="H47" s="47" t="s">
        <v>98</v>
      </c>
      <c r="I47" s="105">
        <v>1.2999999999999999E-3</v>
      </c>
      <c r="J47" s="47" t="s">
        <v>98</v>
      </c>
      <c r="K47" s="46" t="s">
        <v>99</v>
      </c>
      <c r="L47" s="135" t="s">
        <v>67</v>
      </c>
      <c r="M47" s="48" t="s">
        <v>100</v>
      </c>
      <c r="N47" s="48" t="s">
        <v>101</v>
      </c>
      <c r="O47" s="48" t="s">
        <v>102</v>
      </c>
      <c r="P47" s="48" t="s">
        <v>103</v>
      </c>
    </row>
    <row r="48" spans="2:16" ht="35.1" customHeight="1">
      <c r="B48" s="109" t="s">
        <v>150</v>
      </c>
      <c r="C48" s="153" t="s">
        <v>95</v>
      </c>
      <c r="D48" s="46" t="s">
        <v>51</v>
      </c>
      <c r="E48" s="46" t="s">
        <v>145</v>
      </c>
      <c r="F48" s="46" t="s">
        <v>145</v>
      </c>
      <c r="G48" s="46" t="s">
        <v>115</v>
      </c>
      <c r="H48" s="47" t="s">
        <v>98</v>
      </c>
      <c r="I48" s="105">
        <v>6.8999999999999997E-4</v>
      </c>
      <c r="J48" s="47" t="s">
        <v>98</v>
      </c>
      <c r="K48" s="46" t="s">
        <v>99</v>
      </c>
      <c r="L48" s="135" t="s">
        <v>67</v>
      </c>
      <c r="M48" s="48" t="s">
        <v>100</v>
      </c>
      <c r="N48" s="48" t="s">
        <v>106</v>
      </c>
      <c r="O48" s="48" t="s">
        <v>107</v>
      </c>
      <c r="P48" s="48" t="s">
        <v>103</v>
      </c>
    </row>
    <row r="49" spans="2:18" ht="35.1" customHeight="1">
      <c r="B49" s="109" t="s">
        <v>151</v>
      </c>
      <c r="C49" s="153" t="s">
        <v>95</v>
      </c>
      <c r="D49" s="46" t="s">
        <v>51</v>
      </c>
      <c r="E49" s="46" t="s">
        <v>145</v>
      </c>
      <c r="F49" s="46" t="s">
        <v>145</v>
      </c>
      <c r="G49" s="46" t="s">
        <v>117</v>
      </c>
      <c r="H49" s="47" t="s">
        <v>98</v>
      </c>
      <c r="I49" s="105">
        <v>5.2359999999999997E-2</v>
      </c>
      <c r="J49" s="47" t="s">
        <v>98</v>
      </c>
      <c r="K49" s="46" t="s">
        <v>99</v>
      </c>
      <c r="L49" s="135" t="s">
        <v>67</v>
      </c>
      <c r="M49" s="48" t="s">
        <v>100</v>
      </c>
      <c r="N49" s="48" t="s">
        <v>101</v>
      </c>
      <c r="O49" s="48" t="s">
        <v>102</v>
      </c>
      <c r="P49" s="48" t="s">
        <v>103</v>
      </c>
    </row>
    <row r="50" spans="2:18" ht="35.1" customHeight="1">
      <c r="B50" s="109" t="s">
        <v>152</v>
      </c>
      <c r="C50" s="153" t="s">
        <v>95</v>
      </c>
      <c r="D50" s="46" t="s">
        <v>51</v>
      </c>
      <c r="E50" s="46" t="s">
        <v>145</v>
      </c>
      <c r="F50" s="46" t="s">
        <v>145</v>
      </c>
      <c r="G50" s="46" t="s">
        <v>119</v>
      </c>
      <c r="H50" s="47" t="s">
        <v>98</v>
      </c>
      <c r="I50" s="105">
        <v>5.2789999999999997E-2</v>
      </c>
      <c r="J50" s="47" t="s">
        <v>98</v>
      </c>
      <c r="K50" s="46" t="s">
        <v>99</v>
      </c>
      <c r="L50" s="135" t="s">
        <v>67</v>
      </c>
      <c r="M50" s="48" t="s">
        <v>100</v>
      </c>
      <c r="N50" s="48" t="s">
        <v>106</v>
      </c>
      <c r="O50" s="48" t="s">
        <v>107</v>
      </c>
      <c r="P50" s="48" t="s">
        <v>103</v>
      </c>
    </row>
    <row r="51" spans="2:18" ht="35.1" customHeight="1">
      <c r="B51" s="109" t="s">
        <v>153</v>
      </c>
      <c r="C51" s="153" t="s">
        <v>95</v>
      </c>
      <c r="D51" s="46" t="s">
        <v>51</v>
      </c>
      <c r="E51" s="46" t="s">
        <v>154</v>
      </c>
      <c r="F51" s="46" t="s">
        <v>154</v>
      </c>
      <c r="G51" s="46" t="s">
        <v>97</v>
      </c>
      <c r="H51" s="47" t="s">
        <v>98</v>
      </c>
      <c r="I51" s="105">
        <v>4.4999999999999999E-4</v>
      </c>
      <c r="J51" s="47" t="s">
        <v>98</v>
      </c>
      <c r="K51" s="46" t="s">
        <v>99</v>
      </c>
      <c r="L51" s="135" t="s">
        <v>67</v>
      </c>
      <c r="M51" s="48" t="s">
        <v>100</v>
      </c>
      <c r="N51" s="48" t="s">
        <v>101</v>
      </c>
      <c r="O51" s="48" t="s">
        <v>102</v>
      </c>
      <c r="P51" s="48" t="s">
        <v>103</v>
      </c>
    </row>
    <row r="52" spans="2:18" ht="35.1" customHeight="1">
      <c r="B52" s="109" t="s">
        <v>155</v>
      </c>
      <c r="C52" s="153" t="s">
        <v>95</v>
      </c>
      <c r="D52" s="46" t="s">
        <v>51</v>
      </c>
      <c r="E52" s="46" t="s">
        <v>154</v>
      </c>
      <c r="F52" s="46" t="s">
        <v>154</v>
      </c>
      <c r="G52" s="46" t="s">
        <v>105</v>
      </c>
      <c r="H52" s="47" t="s">
        <v>98</v>
      </c>
      <c r="I52" s="105">
        <v>2.2000000000000001E-4</v>
      </c>
      <c r="J52" s="47" t="s">
        <v>98</v>
      </c>
      <c r="K52" s="46" t="s">
        <v>99</v>
      </c>
      <c r="L52" s="135" t="s">
        <v>67</v>
      </c>
      <c r="M52" s="48" t="s">
        <v>100</v>
      </c>
      <c r="N52" s="48" t="s">
        <v>106</v>
      </c>
      <c r="O52" s="48" t="s">
        <v>107</v>
      </c>
      <c r="P52" s="48" t="s">
        <v>103</v>
      </c>
    </row>
    <row r="53" spans="2:18" ht="35.1" customHeight="1">
      <c r="B53" s="109" t="s">
        <v>156</v>
      </c>
      <c r="C53" s="153" t="s">
        <v>95</v>
      </c>
      <c r="D53" s="46" t="s">
        <v>51</v>
      </c>
      <c r="E53" s="46" t="s">
        <v>154</v>
      </c>
      <c r="F53" s="46" t="s">
        <v>154</v>
      </c>
      <c r="G53" s="46" t="s">
        <v>109</v>
      </c>
      <c r="H53" s="47" t="s">
        <v>98</v>
      </c>
      <c r="I53" s="105">
        <v>2.2499999999999998E-3</v>
      </c>
      <c r="J53" s="47" t="s">
        <v>98</v>
      </c>
      <c r="K53" s="46" t="s">
        <v>99</v>
      </c>
      <c r="L53" s="135" t="s">
        <v>67</v>
      </c>
      <c r="M53" s="48" t="s">
        <v>100</v>
      </c>
      <c r="N53" s="48" t="s">
        <v>101</v>
      </c>
      <c r="O53" s="48" t="s">
        <v>102</v>
      </c>
      <c r="P53" s="48" t="s">
        <v>103</v>
      </c>
    </row>
    <row r="54" spans="2:18" ht="35.1" customHeight="1">
      <c r="B54" s="109" t="s">
        <v>157</v>
      </c>
      <c r="C54" s="153" t="s">
        <v>95</v>
      </c>
      <c r="D54" s="46" t="s">
        <v>51</v>
      </c>
      <c r="E54" s="46" t="s">
        <v>154</v>
      </c>
      <c r="F54" s="46" t="s">
        <v>154</v>
      </c>
      <c r="G54" s="46" t="s">
        <v>111</v>
      </c>
      <c r="H54" s="47" t="s">
        <v>98</v>
      </c>
      <c r="I54" s="105">
        <v>1.3500000000000001E-3</v>
      </c>
      <c r="J54" s="47" t="s">
        <v>98</v>
      </c>
      <c r="K54" s="46" t="s">
        <v>99</v>
      </c>
      <c r="L54" s="135" t="s">
        <v>67</v>
      </c>
      <c r="M54" s="48" t="s">
        <v>100</v>
      </c>
      <c r="N54" s="48" t="s">
        <v>106</v>
      </c>
      <c r="O54" s="48" t="s">
        <v>107</v>
      </c>
      <c r="P54" s="48" t="s">
        <v>103</v>
      </c>
    </row>
    <row r="55" spans="2:18" ht="35.1" customHeight="1">
      <c r="B55" s="109" t="s">
        <v>158</v>
      </c>
      <c r="C55" s="153" t="s">
        <v>95</v>
      </c>
      <c r="D55" s="46" t="s">
        <v>51</v>
      </c>
      <c r="E55" s="46" t="s">
        <v>154</v>
      </c>
      <c r="F55" s="46" t="s">
        <v>154</v>
      </c>
      <c r="G55" s="46" t="s">
        <v>113</v>
      </c>
      <c r="H55" s="47" t="s">
        <v>98</v>
      </c>
      <c r="I55" s="105">
        <v>1.1199999999999999E-3</v>
      </c>
      <c r="J55" s="47" t="s">
        <v>98</v>
      </c>
      <c r="K55" s="46" t="s">
        <v>99</v>
      </c>
      <c r="L55" s="135" t="s">
        <v>67</v>
      </c>
      <c r="M55" s="48" t="s">
        <v>100</v>
      </c>
      <c r="N55" s="48" t="s">
        <v>101</v>
      </c>
      <c r="O55" s="48" t="s">
        <v>102</v>
      </c>
      <c r="P55" s="48" t="s">
        <v>103</v>
      </c>
    </row>
    <row r="56" spans="2:18" ht="35.1" customHeight="1">
      <c r="B56" s="109" t="s">
        <v>159</v>
      </c>
      <c r="C56" s="153" t="s">
        <v>95</v>
      </c>
      <c r="D56" s="46" t="s">
        <v>51</v>
      </c>
      <c r="E56" s="46" t="s">
        <v>154</v>
      </c>
      <c r="F56" s="46" t="s">
        <v>154</v>
      </c>
      <c r="G56" s="46" t="s">
        <v>115</v>
      </c>
      <c r="H56" s="47" t="s">
        <v>98</v>
      </c>
      <c r="I56" s="105">
        <v>6.7000000000000002E-4</v>
      </c>
      <c r="J56" s="47" t="s">
        <v>98</v>
      </c>
      <c r="K56" s="46" t="s">
        <v>99</v>
      </c>
      <c r="L56" s="135" t="s">
        <v>67</v>
      </c>
      <c r="M56" s="48" t="s">
        <v>100</v>
      </c>
      <c r="N56" s="48" t="s">
        <v>106</v>
      </c>
      <c r="O56" s="48" t="s">
        <v>107</v>
      </c>
      <c r="P56" s="48" t="s">
        <v>103</v>
      </c>
    </row>
    <row r="57" spans="2:18" ht="35.1" customHeight="1">
      <c r="B57" s="109" t="s">
        <v>160</v>
      </c>
      <c r="C57" s="153" t="s">
        <v>95</v>
      </c>
      <c r="D57" s="46" t="s">
        <v>51</v>
      </c>
      <c r="E57" s="46" t="s">
        <v>154</v>
      </c>
      <c r="F57" s="46" t="s">
        <v>154</v>
      </c>
      <c r="G57" s="46" t="s">
        <v>117</v>
      </c>
      <c r="H57" s="47" t="s">
        <v>98</v>
      </c>
      <c r="I57" s="105">
        <v>4.0669999999999998E-2</v>
      </c>
      <c r="J57" s="47" t="s">
        <v>98</v>
      </c>
      <c r="K57" s="46" t="s">
        <v>99</v>
      </c>
      <c r="L57" s="135" t="s">
        <v>67</v>
      </c>
      <c r="M57" s="48" t="s">
        <v>100</v>
      </c>
      <c r="N57" s="48" t="s">
        <v>101</v>
      </c>
      <c r="O57" s="48" t="s">
        <v>102</v>
      </c>
      <c r="P57" s="48" t="s">
        <v>103</v>
      </c>
      <c r="R57" s="107"/>
    </row>
    <row r="58" spans="2:18" ht="35.1" customHeight="1">
      <c r="B58" s="109" t="s">
        <v>161</v>
      </c>
      <c r="C58" s="153" t="s">
        <v>95</v>
      </c>
      <c r="D58" s="46" t="s">
        <v>51</v>
      </c>
      <c r="E58" s="46" t="s">
        <v>154</v>
      </c>
      <c r="F58" s="46" t="s">
        <v>154</v>
      </c>
      <c r="G58" s="46" t="s">
        <v>119</v>
      </c>
      <c r="H58" s="47" t="s">
        <v>98</v>
      </c>
      <c r="I58" s="105">
        <v>4.1119999999999997E-2</v>
      </c>
      <c r="J58" s="47" t="s">
        <v>98</v>
      </c>
      <c r="K58" s="46" t="s">
        <v>99</v>
      </c>
      <c r="L58" s="135" t="s">
        <v>67</v>
      </c>
      <c r="M58" s="48" t="s">
        <v>100</v>
      </c>
      <c r="N58" s="48" t="s">
        <v>106</v>
      </c>
      <c r="O58" s="48" t="s">
        <v>162</v>
      </c>
      <c r="P58" s="48" t="s">
        <v>103</v>
      </c>
      <c r="R58" s="107"/>
    </row>
    <row r="59" spans="2:18" ht="35.1" customHeight="1">
      <c r="B59" s="109" t="s">
        <v>163</v>
      </c>
      <c r="C59" s="153" t="s">
        <v>95</v>
      </c>
      <c r="D59" s="46" t="s">
        <v>51</v>
      </c>
      <c r="E59" s="46" t="s">
        <v>164</v>
      </c>
      <c r="F59" s="46" t="s">
        <v>165</v>
      </c>
      <c r="G59" s="46" t="s">
        <v>166</v>
      </c>
      <c r="H59" s="47" t="s">
        <v>98</v>
      </c>
      <c r="I59" s="105">
        <v>5.1979999999999998E-2</v>
      </c>
      <c r="J59" s="47" t="s">
        <v>98</v>
      </c>
      <c r="K59" s="46" t="s">
        <v>99</v>
      </c>
      <c r="L59" s="135" t="s">
        <v>67</v>
      </c>
      <c r="M59" s="48" t="s">
        <v>100</v>
      </c>
      <c r="N59" s="48" t="s">
        <v>101</v>
      </c>
      <c r="O59" s="48" t="s">
        <v>162</v>
      </c>
      <c r="P59" s="48" t="s">
        <v>103</v>
      </c>
      <c r="R59" s="107"/>
    </row>
    <row r="60" spans="2:18" ht="35.1" customHeight="1">
      <c r="B60" s="109" t="s">
        <v>167</v>
      </c>
      <c r="C60" s="153" t="s">
        <v>95</v>
      </c>
      <c r="D60" s="46" t="s">
        <v>51</v>
      </c>
      <c r="E60" s="46" t="s">
        <v>164</v>
      </c>
      <c r="F60" s="46" t="s">
        <v>165</v>
      </c>
      <c r="G60" s="46" t="s">
        <v>168</v>
      </c>
      <c r="H60" s="47" t="s">
        <v>98</v>
      </c>
      <c r="I60" s="105">
        <v>5.0680000000000003E-2</v>
      </c>
      <c r="J60" s="47" t="s">
        <v>98</v>
      </c>
      <c r="K60" s="46" t="s">
        <v>99</v>
      </c>
      <c r="L60" s="135" t="s">
        <v>67</v>
      </c>
      <c r="M60" s="48" t="s">
        <v>100</v>
      </c>
      <c r="N60" s="48" t="s">
        <v>106</v>
      </c>
      <c r="O60" s="48" t="s">
        <v>162</v>
      </c>
      <c r="P60" s="48" t="s">
        <v>103</v>
      </c>
      <c r="R60" s="107"/>
    </row>
    <row r="61" spans="2:18" ht="35.1" customHeight="1">
      <c r="B61" s="109" t="s">
        <v>169</v>
      </c>
      <c r="C61" s="153" t="s">
        <v>95</v>
      </c>
      <c r="D61" s="46" t="s">
        <v>52</v>
      </c>
      <c r="E61" s="46" t="s">
        <v>96</v>
      </c>
      <c r="F61" s="46" t="s">
        <v>96</v>
      </c>
      <c r="G61" s="46" t="s">
        <v>170</v>
      </c>
      <c r="H61" s="47" t="s">
        <v>98</v>
      </c>
      <c r="I61" s="47">
        <v>-5.75</v>
      </c>
      <c r="J61" s="47" t="s">
        <v>98</v>
      </c>
      <c r="K61" s="46" t="s">
        <v>171</v>
      </c>
      <c r="L61" s="135" t="s">
        <v>67</v>
      </c>
      <c r="M61" s="48" t="s">
        <v>172</v>
      </c>
      <c r="N61" s="46" t="s">
        <v>173</v>
      </c>
      <c r="O61" s="48" t="s">
        <v>174</v>
      </c>
      <c r="P61" s="48" t="s">
        <v>175</v>
      </c>
      <c r="R61" s="107"/>
    </row>
    <row r="62" spans="2:18" ht="35.1" customHeight="1">
      <c r="B62" s="109" t="s">
        <v>176</v>
      </c>
      <c r="C62" s="153" t="s">
        <v>95</v>
      </c>
      <c r="D62" s="46" t="s">
        <v>52</v>
      </c>
      <c r="E62" s="46" t="s">
        <v>145</v>
      </c>
      <c r="F62" s="46" t="s">
        <v>177</v>
      </c>
      <c r="G62" s="46" t="s">
        <v>178</v>
      </c>
      <c r="H62" s="47">
        <v>-1.67</v>
      </c>
      <c r="I62" s="47">
        <v>-1.99</v>
      </c>
      <c r="J62" s="47">
        <v>-3.67</v>
      </c>
      <c r="K62" s="46" t="s">
        <v>171</v>
      </c>
      <c r="L62" s="135" t="s">
        <v>67</v>
      </c>
      <c r="M62" s="48" t="s">
        <v>179</v>
      </c>
      <c r="N62" s="48" t="s">
        <v>180</v>
      </c>
      <c r="O62" s="48" t="s">
        <v>181</v>
      </c>
      <c r="P62" s="48" t="s">
        <v>182</v>
      </c>
    </row>
    <row r="63" spans="2:18" ht="35.1" customHeight="1">
      <c r="B63" s="109" t="s">
        <v>183</v>
      </c>
      <c r="C63" s="153" t="s">
        <v>95</v>
      </c>
      <c r="D63" s="46" t="s">
        <v>52</v>
      </c>
      <c r="E63" s="46" t="s">
        <v>96</v>
      </c>
      <c r="F63" s="46" t="s">
        <v>184</v>
      </c>
      <c r="G63" s="46" t="s">
        <v>185</v>
      </c>
      <c r="H63" s="47">
        <v>-2</v>
      </c>
      <c r="I63" s="47">
        <v>-7</v>
      </c>
      <c r="J63" s="47">
        <v>-13</v>
      </c>
      <c r="K63" s="46" t="s">
        <v>171</v>
      </c>
      <c r="L63" s="135" t="s">
        <v>67</v>
      </c>
      <c r="M63" s="48" t="s">
        <v>179</v>
      </c>
      <c r="N63" s="48" t="s">
        <v>180</v>
      </c>
      <c r="O63" s="48" t="s">
        <v>186</v>
      </c>
      <c r="P63" s="48" t="s">
        <v>187</v>
      </c>
    </row>
    <row r="64" spans="2:18" ht="35.1" customHeight="1">
      <c r="B64" s="109" t="s">
        <v>188</v>
      </c>
      <c r="C64" s="153" t="s">
        <v>95</v>
      </c>
      <c r="D64" s="46" t="s">
        <v>52</v>
      </c>
      <c r="E64" s="46" t="s">
        <v>96</v>
      </c>
      <c r="F64" s="46" t="s">
        <v>184</v>
      </c>
      <c r="G64" s="46" t="s">
        <v>189</v>
      </c>
      <c r="H64" s="47">
        <v>-2.5</v>
      </c>
      <c r="I64" s="47">
        <v>-14.5</v>
      </c>
      <c r="J64" s="47">
        <v>-25.5</v>
      </c>
      <c r="K64" s="46" t="s">
        <v>171</v>
      </c>
      <c r="L64" s="135" t="s">
        <v>67</v>
      </c>
      <c r="M64" s="48" t="s">
        <v>179</v>
      </c>
      <c r="N64" s="48" t="s">
        <v>180</v>
      </c>
      <c r="O64" s="48" t="s">
        <v>181</v>
      </c>
      <c r="P64" s="48" t="s">
        <v>190</v>
      </c>
    </row>
    <row r="65" spans="2:19" ht="35.1" customHeight="1">
      <c r="B65" s="109" t="s">
        <v>191</v>
      </c>
      <c r="C65" s="153" t="s">
        <v>95</v>
      </c>
      <c r="D65" s="46" t="s">
        <v>52</v>
      </c>
      <c r="E65" s="46" t="s">
        <v>121</v>
      </c>
      <c r="F65" s="46" t="s">
        <v>192</v>
      </c>
      <c r="G65" s="46" t="s">
        <v>193</v>
      </c>
      <c r="H65" s="47">
        <v>-1.28</v>
      </c>
      <c r="I65" s="47">
        <v>-0.36</v>
      </c>
      <c r="J65" s="47">
        <v>0.92</v>
      </c>
      <c r="K65" s="46" t="s">
        <v>171</v>
      </c>
      <c r="L65" s="135" t="s">
        <v>67</v>
      </c>
      <c r="M65" s="48" t="s">
        <v>179</v>
      </c>
      <c r="N65" s="48" t="s">
        <v>194</v>
      </c>
      <c r="O65" s="48" t="s">
        <v>181</v>
      </c>
      <c r="P65" s="48" t="s">
        <v>182</v>
      </c>
    </row>
    <row r="66" spans="2:19" ht="35.1" customHeight="1">
      <c r="B66" s="109" t="s">
        <v>195</v>
      </c>
      <c r="C66" s="153" t="s">
        <v>95</v>
      </c>
      <c r="D66" s="46" t="s">
        <v>52</v>
      </c>
      <c r="E66" s="46" t="s">
        <v>129</v>
      </c>
      <c r="F66" s="46" t="s">
        <v>129</v>
      </c>
      <c r="G66" s="46" t="s">
        <v>196</v>
      </c>
      <c r="H66" s="47"/>
      <c r="I66" s="47">
        <v>5.3999999999999999E-2</v>
      </c>
      <c r="J66" s="47"/>
      <c r="K66" s="46" t="s">
        <v>171</v>
      </c>
      <c r="L66" s="135" t="s">
        <v>67</v>
      </c>
      <c r="M66" s="48" t="s">
        <v>179</v>
      </c>
      <c r="N66" s="48" t="s">
        <v>194</v>
      </c>
      <c r="O66" s="48" t="s">
        <v>181</v>
      </c>
      <c r="P66" s="48" t="s">
        <v>175</v>
      </c>
    </row>
    <row r="67" spans="2:19" ht="35.1" customHeight="1">
      <c r="B67" s="109" t="s">
        <v>197</v>
      </c>
      <c r="C67" s="153" t="s">
        <v>95</v>
      </c>
      <c r="D67" s="46" t="s">
        <v>52</v>
      </c>
      <c r="E67" s="46" t="s">
        <v>137</v>
      </c>
      <c r="F67" s="46" t="s">
        <v>198</v>
      </c>
      <c r="G67" s="46" t="s">
        <v>199</v>
      </c>
      <c r="H67" s="47" t="s">
        <v>98</v>
      </c>
      <c r="I67" s="47">
        <v>23.8</v>
      </c>
      <c r="J67" s="47" t="s">
        <v>98</v>
      </c>
      <c r="K67" s="46" t="s">
        <v>171</v>
      </c>
      <c r="L67" s="135" t="s">
        <v>67</v>
      </c>
      <c r="M67" s="48" t="s">
        <v>200</v>
      </c>
      <c r="N67" s="48" t="s">
        <v>201</v>
      </c>
      <c r="O67" s="48" t="s">
        <v>202</v>
      </c>
      <c r="P67" s="48" t="s">
        <v>175</v>
      </c>
    </row>
    <row r="68" spans="2:19" ht="35.1" customHeight="1">
      <c r="B68" s="109" t="s">
        <v>203</v>
      </c>
      <c r="C68" s="153" t="s">
        <v>95</v>
      </c>
      <c r="D68" s="46" t="s">
        <v>52</v>
      </c>
      <c r="E68" s="46" t="s">
        <v>137</v>
      </c>
      <c r="F68" s="46" t="s">
        <v>198</v>
      </c>
      <c r="G68" s="46" t="s">
        <v>204</v>
      </c>
      <c r="H68" s="47" t="s">
        <v>98</v>
      </c>
      <c r="I68" s="47">
        <v>4.5</v>
      </c>
      <c r="J68" s="47" t="s">
        <v>98</v>
      </c>
      <c r="K68" s="46" t="s">
        <v>171</v>
      </c>
      <c r="L68" s="135" t="s">
        <v>67</v>
      </c>
      <c r="M68" s="48" t="s">
        <v>200</v>
      </c>
      <c r="N68" s="48" t="s">
        <v>201</v>
      </c>
      <c r="O68" s="48" t="s">
        <v>202</v>
      </c>
      <c r="P68" s="48" t="s">
        <v>175</v>
      </c>
    </row>
    <row r="69" spans="2:19" ht="35.1" customHeight="1">
      <c r="B69" s="109" t="s">
        <v>205</v>
      </c>
      <c r="C69" s="153" t="s">
        <v>95</v>
      </c>
      <c r="D69" s="46" t="s">
        <v>52</v>
      </c>
      <c r="E69" s="46" t="s">
        <v>137</v>
      </c>
      <c r="F69" s="46" t="s">
        <v>198</v>
      </c>
      <c r="G69" s="46" t="s">
        <v>206</v>
      </c>
      <c r="H69" s="47" t="s">
        <v>98</v>
      </c>
      <c r="I69" s="47">
        <v>2.5</v>
      </c>
      <c r="J69" s="47" t="s">
        <v>98</v>
      </c>
      <c r="K69" s="46" t="s">
        <v>171</v>
      </c>
      <c r="L69" s="135" t="s">
        <v>67</v>
      </c>
      <c r="M69" s="48" t="s">
        <v>200</v>
      </c>
      <c r="N69" s="48" t="s">
        <v>201</v>
      </c>
      <c r="O69" s="48" t="s">
        <v>202</v>
      </c>
      <c r="P69" s="48" t="s">
        <v>175</v>
      </c>
    </row>
    <row r="70" spans="2:19" ht="35.1" customHeight="1">
      <c r="B70" s="109" t="s">
        <v>207</v>
      </c>
      <c r="C70" s="153" t="s">
        <v>95</v>
      </c>
      <c r="D70" s="46" t="s">
        <v>52</v>
      </c>
      <c r="E70" s="46" t="s">
        <v>137</v>
      </c>
      <c r="F70" s="46" t="s">
        <v>198</v>
      </c>
      <c r="G70" s="46" t="s">
        <v>208</v>
      </c>
      <c r="H70" s="47" t="s">
        <v>98</v>
      </c>
      <c r="I70" s="47">
        <v>1.1000000000000001</v>
      </c>
      <c r="J70" s="47" t="s">
        <v>98</v>
      </c>
      <c r="K70" s="46" t="s">
        <v>171</v>
      </c>
      <c r="L70" s="135" t="s">
        <v>67</v>
      </c>
      <c r="M70" s="48" t="s">
        <v>200</v>
      </c>
      <c r="N70" s="48" t="s">
        <v>201</v>
      </c>
      <c r="O70" s="48" t="s">
        <v>202</v>
      </c>
      <c r="P70" s="48" t="s">
        <v>175</v>
      </c>
    </row>
    <row r="71" spans="2:19" ht="35.1" customHeight="1">
      <c r="B71" s="109" t="s">
        <v>209</v>
      </c>
      <c r="C71" s="153" t="s">
        <v>95</v>
      </c>
      <c r="D71" s="46" t="s">
        <v>52</v>
      </c>
      <c r="E71" s="46" t="s">
        <v>145</v>
      </c>
      <c r="F71" s="46" t="s">
        <v>145</v>
      </c>
      <c r="G71" s="46" t="s">
        <v>210</v>
      </c>
      <c r="H71" s="47" t="s">
        <v>98</v>
      </c>
      <c r="I71" s="47">
        <v>32.9</v>
      </c>
      <c r="J71" s="47" t="s">
        <v>98</v>
      </c>
      <c r="K71" s="46" t="s">
        <v>171</v>
      </c>
      <c r="L71" s="135" t="s">
        <v>67</v>
      </c>
      <c r="M71" s="48" t="s">
        <v>179</v>
      </c>
      <c r="N71" s="48" t="s">
        <v>211</v>
      </c>
      <c r="O71" s="48" t="s">
        <v>212</v>
      </c>
      <c r="P71" s="48" t="s">
        <v>175</v>
      </c>
    </row>
    <row r="72" spans="2:19" ht="35.1" customHeight="1">
      <c r="B72" s="109" t="s">
        <v>213</v>
      </c>
      <c r="C72" s="153" t="s">
        <v>95</v>
      </c>
      <c r="D72" s="46" t="s">
        <v>52</v>
      </c>
      <c r="E72" s="46" t="s">
        <v>145</v>
      </c>
      <c r="F72" s="46" t="s">
        <v>145</v>
      </c>
      <c r="G72" s="46" t="s">
        <v>214</v>
      </c>
      <c r="H72" s="47" t="s">
        <v>98</v>
      </c>
      <c r="I72" s="47">
        <v>0.28999999999999998</v>
      </c>
      <c r="J72" s="47" t="s">
        <v>98</v>
      </c>
      <c r="K72" s="46" t="s">
        <v>171</v>
      </c>
      <c r="L72" s="135" t="s">
        <v>67</v>
      </c>
      <c r="M72" s="48" t="s">
        <v>179</v>
      </c>
      <c r="N72" s="48" t="s">
        <v>194</v>
      </c>
      <c r="O72" s="48" t="s">
        <v>181</v>
      </c>
      <c r="P72" s="48" t="s">
        <v>175</v>
      </c>
    </row>
    <row r="73" spans="2:19" ht="35.1" customHeight="1">
      <c r="B73" s="109" t="s">
        <v>215</v>
      </c>
      <c r="C73" s="153" t="s">
        <v>95</v>
      </c>
      <c r="D73" s="46" t="s">
        <v>52</v>
      </c>
      <c r="E73" s="46" t="s">
        <v>154</v>
      </c>
      <c r="F73" s="46" t="s">
        <v>216</v>
      </c>
      <c r="G73" s="46" t="s">
        <v>217</v>
      </c>
      <c r="H73" s="47">
        <v>-2.35</v>
      </c>
      <c r="I73" s="47">
        <v>-5.19</v>
      </c>
      <c r="J73" s="47">
        <v>-8.0299999999999994</v>
      </c>
      <c r="K73" s="46" t="s">
        <v>171</v>
      </c>
      <c r="L73" s="135" t="s">
        <v>67</v>
      </c>
      <c r="M73" s="48" t="s">
        <v>179</v>
      </c>
      <c r="N73" s="48" t="s">
        <v>218</v>
      </c>
      <c r="O73" s="48" t="s">
        <v>202</v>
      </c>
      <c r="P73" s="48" t="s">
        <v>182</v>
      </c>
    </row>
    <row r="74" spans="2:19" ht="35.1" customHeight="1">
      <c r="B74" s="109" t="s">
        <v>219</v>
      </c>
      <c r="C74" s="153" t="s">
        <v>95</v>
      </c>
      <c r="D74" s="46" t="s">
        <v>52</v>
      </c>
      <c r="E74" s="46" t="s">
        <v>154</v>
      </c>
      <c r="F74" s="46" t="s">
        <v>220</v>
      </c>
      <c r="G74" s="46" t="s">
        <v>221</v>
      </c>
      <c r="H74" s="47">
        <v>-2.13</v>
      </c>
      <c r="I74" s="47">
        <v>-2.1800000000000002</v>
      </c>
      <c r="J74" s="47">
        <v>-2.68</v>
      </c>
      <c r="K74" s="46" t="s">
        <v>171</v>
      </c>
      <c r="L74" s="135" t="s">
        <v>67</v>
      </c>
      <c r="M74" s="48" t="s">
        <v>179</v>
      </c>
      <c r="N74" s="48" t="s">
        <v>218</v>
      </c>
      <c r="O74" s="48" t="s">
        <v>181</v>
      </c>
      <c r="P74" s="48" t="s">
        <v>182</v>
      </c>
      <c r="Q74" s="133"/>
      <c r="R74" s="107"/>
      <c r="S74" s="107"/>
    </row>
    <row r="75" spans="2:19" ht="35.1" customHeight="1">
      <c r="B75" s="109" t="s">
        <v>222</v>
      </c>
      <c r="C75" s="153" t="s">
        <v>95</v>
      </c>
      <c r="D75" s="46" t="s">
        <v>52</v>
      </c>
      <c r="E75" s="46" t="s">
        <v>223</v>
      </c>
      <c r="F75" s="46" t="s">
        <v>224</v>
      </c>
      <c r="G75" s="46" t="s">
        <v>225</v>
      </c>
      <c r="H75" s="47">
        <v>-0.4</v>
      </c>
      <c r="I75" s="47">
        <v>-1.98</v>
      </c>
      <c r="J75" s="47">
        <v>-3.45</v>
      </c>
      <c r="K75" s="46" t="s">
        <v>171</v>
      </c>
      <c r="L75" s="135" t="s">
        <v>67</v>
      </c>
      <c r="M75" s="48" t="s">
        <v>179</v>
      </c>
      <c r="N75" s="48" t="s">
        <v>218</v>
      </c>
      <c r="O75" s="48" t="s">
        <v>181</v>
      </c>
      <c r="P75" s="48" t="s">
        <v>182</v>
      </c>
      <c r="Q75" s="133"/>
      <c r="R75" s="107"/>
      <c r="S75" s="107"/>
    </row>
    <row r="76" spans="2:19" ht="35.1" customHeight="1">
      <c r="B76" s="109" t="s">
        <v>226</v>
      </c>
      <c r="C76" s="153" t="s">
        <v>95</v>
      </c>
      <c r="D76" s="46" t="s">
        <v>52</v>
      </c>
      <c r="E76" s="46" t="s">
        <v>223</v>
      </c>
      <c r="F76" s="46" t="s">
        <v>227</v>
      </c>
      <c r="G76" s="46" t="s">
        <v>228</v>
      </c>
      <c r="H76" s="47">
        <v>-7.0000000000000007E-2</v>
      </c>
      <c r="I76" s="47">
        <v>-1.1200000000000001</v>
      </c>
      <c r="J76" s="47">
        <v>-2.16</v>
      </c>
      <c r="K76" s="46" t="s">
        <v>171</v>
      </c>
      <c r="L76" s="135" t="s">
        <v>67</v>
      </c>
      <c r="M76" s="48" t="s">
        <v>179</v>
      </c>
      <c r="N76" s="48" t="s">
        <v>218</v>
      </c>
      <c r="O76" s="48" t="s">
        <v>181</v>
      </c>
      <c r="P76" s="48" t="s">
        <v>182</v>
      </c>
      <c r="Q76" s="133"/>
      <c r="R76" s="107"/>
      <c r="S76" s="107"/>
    </row>
    <row r="77" spans="2:19" ht="59.25" customHeight="1">
      <c r="B77" s="129" t="s">
        <v>229</v>
      </c>
      <c r="C77" s="165" t="s">
        <v>230</v>
      </c>
      <c r="D77" s="46" t="s">
        <v>44</v>
      </c>
      <c r="E77" s="46" t="s">
        <v>145</v>
      </c>
      <c r="F77" s="46" t="s">
        <v>231</v>
      </c>
      <c r="G77" s="46" t="s">
        <v>232</v>
      </c>
      <c r="H77" s="47">
        <v>7.5</v>
      </c>
      <c r="I77" s="47">
        <v>8.6999999999999993</v>
      </c>
      <c r="J77" s="47">
        <v>10</v>
      </c>
      <c r="K77" s="46" t="s">
        <v>99</v>
      </c>
      <c r="L77" s="135" t="s">
        <v>67</v>
      </c>
      <c r="M77" s="48" t="s">
        <v>233</v>
      </c>
      <c r="N77" s="48" t="s">
        <v>234</v>
      </c>
      <c r="O77" s="48" t="s">
        <v>235</v>
      </c>
      <c r="P77" s="48" t="s">
        <v>236</v>
      </c>
      <c r="Q77" s="133"/>
      <c r="R77" s="107"/>
      <c r="S77" s="107"/>
    </row>
    <row r="78" spans="2:19" ht="57.75" customHeight="1">
      <c r="B78" s="129" t="s">
        <v>237</v>
      </c>
      <c r="C78" s="165" t="s">
        <v>230</v>
      </c>
      <c r="D78" s="46" t="s">
        <v>44</v>
      </c>
      <c r="E78" s="46" t="s">
        <v>145</v>
      </c>
      <c r="F78" s="46" t="s">
        <v>145</v>
      </c>
      <c r="G78" s="46" t="s">
        <v>238</v>
      </c>
      <c r="H78" s="47" t="s">
        <v>98</v>
      </c>
      <c r="I78" s="47">
        <v>16800</v>
      </c>
      <c r="J78" s="49">
        <v>19950</v>
      </c>
      <c r="K78" s="46" t="s">
        <v>239</v>
      </c>
      <c r="L78" s="135" t="s">
        <v>67</v>
      </c>
      <c r="M78" s="48" t="s">
        <v>233</v>
      </c>
      <c r="N78" s="48" t="s">
        <v>240</v>
      </c>
      <c r="O78" s="48" t="s">
        <v>235</v>
      </c>
      <c r="P78" s="48" t="s">
        <v>236</v>
      </c>
      <c r="Q78" s="133"/>
      <c r="R78" s="107"/>
      <c r="S78" s="107"/>
    </row>
    <row r="79" spans="2:19" ht="57.75" customHeight="1">
      <c r="B79" s="129" t="s">
        <v>241</v>
      </c>
      <c r="C79" s="165" t="s">
        <v>230</v>
      </c>
      <c r="D79" s="46" t="s">
        <v>44</v>
      </c>
      <c r="E79" s="46" t="s">
        <v>145</v>
      </c>
      <c r="F79" s="46" t="s">
        <v>145</v>
      </c>
      <c r="G79" s="46" t="s">
        <v>242</v>
      </c>
      <c r="H79" s="47" t="s">
        <v>98</v>
      </c>
      <c r="I79" s="49">
        <v>562.35</v>
      </c>
      <c r="J79" s="47">
        <v>728.7</v>
      </c>
      <c r="K79" s="46" t="s">
        <v>243</v>
      </c>
      <c r="L79" s="135" t="s">
        <v>67</v>
      </c>
      <c r="M79" s="48" t="s">
        <v>233</v>
      </c>
      <c r="N79" s="48" t="s">
        <v>244</v>
      </c>
      <c r="O79" s="48" t="s">
        <v>235</v>
      </c>
      <c r="P79" s="48" t="s">
        <v>236</v>
      </c>
      <c r="Q79" s="133"/>
      <c r="R79" s="107"/>
      <c r="S79" s="107"/>
    </row>
    <row r="80" spans="2:19" ht="57.75" customHeight="1">
      <c r="B80" s="129" t="s">
        <v>245</v>
      </c>
      <c r="C80" s="165" t="s">
        <v>230</v>
      </c>
      <c r="D80" s="46" t="s">
        <v>44</v>
      </c>
      <c r="E80" s="46" t="s">
        <v>145</v>
      </c>
      <c r="F80" s="46" t="s">
        <v>145</v>
      </c>
      <c r="G80" s="46" t="s">
        <v>246</v>
      </c>
      <c r="H80" s="49">
        <v>320</v>
      </c>
      <c r="I80" s="49">
        <v>400</v>
      </c>
      <c r="J80" s="49">
        <v>440</v>
      </c>
      <c r="K80" s="46" t="s">
        <v>243</v>
      </c>
      <c r="L80" s="135" t="s">
        <v>67</v>
      </c>
      <c r="M80" s="48" t="s">
        <v>233</v>
      </c>
      <c r="N80" s="48" t="s">
        <v>247</v>
      </c>
      <c r="O80" s="48" t="s">
        <v>235</v>
      </c>
      <c r="P80" s="48" t="s">
        <v>236</v>
      </c>
      <c r="Q80" s="133"/>
      <c r="R80" s="107"/>
      <c r="S80" s="107"/>
    </row>
    <row r="81" spans="2:19" ht="57.75" customHeight="1">
      <c r="B81" s="129" t="s">
        <v>248</v>
      </c>
      <c r="C81" s="165" t="s">
        <v>230</v>
      </c>
      <c r="D81" s="46" t="s">
        <v>44</v>
      </c>
      <c r="E81" s="46" t="s">
        <v>145</v>
      </c>
      <c r="F81" s="46" t="s">
        <v>145</v>
      </c>
      <c r="G81" s="46" t="s">
        <v>249</v>
      </c>
      <c r="H81" s="49">
        <v>180.88</v>
      </c>
      <c r="I81" s="49">
        <v>485.64</v>
      </c>
      <c r="J81" s="49">
        <v>600.4</v>
      </c>
      <c r="K81" s="46" t="s">
        <v>243</v>
      </c>
      <c r="L81" s="135" t="s">
        <v>67</v>
      </c>
      <c r="M81" s="48" t="s">
        <v>233</v>
      </c>
      <c r="N81" s="48" t="s">
        <v>250</v>
      </c>
      <c r="O81" s="48" t="s">
        <v>235</v>
      </c>
      <c r="P81" s="48" t="s">
        <v>236</v>
      </c>
      <c r="Q81" s="133"/>
      <c r="R81" s="107"/>
      <c r="S81" s="107"/>
    </row>
    <row r="82" spans="2:19" ht="35.1" customHeight="1">
      <c r="B82" s="109" t="s">
        <v>251</v>
      </c>
      <c r="C82" s="165" t="s">
        <v>230</v>
      </c>
      <c r="D82" s="46" t="s">
        <v>46</v>
      </c>
      <c r="E82" s="46" t="s">
        <v>96</v>
      </c>
      <c r="F82" s="46" t="s">
        <v>252</v>
      </c>
      <c r="G82" s="46" t="s">
        <v>253</v>
      </c>
      <c r="H82" s="47" t="s">
        <v>98</v>
      </c>
      <c r="I82" s="47">
        <v>7.841810366624526</v>
      </c>
      <c r="J82" s="47" t="s">
        <v>98</v>
      </c>
      <c r="K82" s="48" t="s">
        <v>254</v>
      </c>
      <c r="L82" s="135" t="s">
        <v>67</v>
      </c>
      <c r="M82" s="48" t="s">
        <v>255</v>
      </c>
      <c r="N82" s="46" t="s">
        <v>256</v>
      </c>
      <c r="O82" s="48" t="s">
        <v>257</v>
      </c>
      <c r="P82" s="48"/>
      <c r="Q82" s="133"/>
      <c r="R82" s="107"/>
      <c r="S82" s="107"/>
    </row>
    <row r="83" spans="2:19" ht="35.1" customHeight="1">
      <c r="B83" s="109" t="s">
        <v>258</v>
      </c>
      <c r="C83" s="165" t="s">
        <v>230</v>
      </c>
      <c r="D83" s="46" t="s">
        <v>46</v>
      </c>
      <c r="E83" s="46" t="s">
        <v>96</v>
      </c>
      <c r="F83" s="46" t="s">
        <v>252</v>
      </c>
      <c r="G83" s="46" t="s">
        <v>253</v>
      </c>
      <c r="H83" s="47" t="s">
        <v>98</v>
      </c>
      <c r="I83" s="47">
        <v>8.8418103666245305</v>
      </c>
      <c r="J83" s="47" t="s">
        <v>98</v>
      </c>
      <c r="K83" s="48" t="s">
        <v>254</v>
      </c>
      <c r="L83" s="135" t="s">
        <v>67</v>
      </c>
      <c r="M83" s="48" t="s">
        <v>255</v>
      </c>
      <c r="N83" s="46" t="s">
        <v>256</v>
      </c>
      <c r="O83" s="48" t="s">
        <v>257</v>
      </c>
      <c r="P83" s="48"/>
      <c r="Q83" s="133"/>
      <c r="R83" s="107"/>
      <c r="S83" s="107"/>
    </row>
    <row r="84" spans="2:19" ht="35.1" customHeight="1">
      <c r="B84" s="109">
        <v>3.74</v>
      </c>
      <c r="C84" s="165" t="s">
        <v>230</v>
      </c>
      <c r="D84" s="46" t="s">
        <v>46</v>
      </c>
      <c r="E84" s="46" t="s">
        <v>96</v>
      </c>
      <c r="F84" s="46" t="s">
        <v>96</v>
      </c>
      <c r="G84" s="46" t="s">
        <v>253</v>
      </c>
      <c r="H84" s="47" t="s">
        <v>98</v>
      </c>
      <c r="I84" s="47">
        <v>4</v>
      </c>
      <c r="J84" s="47" t="s">
        <v>98</v>
      </c>
      <c r="K84" s="48" t="s">
        <v>254</v>
      </c>
      <c r="L84" s="135" t="s">
        <v>67</v>
      </c>
      <c r="M84" s="48" t="s">
        <v>255</v>
      </c>
      <c r="N84" s="46" t="s">
        <v>259</v>
      </c>
      <c r="O84" s="48" t="s">
        <v>260</v>
      </c>
      <c r="P84" s="48"/>
    </row>
  </sheetData>
  <autoFilter ref="B10:P84" xr:uid="{A922B5D5-0716-4C6E-8494-52D8F35995E1}">
    <filterColumn colId="6" showButton="0"/>
    <filterColumn colId="7" showButton="0"/>
  </autoFilter>
  <phoneticPr fontId="6" type="noConversion"/>
  <conditionalFormatting sqref="L11:L83">
    <cfRule type="cellIs" dxfId="31" priority="39" operator="equal">
      <formula>"High"</formula>
    </cfRule>
    <cfRule type="cellIs" dxfId="30" priority="40" operator="equal">
      <formula>"Medium"</formula>
    </cfRule>
    <cfRule type="cellIs" dxfId="29" priority="41" operator="equal">
      <formula>"Low"</formula>
    </cfRule>
  </conditionalFormatting>
  <conditionalFormatting sqref="L11:L83">
    <cfRule type="cellIs" dxfId="28" priority="33" operator="equal">
      <formula>"No number"</formula>
    </cfRule>
  </conditionalFormatting>
  <conditionalFormatting sqref="L84">
    <cfRule type="cellIs" dxfId="27" priority="2" operator="equal">
      <formula>"High"</formula>
    </cfRule>
    <cfRule type="cellIs" dxfId="26" priority="3" operator="equal">
      <formula>"Medium"</formula>
    </cfRule>
    <cfRule type="cellIs" dxfId="25" priority="4" operator="equal">
      <formula>"Low"</formula>
    </cfRule>
  </conditionalFormatting>
  <conditionalFormatting sqref="L84">
    <cfRule type="cellIs" dxfId="24" priority="1" operator="equal">
      <formula>"No number"</formula>
    </cfRule>
  </conditionalFormatting>
  <dataValidations count="1">
    <dataValidation type="list" allowBlank="1" showInputMessage="1" showErrorMessage="1" sqref="D11:E84" xr:uid="{16AC7864-1FA2-4865-8CA0-3AF4B1484B17}">
      <formula1>#REF!</formula1>
    </dataValidation>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count="1">
        <x14:dataValidation type="list" allowBlank="1" showInputMessage="1" showErrorMessage="1" xr:uid="{1F4A5B94-9B42-4F96-99A9-4551D8BD5EAC}">
          <x14:formula1>
            <xm:f>Introduction!$B$66:$B$69</xm:f>
          </x14:formula1>
          <xm:sqref>L11:L84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FE556-D025-4D72-A778-82B13E5E73F5}">
  <sheetPr>
    <tabColor theme="9" tint="0.39997558519241921"/>
  </sheetPr>
  <dimension ref="A1:W94"/>
  <sheetViews>
    <sheetView showGridLines="0" tabSelected="1" topLeftCell="C39" zoomScale="80" zoomScaleNormal="80" workbookViewId="0">
      <selection activeCell="J72" sqref="J72"/>
    </sheetView>
  </sheetViews>
  <sheetFormatPr defaultColWidth="9" defaultRowHeight="36" customHeight="1"/>
  <cols>
    <col min="1" max="1" width="4.7109375" style="1" customWidth="1"/>
    <col min="2" max="2" width="9" style="155"/>
    <col min="3" max="3" width="25.5703125" style="1" customWidth="1"/>
    <col min="4" max="4" width="15.7109375" style="1" customWidth="1"/>
    <col min="5" max="5" width="18.7109375" style="1" customWidth="1"/>
    <col min="6" max="6" width="15.28515625" style="1" customWidth="1"/>
    <col min="7" max="7" width="36.7109375" style="5" customWidth="1"/>
    <col min="8" max="8" width="26.7109375" style="1" customWidth="1"/>
    <col min="9" max="11" width="10.28515625" style="3" customWidth="1"/>
    <col min="12" max="12" width="10.28515625" style="1" customWidth="1"/>
    <col min="13" max="15" width="10.28515625" style="178" customWidth="1"/>
    <col min="16" max="16" width="26.7109375" style="1" customWidth="1"/>
    <col min="17" max="17" width="15.140625" style="5" customWidth="1"/>
    <col min="18" max="18" width="45.85546875" style="1" customWidth="1"/>
    <col min="19" max="19" width="45.85546875" style="7" customWidth="1"/>
    <col min="20" max="21" width="45.85546875" style="11" customWidth="1"/>
    <col min="22" max="22" width="4.7109375" style="5" customWidth="1"/>
    <col min="23" max="16384" width="9" style="1"/>
  </cols>
  <sheetData>
    <row r="1" spans="2:22" ht="15">
      <c r="I1" s="1"/>
      <c r="J1" s="1"/>
      <c r="K1" s="1"/>
      <c r="T1" s="1"/>
      <c r="U1" s="1"/>
    </row>
    <row r="2" spans="2:22" s="11" customFormat="1" ht="18">
      <c r="B2" s="156" t="s">
        <v>261</v>
      </c>
      <c r="C2" s="37"/>
      <c r="D2" s="40"/>
      <c r="E2" s="38"/>
      <c r="F2" s="38"/>
      <c r="G2" s="41"/>
      <c r="H2" s="38"/>
      <c r="I2" s="38"/>
      <c r="J2" s="38"/>
      <c r="K2" s="38"/>
      <c r="L2" s="38"/>
      <c r="M2" s="179"/>
      <c r="N2" s="179"/>
      <c r="O2" s="179"/>
      <c r="P2" s="38"/>
      <c r="Q2" s="41"/>
      <c r="R2" s="38"/>
      <c r="S2" s="38"/>
      <c r="T2" s="38"/>
      <c r="U2" s="38"/>
      <c r="V2" s="14"/>
    </row>
    <row r="3" spans="2:22" s="11" customFormat="1" ht="11.1" customHeight="1">
      <c r="B3" s="157"/>
      <c r="C3" s="20"/>
      <c r="D3" s="42"/>
      <c r="G3" s="14"/>
      <c r="M3" s="180"/>
      <c r="N3" s="180"/>
      <c r="O3" s="180"/>
      <c r="Q3" s="14"/>
      <c r="S3" s="43"/>
      <c r="T3" s="1"/>
      <c r="U3" s="1"/>
      <c r="V3" s="14"/>
    </row>
    <row r="4" spans="2:22" s="11" customFormat="1" ht="14.25">
      <c r="B4" s="4" t="s">
        <v>262</v>
      </c>
      <c r="C4" s="262"/>
      <c r="D4" s="262"/>
      <c r="E4" s="262"/>
      <c r="F4" s="262"/>
      <c r="G4" s="262"/>
      <c r="H4" s="262"/>
      <c r="I4" s="262"/>
      <c r="J4" s="262"/>
      <c r="K4" s="262"/>
      <c r="L4" s="262"/>
      <c r="M4" s="262"/>
      <c r="N4" s="262"/>
      <c r="O4" s="180"/>
      <c r="Q4" s="14"/>
      <c r="S4" s="43"/>
      <c r="V4" s="14"/>
    </row>
    <row r="5" spans="2:22" s="11" customFormat="1" ht="14.25">
      <c r="B5" s="158" t="s">
        <v>263</v>
      </c>
      <c r="C5" s="262"/>
      <c r="D5" s="262"/>
      <c r="E5" s="262"/>
      <c r="F5" s="262"/>
      <c r="G5" s="262"/>
      <c r="H5" s="262"/>
      <c r="I5" s="262"/>
      <c r="J5" s="262"/>
      <c r="K5" s="262"/>
      <c r="L5" s="262"/>
      <c r="M5" s="262"/>
      <c r="N5" s="262"/>
      <c r="O5" s="180"/>
      <c r="Q5" s="14"/>
      <c r="S5" s="43"/>
      <c r="V5" s="14"/>
    </row>
    <row r="6" spans="2:22" s="11" customFormat="1" ht="14.25">
      <c r="B6" s="158" t="s">
        <v>264</v>
      </c>
      <c r="C6" s="262"/>
      <c r="D6" s="262"/>
      <c r="E6" s="262"/>
      <c r="F6" s="262"/>
      <c r="G6" s="262"/>
      <c r="H6" s="262"/>
      <c r="I6" s="262"/>
      <c r="J6" s="262"/>
      <c r="K6" s="262"/>
      <c r="L6" s="262"/>
      <c r="M6" s="262"/>
      <c r="N6" s="262"/>
      <c r="O6" s="180"/>
      <c r="Q6" s="14"/>
      <c r="S6" s="43"/>
      <c r="V6" s="14"/>
    </row>
    <row r="7" spans="2:22" s="11" customFormat="1" ht="14.25">
      <c r="B7" s="158" t="s">
        <v>265</v>
      </c>
      <c r="C7" s="262"/>
      <c r="D7" s="262"/>
      <c r="E7" s="262"/>
      <c r="F7" s="262"/>
      <c r="G7" s="262"/>
      <c r="H7" s="262"/>
      <c r="I7" s="262"/>
      <c r="J7" s="262"/>
      <c r="K7" s="262"/>
      <c r="L7" s="262"/>
      <c r="M7" s="262"/>
      <c r="N7" s="262"/>
      <c r="O7" s="180"/>
      <c r="Q7" s="14"/>
      <c r="S7" s="43"/>
      <c r="V7" s="14"/>
    </row>
    <row r="8" spans="2:22" s="11" customFormat="1" ht="37.5" customHeight="1">
      <c r="B8" s="154" t="s">
        <v>266</v>
      </c>
      <c r="C8" s="44"/>
      <c r="D8" s="45"/>
      <c r="G8" s="14"/>
      <c r="M8" s="180"/>
      <c r="N8" s="180"/>
      <c r="O8" s="180"/>
      <c r="Q8" s="14"/>
      <c r="S8" s="43"/>
      <c r="V8" s="14"/>
    </row>
    <row r="9" spans="2:22" s="14" customFormat="1" ht="32.25" customHeight="1">
      <c r="B9" s="257" t="s">
        <v>80</v>
      </c>
      <c r="C9" s="251" t="s">
        <v>81</v>
      </c>
      <c r="D9" s="251" t="s">
        <v>82</v>
      </c>
      <c r="E9" s="251" t="s">
        <v>83</v>
      </c>
      <c r="F9" s="253" t="s">
        <v>84</v>
      </c>
      <c r="G9" s="253" t="s">
        <v>7</v>
      </c>
      <c r="H9" s="258" t="s">
        <v>267</v>
      </c>
      <c r="I9" s="254" t="s">
        <v>85</v>
      </c>
      <c r="J9" s="254" t="s">
        <v>86</v>
      </c>
      <c r="K9" s="254" t="s">
        <v>87</v>
      </c>
      <c r="L9" s="254" t="s">
        <v>268</v>
      </c>
      <c r="M9" s="259" t="s">
        <v>85</v>
      </c>
      <c r="N9" s="259" t="s">
        <v>86</v>
      </c>
      <c r="O9" s="259" t="s">
        <v>87</v>
      </c>
      <c r="P9" s="253" t="s">
        <v>88</v>
      </c>
      <c r="Q9" s="253" t="s">
        <v>89</v>
      </c>
      <c r="R9" s="253" t="s">
        <v>90</v>
      </c>
      <c r="S9" s="253" t="s">
        <v>91</v>
      </c>
      <c r="T9" s="253" t="s">
        <v>92</v>
      </c>
      <c r="U9" s="253" t="s">
        <v>93</v>
      </c>
    </row>
    <row r="10" spans="2:22" s="11" customFormat="1" ht="36" customHeight="1">
      <c r="B10" s="109" t="s">
        <v>269</v>
      </c>
      <c r="C10" s="153" t="s">
        <v>95</v>
      </c>
      <c r="D10" s="46" t="s">
        <v>51</v>
      </c>
      <c r="E10" s="46" t="s">
        <v>96</v>
      </c>
      <c r="F10" s="46" t="s">
        <v>270</v>
      </c>
      <c r="G10" s="46" t="s">
        <v>271</v>
      </c>
      <c r="H10" s="46" t="s">
        <v>272</v>
      </c>
      <c r="I10" s="47" t="s">
        <v>98</v>
      </c>
      <c r="J10" s="47">
        <v>771</v>
      </c>
      <c r="K10" s="47" t="s">
        <v>98</v>
      </c>
      <c r="L10" s="46">
        <v>2012</v>
      </c>
      <c r="M10" s="49" t="s">
        <v>98</v>
      </c>
      <c r="N10" s="49">
        <v>925.47541538919086</v>
      </c>
      <c r="O10" s="49" t="s">
        <v>98</v>
      </c>
      <c r="P10" s="46" t="s">
        <v>273</v>
      </c>
      <c r="Q10" s="135" t="s">
        <v>67</v>
      </c>
      <c r="R10" s="48" t="s">
        <v>100</v>
      </c>
      <c r="S10" s="48" t="s">
        <v>274</v>
      </c>
      <c r="T10" s="48" t="s">
        <v>275</v>
      </c>
      <c r="U10" s="48"/>
      <c r="V10" s="14"/>
    </row>
    <row r="11" spans="2:22" s="11" customFormat="1" ht="36" customHeight="1">
      <c r="B11" s="109" t="s">
        <v>276</v>
      </c>
      <c r="C11" s="153" t="s">
        <v>95</v>
      </c>
      <c r="D11" s="46" t="s">
        <v>51</v>
      </c>
      <c r="E11" s="46" t="s">
        <v>96</v>
      </c>
      <c r="F11" s="46" t="s">
        <v>270</v>
      </c>
      <c r="G11" s="46" t="s">
        <v>277</v>
      </c>
      <c r="H11" s="46" t="s">
        <v>272</v>
      </c>
      <c r="I11" s="47" t="s">
        <v>98</v>
      </c>
      <c r="J11" s="47">
        <v>458</v>
      </c>
      <c r="K11" s="47" t="s">
        <v>98</v>
      </c>
      <c r="L11" s="46">
        <v>2012</v>
      </c>
      <c r="M11" s="49" t="s">
        <v>98</v>
      </c>
      <c r="N11" s="49">
        <v>549.76360602885779</v>
      </c>
      <c r="O11" s="49" t="s">
        <v>98</v>
      </c>
      <c r="P11" s="46" t="s">
        <v>273</v>
      </c>
      <c r="Q11" s="135" t="s">
        <v>67</v>
      </c>
      <c r="R11" s="48" t="s">
        <v>100</v>
      </c>
      <c r="S11" s="48" t="s">
        <v>274</v>
      </c>
      <c r="T11" s="48" t="s">
        <v>275</v>
      </c>
      <c r="U11" s="48"/>
      <c r="V11" s="14"/>
    </row>
    <row r="12" spans="2:22" s="11" customFormat="1" ht="36" customHeight="1">
      <c r="B12" s="109" t="s">
        <v>278</v>
      </c>
      <c r="C12" s="153" t="s">
        <v>95</v>
      </c>
      <c r="D12" s="46" t="s">
        <v>51</v>
      </c>
      <c r="E12" s="46" t="s">
        <v>96</v>
      </c>
      <c r="F12" s="46" t="s">
        <v>279</v>
      </c>
      <c r="G12" s="46" t="s">
        <v>280</v>
      </c>
      <c r="H12" s="46" t="s">
        <v>272</v>
      </c>
      <c r="I12" s="47" t="s">
        <v>98</v>
      </c>
      <c r="J12" s="47">
        <v>245</v>
      </c>
      <c r="K12" s="47" t="s">
        <v>98</v>
      </c>
      <c r="L12" s="46">
        <v>2012</v>
      </c>
      <c r="M12" s="49" t="s">
        <v>98</v>
      </c>
      <c r="N12" s="49">
        <v>294.08751850888683</v>
      </c>
      <c r="O12" s="49" t="s">
        <v>98</v>
      </c>
      <c r="P12" s="46" t="s">
        <v>273</v>
      </c>
      <c r="Q12" s="135" t="s">
        <v>67</v>
      </c>
      <c r="R12" s="48" t="s">
        <v>100</v>
      </c>
      <c r="S12" s="48" t="s">
        <v>281</v>
      </c>
      <c r="T12" s="48" t="s">
        <v>275</v>
      </c>
      <c r="U12" s="48"/>
      <c r="V12" s="14"/>
    </row>
    <row r="13" spans="2:22" s="11" customFormat="1" ht="36" customHeight="1">
      <c r="B13" s="109" t="s">
        <v>282</v>
      </c>
      <c r="C13" s="153" t="s">
        <v>95</v>
      </c>
      <c r="D13" s="46" t="s">
        <v>51</v>
      </c>
      <c r="E13" s="46" t="s">
        <v>96</v>
      </c>
      <c r="F13" s="46" t="s">
        <v>279</v>
      </c>
      <c r="G13" s="46" t="s">
        <v>283</v>
      </c>
      <c r="H13" s="46" t="s">
        <v>272</v>
      </c>
      <c r="I13" s="47" t="s">
        <v>98</v>
      </c>
      <c r="J13" s="47">
        <v>132</v>
      </c>
      <c r="K13" s="47" t="s">
        <v>98</v>
      </c>
      <c r="L13" s="46">
        <v>2012</v>
      </c>
      <c r="M13" s="49" t="s">
        <v>98</v>
      </c>
      <c r="N13" s="49">
        <v>158.4471528292778</v>
      </c>
      <c r="O13" s="49" t="s">
        <v>98</v>
      </c>
      <c r="P13" s="46" t="s">
        <v>273</v>
      </c>
      <c r="Q13" s="135" t="s">
        <v>67</v>
      </c>
      <c r="R13" s="48" t="s">
        <v>100</v>
      </c>
      <c r="S13" s="48" t="s">
        <v>281</v>
      </c>
      <c r="T13" s="48" t="s">
        <v>275</v>
      </c>
      <c r="U13" s="48"/>
      <c r="V13" s="14"/>
    </row>
    <row r="14" spans="2:22" s="11" customFormat="1" ht="36" customHeight="1">
      <c r="B14" s="109" t="s">
        <v>284</v>
      </c>
      <c r="C14" s="153" t="s">
        <v>95</v>
      </c>
      <c r="D14" s="46" t="s">
        <v>51</v>
      </c>
      <c r="E14" s="46" t="s">
        <v>285</v>
      </c>
      <c r="F14" s="46" t="s">
        <v>286</v>
      </c>
      <c r="G14" s="46" t="s">
        <v>287</v>
      </c>
      <c r="H14" s="46" t="s">
        <v>272</v>
      </c>
      <c r="I14" s="47" t="s">
        <v>98</v>
      </c>
      <c r="J14" s="47">
        <v>149</v>
      </c>
      <c r="K14" s="47" t="s">
        <v>98</v>
      </c>
      <c r="L14" s="46">
        <v>2012</v>
      </c>
      <c r="M14" s="49" t="s">
        <v>98</v>
      </c>
      <c r="N14" s="49">
        <v>178.85322554213934</v>
      </c>
      <c r="O14" s="49" t="s">
        <v>98</v>
      </c>
      <c r="P14" s="46" t="s">
        <v>273</v>
      </c>
      <c r="Q14" s="135" t="s">
        <v>67</v>
      </c>
      <c r="R14" s="48" t="s">
        <v>100</v>
      </c>
      <c r="S14" s="48" t="s">
        <v>288</v>
      </c>
      <c r="T14" s="48" t="s">
        <v>275</v>
      </c>
      <c r="U14" s="48"/>
      <c r="V14" s="14"/>
    </row>
    <row r="15" spans="2:22" s="11" customFormat="1" ht="36" customHeight="1">
      <c r="B15" s="109" t="s">
        <v>289</v>
      </c>
      <c r="C15" s="153" t="s">
        <v>95</v>
      </c>
      <c r="D15" s="46" t="s">
        <v>51</v>
      </c>
      <c r="E15" s="46" t="s">
        <v>285</v>
      </c>
      <c r="F15" s="46" t="s">
        <v>286</v>
      </c>
      <c r="G15" s="46" t="s">
        <v>290</v>
      </c>
      <c r="H15" s="46" t="s">
        <v>272</v>
      </c>
      <c r="I15" s="47" t="s">
        <v>98</v>
      </c>
      <c r="J15" s="47">
        <v>80</v>
      </c>
      <c r="K15" s="47" t="s">
        <v>98</v>
      </c>
      <c r="L15" s="46">
        <v>2012</v>
      </c>
      <c r="M15" s="49" t="s">
        <v>98</v>
      </c>
      <c r="N15" s="49">
        <v>96.028577472289584</v>
      </c>
      <c r="O15" s="49" t="s">
        <v>98</v>
      </c>
      <c r="P15" s="46" t="s">
        <v>273</v>
      </c>
      <c r="Q15" s="135" t="s">
        <v>67</v>
      </c>
      <c r="R15" s="48" t="s">
        <v>100</v>
      </c>
      <c r="S15" s="48" t="s">
        <v>291</v>
      </c>
      <c r="T15" s="48" t="s">
        <v>275</v>
      </c>
      <c r="U15" s="48"/>
      <c r="V15" s="14"/>
    </row>
    <row r="16" spans="2:22" s="11" customFormat="1" ht="36" customHeight="1">
      <c r="B16" s="109" t="s">
        <v>292</v>
      </c>
      <c r="C16" s="153" t="s">
        <v>95</v>
      </c>
      <c r="D16" s="46" t="s">
        <v>51</v>
      </c>
      <c r="E16" s="46" t="s">
        <v>145</v>
      </c>
      <c r="F16" s="46" t="s">
        <v>145</v>
      </c>
      <c r="G16" s="46" t="s">
        <v>293</v>
      </c>
      <c r="H16" s="46" t="s">
        <v>272</v>
      </c>
      <c r="I16" s="47" t="s">
        <v>98</v>
      </c>
      <c r="J16" s="47">
        <v>14</v>
      </c>
      <c r="K16" s="47" t="s">
        <v>98</v>
      </c>
      <c r="L16" s="46">
        <v>2012</v>
      </c>
      <c r="M16" s="49" t="s">
        <v>98</v>
      </c>
      <c r="N16" s="49">
        <v>16.805001057650678</v>
      </c>
      <c r="O16" s="49" t="s">
        <v>98</v>
      </c>
      <c r="P16" s="46" t="s">
        <v>273</v>
      </c>
      <c r="Q16" s="135" t="s">
        <v>67</v>
      </c>
      <c r="R16" s="48" t="s">
        <v>100</v>
      </c>
      <c r="S16" s="48" t="s">
        <v>294</v>
      </c>
      <c r="T16" s="48" t="s">
        <v>275</v>
      </c>
      <c r="U16" s="48"/>
      <c r="V16" s="14"/>
    </row>
    <row r="17" spans="2:22" s="11" customFormat="1" ht="36" customHeight="1">
      <c r="B17" s="109" t="s">
        <v>295</v>
      </c>
      <c r="C17" s="153" t="s">
        <v>95</v>
      </c>
      <c r="D17" s="46" t="s">
        <v>51</v>
      </c>
      <c r="E17" s="46" t="s">
        <v>145</v>
      </c>
      <c r="F17" s="46" t="s">
        <v>145</v>
      </c>
      <c r="G17" s="46" t="s">
        <v>296</v>
      </c>
      <c r="H17" s="46" t="s">
        <v>272</v>
      </c>
      <c r="I17" s="47" t="s">
        <v>98</v>
      </c>
      <c r="J17" s="47">
        <v>7</v>
      </c>
      <c r="K17" s="47" t="s">
        <v>98</v>
      </c>
      <c r="L17" s="46">
        <v>2012</v>
      </c>
      <c r="M17" s="49" t="s">
        <v>98</v>
      </c>
      <c r="N17" s="49">
        <v>8.4025005288253389</v>
      </c>
      <c r="O17" s="49" t="s">
        <v>98</v>
      </c>
      <c r="P17" s="46" t="s">
        <v>273</v>
      </c>
      <c r="Q17" s="135" t="s">
        <v>67</v>
      </c>
      <c r="R17" s="48" t="s">
        <v>100</v>
      </c>
      <c r="S17" s="48" t="s">
        <v>297</v>
      </c>
      <c r="T17" s="48" t="s">
        <v>275</v>
      </c>
      <c r="U17" s="48"/>
      <c r="V17" s="14"/>
    </row>
    <row r="18" spans="2:22" s="11" customFormat="1" ht="36" customHeight="1">
      <c r="B18" s="109" t="s">
        <v>298</v>
      </c>
      <c r="C18" s="153" t="s">
        <v>95</v>
      </c>
      <c r="D18" s="46" t="s">
        <v>51</v>
      </c>
      <c r="E18" s="46" t="s">
        <v>154</v>
      </c>
      <c r="F18" s="46" t="s">
        <v>154</v>
      </c>
      <c r="G18" s="46" t="s">
        <v>299</v>
      </c>
      <c r="H18" s="46" t="s">
        <v>272</v>
      </c>
      <c r="I18" s="47" t="s">
        <v>98</v>
      </c>
      <c r="J18" s="47">
        <v>26</v>
      </c>
      <c r="K18" s="47" t="s">
        <v>98</v>
      </c>
      <c r="L18" s="46">
        <v>2012</v>
      </c>
      <c r="M18" s="49" t="s">
        <v>98</v>
      </c>
      <c r="N18" s="49">
        <v>31.209287678494114</v>
      </c>
      <c r="O18" s="49" t="s">
        <v>98</v>
      </c>
      <c r="P18" s="46" t="s">
        <v>273</v>
      </c>
      <c r="Q18" s="135" t="s">
        <v>67</v>
      </c>
      <c r="R18" s="48" t="s">
        <v>100</v>
      </c>
      <c r="S18" s="48" t="s">
        <v>300</v>
      </c>
      <c r="T18" s="48" t="s">
        <v>275</v>
      </c>
      <c r="U18" s="48"/>
      <c r="V18" s="14"/>
    </row>
    <row r="19" spans="2:22" s="11" customFormat="1" ht="36" customHeight="1">
      <c r="B19" s="109">
        <v>4.0999999999999996</v>
      </c>
      <c r="C19" s="153" t="s">
        <v>95</v>
      </c>
      <c r="D19" s="46" t="s">
        <v>51</v>
      </c>
      <c r="E19" s="46" t="s">
        <v>154</v>
      </c>
      <c r="F19" s="46" t="s">
        <v>154</v>
      </c>
      <c r="G19" s="46" t="s">
        <v>301</v>
      </c>
      <c r="H19" s="46" t="s">
        <v>272</v>
      </c>
      <c r="I19" s="47" t="s">
        <v>98</v>
      </c>
      <c r="J19" s="47">
        <v>14</v>
      </c>
      <c r="K19" s="47" t="s">
        <v>98</v>
      </c>
      <c r="L19" s="46">
        <v>2012</v>
      </c>
      <c r="M19" s="49" t="s">
        <v>98</v>
      </c>
      <c r="N19" s="49">
        <v>16.805001057650678</v>
      </c>
      <c r="O19" s="49" t="s">
        <v>98</v>
      </c>
      <c r="P19" s="46" t="s">
        <v>273</v>
      </c>
      <c r="Q19" s="135" t="s">
        <v>67</v>
      </c>
      <c r="R19" s="48" t="s">
        <v>100</v>
      </c>
      <c r="S19" s="48" t="s">
        <v>302</v>
      </c>
      <c r="T19" s="48" t="s">
        <v>275</v>
      </c>
      <c r="U19" s="48"/>
      <c r="V19" s="14"/>
    </row>
    <row r="20" spans="2:22" s="11" customFormat="1" ht="36" customHeight="1">
      <c r="B20" s="109" t="s">
        <v>303</v>
      </c>
      <c r="C20" s="153" t="s">
        <v>95</v>
      </c>
      <c r="D20" s="46" t="s">
        <v>51</v>
      </c>
      <c r="E20" s="46" t="s">
        <v>164</v>
      </c>
      <c r="F20" s="46" t="s">
        <v>165</v>
      </c>
      <c r="G20" s="46" t="s">
        <v>304</v>
      </c>
      <c r="H20" s="46" t="s">
        <v>272</v>
      </c>
      <c r="I20" s="47" t="s">
        <v>98</v>
      </c>
      <c r="J20" s="47">
        <v>42058.53</v>
      </c>
      <c r="K20" s="47" t="s">
        <v>98</v>
      </c>
      <c r="L20" s="46">
        <v>2012</v>
      </c>
      <c r="M20" s="49" t="s">
        <v>98</v>
      </c>
      <c r="N20" s="49">
        <v>50485.260080945191</v>
      </c>
      <c r="O20" s="49" t="s">
        <v>98</v>
      </c>
      <c r="P20" s="46" t="s">
        <v>305</v>
      </c>
      <c r="Q20" s="135" t="s">
        <v>67</v>
      </c>
      <c r="R20" s="48" t="s">
        <v>100</v>
      </c>
      <c r="S20" s="48" t="s">
        <v>306</v>
      </c>
      <c r="T20" s="48" t="s">
        <v>307</v>
      </c>
      <c r="U20" s="48"/>
      <c r="V20" s="14"/>
    </row>
    <row r="21" spans="2:22" s="11" customFormat="1" ht="36" customHeight="1">
      <c r="B21" s="109" t="s">
        <v>308</v>
      </c>
      <c r="C21" s="153" t="s">
        <v>95</v>
      </c>
      <c r="D21" s="46" t="s">
        <v>51</v>
      </c>
      <c r="E21" s="46" t="s">
        <v>164</v>
      </c>
      <c r="F21" s="46" t="s">
        <v>165</v>
      </c>
      <c r="G21" s="46" t="s">
        <v>309</v>
      </c>
      <c r="H21" s="46" t="s">
        <v>272</v>
      </c>
      <c r="I21" s="47" t="s">
        <v>98</v>
      </c>
      <c r="J21" s="47">
        <v>36766.379999999997</v>
      </c>
      <c r="K21" s="47" t="s">
        <v>98</v>
      </c>
      <c r="L21" s="46">
        <v>2012</v>
      </c>
      <c r="M21" s="49" t="s">
        <v>98</v>
      </c>
      <c r="N21" s="49">
        <v>44132.789627570477</v>
      </c>
      <c r="O21" s="49" t="s">
        <v>98</v>
      </c>
      <c r="P21" s="46" t="s">
        <v>305</v>
      </c>
      <c r="Q21" s="135" t="s">
        <v>67</v>
      </c>
      <c r="R21" s="48" t="s">
        <v>100</v>
      </c>
      <c r="S21" s="48" t="s">
        <v>306</v>
      </c>
      <c r="T21" s="48" t="s">
        <v>107</v>
      </c>
      <c r="U21" s="48"/>
      <c r="V21" s="14"/>
    </row>
    <row r="22" spans="2:22" s="11" customFormat="1" ht="36" customHeight="1">
      <c r="B22" s="109" t="s">
        <v>310</v>
      </c>
      <c r="C22" s="153" t="s">
        <v>95</v>
      </c>
      <c r="D22" s="46" t="s">
        <v>51</v>
      </c>
      <c r="E22" s="46" t="s">
        <v>164</v>
      </c>
      <c r="F22" s="46" t="s">
        <v>165</v>
      </c>
      <c r="G22" s="46" t="s">
        <v>311</v>
      </c>
      <c r="H22" s="46" t="s">
        <v>272</v>
      </c>
      <c r="I22" s="47" t="s">
        <v>98</v>
      </c>
      <c r="J22" s="47">
        <v>31.77</v>
      </c>
      <c r="K22" s="47" t="s">
        <v>98</v>
      </c>
      <c r="L22" s="46">
        <v>2012</v>
      </c>
      <c r="M22" s="49" t="s">
        <v>98</v>
      </c>
      <c r="N22" s="49">
        <v>38.135348828683</v>
      </c>
      <c r="O22" s="49" t="s">
        <v>98</v>
      </c>
      <c r="P22" s="46" t="s">
        <v>305</v>
      </c>
      <c r="Q22" s="135" t="s">
        <v>67</v>
      </c>
      <c r="R22" s="48" t="s">
        <v>100</v>
      </c>
      <c r="S22" s="48" t="s">
        <v>306</v>
      </c>
      <c r="T22" s="48" t="s">
        <v>307</v>
      </c>
      <c r="U22" s="48"/>
      <c r="V22" s="14"/>
    </row>
    <row r="23" spans="2:22" s="11" customFormat="1" ht="36" customHeight="1">
      <c r="B23" s="109" t="s">
        <v>312</v>
      </c>
      <c r="C23" s="153" t="s">
        <v>95</v>
      </c>
      <c r="D23" s="46" t="s">
        <v>51</v>
      </c>
      <c r="E23" s="46" t="s">
        <v>164</v>
      </c>
      <c r="F23" s="46" t="s">
        <v>165</v>
      </c>
      <c r="G23" s="46" t="s">
        <v>313</v>
      </c>
      <c r="H23" s="46" t="s">
        <v>272</v>
      </c>
      <c r="I23" s="47" t="s">
        <v>98</v>
      </c>
      <c r="J23" s="47">
        <v>33.44</v>
      </c>
      <c r="K23" s="47" t="s">
        <v>98</v>
      </c>
      <c r="L23" s="46">
        <v>2012</v>
      </c>
      <c r="M23" s="49" t="s">
        <v>98</v>
      </c>
      <c r="N23" s="49">
        <v>40.139945383417043</v>
      </c>
      <c r="O23" s="49" t="s">
        <v>98</v>
      </c>
      <c r="P23" s="46" t="s">
        <v>305</v>
      </c>
      <c r="Q23" s="135" t="s">
        <v>67</v>
      </c>
      <c r="R23" s="48" t="s">
        <v>100</v>
      </c>
      <c r="S23" s="48" t="s">
        <v>306</v>
      </c>
      <c r="T23" s="48" t="s">
        <v>107</v>
      </c>
      <c r="U23" s="48"/>
      <c r="V23" s="14"/>
    </row>
    <row r="24" spans="2:22" s="11" customFormat="1" ht="36" customHeight="1">
      <c r="B24" s="109" t="s">
        <v>314</v>
      </c>
      <c r="C24" s="153" t="s">
        <v>95</v>
      </c>
      <c r="D24" s="46" t="s">
        <v>51</v>
      </c>
      <c r="E24" s="46" t="s">
        <v>164</v>
      </c>
      <c r="F24" s="46" t="s">
        <v>165</v>
      </c>
      <c r="G24" s="46" t="s">
        <v>315</v>
      </c>
      <c r="H24" s="46" t="s">
        <v>272</v>
      </c>
      <c r="I24" s="47" t="s">
        <v>98</v>
      </c>
      <c r="J24" s="47">
        <v>2796.69</v>
      </c>
      <c r="K24" s="47" t="s">
        <v>98</v>
      </c>
      <c r="L24" s="46">
        <v>2012</v>
      </c>
      <c r="M24" s="49" t="s">
        <v>98</v>
      </c>
      <c r="N24" s="49">
        <v>3357.0270291372194</v>
      </c>
      <c r="O24" s="49" t="s">
        <v>98</v>
      </c>
      <c r="P24" s="46" t="s">
        <v>305</v>
      </c>
      <c r="Q24" s="135" t="s">
        <v>67</v>
      </c>
      <c r="R24" s="48" t="s">
        <v>100</v>
      </c>
      <c r="S24" s="48" t="s">
        <v>306</v>
      </c>
      <c r="T24" s="48" t="s">
        <v>307</v>
      </c>
      <c r="U24" s="48"/>
      <c r="V24" s="14"/>
    </row>
    <row r="25" spans="2:22" s="11" customFormat="1" ht="36" customHeight="1">
      <c r="B25" s="109" t="s">
        <v>316</v>
      </c>
      <c r="C25" s="153" t="s">
        <v>95</v>
      </c>
      <c r="D25" s="46" t="s">
        <v>51</v>
      </c>
      <c r="E25" s="46" t="s">
        <v>164</v>
      </c>
      <c r="F25" s="46" t="s">
        <v>165</v>
      </c>
      <c r="G25" s="46" t="s">
        <v>317</v>
      </c>
      <c r="H25" s="46" t="s">
        <v>272</v>
      </c>
      <c r="I25" s="47" t="s">
        <v>98</v>
      </c>
      <c r="J25" s="47">
        <v>45.83</v>
      </c>
      <c r="K25" s="47" t="s">
        <v>98</v>
      </c>
      <c r="L25" s="46">
        <v>2012</v>
      </c>
      <c r="M25" s="49" t="s">
        <v>98</v>
      </c>
      <c r="N25" s="49">
        <v>55.012371319437889</v>
      </c>
      <c r="O25" s="49" t="s">
        <v>98</v>
      </c>
      <c r="P25" s="46" t="s">
        <v>305</v>
      </c>
      <c r="Q25" s="135" t="s">
        <v>67</v>
      </c>
      <c r="R25" s="48" t="s">
        <v>100</v>
      </c>
      <c r="S25" s="48" t="s">
        <v>306</v>
      </c>
      <c r="T25" s="48" t="s">
        <v>107</v>
      </c>
      <c r="U25" s="48"/>
      <c r="V25" s="14"/>
    </row>
    <row r="26" spans="2:22" s="11" customFormat="1" ht="36" customHeight="1">
      <c r="B26" s="109" t="s">
        <v>318</v>
      </c>
      <c r="C26" s="153" t="s">
        <v>95</v>
      </c>
      <c r="D26" s="46" t="s">
        <v>51</v>
      </c>
      <c r="E26" s="46" t="s">
        <v>164</v>
      </c>
      <c r="F26" s="46" t="s">
        <v>165</v>
      </c>
      <c r="G26" s="46" t="s">
        <v>319</v>
      </c>
      <c r="H26" s="46" t="s">
        <v>272</v>
      </c>
      <c r="I26" s="47" t="s">
        <v>98</v>
      </c>
      <c r="J26" s="47">
        <v>42.2</v>
      </c>
      <c r="K26" s="47" t="s">
        <v>98</v>
      </c>
      <c r="L26" s="46">
        <v>2012</v>
      </c>
      <c r="M26" s="49" t="s">
        <v>98</v>
      </c>
      <c r="N26" s="49">
        <v>50.65507461663276</v>
      </c>
      <c r="O26" s="49" t="s">
        <v>98</v>
      </c>
      <c r="P26" s="46" t="s">
        <v>305</v>
      </c>
      <c r="Q26" s="135" t="s">
        <v>67</v>
      </c>
      <c r="R26" s="48" t="s">
        <v>100</v>
      </c>
      <c r="S26" s="48" t="s">
        <v>306</v>
      </c>
      <c r="T26" s="48" t="s">
        <v>307</v>
      </c>
      <c r="U26" s="48"/>
      <c r="V26" s="14"/>
    </row>
    <row r="27" spans="2:22" s="11" customFormat="1" ht="36" customHeight="1">
      <c r="B27" s="109" t="s">
        <v>320</v>
      </c>
      <c r="C27" s="153" t="s">
        <v>95</v>
      </c>
      <c r="D27" s="46" t="s">
        <v>51</v>
      </c>
      <c r="E27" s="46" t="s">
        <v>164</v>
      </c>
      <c r="F27" s="46" t="s">
        <v>165</v>
      </c>
      <c r="G27" s="46" t="s">
        <v>321</v>
      </c>
      <c r="H27" s="46" t="s">
        <v>272</v>
      </c>
      <c r="I27" s="47" t="s">
        <v>98</v>
      </c>
      <c r="J27" s="47">
        <v>48.61</v>
      </c>
      <c r="K27" s="47" t="s">
        <v>98</v>
      </c>
      <c r="L27" s="46">
        <v>2012</v>
      </c>
      <c r="M27" s="49" t="s">
        <v>98</v>
      </c>
      <c r="N27" s="49">
        <v>58.349364386599959</v>
      </c>
      <c r="O27" s="49" t="s">
        <v>98</v>
      </c>
      <c r="P27" s="46" t="s">
        <v>305</v>
      </c>
      <c r="Q27" s="135" t="s">
        <v>67</v>
      </c>
      <c r="R27" s="48" t="s">
        <v>100</v>
      </c>
      <c r="S27" s="48" t="s">
        <v>306</v>
      </c>
      <c r="T27" s="48" t="s">
        <v>107</v>
      </c>
      <c r="U27" s="48"/>
      <c r="V27" s="14"/>
    </row>
    <row r="28" spans="2:22" s="11" customFormat="1" ht="36" customHeight="1">
      <c r="B28" s="109" t="s">
        <v>322</v>
      </c>
      <c r="C28" s="153" t="s">
        <v>95</v>
      </c>
      <c r="D28" s="46" t="s">
        <v>51</v>
      </c>
      <c r="E28" s="46" t="s">
        <v>164</v>
      </c>
      <c r="F28" s="46" t="s">
        <v>165</v>
      </c>
      <c r="G28" s="46" t="s">
        <v>323</v>
      </c>
      <c r="H28" s="46" t="s">
        <v>272</v>
      </c>
      <c r="I28" s="47" t="s">
        <v>98</v>
      </c>
      <c r="J28" s="47">
        <v>819.01</v>
      </c>
      <c r="K28" s="47" t="s">
        <v>98</v>
      </c>
      <c r="L28" s="46">
        <v>2012</v>
      </c>
      <c r="M28" s="49" t="s">
        <v>98</v>
      </c>
      <c r="N28" s="49">
        <v>983.10456544474857</v>
      </c>
      <c r="O28" s="49" t="s">
        <v>98</v>
      </c>
      <c r="P28" s="46" t="s">
        <v>305</v>
      </c>
      <c r="Q28" s="135" t="s">
        <v>67</v>
      </c>
      <c r="R28" s="48" t="s">
        <v>100</v>
      </c>
      <c r="S28" s="48" t="s">
        <v>306</v>
      </c>
      <c r="T28" s="48" t="s">
        <v>107</v>
      </c>
      <c r="U28" s="48"/>
      <c r="V28" s="14"/>
    </row>
    <row r="29" spans="2:22" s="11" customFormat="1" ht="36" customHeight="1">
      <c r="B29" s="109">
        <v>4.2</v>
      </c>
      <c r="C29" s="153" t="s">
        <v>95</v>
      </c>
      <c r="D29" s="46" t="s">
        <v>51</v>
      </c>
      <c r="E29" s="46" t="s">
        <v>164</v>
      </c>
      <c r="F29" s="46" t="s">
        <v>165</v>
      </c>
      <c r="G29" s="46" t="s">
        <v>324</v>
      </c>
      <c r="H29" s="46" t="s">
        <v>272</v>
      </c>
      <c r="I29" s="47" t="s">
        <v>98</v>
      </c>
      <c r="J29" s="47">
        <v>460.06</v>
      </c>
      <c r="K29" s="47" t="s">
        <v>98</v>
      </c>
      <c r="L29" s="46">
        <v>2012</v>
      </c>
      <c r="M29" s="49" t="s">
        <v>98</v>
      </c>
      <c r="N29" s="49">
        <v>552.2363418987693</v>
      </c>
      <c r="O29" s="49" t="s">
        <v>98</v>
      </c>
      <c r="P29" s="46" t="s">
        <v>305</v>
      </c>
      <c r="Q29" s="135" t="s">
        <v>67</v>
      </c>
      <c r="R29" s="48" t="s">
        <v>100</v>
      </c>
      <c r="S29" s="48" t="s">
        <v>306</v>
      </c>
      <c r="T29" s="48" t="s">
        <v>107</v>
      </c>
      <c r="U29" s="48"/>
      <c r="V29" s="14"/>
    </row>
    <row r="30" spans="2:22" s="11" customFormat="1" ht="44.1" customHeight="1">
      <c r="B30" s="109" t="s">
        <v>325</v>
      </c>
      <c r="C30" s="153" t="s">
        <v>326</v>
      </c>
      <c r="D30" s="46" t="s">
        <v>57</v>
      </c>
      <c r="E30" s="46" t="s">
        <v>96</v>
      </c>
      <c r="F30" s="46" t="s">
        <v>327</v>
      </c>
      <c r="G30" s="46" t="s">
        <v>328</v>
      </c>
      <c r="H30" s="48" t="s">
        <v>329</v>
      </c>
      <c r="I30" s="47" t="s">
        <v>98</v>
      </c>
      <c r="J30" s="47">
        <v>72</v>
      </c>
      <c r="K30" s="47" t="s">
        <v>98</v>
      </c>
      <c r="L30" s="46">
        <v>2010</v>
      </c>
      <c r="M30" s="49" t="s">
        <v>98</v>
      </c>
      <c r="N30" s="49">
        <v>89.633306023494512</v>
      </c>
      <c r="O30" s="49" t="s">
        <v>98</v>
      </c>
      <c r="P30" s="46" t="s">
        <v>330</v>
      </c>
      <c r="Q30" s="135" t="s">
        <v>67</v>
      </c>
      <c r="R30" s="46" t="s">
        <v>331</v>
      </c>
      <c r="S30" s="48" t="s">
        <v>332</v>
      </c>
      <c r="T30" s="48" t="s">
        <v>212</v>
      </c>
      <c r="U30" s="48" t="s">
        <v>333</v>
      </c>
      <c r="V30" s="14"/>
    </row>
    <row r="31" spans="2:22" s="11" customFormat="1" ht="36" customHeight="1">
      <c r="B31" s="109" t="s">
        <v>334</v>
      </c>
      <c r="C31" s="153" t="s">
        <v>326</v>
      </c>
      <c r="D31" s="46" t="s">
        <v>57</v>
      </c>
      <c r="E31" s="46" t="s">
        <v>145</v>
      </c>
      <c r="F31" s="46" t="s">
        <v>177</v>
      </c>
      <c r="G31" s="46" t="s">
        <v>328</v>
      </c>
      <c r="H31" s="48" t="s">
        <v>329</v>
      </c>
      <c r="I31" s="47" t="s">
        <v>98</v>
      </c>
      <c r="J31" s="47">
        <v>55</v>
      </c>
      <c r="K31" s="47" t="s">
        <v>98</v>
      </c>
      <c r="L31" s="46">
        <v>2010</v>
      </c>
      <c r="M31" s="49" t="s">
        <v>98</v>
      </c>
      <c r="N31" s="49">
        <v>68.469886545724975</v>
      </c>
      <c r="O31" s="49" t="s">
        <v>98</v>
      </c>
      <c r="P31" s="46" t="s">
        <v>330</v>
      </c>
      <c r="Q31" s="135" t="s">
        <v>67</v>
      </c>
      <c r="R31" s="46" t="s">
        <v>331</v>
      </c>
      <c r="S31" s="48" t="s">
        <v>332</v>
      </c>
      <c r="T31" s="48" t="s">
        <v>212</v>
      </c>
      <c r="U31" s="48" t="s">
        <v>333</v>
      </c>
      <c r="V31" s="14"/>
    </row>
    <row r="32" spans="2:22" s="11" customFormat="1" ht="36" customHeight="1">
      <c r="B32" s="109" t="s">
        <v>335</v>
      </c>
      <c r="C32" s="153" t="s">
        <v>326</v>
      </c>
      <c r="D32" s="46" t="s">
        <v>57</v>
      </c>
      <c r="E32" s="46" t="s">
        <v>129</v>
      </c>
      <c r="F32" s="46" t="s">
        <v>336</v>
      </c>
      <c r="G32" s="46" t="s">
        <v>328</v>
      </c>
      <c r="H32" s="48" t="s">
        <v>329</v>
      </c>
      <c r="I32" s="47" t="s">
        <v>98</v>
      </c>
      <c r="J32" s="47">
        <v>84</v>
      </c>
      <c r="K32" s="47" t="s">
        <v>98</v>
      </c>
      <c r="L32" s="46">
        <v>2010</v>
      </c>
      <c r="M32" s="49" t="s">
        <v>98</v>
      </c>
      <c r="N32" s="49">
        <v>104.57219036074359</v>
      </c>
      <c r="O32" s="49" t="s">
        <v>98</v>
      </c>
      <c r="P32" s="46" t="s">
        <v>330</v>
      </c>
      <c r="Q32" s="135" t="s">
        <v>67</v>
      </c>
      <c r="R32" s="46" t="s">
        <v>331</v>
      </c>
      <c r="S32" s="48" t="s">
        <v>332</v>
      </c>
      <c r="T32" s="48" t="s">
        <v>212</v>
      </c>
      <c r="U32" s="48" t="s">
        <v>333</v>
      </c>
      <c r="V32" s="14"/>
    </row>
    <row r="33" spans="1:23" s="11" customFormat="1" ht="36" customHeight="1">
      <c r="B33" s="109" t="s">
        <v>337</v>
      </c>
      <c r="C33" s="153" t="s">
        <v>326</v>
      </c>
      <c r="D33" s="46" t="s">
        <v>57</v>
      </c>
      <c r="E33" s="46" t="s">
        <v>129</v>
      </c>
      <c r="F33" s="46" t="s">
        <v>338</v>
      </c>
      <c r="G33" s="46" t="s">
        <v>328</v>
      </c>
      <c r="H33" s="48" t="s">
        <v>329</v>
      </c>
      <c r="I33" s="47" t="s">
        <v>98</v>
      </c>
      <c r="J33" s="47">
        <v>70</v>
      </c>
      <c r="K33" s="47" t="s">
        <v>98</v>
      </c>
      <c r="L33" s="46">
        <v>2010</v>
      </c>
      <c r="M33" s="49" t="s">
        <v>98</v>
      </c>
      <c r="N33" s="49">
        <v>87.143491967286323</v>
      </c>
      <c r="O33" s="49" t="s">
        <v>98</v>
      </c>
      <c r="P33" s="46" t="s">
        <v>330</v>
      </c>
      <c r="Q33" s="135" t="s">
        <v>67</v>
      </c>
      <c r="R33" s="46" t="s">
        <v>331</v>
      </c>
      <c r="S33" s="48" t="s">
        <v>332</v>
      </c>
      <c r="T33" s="48" t="s">
        <v>212</v>
      </c>
      <c r="U33" s="48" t="s">
        <v>333</v>
      </c>
      <c r="V33" s="14"/>
    </row>
    <row r="34" spans="1:23" s="11" customFormat="1" ht="36" customHeight="1">
      <c r="B34" s="109" t="s">
        <v>339</v>
      </c>
      <c r="C34" s="153" t="s">
        <v>326</v>
      </c>
      <c r="D34" s="46" t="s">
        <v>57</v>
      </c>
      <c r="E34" s="46" t="s">
        <v>129</v>
      </c>
      <c r="F34" s="46" t="s">
        <v>340</v>
      </c>
      <c r="G34" s="46" t="s">
        <v>328</v>
      </c>
      <c r="H34" s="48" t="s">
        <v>329</v>
      </c>
      <c r="I34" s="47" t="s">
        <v>98</v>
      </c>
      <c r="J34" s="47">
        <v>53</v>
      </c>
      <c r="K34" s="47" t="s">
        <v>98</v>
      </c>
      <c r="L34" s="46">
        <v>2010</v>
      </c>
      <c r="M34" s="49" t="s">
        <v>98</v>
      </c>
      <c r="N34" s="49">
        <v>65.980072489516786</v>
      </c>
      <c r="O34" s="49" t="s">
        <v>98</v>
      </c>
      <c r="P34" s="46" t="s">
        <v>330</v>
      </c>
      <c r="Q34" s="135" t="s">
        <v>67</v>
      </c>
      <c r="R34" s="46" t="s">
        <v>331</v>
      </c>
      <c r="S34" s="48" t="s">
        <v>332</v>
      </c>
      <c r="T34" s="48" t="s">
        <v>212</v>
      </c>
      <c r="U34" s="48" t="s">
        <v>333</v>
      </c>
      <c r="V34" s="14"/>
    </row>
    <row r="35" spans="1:23" s="11" customFormat="1" ht="36" customHeight="1">
      <c r="B35" s="109" t="s">
        <v>341</v>
      </c>
      <c r="C35" s="153" t="s">
        <v>326</v>
      </c>
      <c r="D35" s="46" t="s">
        <v>57</v>
      </c>
      <c r="E35" s="46" t="s">
        <v>121</v>
      </c>
      <c r="F35" s="46" t="s">
        <v>342</v>
      </c>
      <c r="G35" s="46" t="s">
        <v>328</v>
      </c>
      <c r="H35" s="48" t="s">
        <v>329</v>
      </c>
      <c r="I35" s="47" t="s">
        <v>98</v>
      </c>
      <c r="J35" s="47">
        <v>34</v>
      </c>
      <c r="K35" s="47" t="s">
        <v>98</v>
      </c>
      <c r="L35" s="46">
        <v>2010</v>
      </c>
      <c r="M35" s="49" t="s">
        <v>98</v>
      </c>
      <c r="N35" s="49">
        <v>42.326838955539074</v>
      </c>
      <c r="O35" s="49" t="s">
        <v>98</v>
      </c>
      <c r="P35" s="46" t="s">
        <v>330</v>
      </c>
      <c r="Q35" s="135" t="s">
        <v>67</v>
      </c>
      <c r="R35" s="46" t="s">
        <v>331</v>
      </c>
      <c r="S35" s="48" t="s">
        <v>332</v>
      </c>
      <c r="T35" s="48" t="s">
        <v>212</v>
      </c>
      <c r="U35" s="48" t="s">
        <v>333</v>
      </c>
      <c r="V35" s="14"/>
    </row>
    <row r="36" spans="1:23" s="11" customFormat="1" ht="36" customHeight="1">
      <c r="B36" s="109" t="s">
        <v>343</v>
      </c>
      <c r="C36" s="153" t="s">
        <v>326</v>
      </c>
      <c r="D36" s="46" t="s">
        <v>57</v>
      </c>
      <c r="E36" s="46" t="s">
        <v>145</v>
      </c>
      <c r="F36" s="46" t="s">
        <v>192</v>
      </c>
      <c r="G36" s="46" t="s">
        <v>328</v>
      </c>
      <c r="H36" s="48" t="s">
        <v>344</v>
      </c>
      <c r="I36" s="47" t="s">
        <v>98</v>
      </c>
      <c r="J36" s="47">
        <v>8</v>
      </c>
      <c r="K36" s="47" t="s">
        <v>98</v>
      </c>
      <c r="L36" s="46">
        <v>2010</v>
      </c>
      <c r="M36" s="49" t="s">
        <v>98</v>
      </c>
      <c r="N36" s="49">
        <v>9.959256224832723</v>
      </c>
      <c r="O36" s="49" t="s">
        <v>98</v>
      </c>
      <c r="P36" s="46" t="s">
        <v>330</v>
      </c>
      <c r="Q36" s="135" t="s">
        <v>67</v>
      </c>
      <c r="R36" s="46" t="s">
        <v>331</v>
      </c>
      <c r="S36" s="48" t="s">
        <v>332</v>
      </c>
      <c r="T36" s="48" t="s">
        <v>212</v>
      </c>
      <c r="U36" s="48" t="s">
        <v>333</v>
      </c>
      <c r="V36" s="14"/>
    </row>
    <row r="37" spans="1:23" s="11" customFormat="1" ht="36" customHeight="1">
      <c r="B37" s="109" t="s">
        <v>345</v>
      </c>
      <c r="C37" s="153" t="s">
        <v>326</v>
      </c>
      <c r="D37" s="46" t="s">
        <v>57</v>
      </c>
      <c r="E37" s="46" t="s">
        <v>145</v>
      </c>
      <c r="F37" s="46" t="s">
        <v>346</v>
      </c>
      <c r="G37" s="46" t="s">
        <v>328</v>
      </c>
      <c r="H37" s="48" t="s">
        <v>344</v>
      </c>
      <c r="I37" s="47" t="s">
        <v>98</v>
      </c>
      <c r="J37" s="47">
        <v>4</v>
      </c>
      <c r="K37" s="47" t="s">
        <v>98</v>
      </c>
      <c r="L37" s="46">
        <v>2010</v>
      </c>
      <c r="M37" s="49" t="s">
        <v>98</v>
      </c>
      <c r="N37" s="49">
        <v>4.9796281124163615</v>
      </c>
      <c r="O37" s="49" t="s">
        <v>98</v>
      </c>
      <c r="P37" s="46" t="s">
        <v>330</v>
      </c>
      <c r="Q37" s="135" t="s">
        <v>67</v>
      </c>
      <c r="R37" s="46" t="s">
        <v>331</v>
      </c>
      <c r="S37" s="48" t="s">
        <v>332</v>
      </c>
      <c r="T37" s="48" t="s">
        <v>212</v>
      </c>
      <c r="U37" s="48" t="s">
        <v>333</v>
      </c>
      <c r="V37" s="14"/>
    </row>
    <row r="38" spans="1:23" s="11" customFormat="1" ht="36" customHeight="1">
      <c r="B38" s="109" t="s">
        <v>347</v>
      </c>
      <c r="C38" s="153" t="s">
        <v>326</v>
      </c>
      <c r="D38" s="46" t="s">
        <v>57</v>
      </c>
      <c r="E38" s="46" t="s">
        <v>154</v>
      </c>
      <c r="F38" s="46" t="s">
        <v>348</v>
      </c>
      <c r="G38" s="46" t="s">
        <v>328</v>
      </c>
      <c r="H38" s="48" t="s">
        <v>329</v>
      </c>
      <c r="I38" s="47" t="s">
        <v>98</v>
      </c>
      <c r="J38" s="47">
        <v>75</v>
      </c>
      <c r="K38" s="47" t="s">
        <v>98</v>
      </c>
      <c r="L38" s="46">
        <v>2010</v>
      </c>
      <c r="M38" s="49" t="s">
        <v>98</v>
      </c>
      <c r="N38" s="49">
        <v>93.368027107806782</v>
      </c>
      <c r="O38" s="49" t="s">
        <v>98</v>
      </c>
      <c r="P38" s="152" t="s">
        <v>330</v>
      </c>
      <c r="Q38" s="135" t="s">
        <v>67</v>
      </c>
      <c r="R38" s="46" t="s">
        <v>331</v>
      </c>
      <c r="S38" s="48" t="s">
        <v>332</v>
      </c>
      <c r="T38" s="48" t="s">
        <v>212</v>
      </c>
      <c r="U38" s="48" t="s">
        <v>333</v>
      </c>
      <c r="V38" s="14"/>
    </row>
    <row r="39" spans="1:23" s="11" customFormat="1" ht="36" customHeight="1">
      <c r="B39" s="109">
        <v>4.3</v>
      </c>
      <c r="C39" s="153" t="s">
        <v>95</v>
      </c>
      <c r="D39" s="46" t="s">
        <v>52</v>
      </c>
      <c r="E39" s="46" t="s">
        <v>48</v>
      </c>
      <c r="F39" s="46" t="s">
        <v>48</v>
      </c>
      <c r="G39" s="46" t="s">
        <v>349</v>
      </c>
      <c r="H39" s="48" t="s">
        <v>350</v>
      </c>
      <c r="I39" s="47">
        <v>122</v>
      </c>
      <c r="J39" s="47">
        <v>245</v>
      </c>
      <c r="K39" s="47">
        <v>367</v>
      </c>
      <c r="L39" s="46">
        <v>2020</v>
      </c>
      <c r="M39" s="49">
        <v>122.46036899938974</v>
      </c>
      <c r="N39" s="49">
        <v>245.92451151516801</v>
      </c>
      <c r="O39" s="49">
        <v>368.38488051455766</v>
      </c>
      <c r="P39" s="46" t="s">
        <v>351</v>
      </c>
      <c r="Q39" s="135" t="s">
        <v>67</v>
      </c>
      <c r="R39" s="46" t="s">
        <v>352</v>
      </c>
      <c r="S39" s="48" t="s">
        <v>353</v>
      </c>
      <c r="T39" s="48" t="s">
        <v>354</v>
      </c>
      <c r="U39" s="48" t="s">
        <v>355</v>
      </c>
      <c r="V39" s="14"/>
    </row>
    <row r="40" spans="1:23" s="11" customFormat="1" ht="36" customHeight="1">
      <c r="B40" s="109" t="s">
        <v>356</v>
      </c>
      <c r="C40" s="153" t="s">
        <v>357</v>
      </c>
      <c r="D40" s="46" t="s">
        <v>55</v>
      </c>
      <c r="E40" s="46" t="s">
        <v>48</v>
      </c>
      <c r="F40" s="46" t="s">
        <v>48</v>
      </c>
      <c r="G40" s="46" t="s">
        <v>358</v>
      </c>
      <c r="H40" s="48" t="s">
        <v>359</v>
      </c>
      <c r="I40" s="47">
        <v>16.46</v>
      </c>
      <c r="J40" s="47">
        <v>21.03</v>
      </c>
      <c r="K40" s="47">
        <v>25.59</v>
      </c>
      <c r="L40" s="46">
        <v>2010</v>
      </c>
      <c r="M40" s="49">
        <v>20.491169682593327</v>
      </c>
      <c r="N40" s="49">
        <v>26.180394801029021</v>
      </c>
      <c r="O40" s="49">
        <v>31.857170849183671</v>
      </c>
      <c r="P40" s="46" t="s">
        <v>360</v>
      </c>
      <c r="Q40" s="135" t="s">
        <v>67</v>
      </c>
      <c r="R40" s="46" t="s">
        <v>361</v>
      </c>
      <c r="S40" s="48" t="s">
        <v>362</v>
      </c>
      <c r="T40" s="48" t="s">
        <v>102</v>
      </c>
      <c r="U40" s="48" t="s">
        <v>363</v>
      </c>
      <c r="V40" s="14"/>
    </row>
    <row r="41" spans="1:23" s="11" customFormat="1" ht="36" customHeight="1">
      <c r="B41" s="109" t="s">
        <v>364</v>
      </c>
      <c r="C41" s="153" t="s">
        <v>230</v>
      </c>
      <c r="D41" s="46" t="s">
        <v>49</v>
      </c>
      <c r="E41" s="46" t="s">
        <v>223</v>
      </c>
      <c r="F41" s="46" t="s">
        <v>223</v>
      </c>
      <c r="G41" s="46" t="s">
        <v>365</v>
      </c>
      <c r="H41" s="51" t="s">
        <v>366</v>
      </c>
      <c r="I41" s="47" t="s">
        <v>98</v>
      </c>
      <c r="J41" s="47">
        <v>1982</v>
      </c>
      <c r="K41" s="47" t="s">
        <v>98</v>
      </c>
      <c r="L41" s="46">
        <v>2019</v>
      </c>
      <c r="M41" s="49" t="s">
        <v>98</v>
      </c>
      <c r="N41" s="49">
        <v>2110.8374892514212</v>
      </c>
      <c r="O41" s="49" t="s">
        <v>98</v>
      </c>
      <c r="P41" s="46" t="s">
        <v>305</v>
      </c>
      <c r="Q41" s="135" t="s">
        <v>65</v>
      </c>
      <c r="R41" s="46" t="s">
        <v>367</v>
      </c>
      <c r="S41" s="48" t="s">
        <v>368</v>
      </c>
      <c r="T41" s="48" t="s">
        <v>212</v>
      </c>
      <c r="U41" s="48" t="s">
        <v>369</v>
      </c>
      <c r="V41" s="14"/>
    </row>
    <row r="42" spans="1:23" s="11" customFormat="1" ht="36" customHeight="1">
      <c r="B42" s="109" t="s">
        <v>370</v>
      </c>
      <c r="C42" s="153" t="s">
        <v>230</v>
      </c>
      <c r="D42" s="46" t="s">
        <v>49</v>
      </c>
      <c r="E42" s="46" t="s">
        <v>223</v>
      </c>
      <c r="F42" s="46" t="s">
        <v>223</v>
      </c>
      <c r="G42" s="46" t="s">
        <v>371</v>
      </c>
      <c r="H42" s="51" t="s">
        <v>366</v>
      </c>
      <c r="I42" s="47" t="s">
        <v>98</v>
      </c>
      <c r="J42" s="47">
        <v>685</v>
      </c>
      <c r="K42" s="47" t="s">
        <v>98</v>
      </c>
      <c r="L42" s="46">
        <v>2019</v>
      </c>
      <c r="M42" s="49" t="s">
        <v>98</v>
      </c>
      <c r="N42" s="49">
        <v>729.52758836388671</v>
      </c>
      <c r="O42" s="49" t="s">
        <v>98</v>
      </c>
      <c r="P42" s="46" t="s">
        <v>305</v>
      </c>
      <c r="Q42" s="136" t="s">
        <v>65</v>
      </c>
      <c r="R42" s="46" t="s">
        <v>367</v>
      </c>
      <c r="S42" s="48" t="s">
        <v>368</v>
      </c>
      <c r="T42" s="48" t="s">
        <v>212</v>
      </c>
      <c r="U42" s="48" t="s">
        <v>372</v>
      </c>
      <c r="V42" s="14"/>
    </row>
    <row r="43" spans="1:23" s="11" customFormat="1" ht="36" customHeight="1">
      <c r="B43" s="109" t="s">
        <v>373</v>
      </c>
      <c r="C43" s="153" t="s">
        <v>230</v>
      </c>
      <c r="D43" s="50" t="s">
        <v>49</v>
      </c>
      <c r="E43" s="50" t="s">
        <v>223</v>
      </c>
      <c r="F43" s="50" t="s">
        <v>223</v>
      </c>
      <c r="G43" s="50" t="s">
        <v>374</v>
      </c>
      <c r="H43" s="51" t="s">
        <v>366</v>
      </c>
      <c r="I43" s="52" t="s">
        <v>98</v>
      </c>
      <c r="J43" s="52">
        <v>2425</v>
      </c>
      <c r="K43" s="52" t="s">
        <v>98</v>
      </c>
      <c r="L43" s="50">
        <v>2019</v>
      </c>
      <c r="M43" s="49" t="s">
        <v>98</v>
      </c>
      <c r="N43" s="49">
        <v>2582.6341631860223</v>
      </c>
      <c r="O43" s="49" t="s">
        <v>98</v>
      </c>
      <c r="P43" s="50" t="s">
        <v>305</v>
      </c>
      <c r="Q43" s="135" t="s">
        <v>65</v>
      </c>
      <c r="R43" s="50" t="s">
        <v>367</v>
      </c>
      <c r="S43" s="48" t="s">
        <v>368</v>
      </c>
      <c r="T43" s="48" t="s">
        <v>212</v>
      </c>
      <c r="U43" s="48" t="s">
        <v>375</v>
      </c>
      <c r="V43" s="14"/>
    </row>
    <row r="44" spans="1:23" s="11" customFormat="1" ht="36" customHeight="1">
      <c r="B44" s="109" t="s">
        <v>376</v>
      </c>
      <c r="C44" s="153" t="s">
        <v>230</v>
      </c>
      <c r="D44" s="46" t="s">
        <v>49</v>
      </c>
      <c r="E44" s="46" t="s">
        <v>223</v>
      </c>
      <c r="F44" s="46" t="s">
        <v>223</v>
      </c>
      <c r="G44" s="46" t="s">
        <v>377</v>
      </c>
      <c r="H44" s="110" t="s">
        <v>378</v>
      </c>
      <c r="I44" s="47" t="s">
        <v>98</v>
      </c>
      <c r="J44" s="47">
        <v>230.48961858292105</v>
      </c>
      <c r="K44" s="47" t="s">
        <v>98</v>
      </c>
      <c r="L44" s="46">
        <v>2020</v>
      </c>
      <c r="M44" s="49" t="s">
        <v>98</v>
      </c>
      <c r="N44" s="49">
        <v>231.35937493600909</v>
      </c>
      <c r="O44" s="49" t="s">
        <v>98</v>
      </c>
      <c r="P44" s="46" t="s">
        <v>305</v>
      </c>
      <c r="Q44" s="135" t="s">
        <v>65</v>
      </c>
      <c r="R44" s="46" t="s">
        <v>379</v>
      </c>
      <c r="S44" s="46" t="s">
        <v>380</v>
      </c>
      <c r="T44" s="48" t="s">
        <v>381</v>
      </c>
      <c r="U44" s="48" t="s">
        <v>382</v>
      </c>
      <c r="V44" s="14"/>
      <c r="W44" s="107"/>
    </row>
    <row r="45" spans="1:23" s="11" customFormat="1" ht="36" customHeight="1">
      <c r="A45" s="1"/>
      <c r="B45" s="109" t="s">
        <v>383</v>
      </c>
      <c r="C45" s="153" t="s">
        <v>230</v>
      </c>
      <c r="D45" s="46" t="s">
        <v>44</v>
      </c>
      <c r="E45" s="46" t="s">
        <v>145</v>
      </c>
      <c r="F45" s="46" t="s">
        <v>145</v>
      </c>
      <c r="G45" s="46" t="s">
        <v>384</v>
      </c>
      <c r="H45" s="48" t="s">
        <v>385</v>
      </c>
      <c r="I45" s="134">
        <v>214.63</v>
      </c>
      <c r="J45" s="134">
        <v>258.66000000000003</v>
      </c>
      <c r="K45" s="134">
        <v>302.69</v>
      </c>
      <c r="L45" s="46" t="s">
        <v>386</v>
      </c>
      <c r="M45" s="181">
        <f t="shared" ref="M45:O48" si="0">I45</f>
        <v>214.63</v>
      </c>
      <c r="N45" s="181">
        <f t="shared" si="0"/>
        <v>258.66000000000003</v>
      </c>
      <c r="O45" s="181">
        <f t="shared" si="0"/>
        <v>302.69</v>
      </c>
      <c r="P45" s="46" t="s">
        <v>387</v>
      </c>
      <c r="Q45" s="135" t="s">
        <v>65</v>
      </c>
      <c r="R45" s="46" t="s">
        <v>388</v>
      </c>
      <c r="S45" s="48" t="s">
        <v>389</v>
      </c>
      <c r="T45" s="48" t="s">
        <v>390</v>
      </c>
      <c r="U45" s="48" t="s">
        <v>236</v>
      </c>
      <c r="V45" s="5"/>
      <c r="W45" s="1"/>
    </row>
    <row r="46" spans="1:23" s="11" customFormat="1" ht="36" customHeight="1">
      <c r="A46" s="1"/>
      <c r="B46" s="109" t="s">
        <v>391</v>
      </c>
      <c r="C46" s="153" t="s">
        <v>230</v>
      </c>
      <c r="D46" s="46" t="s">
        <v>44</v>
      </c>
      <c r="E46" s="46" t="s">
        <v>145</v>
      </c>
      <c r="F46" s="46" t="s">
        <v>145</v>
      </c>
      <c r="G46" s="46" t="s">
        <v>392</v>
      </c>
      <c r="H46" s="48" t="s">
        <v>385</v>
      </c>
      <c r="I46" s="134">
        <v>198.65</v>
      </c>
      <c r="J46" s="134">
        <v>223.18</v>
      </c>
      <c r="K46" s="134">
        <v>247.7</v>
      </c>
      <c r="L46" s="46" t="s">
        <v>386</v>
      </c>
      <c r="M46" s="181">
        <f t="shared" si="0"/>
        <v>198.65</v>
      </c>
      <c r="N46" s="181">
        <f t="shared" si="0"/>
        <v>223.18</v>
      </c>
      <c r="O46" s="181">
        <f t="shared" si="0"/>
        <v>247.7</v>
      </c>
      <c r="P46" s="46" t="s">
        <v>387</v>
      </c>
      <c r="Q46" s="135" t="s">
        <v>65</v>
      </c>
      <c r="R46" s="46" t="s">
        <v>388</v>
      </c>
      <c r="S46" s="48" t="s">
        <v>393</v>
      </c>
      <c r="T46" s="48" t="s">
        <v>394</v>
      </c>
      <c r="U46" s="48" t="s">
        <v>236</v>
      </c>
      <c r="V46" s="5"/>
      <c r="W46" s="1"/>
    </row>
    <row r="47" spans="1:23" s="11" customFormat="1" ht="36" customHeight="1">
      <c r="A47" s="1"/>
      <c r="B47" s="109" t="s">
        <v>395</v>
      </c>
      <c r="C47" s="153" t="s">
        <v>230</v>
      </c>
      <c r="D47" s="46" t="s">
        <v>44</v>
      </c>
      <c r="E47" s="46" t="s">
        <v>145</v>
      </c>
      <c r="F47" s="46" t="s">
        <v>145</v>
      </c>
      <c r="G47" s="46" t="s">
        <v>396</v>
      </c>
      <c r="H47" s="48" t="s">
        <v>385</v>
      </c>
      <c r="I47" s="134">
        <v>63.72</v>
      </c>
      <c r="J47" s="134">
        <v>68.319999999999993</v>
      </c>
      <c r="K47" s="134">
        <v>72.89</v>
      </c>
      <c r="L47" s="46" t="s">
        <v>386</v>
      </c>
      <c r="M47" s="181">
        <f t="shared" si="0"/>
        <v>63.72</v>
      </c>
      <c r="N47" s="181">
        <f t="shared" si="0"/>
        <v>68.319999999999993</v>
      </c>
      <c r="O47" s="181">
        <f t="shared" si="0"/>
        <v>72.89</v>
      </c>
      <c r="P47" s="46" t="s">
        <v>387</v>
      </c>
      <c r="Q47" s="135" t="s">
        <v>65</v>
      </c>
      <c r="R47" s="46" t="s">
        <v>388</v>
      </c>
      <c r="S47" s="48" t="s">
        <v>393</v>
      </c>
      <c r="T47" s="48" t="s">
        <v>397</v>
      </c>
      <c r="U47" s="48" t="s">
        <v>236</v>
      </c>
      <c r="V47" s="5"/>
      <c r="W47" s="1"/>
    </row>
    <row r="48" spans="1:23" s="11" customFormat="1" ht="36" customHeight="1">
      <c r="A48" s="1"/>
      <c r="B48" s="109" t="s">
        <v>398</v>
      </c>
      <c r="C48" s="153" t="s">
        <v>230</v>
      </c>
      <c r="D48" s="46" t="s">
        <v>44</v>
      </c>
      <c r="E48" s="46" t="s">
        <v>145</v>
      </c>
      <c r="F48" s="46" t="s">
        <v>145</v>
      </c>
      <c r="G48" s="46" t="s">
        <v>399</v>
      </c>
      <c r="H48" s="48" t="s">
        <v>385</v>
      </c>
      <c r="I48" s="134">
        <v>158.83000000000001</v>
      </c>
      <c r="J48" s="134">
        <v>167.9</v>
      </c>
      <c r="K48" s="134">
        <v>177</v>
      </c>
      <c r="L48" s="46" t="s">
        <v>386</v>
      </c>
      <c r="M48" s="181">
        <f t="shared" si="0"/>
        <v>158.83000000000001</v>
      </c>
      <c r="N48" s="181">
        <f t="shared" si="0"/>
        <v>167.9</v>
      </c>
      <c r="O48" s="181">
        <f t="shared" si="0"/>
        <v>177</v>
      </c>
      <c r="P48" s="46" t="s">
        <v>387</v>
      </c>
      <c r="Q48" s="135" t="s">
        <v>65</v>
      </c>
      <c r="R48" s="46" t="s">
        <v>388</v>
      </c>
      <c r="S48" s="48" t="s">
        <v>393</v>
      </c>
      <c r="T48" s="48" t="s">
        <v>212</v>
      </c>
      <c r="U48" s="48" t="s">
        <v>236</v>
      </c>
      <c r="V48" s="5"/>
      <c r="W48" s="1"/>
    </row>
    <row r="49" spans="1:23" s="11" customFormat="1" ht="36" customHeight="1">
      <c r="B49" s="109" t="s">
        <v>400</v>
      </c>
      <c r="C49" s="153" t="s">
        <v>357</v>
      </c>
      <c r="D49" s="46" t="s">
        <v>54</v>
      </c>
      <c r="E49" s="46" t="s">
        <v>48</v>
      </c>
      <c r="F49" s="46" t="s">
        <v>48</v>
      </c>
      <c r="G49" s="46" t="s">
        <v>401</v>
      </c>
      <c r="H49" s="48" t="s">
        <v>402</v>
      </c>
      <c r="I49" s="47" t="s">
        <v>98</v>
      </c>
      <c r="J49" s="47">
        <v>3.26972634345511</v>
      </c>
      <c r="K49" s="47" t="s">
        <v>98</v>
      </c>
      <c r="L49" s="46">
        <v>2020</v>
      </c>
      <c r="M49" s="49" t="s">
        <v>98</v>
      </c>
      <c r="N49" s="49">
        <v>3.2820647093978534</v>
      </c>
      <c r="O49" s="49" t="s">
        <v>98</v>
      </c>
      <c r="P49" s="46" t="s">
        <v>403</v>
      </c>
      <c r="Q49" s="135" t="s">
        <v>67</v>
      </c>
      <c r="R49" s="46" t="s">
        <v>404</v>
      </c>
      <c r="S49" s="48" t="s">
        <v>405</v>
      </c>
      <c r="T49" s="48" t="s">
        <v>406</v>
      </c>
      <c r="U49" s="48"/>
      <c r="V49" s="14"/>
    </row>
    <row r="50" spans="1:23" s="11" customFormat="1" ht="36" customHeight="1">
      <c r="B50" s="109" t="s">
        <v>407</v>
      </c>
      <c r="C50" s="153" t="s">
        <v>357</v>
      </c>
      <c r="D50" s="46" t="s">
        <v>53</v>
      </c>
      <c r="E50" s="46" t="s">
        <v>96</v>
      </c>
      <c r="F50" s="46" t="s">
        <v>96</v>
      </c>
      <c r="G50" s="46" t="s">
        <v>408</v>
      </c>
      <c r="H50" s="48" t="s">
        <v>409</v>
      </c>
      <c r="I50" s="47" t="s">
        <v>98</v>
      </c>
      <c r="J50" s="47">
        <v>3.1</v>
      </c>
      <c r="K50" s="47" t="s">
        <v>98</v>
      </c>
      <c r="L50" s="46">
        <v>2016</v>
      </c>
      <c r="M50" s="49" t="s">
        <v>98</v>
      </c>
      <c r="N50" s="49">
        <v>3.497960150413586</v>
      </c>
      <c r="O50" s="49" t="s">
        <v>98</v>
      </c>
      <c r="P50" s="46" t="s">
        <v>410</v>
      </c>
      <c r="Q50" s="135" t="s">
        <v>67</v>
      </c>
      <c r="R50" s="46" t="s">
        <v>411</v>
      </c>
      <c r="S50" s="48" t="s">
        <v>412</v>
      </c>
      <c r="T50" s="48" t="s">
        <v>413</v>
      </c>
      <c r="U50" s="48"/>
      <c r="V50" s="14"/>
    </row>
    <row r="51" spans="1:23" s="11" customFormat="1" ht="36" customHeight="1">
      <c r="B51" s="109" t="s">
        <v>414</v>
      </c>
      <c r="C51" s="153" t="s">
        <v>357</v>
      </c>
      <c r="D51" s="46" t="s">
        <v>53</v>
      </c>
      <c r="E51" s="46" t="s">
        <v>164</v>
      </c>
      <c r="F51" s="46" t="s">
        <v>415</v>
      </c>
      <c r="G51" s="46" t="s">
        <v>416</v>
      </c>
      <c r="H51" s="48" t="s">
        <v>409</v>
      </c>
      <c r="I51" s="47" t="s">
        <v>98</v>
      </c>
      <c r="J51" s="47">
        <v>3.25</v>
      </c>
      <c r="K51" s="47" t="s">
        <v>98</v>
      </c>
      <c r="L51" s="46">
        <v>2016</v>
      </c>
      <c r="M51" s="49" t="s">
        <v>98</v>
      </c>
      <c r="N51" s="49">
        <v>3.6672162867239209</v>
      </c>
      <c r="O51" s="49" t="s">
        <v>98</v>
      </c>
      <c r="P51" s="46" t="s">
        <v>410</v>
      </c>
      <c r="Q51" s="135" t="s">
        <v>67</v>
      </c>
      <c r="R51" s="46" t="s">
        <v>411</v>
      </c>
      <c r="S51" s="48" t="s">
        <v>412</v>
      </c>
      <c r="T51" s="48" t="s">
        <v>417</v>
      </c>
      <c r="U51" s="48"/>
      <c r="V51" s="14"/>
    </row>
    <row r="52" spans="1:23" s="11" customFormat="1" ht="36" customHeight="1">
      <c r="B52" s="109" t="s">
        <v>418</v>
      </c>
      <c r="C52" s="153" t="s">
        <v>357</v>
      </c>
      <c r="D52" s="46" t="s">
        <v>53</v>
      </c>
      <c r="E52" s="46" t="s">
        <v>145</v>
      </c>
      <c r="F52" s="46" t="s">
        <v>145</v>
      </c>
      <c r="G52" s="46" t="s">
        <v>419</v>
      </c>
      <c r="H52" s="48" t="s">
        <v>409</v>
      </c>
      <c r="I52" s="47" t="s">
        <v>98</v>
      </c>
      <c r="J52" s="47">
        <v>3.1</v>
      </c>
      <c r="K52" s="47" t="s">
        <v>98</v>
      </c>
      <c r="L52" s="46">
        <v>2016</v>
      </c>
      <c r="M52" s="49" t="s">
        <v>98</v>
      </c>
      <c r="N52" s="49">
        <v>3.49796015041359</v>
      </c>
      <c r="O52" s="49" t="s">
        <v>98</v>
      </c>
      <c r="P52" s="46" t="s">
        <v>410</v>
      </c>
      <c r="Q52" s="135" t="s">
        <v>67</v>
      </c>
      <c r="R52" s="46" t="s">
        <v>411</v>
      </c>
      <c r="S52" s="48" t="s">
        <v>412</v>
      </c>
      <c r="T52" s="48" t="s">
        <v>413</v>
      </c>
      <c r="U52" s="48"/>
      <c r="V52" s="14"/>
    </row>
    <row r="53" spans="1:23" s="11" customFormat="1" ht="36" customHeight="1">
      <c r="B53" s="109" t="s">
        <v>420</v>
      </c>
      <c r="C53" s="153" t="s">
        <v>357</v>
      </c>
      <c r="D53" s="46" t="s">
        <v>53</v>
      </c>
      <c r="E53" s="46" t="s">
        <v>285</v>
      </c>
      <c r="F53" s="46" t="s">
        <v>285</v>
      </c>
      <c r="G53" s="46" t="s">
        <v>421</v>
      </c>
      <c r="H53" s="48" t="s">
        <v>409</v>
      </c>
      <c r="I53" s="47" t="s">
        <v>98</v>
      </c>
      <c r="J53" s="47">
        <v>3.06</v>
      </c>
      <c r="K53" s="47" t="s">
        <v>98</v>
      </c>
      <c r="L53" s="46">
        <v>2016</v>
      </c>
      <c r="M53" s="49" t="s">
        <v>98</v>
      </c>
      <c r="N53" s="49">
        <v>3.4528251807308301</v>
      </c>
      <c r="O53" s="49" t="s">
        <v>98</v>
      </c>
      <c r="P53" s="46" t="s">
        <v>410</v>
      </c>
      <c r="Q53" s="135" t="s">
        <v>67</v>
      </c>
      <c r="R53" s="46" t="s">
        <v>411</v>
      </c>
      <c r="S53" s="48" t="s">
        <v>422</v>
      </c>
      <c r="T53" s="48" t="s">
        <v>413</v>
      </c>
      <c r="U53" s="48"/>
      <c r="V53" s="14"/>
    </row>
    <row r="54" spans="1:23" s="11" customFormat="1" ht="36" customHeight="1">
      <c r="B54" s="109" t="s">
        <v>423</v>
      </c>
      <c r="C54" s="153" t="s">
        <v>357</v>
      </c>
      <c r="D54" s="46" t="s">
        <v>53</v>
      </c>
      <c r="E54" s="46" t="s">
        <v>424</v>
      </c>
      <c r="F54" s="46" t="s">
        <v>425</v>
      </c>
      <c r="G54" s="46" t="s">
        <v>426</v>
      </c>
      <c r="H54" s="48" t="s">
        <v>409</v>
      </c>
      <c r="I54" s="47" t="s">
        <v>98</v>
      </c>
      <c r="J54" s="47">
        <v>3.64</v>
      </c>
      <c r="K54" s="47" t="s">
        <v>98</v>
      </c>
      <c r="L54" s="46">
        <v>2016</v>
      </c>
      <c r="M54" s="49" t="s">
        <v>98</v>
      </c>
      <c r="N54" s="49">
        <v>4.1072822411307914</v>
      </c>
      <c r="O54" s="49" t="s">
        <v>98</v>
      </c>
      <c r="P54" s="46" t="s">
        <v>410</v>
      </c>
      <c r="Q54" s="135" t="s">
        <v>67</v>
      </c>
      <c r="R54" s="46" t="s">
        <v>411</v>
      </c>
      <c r="S54" s="48" t="s">
        <v>427</v>
      </c>
      <c r="T54" s="48" t="s">
        <v>413</v>
      </c>
      <c r="U54" s="48"/>
      <c r="V54" s="14"/>
    </row>
    <row r="55" spans="1:23" s="11" customFormat="1" ht="36" customHeight="1">
      <c r="B55" s="109" t="s">
        <v>428</v>
      </c>
      <c r="C55" s="153" t="s">
        <v>357</v>
      </c>
      <c r="D55" s="46" t="s">
        <v>53</v>
      </c>
      <c r="E55" s="46" t="s">
        <v>154</v>
      </c>
      <c r="F55" s="46" t="s">
        <v>429</v>
      </c>
      <c r="G55" s="46" t="s">
        <v>430</v>
      </c>
      <c r="H55" s="48" t="s">
        <v>409</v>
      </c>
      <c r="I55" s="47" t="s">
        <v>98</v>
      </c>
      <c r="J55" s="47">
        <v>4.62</v>
      </c>
      <c r="K55" s="47" t="s">
        <v>98</v>
      </c>
      <c r="L55" s="46">
        <v>2016</v>
      </c>
      <c r="M55" s="49" t="s">
        <v>98</v>
      </c>
      <c r="N55" s="49">
        <v>5.2130889983583124</v>
      </c>
      <c r="O55" s="49" t="s">
        <v>98</v>
      </c>
      <c r="P55" s="46" t="s">
        <v>410</v>
      </c>
      <c r="Q55" s="135" t="s">
        <v>67</v>
      </c>
      <c r="R55" s="46" t="s">
        <v>411</v>
      </c>
      <c r="S55" s="48" t="s">
        <v>431</v>
      </c>
      <c r="T55" s="48" t="s">
        <v>413</v>
      </c>
      <c r="U55" s="48"/>
      <c r="V55" s="14"/>
    </row>
    <row r="56" spans="1:23" s="11" customFormat="1" ht="36" customHeight="1">
      <c r="A56" s="159"/>
      <c r="B56" s="109" t="s">
        <v>432</v>
      </c>
      <c r="C56" s="164" t="s">
        <v>357</v>
      </c>
      <c r="D56" s="160" t="s">
        <v>433</v>
      </c>
      <c r="E56" s="160" t="s">
        <v>137</v>
      </c>
      <c r="F56" s="160" t="s">
        <v>137</v>
      </c>
      <c r="G56" s="160" t="s">
        <v>434</v>
      </c>
      <c r="H56" s="160" t="s">
        <v>435</v>
      </c>
      <c r="I56" s="161"/>
      <c r="J56" s="162">
        <v>22.27</v>
      </c>
      <c r="K56" s="162"/>
      <c r="L56" s="46">
        <v>2018</v>
      </c>
      <c r="M56" s="182"/>
      <c r="N56" s="182">
        <v>24.195874574316704</v>
      </c>
      <c r="O56" s="182"/>
      <c r="P56" s="160" t="s">
        <v>436</v>
      </c>
      <c r="Q56" s="135" t="s">
        <v>67</v>
      </c>
      <c r="R56" s="160" t="s">
        <v>437</v>
      </c>
      <c r="S56" s="162" t="s">
        <v>438</v>
      </c>
      <c r="T56" s="48" t="s">
        <v>439</v>
      </c>
      <c r="U56" s="160" t="s">
        <v>440</v>
      </c>
      <c r="V56" s="163"/>
      <c r="W56" s="159"/>
    </row>
    <row r="57" spans="1:23" s="10" customFormat="1" ht="36" customHeight="1">
      <c r="A57" s="159"/>
      <c r="B57" s="109" t="s">
        <v>441</v>
      </c>
      <c r="C57" s="164" t="s">
        <v>357</v>
      </c>
      <c r="D57" s="160" t="s">
        <v>433</v>
      </c>
      <c r="E57" s="160" t="s">
        <v>137</v>
      </c>
      <c r="F57" s="160" t="s">
        <v>137</v>
      </c>
      <c r="G57" s="160" t="s">
        <v>442</v>
      </c>
      <c r="H57" s="160" t="s">
        <v>435</v>
      </c>
      <c r="I57" s="161"/>
      <c r="J57" s="162">
        <v>2.4300000000000002</v>
      </c>
      <c r="K57" s="162"/>
      <c r="L57" s="46">
        <v>2018</v>
      </c>
      <c r="M57" s="182"/>
      <c r="N57" s="182">
        <v>2.6401425781584908</v>
      </c>
      <c r="O57" s="182"/>
      <c r="P57" s="160" t="s">
        <v>436</v>
      </c>
      <c r="Q57" s="135" t="s">
        <v>67</v>
      </c>
      <c r="R57" s="160" t="s">
        <v>437</v>
      </c>
      <c r="S57" s="162" t="s">
        <v>438</v>
      </c>
      <c r="T57" s="48" t="s">
        <v>439</v>
      </c>
      <c r="U57" s="160" t="s">
        <v>440</v>
      </c>
      <c r="V57" s="163"/>
      <c r="W57" s="159"/>
    </row>
    <row r="58" spans="1:23" ht="36" customHeight="1">
      <c r="A58" s="159"/>
      <c r="B58" s="109" t="s">
        <v>443</v>
      </c>
      <c r="C58" s="164" t="s">
        <v>357</v>
      </c>
      <c r="D58" s="160" t="s">
        <v>433</v>
      </c>
      <c r="E58" s="160" t="s">
        <v>137</v>
      </c>
      <c r="F58" s="160" t="s">
        <v>137</v>
      </c>
      <c r="G58" s="160" t="s">
        <v>444</v>
      </c>
      <c r="H58" s="160" t="s">
        <v>435</v>
      </c>
      <c r="I58" s="161"/>
      <c r="J58" s="162">
        <v>5.0199999999999996</v>
      </c>
      <c r="K58" s="162"/>
      <c r="L58" s="46">
        <v>2018</v>
      </c>
      <c r="M58" s="182"/>
      <c r="N58" s="182">
        <v>5.4541217046730956</v>
      </c>
      <c r="O58" s="182"/>
      <c r="P58" s="160" t="s">
        <v>436</v>
      </c>
      <c r="Q58" s="135" t="s">
        <v>67</v>
      </c>
      <c r="R58" s="160" t="s">
        <v>437</v>
      </c>
      <c r="S58" s="162" t="s">
        <v>438</v>
      </c>
      <c r="T58" s="48" t="s">
        <v>439</v>
      </c>
      <c r="U58" s="160"/>
      <c r="V58" s="163"/>
      <c r="W58" s="159"/>
    </row>
    <row r="59" spans="1:23" ht="36" customHeight="1">
      <c r="A59" s="159"/>
      <c r="B59" s="109" t="s">
        <v>445</v>
      </c>
      <c r="C59" s="164" t="s">
        <v>357</v>
      </c>
      <c r="D59" s="160" t="s">
        <v>433</v>
      </c>
      <c r="E59" s="160" t="s">
        <v>137</v>
      </c>
      <c r="F59" s="160" t="s">
        <v>137</v>
      </c>
      <c r="G59" s="160" t="s">
        <v>446</v>
      </c>
      <c r="H59" s="160" t="s">
        <v>435</v>
      </c>
      <c r="I59" s="161"/>
      <c r="J59" s="162">
        <v>9.58</v>
      </c>
      <c r="K59" s="162"/>
      <c r="L59" s="46">
        <v>2018</v>
      </c>
      <c r="M59" s="182"/>
      <c r="N59" s="182">
        <v>10.408463332822363</v>
      </c>
      <c r="O59" s="182"/>
      <c r="P59" s="160" t="s">
        <v>436</v>
      </c>
      <c r="Q59" s="135" t="s">
        <v>67</v>
      </c>
      <c r="R59" s="160" t="s">
        <v>437</v>
      </c>
      <c r="S59" s="162" t="s">
        <v>438</v>
      </c>
      <c r="T59" s="48" t="s">
        <v>439</v>
      </c>
      <c r="U59" s="160"/>
      <c r="V59" s="163"/>
      <c r="W59" s="159"/>
    </row>
    <row r="60" spans="1:23" ht="36" customHeight="1">
      <c r="A60" s="159"/>
      <c r="B60" s="109" t="s">
        <v>447</v>
      </c>
      <c r="C60" s="164" t="s">
        <v>357</v>
      </c>
      <c r="D60" s="160" t="s">
        <v>433</v>
      </c>
      <c r="E60" s="160" t="s">
        <v>137</v>
      </c>
      <c r="F60" s="160" t="s">
        <v>137</v>
      </c>
      <c r="G60" s="160" t="s">
        <v>448</v>
      </c>
      <c r="H60" s="160" t="s">
        <v>435</v>
      </c>
      <c r="I60" s="161"/>
      <c r="J60" s="162">
        <v>10.63</v>
      </c>
      <c r="K60" s="162"/>
      <c r="L60" s="46">
        <v>2018</v>
      </c>
      <c r="M60" s="182"/>
      <c r="N60" s="182">
        <v>11.549265681409366</v>
      </c>
      <c r="O60" s="182"/>
      <c r="P60" s="160" t="s">
        <v>436</v>
      </c>
      <c r="Q60" s="135" t="s">
        <v>67</v>
      </c>
      <c r="R60" s="160" t="s">
        <v>437</v>
      </c>
      <c r="S60" s="162" t="s">
        <v>438</v>
      </c>
      <c r="T60" s="48" t="s">
        <v>439</v>
      </c>
      <c r="U60" s="160"/>
      <c r="V60" s="163"/>
      <c r="W60" s="159"/>
    </row>
    <row r="61" spans="1:23" ht="36" customHeight="1">
      <c r="A61" s="159"/>
      <c r="B61" s="109" t="s">
        <v>449</v>
      </c>
      <c r="C61" s="164" t="s">
        <v>357</v>
      </c>
      <c r="D61" s="160" t="s">
        <v>433</v>
      </c>
      <c r="E61" s="160" t="s">
        <v>137</v>
      </c>
      <c r="F61" s="160" t="s">
        <v>137</v>
      </c>
      <c r="G61" s="160" t="s">
        <v>450</v>
      </c>
      <c r="H61" s="160" t="s">
        <v>435</v>
      </c>
      <c r="I61" s="161"/>
      <c r="J61" s="162">
        <v>7.76</v>
      </c>
      <c r="K61" s="162"/>
      <c r="L61" s="46">
        <v>2018</v>
      </c>
      <c r="M61" s="182"/>
      <c r="N61" s="182">
        <v>8.4310725952715586</v>
      </c>
      <c r="O61" s="182"/>
      <c r="P61" s="160" t="s">
        <v>436</v>
      </c>
      <c r="Q61" s="135" t="s">
        <v>67</v>
      </c>
      <c r="R61" s="160" t="s">
        <v>437</v>
      </c>
      <c r="S61" s="162" t="s">
        <v>438</v>
      </c>
      <c r="T61" s="48" t="s">
        <v>439</v>
      </c>
      <c r="U61" s="160"/>
      <c r="V61" s="163"/>
      <c r="W61" s="159"/>
    </row>
    <row r="62" spans="1:23" ht="36" customHeight="1">
      <c r="A62" s="107"/>
      <c r="B62" s="109" t="s">
        <v>451</v>
      </c>
      <c r="C62" s="153" t="s">
        <v>230</v>
      </c>
      <c r="D62" s="46" t="s">
        <v>46</v>
      </c>
      <c r="E62" s="46" t="s">
        <v>96</v>
      </c>
      <c r="F62" s="46" t="s">
        <v>252</v>
      </c>
      <c r="G62" s="46" t="s">
        <v>452</v>
      </c>
      <c r="H62" s="48" t="s">
        <v>453</v>
      </c>
      <c r="I62" s="47" t="s">
        <v>98</v>
      </c>
      <c r="J62" s="47">
        <v>29.36888888888889</v>
      </c>
      <c r="K62" s="47" t="s">
        <v>98</v>
      </c>
      <c r="L62" s="46">
        <v>2021</v>
      </c>
      <c r="M62" s="49" t="s">
        <v>98</v>
      </c>
      <c r="N62" s="49">
        <f>J62</f>
        <v>29.36888888888889</v>
      </c>
      <c r="O62" s="49" t="s">
        <v>98</v>
      </c>
      <c r="P62" s="46" t="s">
        <v>454</v>
      </c>
      <c r="Q62" s="135" t="s">
        <v>65</v>
      </c>
      <c r="R62" s="46" t="s">
        <v>455</v>
      </c>
      <c r="S62" s="46" t="s">
        <v>456</v>
      </c>
      <c r="T62" s="48" t="s">
        <v>457</v>
      </c>
      <c r="U62" s="48" t="s">
        <v>458</v>
      </c>
      <c r="V62" s="133"/>
      <c r="W62" s="11"/>
    </row>
    <row r="63" spans="1:23" s="159" customFormat="1" ht="36" customHeight="1">
      <c r="A63" s="11"/>
      <c r="B63" s="109" t="s">
        <v>459</v>
      </c>
      <c r="C63" s="153" t="s">
        <v>357</v>
      </c>
      <c r="D63" s="46" t="s">
        <v>56</v>
      </c>
      <c r="E63" s="46" t="s">
        <v>48</v>
      </c>
      <c r="F63" s="46" t="s">
        <v>48</v>
      </c>
      <c r="G63" s="46" t="s">
        <v>460</v>
      </c>
      <c r="H63" s="48" t="s">
        <v>461</v>
      </c>
      <c r="I63" s="47" t="s">
        <v>98</v>
      </c>
      <c r="J63" s="47">
        <v>11.27</v>
      </c>
      <c r="K63" s="47" t="s">
        <v>98</v>
      </c>
      <c r="L63" s="46">
        <v>2012</v>
      </c>
      <c r="M63" s="49" t="s">
        <v>98</v>
      </c>
      <c r="N63" s="49">
        <v>13.528025851408794</v>
      </c>
      <c r="O63" s="49" t="s">
        <v>98</v>
      </c>
      <c r="P63" s="46" t="s">
        <v>462</v>
      </c>
      <c r="Q63" s="135" t="s">
        <v>67</v>
      </c>
      <c r="R63" s="46" t="s">
        <v>463</v>
      </c>
      <c r="S63" s="48" t="s">
        <v>464</v>
      </c>
      <c r="T63" s="48" t="s">
        <v>202</v>
      </c>
      <c r="U63" s="48"/>
      <c r="V63" s="14"/>
      <c r="W63" s="11"/>
    </row>
    <row r="64" spans="1:23" s="159" customFormat="1" ht="36" customHeight="1">
      <c r="A64" s="11"/>
      <c r="B64" s="109" t="s">
        <v>465</v>
      </c>
      <c r="C64" s="153" t="s">
        <v>326</v>
      </c>
      <c r="D64" s="46" t="s">
        <v>59</v>
      </c>
      <c r="E64" s="46" t="s">
        <v>137</v>
      </c>
      <c r="F64" s="46" t="s">
        <v>466</v>
      </c>
      <c r="G64" s="46" t="s">
        <v>467</v>
      </c>
      <c r="H64" s="48" t="s">
        <v>468</v>
      </c>
      <c r="I64" s="47">
        <v>14300</v>
      </c>
      <c r="J64" s="47">
        <v>17400</v>
      </c>
      <c r="K64" s="47">
        <v>20500</v>
      </c>
      <c r="L64" s="46">
        <v>2012</v>
      </c>
      <c r="M64" s="49">
        <v>17165.108223171763</v>
      </c>
      <c r="N64" s="49">
        <v>20886.215600222982</v>
      </c>
      <c r="O64" s="49">
        <v>24607.322977274205</v>
      </c>
      <c r="P64" s="46" t="s">
        <v>469</v>
      </c>
      <c r="Q64" s="135" t="s">
        <v>67</v>
      </c>
      <c r="R64" s="46" t="s">
        <v>470</v>
      </c>
      <c r="S64" s="46" t="s">
        <v>471</v>
      </c>
      <c r="T64" s="48" t="s">
        <v>472</v>
      </c>
      <c r="U64" s="48" t="s">
        <v>473</v>
      </c>
      <c r="V64" s="14"/>
      <c r="W64" s="11"/>
    </row>
    <row r="65" spans="1:23" s="159" customFormat="1" ht="36" customHeight="1">
      <c r="A65" s="11"/>
      <c r="B65" s="109" t="s">
        <v>474</v>
      </c>
      <c r="C65" s="153" t="s">
        <v>326</v>
      </c>
      <c r="D65" s="46" t="s">
        <v>59</v>
      </c>
      <c r="E65" s="46" t="s">
        <v>137</v>
      </c>
      <c r="F65" s="46" t="s">
        <v>466</v>
      </c>
      <c r="G65" s="46" t="s">
        <v>475</v>
      </c>
      <c r="H65" s="48" t="s">
        <v>468</v>
      </c>
      <c r="I65" s="47">
        <v>16400</v>
      </c>
      <c r="J65" s="47">
        <v>20000</v>
      </c>
      <c r="K65" s="47">
        <v>23600</v>
      </c>
      <c r="L65" s="46">
        <v>2012</v>
      </c>
      <c r="M65" s="49">
        <v>19685.858381819366</v>
      </c>
      <c r="N65" s="49">
        <v>24007.144368072393</v>
      </c>
      <c r="O65" s="49">
        <v>28328.430354325425</v>
      </c>
      <c r="P65" s="46" t="s">
        <v>469</v>
      </c>
      <c r="Q65" s="135" t="s">
        <v>67</v>
      </c>
      <c r="R65" s="46" t="s">
        <v>470</v>
      </c>
      <c r="S65" s="46" t="s">
        <v>471</v>
      </c>
      <c r="T65" s="48" t="s">
        <v>472</v>
      </c>
      <c r="U65" s="48" t="s">
        <v>473</v>
      </c>
      <c r="V65" s="14"/>
      <c r="W65" s="11"/>
    </row>
    <row r="66" spans="1:23" s="159" customFormat="1" ht="36" customHeight="1">
      <c r="A66" s="11"/>
      <c r="B66" s="109" t="s">
        <v>476</v>
      </c>
      <c r="C66" s="153" t="s">
        <v>326</v>
      </c>
      <c r="D66" s="46" t="s">
        <v>59</v>
      </c>
      <c r="E66" s="46" t="s">
        <v>137</v>
      </c>
      <c r="F66" s="46" t="s">
        <v>466</v>
      </c>
      <c r="G66" s="46" t="s">
        <v>477</v>
      </c>
      <c r="H66" s="48" t="s">
        <v>468</v>
      </c>
      <c r="I66" s="47">
        <v>19100</v>
      </c>
      <c r="J66" s="47">
        <v>23200</v>
      </c>
      <c r="K66" s="47">
        <v>27400</v>
      </c>
      <c r="L66" s="46">
        <v>2012</v>
      </c>
      <c r="M66" s="49">
        <v>22926.822871509139</v>
      </c>
      <c r="N66" s="49">
        <v>27848.287466963979</v>
      </c>
      <c r="O66" s="49">
        <v>32889.787784259184</v>
      </c>
      <c r="P66" s="46" t="s">
        <v>469</v>
      </c>
      <c r="Q66" s="135" t="s">
        <v>67</v>
      </c>
      <c r="R66" s="46" t="s">
        <v>470</v>
      </c>
      <c r="S66" s="46" t="s">
        <v>471</v>
      </c>
      <c r="T66" s="48" t="s">
        <v>472</v>
      </c>
      <c r="U66" s="48" t="s">
        <v>473</v>
      </c>
      <c r="V66" s="14"/>
      <c r="W66" s="11"/>
    </row>
    <row r="67" spans="1:23" s="159" customFormat="1" ht="36" customHeight="1">
      <c r="A67" s="11"/>
      <c r="B67" s="109" t="s">
        <v>478</v>
      </c>
      <c r="C67" s="153" t="s">
        <v>326</v>
      </c>
      <c r="D67" s="46" t="s">
        <v>59</v>
      </c>
      <c r="E67" s="46" t="s">
        <v>137</v>
      </c>
      <c r="F67" s="46" t="s">
        <v>466</v>
      </c>
      <c r="G67" s="46" t="s">
        <v>479</v>
      </c>
      <c r="H67" s="48" t="s">
        <v>468</v>
      </c>
      <c r="I67" s="47">
        <v>2383.3333333333335</v>
      </c>
      <c r="J67" s="47">
        <v>2900</v>
      </c>
      <c r="K67" s="47">
        <v>3416.6666666666665</v>
      </c>
      <c r="L67" s="46">
        <v>2012</v>
      </c>
      <c r="M67" s="49">
        <v>2860.8513705286273</v>
      </c>
      <c r="N67" s="49">
        <v>3481.0359333704969</v>
      </c>
      <c r="O67" s="49">
        <v>4101.2204962123678</v>
      </c>
      <c r="P67" s="46" t="s">
        <v>469</v>
      </c>
      <c r="Q67" s="135" t="s">
        <v>67</v>
      </c>
      <c r="R67" s="46" t="s">
        <v>470</v>
      </c>
      <c r="S67" s="46" t="s">
        <v>471</v>
      </c>
      <c r="T67" s="48" t="s">
        <v>472</v>
      </c>
      <c r="U67" s="48" t="s">
        <v>480</v>
      </c>
      <c r="V67" s="14"/>
      <c r="W67" s="11"/>
    </row>
    <row r="68" spans="1:23" s="159" customFormat="1" ht="36" customHeight="1">
      <c r="A68" s="11"/>
      <c r="B68" s="109" t="s">
        <v>481</v>
      </c>
      <c r="C68" s="153" t="s">
        <v>326</v>
      </c>
      <c r="D68" s="46" t="s">
        <v>59</v>
      </c>
      <c r="E68" s="46" t="s">
        <v>137</v>
      </c>
      <c r="F68" s="46" t="s">
        <v>466</v>
      </c>
      <c r="G68" s="46" t="s">
        <v>482</v>
      </c>
      <c r="H68" s="48" t="s">
        <v>468</v>
      </c>
      <c r="I68" s="47">
        <v>2733.3333333333335</v>
      </c>
      <c r="J68" s="47">
        <v>3333.3333333333335</v>
      </c>
      <c r="K68" s="47">
        <v>3933.3333333333335</v>
      </c>
      <c r="L68" s="46">
        <v>2012</v>
      </c>
      <c r="M68" s="49">
        <v>3280.9763969698943</v>
      </c>
      <c r="N68" s="49">
        <v>4001.1907280120654</v>
      </c>
      <c r="O68" s="49">
        <v>4721.4050590542374</v>
      </c>
      <c r="P68" s="46" t="s">
        <v>469</v>
      </c>
      <c r="Q68" s="135" t="s">
        <v>67</v>
      </c>
      <c r="R68" s="46" t="s">
        <v>470</v>
      </c>
      <c r="S68" s="46" t="s">
        <v>471</v>
      </c>
      <c r="T68" s="48" t="s">
        <v>472</v>
      </c>
      <c r="U68" s="48" t="s">
        <v>480</v>
      </c>
      <c r="V68" s="14"/>
      <c r="W68" s="11"/>
    </row>
    <row r="69" spans="1:23" s="159" customFormat="1" ht="36" customHeight="1">
      <c r="A69" s="11"/>
      <c r="B69" s="109" t="s">
        <v>483</v>
      </c>
      <c r="C69" s="153" t="s">
        <v>326</v>
      </c>
      <c r="D69" s="46" t="s">
        <v>59</v>
      </c>
      <c r="E69" s="46" t="s">
        <v>137</v>
      </c>
      <c r="F69" s="46" t="s">
        <v>466</v>
      </c>
      <c r="G69" s="46" t="s">
        <v>484</v>
      </c>
      <c r="H69" s="48" t="s">
        <v>468</v>
      </c>
      <c r="I69" s="47">
        <v>3183.3333333333335</v>
      </c>
      <c r="J69" s="47">
        <v>3866.6666666666665</v>
      </c>
      <c r="K69" s="47">
        <v>4566.666666666667</v>
      </c>
      <c r="L69" s="46">
        <v>2012</v>
      </c>
      <c r="M69" s="49">
        <v>3821.1371452515232</v>
      </c>
      <c r="N69" s="49">
        <v>4641.3812444939967</v>
      </c>
      <c r="O69" s="49">
        <v>5481.6312973765307</v>
      </c>
      <c r="P69" s="46" t="s">
        <v>469</v>
      </c>
      <c r="Q69" s="135" t="s">
        <v>67</v>
      </c>
      <c r="R69" s="46" t="s">
        <v>470</v>
      </c>
      <c r="S69" s="46" t="s">
        <v>471</v>
      </c>
      <c r="T69" s="48" t="s">
        <v>472</v>
      </c>
      <c r="U69" s="48" t="s">
        <v>480</v>
      </c>
      <c r="V69" s="14"/>
      <c r="W69" s="11"/>
    </row>
    <row r="70" spans="1:23" s="159" customFormat="1" ht="36" customHeight="1">
      <c r="A70" s="11"/>
      <c r="B70" s="109" t="s">
        <v>485</v>
      </c>
      <c r="C70" s="153" t="s">
        <v>230</v>
      </c>
      <c r="D70" s="46" t="s">
        <v>47</v>
      </c>
      <c r="E70" s="46" t="s">
        <v>137</v>
      </c>
      <c r="F70" s="46" t="s">
        <v>137</v>
      </c>
      <c r="G70" s="46" t="s">
        <v>486</v>
      </c>
      <c r="H70" s="48" t="s">
        <v>487</v>
      </c>
      <c r="I70" s="47" t="s">
        <v>98</v>
      </c>
      <c r="J70" s="47">
        <v>0.56113471249998725</v>
      </c>
      <c r="K70" s="47" t="s">
        <v>98</v>
      </c>
      <c r="L70" s="46">
        <v>2019</v>
      </c>
      <c r="M70" s="49" t="s">
        <v>98</v>
      </c>
      <c r="N70" s="49">
        <v>0.59761058913485932</v>
      </c>
      <c r="O70" s="49" t="s">
        <v>98</v>
      </c>
      <c r="P70" s="46" t="s">
        <v>488</v>
      </c>
      <c r="Q70" s="135" t="s">
        <v>67</v>
      </c>
      <c r="R70" s="46" t="s">
        <v>489</v>
      </c>
      <c r="S70" s="48" t="s">
        <v>490</v>
      </c>
      <c r="T70" s="48" t="s">
        <v>491</v>
      </c>
      <c r="U70" s="48"/>
      <c r="V70" s="14"/>
      <c r="W70" s="11"/>
    </row>
    <row r="71" spans="1:23" s="159" customFormat="1" ht="36" customHeight="1">
      <c r="A71" s="10"/>
      <c r="B71" s="109" t="s">
        <v>492</v>
      </c>
      <c r="C71" s="153" t="s">
        <v>230</v>
      </c>
      <c r="D71" s="46" t="s">
        <v>47</v>
      </c>
      <c r="E71" s="46" t="s">
        <v>137</v>
      </c>
      <c r="F71" s="46" t="s">
        <v>137</v>
      </c>
      <c r="G71" s="46" t="s">
        <v>493</v>
      </c>
      <c r="H71" s="48" t="s">
        <v>461</v>
      </c>
      <c r="I71" s="47">
        <v>0.25</v>
      </c>
      <c r="J71" s="47">
        <v>1.45</v>
      </c>
      <c r="K71" s="47">
        <v>2.65</v>
      </c>
      <c r="L71" s="46">
        <v>2017</v>
      </c>
      <c r="M71" s="47">
        <v>0.27704886223933606</v>
      </c>
      <c r="N71" s="49">
        <v>1.6068834009881492</v>
      </c>
      <c r="O71" s="49">
        <v>2.9367179397369623</v>
      </c>
      <c r="P71" s="46" t="s">
        <v>488</v>
      </c>
      <c r="Q71" s="135" t="s">
        <v>67</v>
      </c>
      <c r="R71" s="46" t="s">
        <v>494</v>
      </c>
      <c r="S71" s="48" t="s">
        <v>495</v>
      </c>
      <c r="T71" s="48" t="s">
        <v>496</v>
      </c>
      <c r="U71" s="48"/>
      <c r="V71" s="154"/>
      <c r="W71" s="4"/>
    </row>
    <row r="72" spans="1:23" s="11" customFormat="1" ht="36" customHeight="1">
      <c r="A72" s="1"/>
      <c r="B72" s="109">
        <v>4.63</v>
      </c>
      <c r="C72" s="153" t="s">
        <v>230</v>
      </c>
      <c r="D72" s="46" t="s">
        <v>44</v>
      </c>
      <c r="E72" s="46" t="s">
        <v>145</v>
      </c>
      <c r="F72" s="46" t="s">
        <v>145</v>
      </c>
      <c r="G72" s="46" t="s">
        <v>497</v>
      </c>
      <c r="H72" s="48" t="s">
        <v>385</v>
      </c>
      <c r="I72" s="134">
        <v>200.5</v>
      </c>
      <c r="J72" s="134">
        <v>230.57400000000001</v>
      </c>
      <c r="K72" s="134">
        <v>260.63</v>
      </c>
      <c r="L72" s="46" t="s">
        <v>386</v>
      </c>
      <c r="M72" s="181">
        <f t="shared" ref="M72" si="1">I72</f>
        <v>200.5</v>
      </c>
      <c r="N72" s="181">
        <f t="shared" ref="N72" si="2">J72</f>
        <v>230.57400000000001</v>
      </c>
      <c r="O72" s="181">
        <f t="shared" ref="O72" si="3">K72</f>
        <v>260.63</v>
      </c>
      <c r="P72" s="46" t="s">
        <v>387</v>
      </c>
      <c r="Q72" s="135" t="s">
        <v>65</v>
      </c>
      <c r="R72" s="46" t="s">
        <v>388</v>
      </c>
      <c r="S72" s="48" t="s">
        <v>393</v>
      </c>
      <c r="T72" s="48" t="s">
        <v>212</v>
      </c>
      <c r="U72" s="48"/>
      <c r="V72" s="5"/>
      <c r="W72" s="1"/>
    </row>
    <row r="73" spans="1:23" ht="36" customHeight="1">
      <c r="B73" s="109">
        <v>4.6399999999999997</v>
      </c>
      <c r="C73" s="153" t="s">
        <v>326</v>
      </c>
      <c r="D73" s="46" t="s">
        <v>59</v>
      </c>
      <c r="E73" s="46" t="s">
        <v>137</v>
      </c>
      <c r="F73" s="46" t="s">
        <v>498</v>
      </c>
      <c r="G73" s="46" t="s">
        <v>467</v>
      </c>
      <c r="H73" s="48" t="s">
        <v>468</v>
      </c>
      <c r="I73" s="47">
        <v>5200</v>
      </c>
      <c r="J73" s="47">
        <v>6400</v>
      </c>
      <c r="K73" s="47">
        <v>7500</v>
      </c>
      <c r="L73" s="46">
        <v>2012</v>
      </c>
      <c r="M73" s="49">
        <v>6177.3860153484293</v>
      </c>
      <c r="N73" s="49">
        <v>7602.93663427499</v>
      </c>
      <c r="O73" s="49">
        <v>8909.6913682910035</v>
      </c>
      <c r="P73" s="46" t="s">
        <v>469</v>
      </c>
      <c r="Q73" s="135" t="s">
        <v>67</v>
      </c>
      <c r="R73" s="46" t="s">
        <v>470</v>
      </c>
      <c r="S73" s="46" t="s">
        <v>471</v>
      </c>
      <c r="T73" s="48" t="s">
        <v>472</v>
      </c>
      <c r="U73" s="48" t="s">
        <v>473</v>
      </c>
      <c r="V73" s="7"/>
      <c r="W73" s="7"/>
    </row>
    <row r="74" spans="1:23" ht="36" customHeight="1">
      <c r="B74" s="109">
        <v>4.66</v>
      </c>
      <c r="C74" s="153" t="s">
        <v>326</v>
      </c>
      <c r="D74" s="46" t="s">
        <v>59</v>
      </c>
      <c r="E74" s="46" t="s">
        <v>137</v>
      </c>
      <c r="F74" s="46" t="s">
        <v>498</v>
      </c>
      <c r="G74" s="46" t="s">
        <v>475</v>
      </c>
      <c r="H74" s="48" t="s">
        <v>468</v>
      </c>
      <c r="I74" s="47">
        <v>6000</v>
      </c>
      <c r="J74" s="47">
        <v>7400</v>
      </c>
      <c r="K74" s="47">
        <v>8700</v>
      </c>
      <c r="L74" s="46">
        <v>2012</v>
      </c>
      <c r="M74" s="49">
        <v>7127.7530946328025</v>
      </c>
      <c r="N74" s="49">
        <v>8790.8954833804564</v>
      </c>
      <c r="O74" s="49">
        <v>10335.241987217563</v>
      </c>
      <c r="P74" s="46" t="s">
        <v>469</v>
      </c>
      <c r="Q74" s="135" t="s">
        <v>67</v>
      </c>
      <c r="R74" s="46" t="s">
        <v>470</v>
      </c>
      <c r="S74" s="46" t="s">
        <v>471</v>
      </c>
      <c r="T74" s="48" t="s">
        <v>472</v>
      </c>
      <c r="U74" s="48" t="s">
        <v>473</v>
      </c>
    </row>
    <row r="75" spans="1:23" ht="36" customHeight="1">
      <c r="B75" s="109">
        <v>4.67</v>
      </c>
      <c r="C75" s="153" t="s">
        <v>326</v>
      </c>
      <c r="D75" s="46" t="s">
        <v>59</v>
      </c>
      <c r="E75" s="46" t="s">
        <v>137</v>
      </c>
      <c r="F75" s="46" t="s">
        <v>498</v>
      </c>
      <c r="G75" s="46" t="s">
        <v>477</v>
      </c>
      <c r="H75" s="48" t="s">
        <v>468</v>
      </c>
      <c r="I75" s="47">
        <v>7000</v>
      </c>
      <c r="J75" s="47">
        <v>8500</v>
      </c>
      <c r="K75" s="47">
        <v>10100</v>
      </c>
      <c r="L75" s="46">
        <v>2012</v>
      </c>
      <c r="M75" s="49">
        <v>8315.7119437382698</v>
      </c>
      <c r="N75" s="49">
        <v>10097.650217396471</v>
      </c>
      <c r="O75" s="49">
        <v>11998.384375965217</v>
      </c>
      <c r="P75" s="46" t="s">
        <v>469</v>
      </c>
      <c r="Q75" s="135" t="s">
        <v>67</v>
      </c>
      <c r="R75" s="46" t="s">
        <v>470</v>
      </c>
      <c r="S75" s="46" t="s">
        <v>471</v>
      </c>
      <c r="T75" s="48" t="s">
        <v>472</v>
      </c>
      <c r="U75" s="48" t="s">
        <v>473</v>
      </c>
    </row>
    <row r="76" spans="1:23" ht="36" customHeight="1">
      <c r="B76" s="109">
        <v>4.68</v>
      </c>
      <c r="C76" s="153" t="s">
        <v>326</v>
      </c>
      <c r="D76" s="46" t="s">
        <v>59</v>
      </c>
      <c r="E76" s="46" t="s">
        <v>137</v>
      </c>
      <c r="F76" s="46" t="s">
        <v>498</v>
      </c>
      <c r="G76" s="46" t="s">
        <v>479</v>
      </c>
      <c r="H76" s="48" t="s">
        <v>468</v>
      </c>
      <c r="I76" s="47">
        <v>866.66666666666663</v>
      </c>
      <c r="J76" s="47">
        <v>1066.6666666666667</v>
      </c>
      <c r="K76" s="47">
        <v>1250</v>
      </c>
      <c r="L76" s="46">
        <v>2012</v>
      </c>
      <c r="M76" s="49">
        <v>1029.5643358914049</v>
      </c>
      <c r="N76" s="49">
        <v>1267.1561057124984</v>
      </c>
      <c r="O76" s="49">
        <v>1484.948561381834</v>
      </c>
      <c r="P76" s="46" t="s">
        <v>469</v>
      </c>
      <c r="Q76" s="135" t="s">
        <v>67</v>
      </c>
      <c r="R76" s="46" t="s">
        <v>470</v>
      </c>
      <c r="S76" s="46" t="s">
        <v>471</v>
      </c>
      <c r="T76" s="48" t="s">
        <v>472</v>
      </c>
      <c r="U76" s="48" t="s">
        <v>473</v>
      </c>
    </row>
    <row r="77" spans="1:23" ht="36" customHeight="1">
      <c r="B77" s="109">
        <v>4.6900000000000004</v>
      </c>
      <c r="C77" s="153" t="s">
        <v>326</v>
      </c>
      <c r="D77" s="46" t="s">
        <v>59</v>
      </c>
      <c r="E77" s="46" t="s">
        <v>137</v>
      </c>
      <c r="F77" s="46" t="s">
        <v>498</v>
      </c>
      <c r="G77" s="46" t="s">
        <v>482</v>
      </c>
      <c r="H77" s="48" t="s">
        <v>468</v>
      </c>
      <c r="I77" s="47">
        <v>1000</v>
      </c>
      <c r="J77" s="47">
        <v>1233.3333333333333</v>
      </c>
      <c r="K77" s="47">
        <v>1450</v>
      </c>
      <c r="L77" s="46">
        <v>2012</v>
      </c>
      <c r="M77" s="49">
        <v>1187.9588491054672</v>
      </c>
      <c r="N77" s="49">
        <v>1465.1492472300761</v>
      </c>
      <c r="O77" s="49">
        <v>1722.5403312029273</v>
      </c>
      <c r="P77" s="46" t="s">
        <v>469</v>
      </c>
      <c r="Q77" s="135" t="s">
        <v>67</v>
      </c>
      <c r="R77" s="46" t="s">
        <v>470</v>
      </c>
      <c r="S77" s="46" t="s">
        <v>471</v>
      </c>
      <c r="T77" s="48" t="s">
        <v>472</v>
      </c>
      <c r="U77" s="48" t="s">
        <v>473</v>
      </c>
    </row>
    <row r="78" spans="1:23" ht="36" customHeight="1">
      <c r="B78" s="109">
        <v>4.7</v>
      </c>
      <c r="C78" s="153" t="s">
        <v>326</v>
      </c>
      <c r="D78" s="46" t="s">
        <v>59</v>
      </c>
      <c r="E78" s="46" t="s">
        <v>137</v>
      </c>
      <c r="F78" s="46" t="s">
        <v>498</v>
      </c>
      <c r="G78" s="46" t="s">
        <v>484</v>
      </c>
      <c r="H78" s="48" t="s">
        <v>468</v>
      </c>
      <c r="I78" s="47">
        <v>1166.6666666666667</v>
      </c>
      <c r="J78" s="47">
        <v>1416.6666666666667</v>
      </c>
      <c r="K78" s="47">
        <v>1683.3333333333333</v>
      </c>
      <c r="L78" s="46">
        <v>2012</v>
      </c>
      <c r="M78" s="49">
        <v>1385.951990623045</v>
      </c>
      <c r="N78" s="49">
        <v>1682.9417028994119</v>
      </c>
      <c r="O78" s="49">
        <v>1999.7307293275362</v>
      </c>
      <c r="P78" s="46" t="s">
        <v>469</v>
      </c>
      <c r="Q78" s="135" t="s">
        <v>67</v>
      </c>
      <c r="R78" s="46" t="s">
        <v>470</v>
      </c>
      <c r="S78" s="46" t="s">
        <v>471</v>
      </c>
      <c r="T78" s="48" t="s">
        <v>472</v>
      </c>
      <c r="U78" s="48" t="s">
        <v>473</v>
      </c>
    </row>
    <row r="79" spans="1:23" ht="36" customHeight="1">
      <c r="B79" s="109">
        <v>4.71</v>
      </c>
      <c r="C79" s="153" t="s">
        <v>326</v>
      </c>
      <c r="D79" s="46" t="s">
        <v>58</v>
      </c>
      <c r="E79" s="46" t="s">
        <v>137</v>
      </c>
      <c r="F79" s="46" t="s">
        <v>499</v>
      </c>
      <c r="G79" s="46" t="s">
        <v>500</v>
      </c>
      <c r="H79" s="160" t="s">
        <v>435</v>
      </c>
      <c r="I79" s="47" t="s">
        <v>98</v>
      </c>
      <c r="J79" s="47">
        <v>339</v>
      </c>
      <c r="K79" s="47" t="s">
        <v>98</v>
      </c>
      <c r="L79" s="46">
        <v>2010</v>
      </c>
      <c r="M79" s="47" t="s">
        <v>98</v>
      </c>
      <c r="N79" s="49">
        <v>422.02348252728666</v>
      </c>
      <c r="O79" s="47" t="s">
        <v>98</v>
      </c>
      <c r="P79" s="152" t="s">
        <v>330</v>
      </c>
      <c r="Q79" s="135" t="s">
        <v>67</v>
      </c>
      <c r="R79" s="46" t="s">
        <v>501</v>
      </c>
      <c r="S79" s="46" t="s">
        <v>502</v>
      </c>
      <c r="T79" s="48" t="s">
        <v>503</v>
      </c>
      <c r="U79" s="48" t="s">
        <v>504</v>
      </c>
    </row>
    <row r="80" spans="1:23" ht="36" customHeight="1">
      <c r="B80" s="109">
        <v>4.72</v>
      </c>
      <c r="C80" s="153" t="s">
        <v>326</v>
      </c>
      <c r="D80" s="46" t="s">
        <v>58</v>
      </c>
      <c r="E80" s="46" t="s">
        <v>137</v>
      </c>
      <c r="F80" s="46" t="s">
        <v>499</v>
      </c>
      <c r="G80" s="46" t="s">
        <v>505</v>
      </c>
      <c r="H80" s="160" t="s">
        <v>435</v>
      </c>
      <c r="I80" s="47" t="s">
        <v>98</v>
      </c>
      <c r="J80" s="47">
        <v>227</v>
      </c>
      <c r="K80" s="47" t="s">
        <v>98</v>
      </c>
      <c r="L80" s="46">
        <v>2010</v>
      </c>
      <c r="M80" s="47" t="s">
        <v>98</v>
      </c>
      <c r="N80" s="49">
        <v>282.59389537962852</v>
      </c>
      <c r="O80" s="47" t="s">
        <v>98</v>
      </c>
      <c r="P80" s="152" t="s">
        <v>330</v>
      </c>
      <c r="Q80" s="135" t="s">
        <v>67</v>
      </c>
      <c r="R80" s="46" t="s">
        <v>501</v>
      </c>
      <c r="S80" s="46" t="s">
        <v>502</v>
      </c>
      <c r="T80" s="48" t="s">
        <v>503</v>
      </c>
      <c r="U80" s="48" t="s">
        <v>504</v>
      </c>
    </row>
    <row r="81" spans="2:21" ht="36" customHeight="1">
      <c r="B81" s="109">
        <v>4.7300000000000004</v>
      </c>
      <c r="C81" s="153" t="s">
        <v>326</v>
      </c>
      <c r="D81" s="46" t="s">
        <v>58</v>
      </c>
      <c r="E81" s="46" t="s">
        <v>154</v>
      </c>
      <c r="F81" s="46" t="s">
        <v>506</v>
      </c>
      <c r="G81" s="46" t="s">
        <v>507</v>
      </c>
      <c r="H81" s="160" t="s">
        <v>435</v>
      </c>
      <c r="I81" s="47" t="s">
        <v>98</v>
      </c>
      <c r="J81" s="47">
        <v>2080</v>
      </c>
      <c r="K81" s="47" t="s">
        <v>98</v>
      </c>
      <c r="L81" s="46">
        <v>2010</v>
      </c>
      <c r="M81" s="47" t="s">
        <v>98</v>
      </c>
      <c r="N81" s="49">
        <v>2589.4066184565081</v>
      </c>
      <c r="O81" s="47" t="s">
        <v>98</v>
      </c>
      <c r="P81" s="152" t="s">
        <v>330</v>
      </c>
      <c r="Q81" s="135" t="s">
        <v>67</v>
      </c>
      <c r="R81" s="46" t="s">
        <v>501</v>
      </c>
      <c r="S81" s="46" t="s">
        <v>502</v>
      </c>
      <c r="T81" s="48" t="s">
        <v>503</v>
      </c>
      <c r="U81" s="48" t="s">
        <v>504</v>
      </c>
    </row>
    <row r="82" spans="2:21" ht="36" customHeight="1">
      <c r="B82" s="109">
        <v>4.74</v>
      </c>
      <c r="C82" s="153" t="s">
        <v>326</v>
      </c>
      <c r="D82" s="46" t="s">
        <v>58</v>
      </c>
      <c r="E82" s="46" t="s">
        <v>154</v>
      </c>
      <c r="F82" s="46" t="s">
        <v>506</v>
      </c>
      <c r="G82" s="46" t="s">
        <v>508</v>
      </c>
      <c r="H82" s="160" t="s">
        <v>435</v>
      </c>
      <c r="I82" s="47" t="s">
        <v>98</v>
      </c>
      <c r="J82" s="47">
        <v>1394</v>
      </c>
      <c r="K82" s="47" t="s">
        <v>98</v>
      </c>
      <c r="L82" s="46">
        <v>2010</v>
      </c>
      <c r="M82" s="47" t="s">
        <v>98</v>
      </c>
      <c r="N82" s="49">
        <v>1735.4003971771019</v>
      </c>
      <c r="O82" s="47" t="s">
        <v>98</v>
      </c>
      <c r="P82" s="152" t="s">
        <v>330</v>
      </c>
      <c r="Q82" s="135" t="s">
        <v>67</v>
      </c>
      <c r="R82" s="46" t="s">
        <v>501</v>
      </c>
      <c r="S82" s="46" t="s">
        <v>502</v>
      </c>
      <c r="T82" s="48" t="s">
        <v>503</v>
      </c>
      <c r="U82" s="48" t="s">
        <v>504</v>
      </c>
    </row>
    <row r="83" spans="2:21" ht="36" customHeight="1">
      <c r="B83" s="109">
        <v>4.75</v>
      </c>
      <c r="C83" s="153" t="s">
        <v>326</v>
      </c>
      <c r="D83" s="46" t="s">
        <v>59</v>
      </c>
      <c r="E83" s="46" t="s">
        <v>137</v>
      </c>
      <c r="F83" s="46" t="s">
        <v>499</v>
      </c>
      <c r="G83" s="46" t="s">
        <v>509</v>
      </c>
      <c r="H83" s="160" t="s">
        <v>435</v>
      </c>
      <c r="I83" s="47" t="s">
        <v>98</v>
      </c>
      <c r="J83" s="47">
        <v>436</v>
      </c>
      <c r="K83" s="47" t="s">
        <v>98</v>
      </c>
      <c r="L83" s="46">
        <v>2010</v>
      </c>
      <c r="M83" s="47" t="s">
        <v>98</v>
      </c>
      <c r="N83" s="49">
        <v>542.77946425338337</v>
      </c>
      <c r="O83" s="47" t="s">
        <v>98</v>
      </c>
      <c r="P83" s="152" t="s">
        <v>330</v>
      </c>
      <c r="Q83" s="135" t="s">
        <v>67</v>
      </c>
      <c r="R83" s="46" t="s">
        <v>501</v>
      </c>
      <c r="S83" s="46" t="s">
        <v>502</v>
      </c>
      <c r="T83" s="48" t="s">
        <v>510</v>
      </c>
      <c r="U83" s="48" t="s">
        <v>511</v>
      </c>
    </row>
    <row r="84" spans="2:21" ht="36" customHeight="1">
      <c r="B84" s="109">
        <v>4.76</v>
      </c>
      <c r="C84" s="153" t="s">
        <v>326</v>
      </c>
      <c r="D84" s="46" t="s">
        <v>59</v>
      </c>
      <c r="E84" s="46" t="s">
        <v>137</v>
      </c>
      <c r="F84" s="46" t="s">
        <v>499</v>
      </c>
      <c r="G84" s="46" t="s">
        <v>512</v>
      </c>
      <c r="H84" s="160" t="s">
        <v>435</v>
      </c>
      <c r="I84" s="47" t="s">
        <v>98</v>
      </c>
      <c r="J84" s="47">
        <v>292</v>
      </c>
      <c r="K84" s="47" t="s">
        <v>98</v>
      </c>
      <c r="L84" s="46">
        <v>2010</v>
      </c>
      <c r="M84" s="47" t="s">
        <v>98</v>
      </c>
      <c r="N84" s="49">
        <v>363.51285220639437</v>
      </c>
      <c r="O84" s="47" t="s">
        <v>98</v>
      </c>
      <c r="P84" s="152" t="s">
        <v>330</v>
      </c>
      <c r="Q84" s="135" t="s">
        <v>67</v>
      </c>
      <c r="R84" s="46" t="s">
        <v>501</v>
      </c>
      <c r="S84" s="46" t="s">
        <v>502</v>
      </c>
      <c r="T84" s="48" t="s">
        <v>510</v>
      </c>
      <c r="U84" s="48" t="s">
        <v>511</v>
      </c>
    </row>
    <row r="85" spans="2:21" ht="36" customHeight="1">
      <c r="B85" s="109">
        <v>4.7699999999999996</v>
      </c>
      <c r="C85" s="153" t="s">
        <v>326</v>
      </c>
      <c r="D85" s="46" t="s">
        <v>59</v>
      </c>
      <c r="E85" s="46" t="s">
        <v>154</v>
      </c>
      <c r="F85" s="46" t="s">
        <v>506</v>
      </c>
      <c r="G85" s="46" t="s">
        <v>513</v>
      </c>
      <c r="H85" s="160" t="s">
        <v>435</v>
      </c>
      <c r="I85" s="47" t="s">
        <v>98</v>
      </c>
      <c r="J85" s="47">
        <v>2676</v>
      </c>
      <c r="K85" s="47" t="s">
        <v>98</v>
      </c>
      <c r="L85" s="46">
        <v>2010</v>
      </c>
      <c r="M85" s="47" t="s">
        <v>98</v>
      </c>
      <c r="N85" s="49">
        <v>3331.3712072065459</v>
      </c>
      <c r="O85" s="47" t="s">
        <v>98</v>
      </c>
      <c r="P85" s="152" t="s">
        <v>330</v>
      </c>
      <c r="Q85" s="135" t="s">
        <v>67</v>
      </c>
      <c r="R85" s="46" t="s">
        <v>501</v>
      </c>
      <c r="S85" s="46" t="s">
        <v>502</v>
      </c>
      <c r="T85" s="48" t="s">
        <v>510</v>
      </c>
      <c r="U85" s="48" t="s">
        <v>511</v>
      </c>
    </row>
    <row r="86" spans="2:21" ht="36" customHeight="1">
      <c r="B86" s="109">
        <v>4.78</v>
      </c>
      <c r="C86" s="153" t="s">
        <v>326</v>
      </c>
      <c r="D86" s="46" t="s">
        <v>59</v>
      </c>
      <c r="E86" s="46" t="s">
        <v>154</v>
      </c>
      <c r="F86" s="46" t="s">
        <v>506</v>
      </c>
      <c r="G86" s="46" t="s">
        <v>514</v>
      </c>
      <c r="H86" s="160" t="s">
        <v>435</v>
      </c>
      <c r="I86" s="47" t="s">
        <v>98</v>
      </c>
      <c r="J86" s="47">
        <v>1793</v>
      </c>
      <c r="K86" s="47" t="s">
        <v>98</v>
      </c>
      <c r="L86" s="46">
        <v>2010</v>
      </c>
      <c r="M86" s="47" t="s">
        <v>98</v>
      </c>
      <c r="N86" s="49">
        <v>2232.1183013906339</v>
      </c>
      <c r="O86" s="47" t="s">
        <v>98</v>
      </c>
      <c r="P86" s="152" t="s">
        <v>330</v>
      </c>
      <c r="Q86" s="135" t="s">
        <v>67</v>
      </c>
      <c r="R86" s="46" t="s">
        <v>515</v>
      </c>
      <c r="S86" s="46" t="s">
        <v>502</v>
      </c>
      <c r="T86" s="48" t="s">
        <v>510</v>
      </c>
      <c r="U86" s="48" t="s">
        <v>511</v>
      </c>
    </row>
    <row r="87" spans="2:21" ht="36" customHeight="1">
      <c r="B87" s="109">
        <v>4.79</v>
      </c>
      <c r="C87" s="153" t="s">
        <v>326</v>
      </c>
      <c r="D87" s="46" t="s">
        <v>57</v>
      </c>
      <c r="E87" s="46" t="s">
        <v>137</v>
      </c>
      <c r="F87" s="46" t="s">
        <v>499</v>
      </c>
      <c r="G87" s="46" t="s">
        <v>516</v>
      </c>
      <c r="H87" s="160" t="s">
        <v>435</v>
      </c>
      <c r="I87" s="47" t="s">
        <v>98</v>
      </c>
      <c r="J87" s="47">
        <v>454</v>
      </c>
      <c r="K87" s="47" t="s">
        <v>98</v>
      </c>
      <c r="L87" s="46">
        <v>2010</v>
      </c>
      <c r="M87" s="47" t="s">
        <v>98</v>
      </c>
      <c r="N87" s="49">
        <v>565.18779075925693</v>
      </c>
      <c r="O87" s="47" t="s">
        <v>98</v>
      </c>
      <c r="P87" s="152" t="s">
        <v>330</v>
      </c>
      <c r="Q87" s="135" t="s">
        <v>67</v>
      </c>
      <c r="R87" s="46" t="s">
        <v>517</v>
      </c>
      <c r="S87" s="46" t="s">
        <v>502</v>
      </c>
      <c r="T87" s="48" t="s">
        <v>503</v>
      </c>
      <c r="U87" s="48" t="s">
        <v>504</v>
      </c>
    </row>
    <row r="88" spans="2:21" ht="36" customHeight="1">
      <c r="B88" s="109">
        <v>4.8</v>
      </c>
      <c r="C88" s="153" t="s">
        <v>326</v>
      </c>
      <c r="D88" s="46" t="s">
        <v>57</v>
      </c>
      <c r="E88" s="46" t="s">
        <v>137</v>
      </c>
      <c r="F88" s="46" t="s">
        <v>499</v>
      </c>
      <c r="G88" s="46" t="s">
        <v>518</v>
      </c>
      <c r="H88" s="160" t="s">
        <v>435</v>
      </c>
      <c r="I88" s="47" t="s">
        <v>98</v>
      </c>
      <c r="J88" s="47">
        <v>304</v>
      </c>
      <c r="K88" s="47" t="s">
        <v>98</v>
      </c>
      <c r="L88" s="46">
        <v>2010</v>
      </c>
      <c r="M88" s="47" t="s">
        <v>98</v>
      </c>
      <c r="N88" s="49">
        <v>378.45173654364345</v>
      </c>
      <c r="O88" s="47" t="s">
        <v>98</v>
      </c>
      <c r="P88" s="152" t="s">
        <v>330</v>
      </c>
      <c r="Q88" s="135" t="s">
        <v>67</v>
      </c>
      <c r="R88" s="46" t="s">
        <v>519</v>
      </c>
      <c r="S88" s="46" t="s">
        <v>502</v>
      </c>
      <c r="T88" s="48" t="s">
        <v>503</v>
      </c>
      <c r="U88" s="48" t="s">
        <v>504</v>
      </c>
    </row>
    <row r="89" spans="2:21" ht="36" customHeight="1">
      <c r="B89" s="109">
        <v>4.8099999999999996</v>
      </c>
      <c r="C89" s="153" t="s">
        <v>326</v>
      </c>
      <c r="D89" s="46" t="s">
        <v>57</v>
      </c>
      <c r="E89" s="46" t="s">
        <v>154</v>
      </c>
      <c r="F89" s="46" t="s">
        <v>506</v>
      </c>
      <c r="G89" s="46" t="s">
        <v>520</v>
      </c>
      <c r="H89" s="160" t="s">
        <v>435</v>
      </c>
      <c r="I89" s="47" t="s">
        <v>98</v>
      </c>
      <c r="J89" s="47">
        <v>2786</v>
      </c>
      <c r="K89" s="47" t="s">
        <v>98</v>
      </c>
      <c r="L89" s="46">
        <v>2010</v>
      </c>
      <c r="M89" s="47" t="s">
        <v>98</v>
      </c>
      <c r="N89" s="49">
        <v>3468.3109802979952</v>
      </c>
      <c r="O89" s="47" t="s">
        <v>98</v>
      </c>
      <c r="P89" s="152" t="s">
        <v>330</v>
      </c>
      <c r="Q89" s="135" t="s">
        <v>67</v>
      </c>
      <c r="R89" s="46" t="s">
        <v>521</v>
      </c>
      <c r="S89" s="46" t="s">
        <v>502</v>
      </c>
      <c r="T89" s="48" t="s">
        <v>503</v>
      </c>
      <c r="U89" s="48" t="s">
        <v>504</v>
      </c>
    </row>
    <row r="90" spans="2:21" ht="36" customHeight="1">
      <c r="B90" s="109">
        <v>4.82</v>
      </c>
      <c r="C90" s="153" t="s">
        <v>326</v>
      </c>
      <c r="D90" s="46" t="s">
        <v>57</v>
      </c>
      <c r="E90" s="46" t="s">
        <v>154</v>
      </c>
      <c r="F90" s="46" t="s">
        <v>506</v>
      </c>
      <c r="G90" s="46" t="s">
        <v>522</v>
      </c>
      <c r="H90" s="160" t="s">
        <v>435</v>
      </c>
      <c r="I90" s="47" t="s">
        <v>98</v>
      </c>
      <c r="J90" s="47">
        <v>1866</v>
      </c>
      <c r="K90" s="47" t="s">
        <v>98</v>
      </c>
      <c r="L90" s="46">
        <v>2010</v>
      </c>
      <c r="M90" s="47" t="s">
        <v>98</v>
      </c>
      <c r="N90" s="49">
        <v>2322.9965144422322</v>
      </c>
      <c r="O90" s="47" t="s">
        <v>98</v>
      </c>
      <c r="P90" s="152" t="s">
        <v>330</v>
      </c>
      <c r="Q90" s="135" t="s">
        <v>67</v>
      </c>
      <c r="R90" s="46" t="s">
        <v>523</v>
      </c>
      <c r="S90" s="46" t="s">
        <v>502</v>
      </c>
      <c r="T90" s="48" t="s">
        <v>503</v>
      </c>
      <c r="U90" s="48" t="s">
        <v>504</v>
      </c>
    </row>
    <row r="91" spans="2:21" ht="36" customHeight="1">
      <c r="T91" s="7"/>
      <c r="U91" s="7"/>
    </row>
    <row r="92" spans="2:21" ht="36" customHeight="1">
      <c r="T92" s="7"/>
      <c r="U92" s="7"/>
    </row>
    <row r="93" spans="2:21" ht="36" customHeight="1">
      <c r="T93" s="7"/>
      <c r="U93" s="7"/>
    </row>
    <row r="94" spans="2:21" ht="36" customHeight="1">
      <c r="T94" s="7"/>
      <c r="U94" s="7"/>
    </row>
  </sheetData>
  <phoneticPr fontId="6" type="noConversion"/>
  <conditionalFormatting sqref="Q10:Q62">
    <cfRule type="cellIs" dxfId="23" priority="21" operator="equal">
      <formula>"TBD"</formula>
    </cfRule>
    <cfRule type="cellIs" dxfId="22" priority="22" operator="equal">
      <formula>"High"</formula>
    </cfRule>
    <cfRule type="cellIs" dxfId="21" priority="23" operator="equal">
      <formula>"Medium"</formula>
    </cfRule>
    <cfRule type="cellIs" dxfId="20" priority="24" operator="equal">
      <formula>"Low"</formula>
    </cfRule>
  </conditionalFormatting>
  <conditionalFormatting sqref="Q63:Q66 Q70:Q71">
    <cfRule type="cellIs" dxfId="19" priority="17" operator="equal">
      <formula>"TBD"</formula>
    </cfRule>
    <cfRule type="cellIs" dxfId="18" priority="18" operator="equal">
      <formula>"High"</formula>
    </cfRule>
    <cfRule type="cellIs" dxfId="17" priority="19" operator="equal">
      <formula>"Medium"</formula>
    </cfRule>
    <cfRule type="cellIs" dxfId="16" priority="20" operator="equal">
      <formula>"Low"</formula>
    </cfRule>
  </conditionalFormatting>
  <conditionalFormatting sqref="Q67:Q69">
    <cfRule type="cellIs" dxfId="15" priority="13" operator="equal">
      <formula>"TBD"</formula>
    </cfRule>
    <cfRule type="cellIs" dxfId="14" priority="14" operator="equal">
      <formula>"High"</formula>
    </cfRule>
    <cfRule type="cellIs" dxfId="13" priority="15" operator="equal">
      <formula>"Medium"</formula>
    </cfRule>
    <cfRule type="cellIs" dxfId="12" priority="16" operator="equal">
      <formula>"Low"</formula>
    </cfRule>
  </conditionalFormatting>
  <conditionalFormatting sqref="Q72">
    <cfRule type="cellIs" dxfId="11" priority="9" operator="equal">
      <formula>"TBD"</formula>
    </cfRule>
    <cfRule type="cellIs" dxfId="10" priority="10" operator="equal">
      <formula>"High"</formula>
    </cfRule>
    <cfRule type="cellIs" dxfId="9" priority="11" operator="equal">
      <formula>"Medium"</formula>
    </cfRule>
    <cfRule type="cellIs" dxfId="8" priority="12" operator="equal">
      <formula>"Low"</formula>
    </cfRule>
  </conditionalFormatting>
  <conditionalFormatting sqref="Q73:Q75">
    <cfRule type="cellIs" dxfId="7" priority="5" operator="equal">
      <formula>"TBD"</formula>
    </cfRule>
    <cfRule type="cellIs" dxfId="6" priority="6" operator="equal">
      <formula>"High"</formula>
    </cfRule>
    <cfRule type="cellIs" dxfId="5" priority="7" operator="equal">
      <formula>"Medium"</formula>
    </cfRule>
    <cfRule type="cellIs" dxfId="4" priority="8" operator="equal">
      <formula>"Low"</formula>
    </cfRule>
  </conditionalFormatting>
  <conditionalFormatting sqref="Q76:Q90">
    <cfRule type="cellIs" dxfId="3" priority="1" operator="equal">
      <formula>"TBD"</formula>
    </cfRule>
    <cfRule type="cellIs" dxfId="2" priority="2" operator="equal">
      <formula>"High"</formula>
    </cfRule>
    <cfRule type="cellIs" dxfId="1" priority="3" operator="equal">
      <formula>"Medium"</formula>
    </cfRule>
    <cfRule type="cellIs" dxfId="0" priority="4" operator="equal">
      <formula>"Low"</formula>
    </cfRule>
  </conditionalFormatting>
  <dataValidations disablePrompts="1" count="1">
    <dataValidation type="list" allowBlank="1" showInputMessage="1" showErrorMessage="1" sqref="D72:E72 D10:E57" xr:uid="{DD68CDA9-5565-4514-BDF6-2D2380B362A8}">
      <formula1>#REF!</formula1>
    </dataValidation>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23FF094-CBD8-45E7-8C7D-088EECC74FD2}">
          <x14:formula1>
            <xm:f>Introduction!$B$66:$B$69</xm:f>
          </x14:formula1>
          <xm:sqref>Q10:Q90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C2750-AE9A-4B49-A636-1E4D8514CD70}">
  <sheetPr>
    <tabColor theme="9" tint="0.39997558519241921"/>
  </sheetPr>
  <dimension ref="B2:O111"/>
  <sheetViews>
    <sheetView showGridLines="0" zoomScale="70" zoomScaleNormal="70" workbookViewId="0">
      <selection activeCell="E9" sqref="E9"/>
    </sheetView>
  </sheetViews>
  <sheetFormatPr defaultColWidth="9" defaultRowHeight="12.75"/>
  <cols>
    <col min="1" max="1" width="4.7109375" style="4" customWidth="1"/>
    <col min="2" max="2" width="4.28515625" style="4" customWidth="1"/>
    <col min="3" max="5" width="10" style="4" customWidth="1"/>
    <col min="6" max="7" width="9" style="4"/>
    <col min="8" max="8" width="9.5703125" style="4" bestFit="1" customWidth="1"/>
    <col min="9" max="16384" width="9" style="4"/>
  </cols>
  <sheetData>
    <row r="2" spans="2:10" ht="18">
      <c r="B2" s="53" t="s">
        <v>524</v>
      </c>
      <c r="C2" s="38"/>
      <c r="D2" s="38"/>
      <c r="E2" s="38"/>
      <c r="F2" s="38"/>
      <c r="G2" s="38"/>
      <c r="H2" s="38"/>
      <c r="I2" s="38"/>
      <c r="J2" s="38"/>
    </row>
    <row r="3" spans="2:10" ht="33" customHeight="1">
      <c r="B3" s="236" t="s">
        <v>525</v>
      </c>
      <c r="C3" s="236"/>
      <c r="D3" s="236"/>
      <c r="E3" s="236"/>
      <c r="F3" s="236"/>
      <c r="G3" s="236"/>
      <c r="H3" s="236"/>
      <c r="I3" s="236"/>
      <c r="J3" s="236"/>
    </row>
    <row r="4" spans="2:10" ht="10.9" customHeight="1">
      <c r="B4" s="4" t="s">
        <v>526</v>
      </c>
      <c r="C4" s="39"/>
      <c r="D4" s="39"/>
      <c r="E4" s="39"/>
    </row>
    <row r="6" spans="2:10">
      <c r="C6" s="237" t="s">
        <v>527</v>
      </c>
    </row>
    <row r="7" spans="2:10">
      <c r="C7" s="263" t="s">
        <v>268</v>
      </c>
      <c r="D7" s="264" t="s">
        <v>69</v>
      </c>
      <c r="E7" s="264" t="s">
        <v>528</v>
      </c>
      <c r="F7" s="264" t="s">
        <v>65</v>
      </c>
    </row>
    <row r="8" spans="2:10">
      <c r="C8" s="28">
        <v>2020</v>
      </c>
      <c r="D8" s="29">
        <v>120.93386901703575</v>
      </c>
      <c r="E8" s="29">
        <v>241.86773803407149</v>
      </c>
      <c r="F8" s="29">
        <v>362.80160705110728</v>
      </c>
    </row>
    <row r="9" spans="2:10">
      <c r="C9" s="28">
        <v>2021</v>
      </c>
      <c r="D9" s="29">
        <v>122.77550154013781</v>
      </c>
      <c r="E9" s="29">
        <v>245.55100308027562</v>
      </c>
      <c r="F9" s="29">
        <v>368.32650462041346</v>
      </c>
    </row>
    <row r="10" spans="2:10">
      <c r="C10" s="28">
        <v>2022</v>
      </c>
      <c r="D10" s="29">
        <v>124.64517922856631</v>
      </c>
      <c r="E10" s="29">
        <v>249.29035845713261</v>
      </c>
      <c r="F10" s="29">
        <v>373.93553768569893</v>
      </c>
    </row>
    <row r="11" spans="2:10">
      <c r="C11" s="28">
        <v>2023</v>
      </c>
      <c r="D11" s="29">
        <v>126.54332916605716</v>
      </c>
      <c r="E11" s="29">
        <v>253.08665833211433</v>
      </c>
      <c r="F11" s="29">
        <v>379.62998749817154</v>
      </c>
    </row>
    <row r="12" spans="2:10">
      <c r="C12" s="28">
        <v>2024</v>
      </c>
      <c r="D12" s="29">
        <v>128.47038494015956</v>
      </c>
      <c r="E12" s="29">
        <v>256.94076988031912</v>
      </c>
      <c r="F12" s="29">
        <v>385.41115482047866</v>
      </c>
    </row>
    <row r="13" spans="2:10">
      <c r="C13" s="28">
        <v>2025</v>
      </c>
      <c r="D13" s="29">
        <v>130.42678674127873</v>
      </c>
      <c r="E13" s="29">
        <v>260.85357348255747</v>
      </c>
      <c r="F13" s="29">
        <v>391.28036022383628</v>
      </c>
    </row>
    <row r="14" spans="2:10">
      <c r="C14" s="28">
        <v>2026</v>
      </c>
      <c r="D14" s="29">
        <v>132.41298146322717</v>
      </c>
      <c r="E14" s="29">
        <v>264.82596292645434</v>
      </c>
      <c r="F14" s="29">
        <v>397.23894438968148</v>
      </c>
    </row>
    <row r="15" spans="2:10">
      <c r="C15" s="28">
        <v>2027</v>
      </c>
      <c r="D15" s="29">
        <v>134.42942280530676</v>
      </c>
      <c r="E15" s="29">
        <v>268.85884561061351</v>
      </c>
      <c r="F15" s="29">
        <v>403.28826841592024</v>
      </c>
    </row>
    <row r="16" spans="2:10">
      <c r="C16" s="28">
        <v>2028</v>
      </c>
      <c r="D16" s="29">
        <v>136.47657137594595</v>
      </c>
      <c r="E16" s="29">
        <v>272.9531427518919</v>
      </c>
      <c r="F16" s="29">
        <v>409.42971412783788</v>
      </c>
    </row>
    <row r="17" spans="3:6">
      <c r="C17" s="28">
        <v>2029</v>
      </c>
      <c r="D17" s="29">
        <v>138.55489479791467</v>
      </c>
      <c r="E17" s="29">
        <v>277.10978959582934</v>
      </c>
      <c r="F17" s="29">
        <v>415.66468439374404</v>
      </c>
    </row>
    <row r="18" spans="3:6">
      <c r="C18" s="28">
        <v>2030</v>
      </c>
      <c r="D18" s="29">
        <v>140.6648678151418</v>
      </c>
      <c r="E18" s="29">
        <v>281.32973563028361</v>
      </c>
      <c r="F18" s="29">
        <v>421.99460344542541</v>
      </c>
    </row>
    <row r="19" spans="3:6">
      <c r="C19" s="28">
        <v>2031</v>
      </c>
      <c r="D19" s="29">
        <v>142.80697240115921</v>
      </c>
      <c r="E19" s="29">
        <v>285.61394480231843</v>
      </c>
      <c r="F19" s="29">
        <v>428.42091720347759</v>
      </c>
    </row>
    <row r="20" spans="3:6">
      <c r="C20" s="28">
        <v>2032</v>
      </c>
      <c r="D20" s="29">
        <v>144.98169786919715</v>
      </c>
      <c r="E20" s="29">
        <v>289.9633957383943</v>
      </c>
      <c r="F20" s="29">
        <v>434.94509360759145</v>
      </c>
    </row>
    <row r="21" spans="3:6">
      <c r="C21" s="28">
        <v>2033</v>
      </c>
      <c r="D21" s="29">
        <v>147.1895409839565</v>
      </c>
      <c r="E21" s="29">
        <v>294.37908196791301</v>
      </c>
      <c r="F21" s="29">
        <v>441.56862295186949</v>
      </c>
    </row>
    <row r="22" spans="3:6">
      <c r="C22" s="28">
        <v>2034</v>
      </c>
      <c r="D22" s="29">
        <v>149.43100607508276</v>
      </c>
      <c r="E22" s="29">
        <v>298.86201215016553</v>
      </c>
      <c r="F22" s="29">
        <v>448.29301822524826</v>
      </c>
    </row>
    <row r="23" spans="3:6">
      <c r="C23" s="28">
        <v>2035</v>
      </c>
      <c r="D23" s="29">
        <v>151.70660515236827</v>
      </c>
      <c r="E23" s="29">
        <v>303.41321030473654</v>
      </c>
      <c r="F23" s="29">
        <v>455.11981545710483</v>
      </c>
    </row>
    <row r="24" spans="3:6">
      <c r="C24" s="28">
        <v>2036</v>
      </c>
      <c r="D24" s="29">
        <v>154.0168580227089</v>
      </c>
      <c r="E24" s="29">
        <v>308.0337160454178</v>
      </c>
      <c r="F24" s="29">
        <v>462.05057406812676</v>
      </c>
    </row>
    <row r="25" spans="3:6">
      <c r="C25" s="28">
        <v>2037</v>
      </c>
      <c r="D25" s="29">
        <v>156.36229240884154</v>
      </c>
      <c r="E25" s="29">
        <v>312.72458481768308</v>
      </c>
      <c r="F25" s="29">
        <v>469.08687722652462</v>
      </c>
    </row>
    <row r="26" spans="3:6">
      <c r="C26" s="28">
        <v>2038</v>
      </c>
      <c r="D26" s="29">
        <v>158.74344406988988</v>
      </c>
      <c r="E26" s="29">
        <v>317.48688813977975</v>
      </c>
      <c r="F26" s="29">
        <v>476.23033220966965</v>
      </c>
    </row>
    <row r="27" spans="3:6">
      <c r="C27" s="28">
        <v>2039</v>
      </c>
      <c r="D27" s="29">
        <v>161.16085692374608</v>
      </c>
      <c r="E27" s="29">
        <v>322.32171384749216</v>
      </c>
      <c r="F27" s="29">
        <v>483.48257077123822</v>
      </c>
    </row>
    <row r="28" spans="3:6">
      <c r="C28" s="28">
        <v>2040</v>
      </c>
      <c r="D28" s="29">
        <v>163.6150831713158</v>
      </c>
      <c r="E28" s="29">
        <v>327.23016634263161</v>
      </c>
      <c r="F28" s="29">
        <v>490.84524951394741</v>
      </c>
    </row>
    <row r="29" spans="3:6">
      <c r="C29" s="28">
        <v>2041</v>
      </c>
      <c r="D29" s="29">
        <v>166.06930941888552</v>
      </c>
      <c r="E29" s="29">
        <v>332.13861883777105</v>
      </c>
      <c r="F29" s="29">
        <v>498.2079282566566</v>
      </c>
    </row>
    <row r="30" spans="3:6">
      <c r="C30" s="28">
        <v>2042</v>
      </c>
      <c r="D30" s="29">
        <v>168.56034906016882</v>
      </c>
      <c r="E30" s="29">
        <v>337.12069812033764</v>
      </c>
      <c r="F30" s="29">
        <v>505.68104718050643</v>
      </c>
    </row>
    <row r="31" spans="3:6">
      <c r="C31" s="28">
        <v>2043</v>
      </c>
      <c r="D31" s="29">
        <v>171.08875429607133</v>
      </c>
      <c r="E31" s="29">
        <v>342.17750859214266</v>
      </c>
      <c r="F31" s="29">
        <v>513.26626288821399</v>
      </c>
    </row>
    <row r="32" spans="3:6">
      <c r="C32" s="28">
        <v>2044</v>
      </c>
      <c r="D32" s="29">
        <v>173.65508561051237</v>
      </c>
      <c r="E32" s="29">
        <v>347.31017122102475</v>
      </c>
      <c r="F32" s="29">
        <v>520.9652568315372</v>
      </c>
    </row>
    <row r="33" spans="3:15">
      <c r="C33" s="28">
        <v>2045</v>
      </c>
      <c r="D33" s="29">
        <v>176.25991189467007</v>
      </c>
      <c r="E33" s="29">
        <v>352.51982378934014</v>
      </c>
      <c r="F33" s="29">
        <v>528.77973568401012</v>
      </c>
    </row>
    <row r="34" spans="3:15">
      <c r="C34" s="28">
        <v>2046</v>
      </c>
      <c r="D34" s="29">
        <v>178.90381057309008</v>
      </c>
      <c r="E34" s="29">
        <v>357.80762114618017</v>
      </c>
      <c r="F34" s="29">
        <v>536.71143171927031</v>
      </c>
      <c r="O34" s="107"/>
    </row>
    <row r="35" spans="3:15">
      <c r="C35" s="28">
        <v>2047</v>
      </c>
      <c r="D35" s="29">
        <v>181.58736773168641</v>
      </c>
      <c r="E35" s="29">
        <v>363.17473546337283</v>
      </c>
      <c r="F35" s="29">
        <v>544.76210319505924</v>
      </c>
    </row>
    <row r="36" spans="3:15">
      <c r="C36" s="28">
        <v>2048</v>
      </c>
      <c r="D36" s="29">
        <v>184.31117824766167</v>
      </c>
      <c r="E36" s="29">
        <v>368.62235649532334</v>
      </c>
      <c r="F36" s="29">
        <v>552.9335347429851</v>
      </c>
    </row>
    <row r="37" spans="3:15">
      <c r="C37" s="28">
        <v>2049</v>
      </c>
      <c r="D37" s="29">
        <v>187.07584592137658</v>
      </c>
      <c r="E37" s="29">
        <v>374.15169184275317</v>
      </c>
      <c r="F37" s="29">
        <v>561.22753776412969</v>
      </c>
    </row>
    <row r="38" spans="3:15">
      <c r="C38" s="28">
        <v>2050</v>
      </c>
      <c r="D38" s="29">
        <v>189.88198361019721</v>
      </c>
      <c r="E38" s="29">
        <v>379.76396722039442</v>
      </c>
      <c r="F38" s="29">
        <v>569.64595083059169</v>
      </c>
    </row>
    <row r="39" spans="3:15">
      <c r="C39" s="28">
        <v>2051</v>
      </c>
      <c r="D39" s="29">
        <v>192.73021336435016</v>
      </c>
      <c r="E39" s="29">
        <v>385.46042672870033</v>
      </c>
      <c r="F39" s="29">
        <v>578.19064009305055</v>
      </c>
    </row>
    <row r="40" spans="3:15">
      <c r="C40" s="28">
        <v>2052</v>
      </c>
      <c r="D40" s="29">
        <v>195.62116656481541</v>
      </c>
      <c r="E40" s="29">
        <v>391.24233312963082</v>
      </c>
      <c r="F40" s="29">
        <v>586.86349969444632</v>
      </c>
    </row>
    <row r="41" spans="3:15">
      <c r="C41" s="28">
        <v>2053</v>
      </c>
      <c r="D41" s="29">
        <v>198.55548406328765</v>
      </c>
      <c r="E41" s="29">
        <v>397.1109681265753</v>
      </c>
      <c r="F41" s="29">
        <v>595.66645218986298</v>
      </c>
    </row>
    <row r="42" spans="3:15">
      <c r="C42" s="28">
        <v>2054</v>
      </c>
      <c r="D42" s="29">
        <v>201.53381632423697</v>
      </c>
      <c r="E42" s="29">
        <v>403.06763264847393</v>
      </c>
      <c r="F42" s="29">
        <v>604.60144897271095</v>
      </c>
    </row>
    <row r="43" spans="3:15">
      <c r="C43" s="28">
        <v>2055</v>
      </c>
      <c r="D43" s="29">
        <v>204.55682356910052</v>
      </c>
      <c r="E43" s="29">
        <v>409.11364713820103</v>
      </c>
      <c r="F43" s="29">
        <v>613.67047070730166</v>
      </c>
    </row>
    <row r="44" spans="3:15">
      <c r="C44" s="28">
        <v>2056</v>
      </c>
      <c r="D44" s="29">
        <v>207.62517592263703</v>
      </c>
      <c r="E44" s="29">
        <v>415.25035184527405</v>
      </c>
      <c r="F44" s="29">
        <v>622.87552776791119</v>
      </c>
    </row>
    <row r="45" spans="3:15">
      <c r="C45" s="28">
        <v>2057</v>
      </c>
      <c r="D45" s="29">
        <v>210.73955356147658</v>
      </c>
      <c r="E45" s="29">
        <v>421.47910712295317</v>
      </c>
      <c r="F45" s="29">
        <v>632.21866068442989</v>
      </c>
    </row>
    <row r="46" spans="3:15">
      <c r="C46" s="28">
        <v>2058</v>
      </c>
      <c r="D46" s="29">
        <v>213.90064686489873</v>
      </c>
      <c r="E46" s="29">
        <v>427.80129372979746</v>
      </c>
      <c r="F46" s="29">
        <v>641.70194059469634</v>
      </c>
    </row>
    <row r="47" spans="3:15">
      <c r="C47" s="28">
        <v>2059</v>
      </c>
      <c r="D47" s="29">
        <v>217.10915656787222</v>
      </c>
      <c r="E47" s="29">
        <v>434.21831313574444</v>
      </c>
      <c r="F47" s="29">
        <v>651.32746970361677</v>
      </c>
    </row>
    <row r="48" spans="3:15">
      <c r="C48" s="28">
        <v>2060</v>
      </c>
      <c r="D48" s="29">
        <v>220.36579391639032</v>
      </c>
      <c r="E48" s="29">
        <v>440.73158783278063</v>
      </c>
      <c r="F48" s="29">
        <v>661.09738174917106</v>
      </c>
    </row>
    <row r="49" spans="3:6">
      <c r="C49" s="28">
        <v>2061</v>
      </c>
      <c r="D49" s="29">
        <v>223.67128082513617</v>
      </c>
      <c r="E49" s="29">
        <v>447.34256165027233</v>
      </c>
      <c r="F49" s="29">
        <v>671.01384247540864</v>
      </c>
    </row>
    <row r="50" spans="3:6">
      <c r="C50" s="28">
        <v>2062</v>
      </c>
      <c r="D50" s="29">
        <v>227.0263500375132</v>
      </c>
      <c r="E50" s="29">
        <v>454.05270007502639</v>
      </c>
      <c r="F50" s="29">
        <v>681.07905011253979</v>
      </c>
    </row>
    <row r="51" spans="3:6">
      <c r="C51" s="28">
        <v>2063</v>
      </c>
      <c r="D51" s="29">
        <v>230.43174528807589</v>
      </c>
      <c r="E51" s="29">
        <v>460.86349057615178</v>
      </c>
      <c r="F51" s="29">
        <v>691.29523586422783</v>
      </c>
    </row>
    <row r="52" spans="3:6">
      <c r="C52" s="28">
        <v>2064</v>
      </c>
      <c r="D52" s="29">
        <v>233.88822146739702</v>
      </c>
      <c r="E52" s="29">
        <v>467.77644293479403</v>
      </c>
      <c r="F52" s="29">
        <v>701.66466440219131</v>
      </c>
    </row>
    <row r="53" spans="3:6">
      <c r="C53" s="28">
        <v>2065</v>
      </c>
      <c r="D53" s="29">
        <v>237.39654478940798</v>
      </c>
      <c r="E53" s="29">
        <v>474.79308957881597</v>
      </c>
      <c r="F53" s="29">
        <v>712.18963436822412</v>
      </c>
    </row>
    <row r="54" spans="3:6">
      <c r="C54" s="28">
        <v>2066</v>
      </c>
      <c r="D54" s="29">
        <v>240.9574929612491</v>
      </c>
      <c r="E54" s="29">
        <v>481.9149859224982</v>
      </c>
      <c r="F54" s="29">
        <v>722.87247888374748</v>
      </c>
    </row>
    <row r="55" spans="3:6">
      <c r="C55" s="28">
        <v>2067</v>
      </c>
      <c r="D55" s="29">
        <v>244.57185535566785</v>
      </c>
      <c r="E55" s="29">
        <v>489.1437107113357</v>
      </c>
      <c r="F55" s="29">
        <v>733.71556606700369</v>
      </c>
    </row>
    <row r="56" spans="3:6">
      <c r="C56" s="28">
        <v>2068</v>
      </c>
      <c r="D56" s="29">
        <v>248.24043318600286</v>
      </c>
      <c r="E56" s="29">
        <v>496.48086637200572</v>
      </c>
      <c r="F56" s="29">
        <v>744.7212995580087</v>
      </c>
    </row>
    <row r="57" spans="3:6">
      <c r="C57" s="28">
        <v>2069</v>
      </c>
      <c r="D57" s="29">
        <v>251.96403968379289</v>
      </c>
      <c r="E57" s="29">
        <v>503.92807936758578</v>
      </c>
      <c r="F57" s="29">
        <v>755.89211905137881</v>
      </c>
    </row>
    <row r="58" spans="3:6">
      <c r="C58" s="28">
        <v>2070</v>
      </c>
      <c r="D58" s="29">
        <v>255.74350027904978</v>
      </c>
      <c r="E58" s="29">
        <v>511.48700055809957</v>
      </c>
      <c r="F58" s="29">
        <v>767.23050083714952</v>
      </c>
    </row>
    <row r="59" spans="3:6">
      <c r="C59" s="28">
        <v>2071</v>
      </c>
      <c r="D59" s="29">
        <v>259.57965278323553</v>
      </c>
      <c r="E59" s="29">
        <v>519.15930556647106</v>
      </c>
      <c r="F59" s="29">
        <v>778.73895834970676</v>
      </c>
    </row>
    <row r="60" spans="3:6">
      <c r="C60" s="28">
        <v>2072</v>
      </c>
      <c r="D60" s="29">
        <v>263.47334757498407</v>
      </c>
      <c r="E60" s="29">
        <v>526.94669514996815</v>
      </c>
      <c r="F60" s="29">
        <v>790.4200427249524</v>
      </c>
    </row>
    <row r="61" spans="3:6">
      <c r="C61" s="28">
        <v>2073</v>
      </c>
      <c r="D61" s="29">
        <v>267.42544778860884</v>
      </c>
      <c r="E61" s="29">
        <v>534.85089557721767</v>
      </c>
      <c r="F61" s="29">
        <v>802.27634336582673</v>
      </c>
    </row>
    <row r="62" spans="3:6">
      <c r="C62" s="28">
        <v>2074</v>
      </c>
      <c r="D62" s="29">
        <v>271.43682950543797</v>
      </c>
      <c r="E62" s="29">
        <v>542.87365901087594</v>
      </c>
      <c r="F62" s="29">
        <v>814.31048851631408</v>
      </c>
    </row>
    <row r="63" spans="3:6">
      <c r="C63" s="28">
        <v>2075</v>
      </c>
      <c r="D63" s="29">
        <v>275.50838194801952</v>
      </c>
      <c r="E63" s="29">
        <v>551.01676389603904</v>
      </c>
      <c r="F63" s="29">
        <v>826.52514584405878</v>
      </c>
    </row>
    <row r="64" spans="3:6">
      <c r="C64" s="28">
        <v>2076</v>
      </c>
      <c r="D64" s="29">
        <v>279.64100767723983</v>
      </c>
      <c r="E64" s="29">
        <v>559.28201535447965</v>
      </c>
      <c r="F64" s="29">
        <v>838.92302303171971</v>
      </c>
    </row>
    <row r="65" spans="3:6">
      <c r="C65" s="28">
        <v>2077</v>
      </c>
      <c r="D65" s="29">
        <v>283.8356227923984</v>
      </c>
      <c r="E65" s="29">
        <v>567.67124558479679</v>
      </c>
      <c r="F65" s="29">
        <v>851.50686837719547</v>
      </c>
    </row>
    <row r="66" spans="3:6">
      <c r="C66" s="28">
        <v>2078</v>
      </c>
      <c r="D66" s="29">
        <v>288.09315713428435</v>
      </c>
      <c r="E66" s="29">
        <v>576.18631426856871</v>
      </c>
      <c r="F66" s="29">
        <v>864.27947140285346</v>
      </c>
    </row>
    <row r="67" spans="3:6">
      <c r="C67" s="28">
        <v>2079</v>
      </c>
      <c r="D67" s="29">
        <v>292.41455449129865</v>
      </c>
      <c r="E67" s="29">
        <v>584.82910898259729</v>
      </c>
      <c r="F67" s="29">
        <v>877.24366347389628</v>
      </c>
    </row>
    <row r="68" spans="3:6">
      <c r="C68" s="28">
        <v>2080</v>
      </c>
      <c r="D68" s="29">
        <v>296.80077280866811</v>
      </c>
      <c r="E68" s="29">
        <v>593.60154561733623</v>
      </c>
      <c r="F68" s="29">
        <v>890.40231842600474</v>
      </c>
    </row>
    <row r="69" spans="3:6">
      <c r="C69" s="28">
        <v>2081</v>
      </c>
      <c r="D69" s="29">
        <v>301.25278440079813</v>
      </c>
      <c r="E69" s="29">
        <v>602.50556880159627</v>
      </c>
      <c r="F69" s="29">
        <v>903.7583532023948</v>
      </c>
    </row>
    <row r="70" spans="3:6">
      <c r="C70" s="28">
        <v>2082</v>
      </c>
      <c r="D70" s="29">
        <v>305.77157616681012</v>
      </c>
      <c r="E70" s="29">
        <v>611.54315233362024</v>
      </c>
      <c r="F70" s="29">
        <v>917.31472850043076</v>
      </c>
    </row>
    <row r="71" spans="3:6">
      <c r="C71" s="28">
        <v>2083</v>
      </c>
      <c r="D71" s="29">
        <v>310.35814980931229</v>
      </c>
      <c r="E71" s="29">
        <v>620.71629961862459</v>
      </c>
      <c r="F71" s="29">
        <v>931.07444942793722</v>
      </c>
    </row>
    <row r="72" spans="3:6">
      <c r="C72" s="28">
        <v>2084</v>
      </c>
      <c r="D72" s="29">
        <v>315.01352205645196</v>
      </c>
      <c r="E72" s="29">
        <v>630.02704411290392</v>
      </c>
      <c r="F72" s="29">
        <v>945.04056616935623</v>
      </c>
    </row>
    <row r="73" spans="3:6">
      <c r="C73" s="28">
        <v>2085</v>
      </c>
      <c r="D73" s="29">
        <v>319.73872488729876</v>
      </c>
      <c r="E73" s="29">
        <v>639.47744977459752</v>
      </c>
      <c r="F73" s="29">
        <v>959.21617466189662</v>
      </c>
    </row>
    <row r="74" spans="3:6">
      <c r="C74" s="28">
        <v>2086</v>
      </c>
      <c r="D74" s="29">
        <v>324.53480576060826</v>
      </c>
      <c r="E74" s="29">
        <v>649.06961152121653</v>
      </c>
      <c r="F74" s="29">
        <v>973.60441728182502</v>
      </c>
    </row>
    <row r="75" spans="3:6">
      <c r="C75" s="28">
        <v>2087</v>
      </c>
      <c r="D75" s="29">
        <v>329.40282784701736</v>
      </c>
      <c r="E75" s="29">
        <v>658.80565569403473</v>
      </c>
      <c r="F75" s="29">
        <v>988.20848354105237</v>
      </c>
    </row>
    <row r="76" spans="3:6">
      <c r="C76" s="28">
        <v>2088</v>
      </c>
      <c r="D76" s="29">
        <v>334.34387026472263</v>
      </c>
      <c r="E76" s="29">
        <v>668.68774052944525</v>
      </c>
      <c r="F76" s="29">
        <v>1003.0316107941682</v>
      </c>
    </row>
    <row r="77" spans="3:6">
      <c r="C77" s="28">
        <v>2089</v>
      </c>
      <c r="D77" s="29">
        <v>339.35902831869345</v>
      </c>
      <c r="E77" s="29">
        <v>678.71805663738689</v>
      </c>
      <c r="F77" s="29">
        <v>1018.0770849560806</v>
      </c>
    </row>
    <row r="78" spans="3:6">
      <c r="C78" s="28">
        <v>2090</v>
      </c>
      <c r="D78" s="29">
        <v>344.44941374347383</v>
      </c>
      <c r="E78" s="29">
        <v>688.89882748694765</v>
      </c>
      <c r="F78" s="29">
        <v>1033.3482412304218</v>
      </c>
    </row>
    <row r="79" spans="3:6">
      <c r="C79" s="28">
        <v>2091</v>
      </c>
      <c r="D79" s="29">
        <v>349.61615494962592</v>
      </c>
      <c r="E79" s="29">
        <v>699.23230989925185</v>
      </c>
      <c r="F79" s="29">
        <v>1048.8484648488782</v>
      </c>
    </row>
    <row r="80" spans="3:6">
      <c r="C80" s="28">
        <v>2092</v>
      </c>
      <c r="D80" s="29">
        <v>354.86039727387032</v>
      </c>
      <c r="E80" s="29">
        <v>709.72079454774064</v>
      </c>
      <c r="F80" s="29">
        <v>1064.5811918216114</v>
      </c>
    </row>
    <row r="81" spans="3:8">
      <c r="C81" s="28">
        <v>2093</v>
      </c>
      <c r="D81" s="29">
        <v>360.18330323297835</v>
      </c>
      <c r="E81" s="29">
        <v>720.36660646595669</v>
      </c>
      <c r="F81" s="29">
        <v>1080.5499096989356</v>
      </c>
    </row>
    <row r="82" spans="3:8">
      <c r="C82" s="28">
        <v>2094</v>
      </c>
      <c r="D82" s="29">
        <v>365.58605278147303</v>
      </c>
      <c r="E82" s="29">
        <v>731.17210556294606</v>
      </c>
      <c r="F82" s="29">
        <v>1096.7581583444196</v>
      </c>
    </row>
    <row r="83" spans="3:8">
      <c r="C83" s="28">
        <v>2095</v>
      </c>
      <c r="D83" s="29">
        <v>371.0698435731951</v>
      </c>
      <c r="E83" s="29">
        <v>742.1396871463902</v>
      </c>
      <c r="F83" s="29">
        <v>1113.2095307195859</v>
      </c>
    </row>
    <row r="84" spans="3:8">
      <c r="C84" s="28">
        <v>2096</v>
      </c>
      <c r="D84" s="29">
        <v>376.63589122679304</v>
      </c>
      <c r="E84" s="29">
        <v>753.27178245358607</v>
      </c>
      <c r="F84" s="29">
        <v>1129.9076736803797</v>
      </c>
    </row>
    <row r="85" spans="3:8">
      <c r="C85" s="28">
        <v>2097</v>
      </c>
      <c r="D85" s="29">
        <v>382.28542959519496</v>
      </c>
      <c r="E85" s="29">
        <v>764.57085919038991</v>
      </c>
      <c r="F85" s="29">
        <v>1146.8562887855853</v>
      </c>
    </row>
    <row r="86" spans="3:8">
      <c r="C86" s="28">
        <v>2098</v>
      </c>
      <c r="D86" s="29">
        <v>388.01971103912285</v>
      </c>
      <c r="E86" s="29">
        <v>776.03942207824571</v>
      </c>
      <c r="F86" s="29">
        <v>1164.0591331173691</v>
      </c>
    </row>
    <row r="87" spans="3:8">
      <c r="C87" s="28">
        <v>2099</v>
      </c>
      <c r="D87" s="29">
        <v>393.84000670470971</v>
      </c>
      <c r="E87" s="29">
        <v>787.68001340941942</v>
      </c>
      <c r="F87" s="29">
        <v>1181.5200201141297</v>
      </c>
    </row>
    <row r="88" spans="3:8">
      <c r="C88" s="28">
        <v>2100</v>
      </c>
      <c r="D88" s="29">
        <v>399.74760680528033</v>
      </c>
      <c r="E88" s="29">
        <v>799.49521361056065</v>
      </c>
      <c r="F88" s="29">
        <v>1199.2428204158416</v>
      </c>
      <c r="H88" s="114"/>
    </row>
    <row r="89" spans="3:8">
      <c r="C89" s="28">
        <v>2101</v>
      </c>
      <c r="D89" s="29">
        <f>D88*1.015</f>
        <v>405.74382090735952</v>
      </c>
      <c r="E89" s="29">
        <f t="shared" ref="E89:F89" si="0">E88*1.015</f>
        <v>811.48764181471904</v>
      </c>
      <c r="F89" s="29">
        <f t="shared" si="0"/>
        <v>1217.2314627220792</v>
      </c>
      <c r="H89" s="114"/>
    </row>
    <row r="90" spans="3:8">
      <c r="C90" s="28">
        <v>2102</v>
      </c>
      <c r="D90" s="29">
        <f t="shared" ref="D90:D110" si="1">D89*1.015</f>
        <v>411.82997822096985</v>
      </c>
      <c r="E90" s="29">
        <f t="shared" ref="E90:E110" si="2">E89*1.015</f>
        <v>823.6599564419397</v>
      </c>
      <c r="F90" s="29">
        <f t="shared" ref="F90:F110" si="3">F89*1.015</f>
        <v>1235.4899346629102</v>
      </c>
    </row>
    <row r="91" spans="3:8">
      <c r="C91" s="28">
        <v>2103</v>
      </c>
      <c r="D91" s="29">
        <f t="shared" si="1"/>
        <v>418.00742789428438</v>
      </c>
      <c r="E91" s="29">
        <f t="shared" si="2"/>
        <v>836.01485578856875</v>
      </c>
      <c r="F91" s="29">
        <f t="shared" si="3"/>
        <v>1254.0222836828536</v>
      </c>
    </row>
    <row r="92" spans="3:8">
      <c r="C92" s="28">
        <v>2104</v>
      </c>
      <c r="D92" s="29">
        <f t="shared" si="1"/>
        <v>424.27753931269859</v>
      </c>
      <c r="E92" s="29">
        <f t="shared" si="2"/>
        <v>848.55507862539719</v>
      </c>
      <c r="F92" s="29">
        <f t="shared" si="3"/>
        <v>1272.8326179380963</v>
      </c>
    </row>
    <row r="93" spans="3:8">
      <c r="C93" s="28">
        <v>2105</v>
      </c>
      <c r="D93" s="29">
        <f t="shared" si="1"/>
        <v>430.64170240238906</v>
      </c>
      <c r="E93" s="29">
        <f t="shared" si="2"/>
        <v>861.28340480477812</v>
      </c>
      <c r="F93" s="29">
        <f t="shared" si="3"/>
        <v>1291.9251072071677</v>
      </c>
    </row>
    <row r="94" spans="3:8">
      <c r="C94" s="28">
        <v>2106</v>
      </c>
      <c r="D94" s="29">
        <f t="shared" si="1"/>
        <v>437.10132793842484</v>
      </c>
      <c r="E94" s="29">
        <f t="shared" si="2"/>
        <v>874.20265587684969</v>
      </c>
      <c r="F94" s="29">
        <f t="shared" si="3"/>
        <v>1311.3039838152752</v>
      </c>
    </row>
    <row r="95" spans="3:8">
      <c r="C95" s="28">
        <v>2107</v>
      </c>
      <c r="D95" s="29">
        <f t="shared" si="1"/>
        <v>443.65784785750117</v>
      </c>
      <c r="E95" s="29">
        <f t="shared" si="2"/>
        <v>887.31569571500233</v>
      </c>
      <c r="F95" s="29">
        <f t="shared" si="3"/>
        <v>1330.9735435725042</v>
      </c>
    </row>
    <row r="96" spans="3:8">
      <c r="C96" s="28">
        <v>2108</v>
      </c>
      <c r="D96" s="29">
        <f t="shared" si="1"/>
        <v>450.31271557536365</v>
      </c>
      <c r="E96" s="29">
        <f t="shared" si="2"/>
        <v>900.62543115072731</v>
      </c>
      <c r="F96" s="29">
        <f t="shared" si="3"/>
        <v>1350.9381467260916</v>
      </c>
    </row>
    <row r="97" spans="3:6">
      <c r="C97" s="28">
        <v>2109</v>
      </c>
      <c r="D97" s="29">
        <f t="shared" si="1"/>
        <v>457.06740630899407</v>
      </c>
      <c r="E97" s="29">
        <f t="shared" si="2"/>
        <v>914.13481261798813</v>
      </c>
      <c r="F97" s="29">
        <f t="shared" si="3"/>
        <v>1371.2022189269828</v>
      </c>
    </row>
    <row r="98" spans="3:6">
      <c r="C98" s="28">
        <v>2110</v>
      </c>
      <c r="D98" s="29">
        <f t="shared" si="1"/>
        <v>463.92341740362895</v>
      </c>
      <c r="E98" s="29">
        <f t="shared" si="2"/>
        <v>927.84683480725789</v>
      </c>
      <c r="F98" s="29">
        <f t="shared" si="3"/>
        <v>1391.7702522108875</v>
      </c>
    </row>
    <row r="99" spans="3:6">
      <c r="C99" s="28">
        <v>2111</v>
      </c>
      <c r="D99" s="29">
        <f t="shared" si="1"/>
        <v>470.88226866468335</v>
      </c>
      <c r="E99" s="29">
        <f t="shared" si="2"/>
        <v>941.7645373293667</v>
      </c>
      <c r="F99" s="29">
        <f t="shared" si="3"/>
        <v>1412.6468059940507</v>
      </c>
    </row>
    <row r="100" spans="3:6">
      <c r="C100" s="28">
        <v>2112</v>
      </c>
      <c r="D100" s="29">
        <f t="shared" si="1"/>
        <v>477.94550269465356</v>
      </c>
      <c r="E100" s="29">
        <f t="shared" si="2"/>
        <v>955.89100538930711</v>
      </c>
      <c r="F100" s="29">
        <f t="shared" si="3"/>
        <v>1433.8365080839615</v>
      </c>
    </row>
    <row r="101" spans="3:6">
      <c r="C101" s="28">
        <v>2113</v>
      </c>
      <c r="D101" s="29">
        <f t="shared" si="1"/>
        <v>485.1146852350733</v>
      </c>
      <c r="E101" s="29">
        <f t="shared" si="2"/>
        <v>970.22937047014659</v>
      </c>
      <c r="F101" s="29">
        <f t="shared" si="3"/>
        <v>1455.3440557052209</v>
      </c>
    </row>
    <row r="102" spans="3:6">
      <c r="C102" s="28">
        <v>2114</v>
      </c>
      <c r="D102" s="29">
        <f t="shared" si="1"/>
        <v>492.39140551359935</v>
      </c>
      <c r="E102" s="29">
        <f t="shared" si="2"/>
        <v>984.7828110271987</v>
      </c>
      <c r="F102" s="29">
        <f t="shared" si="3"/>
        <v>1477.1742165407991</v>
      </c>
    </row>
    <row r="103" spans="3:6">
      <c r="C103" s="28">
        <v>2115</v>
      </c>
      <c r="D103" s="29">
        <f t="shared" si="1"/>
        <v>499.7772765963033</v>
      </c>
      <c r="E103" s="29">
        <f t="shared" si="2"/>
        <v>999.55455319260659</v>
      </c>
      <c r="F103" s="29">
        <f t="shared" si="3"/>
        <v>1499.3318297889109</v>
      </c>
    </row>
    <row r="104" spans="3:6">
      <c r="C104" s="28">
        <v>2116</v>
      </c>
      <c r="D104" s="29">
        <f t="shared" si="1"/>
        <v>507.2739357452478</v>
      </c>
      <c r="E104" s="29">
        <f t="shared" si="2"/>
        <v>1014.5478714904956</v>
      </c>
      <c r="F104" s="29">
        <f t="shared" si="3"/>
        <v>1521.8218072357445</v>
      </c>
    </row>
    <row r="105" spans="3:6">
      <c r="C105" s="28">
        <v>2117</v>
      </c>
      <c r="D105" s="29">
        <f t="shared" si="1"/>
        <v>514.88304478142652</v>
      </c>
      <c r="E105" s="29">
        <f t="shared" si="2"/>
        <v>1029.766089562853</v>
      </c>
      <c r="F105" s="29">
        <f t="shared" si="3"/>
        <v>1544.6491343442806</v>
      </c>
    </row>
    <row r="106" spans="3:6">
      <c r="C106" s="28">
        <v>2118</v>
      </c>
      <c r="D106" s="29">
        <f t="shared" si="1"/>
        <v>522.60629045314784</v>
      </c>
      <c r="E106" s="29">
        <f t="shared" si="2"/>
        <v>1045.2125809062957</v>
      </c>
      <c r="F106" s="29">
        <f t="shared" si="3"/>
        <v>1567.8188713594445</v>
      </c>
    </row>
    <row r="107" spans="3:6">
      <c r="C107" s="28">
        <v>2119</v>
      </c>
      <c r="D107" s="29">
        <f t="shared" si="1"/>
        <v>530.44538480994504</v>
      </c>
      <c r="E107" s="29">
        <f t="shared" si="2"/>
        <v>1060.8907696198901</v>
      </c>
      <c r="F107" s="29">
        <f t="shared" si="3"/>
        <v>1591.3361544298361</v>
      </c>
    </row>
    <row r="108" spans="3:6">
      <c r="C108" s="28">
        <v>2120</v>
      </c>
      <c r="D108" s="29">
        <f t="shared" si="1"/>
        <v>538.40206558209411</v>
      </c>
      <c r="E108" s="29">
        <f t="shared" si="2"/>
        <v>1076.8041311641882</v>
      </c>
      <c r="F108" s="29">
        <f t="shared" si="3"/>
        <v>1615.2061967462835</v>
      </c>
    </row>
    <row r="109" spans="3:6">
      <c r="C109" s="28">
        <v>2121</v>
      </c>
      <c r="D109" s="29">
        <f t="shared" si="1"/>
        <v>546.47809656582547</v>
      </c>
      <c r="E109" s="29">
        <f t="shared" si="2"/>
        <v>1092.9561931316509</v>
      </c>
      <c r="F109" s="29">
        <f t="shared" si="3"/>
        <v>1639.4342896974777</v>
      </c>
    </row>
    <row r="110" spans="3:6">
      <c r="C110" s="28">
        <v>2122</v>
      </c>
      <c r="D110" s="29">
        <f t="shared" si="1"/>
        <v>554.67526801431279</v>
      </c>
      <c r="E110" s="29">
        <f t="shared" si="2"/>
        <v>1109.3505360286256</v>
      </c>
      <c r="F110" s="29">
        <f t="shared" si="3"/>
        <v>1664.0258040429396</v>
      </c>
    </row>
    <row r="111" spans="3:6">
      <c r="C111" s="39" t="s">
        <v>529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16E7B-28C4-4246-AE14-C1548279049B}">
  <sheetPr>
    <tabColor theme="8" tint="0.79998168889431442"/>
  </sheetPr>
  <dimension ref="A2:CZ35"/>
  <sheetViews>
    <sheetView zoomScale="70" zoomScaleNormal="70" workbookViewId="0">
      <selection activeCell="D15" sqref="D15"/>
    </sheetView>
  </sheetViews>
  <sheetFormatPr defaultColWidth="9" defaultRowHeight="15"/>
  <cols>
    <col min="1" max="1" width="4.7109375" style="9" customWidth="1"/>
    <col min="2" max="2" width="32.85546875" style="9" customWidth="1"/>
    <col min="3" max="3" width="36.7109375" style="9" customWidth="1"/>
    <col min="4" max="7" width="18.7109375" style="9" customWidth="1"/>
    <col min="8" max="8" width="39.140625" style="9" customWidth="1"/>
    <col min="9" max="16384" width="9" style="9"/>
  </cols>
  <sheetData>
    <row r="2" spans="1:104" ht="18">
      <c r="B2" s="31" t="s">
        <v>530</v>
      </c>
      <c r="C2" s="32"/>
      <c r="D2" s="32"/>
      <c r="E2" s="32"/>
      <c r="F2" s="32"/>
      <c r="G2" s="32"/>
      <c r="H2" s="32"/>
    </row>
    <row r="3" spans="1:104" s="13" customFormat="1" ht="19.5" customHeight="1">
      <c r="A3" s="12"/>
      <c r="B3" s="10" t="s">
        <v>531</v>
      </c>
      <c r="C3" s="10"/>
      <c r="D3" s="10"/>
      <c r="E3" s="10"/>
      <c r="F3" s="10"/>
      <c r="G3" s="265"/>
      <c r="H3" s="265"/>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row>
    <row r="4" spans="1:104" s="13" customFormat="1" ht="14.25">
      <c r="A4" s="12"/>
      <c r="B4" s="154" t="s">
        <v>532</v>
      </c>
      <c r="C4" s="154"/>
      <c r="D4" s="154"/>
      <c r="E4" s="154"/>
      <c r="F4" s="154"/>
      <c r="G4" s="23"/>
      <c r="H4" s="23"/>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row>
    <row r="5" spans="1:104" s="13" customFormat="1" ht="14.25">
      <c r="A5" s="12"/>
      <c r="B5" s="154" t="s">
        <v>533</v>
      </c>
      <c r="C5" s="154"/>
      <c r="D5" s="154"/>
      <c r="E5" s="154"/>
      <c r="F5" s="154"/>
      <c r="G5" s="23"/>
      <c r="H5" s="23"/>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row>
    <row r="6" spans="1:104" s="13" customFormat="1" ht="14.25">
      <c r="A6" s="12"/>
      <c r="B6" s="154" t="s">
        <v>534</v>
      </c>
      <c r="C6" s="154"/>
      <c r="D6" s="154"/>
      <c r="E6" s="154"/>
      <c r="F6" s="154"/>
      <c r="G6" s="23"/>
      <c r="H6" s="23"/>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row>
    <row r="7" spans="1:104" s="13" customFormat="1" ht="31.5" customHeight="1">
      <c r="A7" s="12"/>
      <c r="B7" s="154" t="s">
        <v>535</v>
      </c>
      <c r="C7" s="154"/>
      <c r="D7" s="154"/>
      <c r="E7" s="154"/>
      <c r="F7" s="154"/>
      <c r="G7" s="23"/>
      <c r="H7" s="23"/>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row>
    <row r="8" spans="1:104" s="11" customFormat="1" ht="12.75">
      <c r="A8" s="10"/>
      <c r="B8" s="92" t="s">
        <v>536</v>
      </c>
      <c r="C8" s="93"/>
      <c r="D8" s="93"/>
      <c r="E8" s="93"/>
      <c r="F8" s="93"/>
      <c r="G8" s="93"/>
      <c r="H8" s="93"/>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row>
    <row r="9" spans="1:104" s="11" customFormat="1" ht="12.75">
      <c r="A9" s="10"/>
      <c r="B9" s="55" t="s">
        <v>82</v>
      </c>
      <c r="C9" s="56" t="s">
        <v>52</v>
      </c>
      <c r="D9" s="57"/>
      <c r="E9" s="57"/>
      <c r="F9" s="57"/>
      <c r="G9" s="57"/>
      <c r="H9" s="58"/>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row>
    <row r="10" spans="1:104" s="94" customFormat="1" ht="25.5">
      <c r="B10" s="95" t="s">
        <v>537</v>
      </c>
      <c r="C10" s="246" t="s">
        <v>538</v>
      </c>
      <c r="D10" s="9"/>
      <c r="E10" s="9"/>
      <c r="F10" s="9"/>
      <c r="G10" s="9"/>
      <c r="H10" s="9"/>
    </row>
    <row r="11" spans="1:104" s="94" customFormat="1">
      <c r="B11" s="95" t="s">
        <v>539</v>
      </c>
      <c r="C11" s="246">
        <v>100</v>
      </c>
      <c r="D11" s="9"/>
      <c r="E11" s="9"/>
      <c r="F11" s="9"/>
      <c r="G11" s="9"/>
      <c r="H11" s="9"/>
    </row>
    <row r="12" spans="1:104" s="94" customFormat="1" ht="12.75">
      <c r="B12" s="96" t="s">
        <v>540</v>
      </c>
      <c r="C12" s="96" t="s">
        <v>541</v>
      </c>
      <c r="D12" s="96" t="s">
        <v>542</v>
      </c>
      <c r="E12" s="96" t="s">
        <v>543</v>
      </c>
      <c r="F12" s="96" t="s">
        <v>544</v>
      </c>
      <c r="G12" s="96" t="s">
        <v>545</v>
      </c>
      <c r="H12" s="96" t="s">
        <v>546</v>
      </c>
    </row>
    <row r="13" spans="1:104" s="94" customFormat="1" ht="12.75">
      <c r="B13" s="183" t="s">
        <v>216</v>
      </c>
      <c r="C13" s="97" t="s">
        <v>547</v>
      </c>
      <c r="D13" s="97">
        <v>0</v>
      </c>
      <c r="E13" s="97">
        <v>25</v>
      </c>
      <c r="F13" s="97">
        <v>100</v>
      </c>
      <c r="G13" s="97" t="s">
        <v>548</v>
      </c>
      <c r="H13" s="97" t="s">
        <v>549</v>
      </c>
    </row>
    <row r="14" spans="1:104" s="94" customFormat="1" ht="12.75">
      <c r="B14" s="184"/>
      <c r="C14" s="97" t="s">
        <v>550</v>
      </c>
      <c r="D14" s="98" t="s">
        <v>98</v>
      </c>
      <c r="E14" s="98" t="s">
        <v>98</v>
      </c>
      <c r="F14" s="98" t="s">
        <v>98</v>
      </c>
      <c r="G14" s="97" t="s">
        <v>48</v>
      </c>
      <c r="H14" s="97" t="s">
        <v>549</v>
      </c>
    </row>
    <row r="15" spans="1:104" s="94" customFormat="1" ht="38.25">
      <c r="B15" s="184"/>
      <c r="C15" s="99" t="s">
        <v>551</v>
      </c>
      <c r="D15" s="100">
        <f>'Step 3 - Look-up table'!$I$73</f>
        <v>-5.19</v>
      </c>
      <c r="E15" s="100">
        <f>'Step 3 - Look-up table'!$I$73</f>
        <v>-5.19</v>
      </c>
      <c r="F15" s="100">
        <f>'Step 3 - Look-up table'!$I$73</f>
        <v>-5.19</v>
      </c>
      <c r="G15" s="99" t="s">
        <v>552</v>
      </c>
      <c r="H15" s="111" t="s">
        <v>553</v>
      </c>
    </row>
    <row r="16" spans="1:104" s="94" customFormat="1" ht="25.5">
      <c r="B16" s="184"/>
      <c r="C16" s="101" t="s">
        <v>554</v>
      </c>
      <c r="D16" s="102">
        <f>D13*D15</f>
        <v>0</v>
      </c>
      <c r="E16" s="102">
        <f>E13*E15</f>
        <v>-129.75</v>
      </c>
      <c r="F16" s="101">
        <f>F13*F15</f>
        <v>-519</v>
      </c>
      <c r="G16" s="101" t="s">
        <v>555</v>
      </c>
      <c r="H16" s="101" t="s">
        <v>556</v>
      </c>
    </row>
    <row r="17" spans="1:83" s="94" customFormat="1" ht="25.5">
      <c r="B17" s="185"/>
      <c r="C17" s="101" t="s">
        <v>557</v>
      </c>
      <c r="D17" s="103">
        <f>D16*$C$11</f>
        <v>0</v>
      </c>
      <c r="E17" s="103">
        <f>E16*$C$11</f>
        <v>-12975</v>
      </c>
      <c r="F17" s="103">
        <f>F16*$C$11</f>
        <v>-51900</v>
      </c>
      <c r="G17" s="101" t="s">
        <v>558</v>
      </c>
      <c r="H17" s="101" t="s">
        <v>559</v>
      </c>
    </row>
    <row r="18" spans="1:83" s="94" customFormat="1" ht="12.75">
      <c r="B18" s="183" t="s">
        <v>96</v>
      </c>
      <c r="C18" s="97" t="s">
        <v>547</v>
      </c>
      <c r="D18" s="126">
        <v>0</v>
      </c>
      <c r="E18" s="97">
        <v>-25</v>
      </c>
      <c r="F18" s="97">
        <v>-100</v>
      </c>
      <c r="G18" s="97" t="s">
        <v>548</v>
      </c>
      <c r="H18" s="97" t="s">
        <v>549</v>
      </c>
    </row>
    <row r="19" spans="1:83" s="94" customFormat="1" ht="12.75">
      <c r="B19" s="184"/>
      <c r="C19" s="97" t="s">
        <v>550</v>
      </c>
      <c r="D19" s="98" t="s">
        <v>98</v>
      </c>
      <c r="E19" s="98" t="s">
        <v>98</v>
      </c>
      <c r="F19" s="98" t="s">
        <v>98</v>
      </c>
      <c r="G19" s="97" t="s">
        <v>48</v>
      </c>
      <c r="H19" s="97" t="s">
        <v>549</v>
      </c>
    </row>
    <row r="20" spans="1:83" s="94" customFormat="1" ht="38.25">
      <c r="B20" s="184"/>
      <c r="C20" s="99" t="s">
        <v>551</v>
      </c>
      <c r="D20" s="100">
        <f>'Step 3 - Look-up table'!$I$61</f>
        <v>-5.75</v>
      </c>
      <c r="E20" s="100">
        <f>'Step 3 - Look-up table'!$I$61</f>
        <v>-5.75</v>
      </c>
      <c r="F20" s="100">
        <f>'Step 3 - Look-up table'!$I$61</f>
        <v>-5.75</v>
      </c>
      <c r="G20" s="99" t="s">
        <v>552</v>
      </c>
      <c r="H20" s="111" t="s">
        <v>560</v>
      </c>
    </row>
    <row r="21" spans="1:83" s="94" customFormat="1" ht="25.5">
      <c r="B21" s="184"/>
      <c r="C21" s="101" t="s">
        <v>554</v>
      </c>
      <c r="D21" s="102">
        <f>D18*D20</f>
        <v>0</v>
      </c>
      <c r="E21" s="102">
        <f>E18*E20</f>
        <v>143.75</v>
      </c>
      <c r="F21" s="102">
        <f>F18*F20</f>
        <v>575</v>
      </c>
      <c r="G21" s="101" t="s">
        <v>555</v>
      </c>
      <c r="H21" s="101" t="s">
        <v>556</v>
      </c>
    </row>
    <row r="22" spans="1:83" s="94" customFormat="1" ht="25.5">
      <c r="B22" s="185"/>
      <c r="C22" s="101" t="s">
        <v>557</v>
      </c>
      <c r="D22" s="103">
        <f>D21*$C$11</f>
        <v>0</v>
      </c>
      <c r="E22" s="103">
        <f>E21*$C$11</f>
        <v>14375</v>
      </c>
      <c r="F22" s="103">
        <f>F21*$C$11</f>
        <v>57500</v>
      </c>
      <c r="G22" s="101" t="s">
        <v>558</v>
      </c>
      <c r="H22" s="101" t="s">
        <v>559</v>
      </c>
    </row>
    <row r="23" spans="1:83" s="11" customFormat="1" ht="12.75">
      <c r="A23" s="10"/>
      <c r="B23" s="268" t="s">
        <v>561</v>
      </c>
      <c r="C23" s="267" t="s">
        <v>562</v>
      </c>
      <c r="D23" s="71">
        <f>D16+D21</f>
        <v>0</v>
      </c>
      <c r="E23" s="71">
        <f>E16+E21</f>
        <v>14</v>
      </c>
      <c r="F23" s="71">
        <f t="shared" ref="F23:F24" si="0">F16+F21</f>
        <v>56</v>
      </c>
      <c r="G23" s="62" t="s">
        <v>555</v>
      </c>
      <c r="H23" s="69"/>
      <c r="I23" s="69"/>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row>
    <row r="24" spans="1:83" s="11" customFormat="1" ht="12.75">
      <c r="A24" s="10"/>
      <c r="B24" s="269"/>
      <c r="C24" s="267" t="s">
        <v>563</v>
      </c>
      <c r="D24" s="71">
        <f>D17+D22</f>
        <v>0</v>
      </c>
      <c r="E24" s="71">
        <f>E17+E22</f>
        <v>1400</v>
      </c>
      <c r="F24" s="71">
        <f t="shared" si="0"/>
        <v>5600</v>
      </c>
      <c r="G24" s="101" t="s">
        <v>558</v>
      </c>
      <c r="H24" s="69"/>
      <c r="I24" s="69"/>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row>
    <row r="35" spans="15:15">
      <c r="O35" s="11"/>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11246-DE57-4EEC-8232-4AC223F3EF61}">
  <sheetPr>
    <tabColor theme="8" tint="0.79998168889431442"/>
  </sheetPr>
  <dimension ref="A2:CZ36"/>
  <sheetViews>
    <sheetView zoomScale="70" zoomScaleNormal="70" workbookViewId="0">
      <selection activeCell="B7" sqref="B7"/>
    </sheetView>
  </sheetViews>
  <sheetFormatPr defaultColWidth="9" defaultRowHeight="15"/>
  <cols>
    <col min="1" max="1" width="4.7109375" style="9" customWidth="1"/>
    <col min="2" max="2" width="32.85546875" style="9" customWidth="1"/>
    <col min="3" max="3" width="36.7109375" style="9" customWidth="1"/>
    <col min="4" max="7" width="18.7109375" style="9" customWidth="1"/>
    <col min="8" max="8" width="39.140625" style="9" customWidth="1"/>
    <col min="9" max="16384" width="9" style="9"/>
  </cols>
  <sheetData>
    <row r="2" spans="1:104" ht="18">
      <c r="B2" s="31" t="s">
        <v>530</v>
      </c>
      <c r="C2" s="32"/>
      <c r="D2" s="32"/>
      <c r="E2" s="32"/>
      <c r="F2" s="32"/>
      <c r="G2" s="32"/>
      <c r="H2" s="32"/>
    </row>
    <row r="3" spans="1:104" s="13" customFormat="1" ht="19.5" customHeight="1">
      <c r="A3" s="12"/>
      <c r="B3" s="154" t="s">
        <v>564</v>
      </c>
      <c r="C3" s="154"/>
      <c r="D3" s="154"/>
      <c r="E3" s="154"/>
      <c r="F3" s="154"/>
      <c r="G3" s="23"/>
      <c r="H3" s="23"/>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row>
    <row r="4" spans="1:104" s="13" customFormat="1" ht="19.5" customHeight="1">
      <c r="A4" s="12"/>
      <c r="B4" s="154" t="s">
        <v>565</v>
      </c>
      <c r="C4" s="154"/>
      <c r="D4" s="154"/>
      <c r="E4" s="154"/>
      <c r="F4" s="154"/>
      <c r="G4" s="23"/>
      <c r="H4" s="23"/>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row>
    <row r="5" spans="1:104" s="13" customFormat="1">
      <c r="A5" s="12"/>
      <c r="B5" s="266" t="s">
        <v>533</v>
      </c>
      <c r="C5" s="22"/>
      <c r="D5" s="9"/>
      <c r="E5" s="9"/>
      <c r="F5" s="9"/>
      <c r="G5" s="9"/>
      <c r="H5" s="9"/>
      <c r="I5" s="9"/>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row>
    <row r="6" spans="1:104" s="13" customFormat="1">
      <c r="A6" s="12"/>
      <c r="B6" s="266" t="s">
        <v>566</v>
      </c>
      <c r="C6" s="22"/>
      <c r="D6" s="9"/>
      <c r="E6" s="9"/>
      <c r="F6" s="9"/>
      <c r="G6" s="9"/>
      <c r="H6" s="9"/>
      <c r="I6" s="9"/>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row>
    <row r="7" spans="1:104" s="13" customFormat="1" ht="27.75" customHeight="1">
      <c r="A7" s="12"/>
      <c r="B7" s="266" t="s">
        <v>567</v>
      </c>
      <c r="C7" s="22"/>
      <c r="D7" s="9"/>
      <c r="E7" s="9"/>
      <c r="F7" s="9"/>
      <c r="G7" s="9"/>
      <c r="H7" s="9"/>
      <c r="I7" s="9"/>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row>
    <row r="8" spans="1:104" s="11" customFormat="1" ht="12.75">
      <c r="A8" s="10"/>
      <c r="B8" s="175" t="s">
        <v>568</v>
      </c>
      <c r="C8" s="93"/>
      <c r="D8" s="93"/>
      <c r="E8" s="93"/>
      <c r="F8" s="93"/>
      <c r="G8" s="93"/>
      <c r="H8" s="93"/>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row>
    <row r="9" spans="1:104" s="11" customFormat="1" ht="12.75">
      <c r="A9" s="10"/>
      <c r="B9" s="55" t="s">
        <v>82</v>
      </c>
      <c r="C9" s="56" t="s">
        <v>569</v>
      </c>
      <c r="D9" s="57"/>
      <c r="E9" s="57"/>
      <c r="F9" s="57"/>
      <c r="G9" s="57"/>
      <c r="H9" s="58"/>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row>
    <row r="10" spans="1:104" s="94" customFormat="1" ht="25.5">
      <c r="B10" s="95" t="s">
        <v>537</v>
      </c>
      <c r="C10" s="246" t="s">
        <v>570</v>
      </c>
      <c r="D10" s="9"/>
      <c r="E10" s="9"/>
      <c r="F10" s="9"/>
      <c r="G10" s="9"/>
      <c r="H10" s="9"/>
    </row>
    <row r="11" spans="1:104" s="94" customFormat="1">
      <c r="B11" s="95" t="s">
        <v>539</v>
      </c>
      <c r="C11" s="246">
        <v>100</v>
      </c>
      <c r="D11" s="9"/>
      <c r="E11" s="9"/>
      <c r="F11" s="9"/>
      <c r="G11" s="9"/>
      <c r="H11" s="9"/>
    </row>
    <row r="12" spans="1:104" s="94" customFormat="1" ht="12.75">
      <c r="B12" s="96" t="s">
        <v>540</v>
      </c>
      <c r="C12" s="96" t="s">
        <v>541</v>
      </c>
      <c r="D12" s="96" t="s">
        <v>542</v>
      </c>
      <c r="E12" s="96" t="s">
        <v>543</v>
      </c>
      <c r="F12" s="96" t="s">
        <v>544</v>
      </c>
      <c r="G12" s="96" t="s">
        <v>545</v>
      </c>
      <c r="H12" s="96" t="s">
        <v>546</v>
      </c>
    </row>
    <row r="13" spans="1:104" s="94" customFormat="1" ht="12.75">
      <c r="B13" s="183" t="s">
        <v>571</v>
      </c>
      <c r="C13" s="97" t="s">
        <v>547</v>
      </c>
      <c r="D13" s="97">
        <v>0</v>
      </c>
      <c r="E13" s="97">
        <v>-10</v>
      </c>
      <c r="F13" s="97">
        <v>-12</v>
      </c>
      <c r="G13" s="97" t="s">
        <v>548</v>
      </c>
      <c r="H13" s="97" t="s">
        <v>549</v>
      </c>
    </row>
    <row r="14" spans="1:104" s="94" customFormat="1" ht="12.75">
      <c r="B14" s="184"/>
      <c r="C14" s="97" t="s">
        <v>550</v>
      </c>
      <c r="D14" s="98" t="s">
        <v>98</v>
      </c>
      <c r="E14" s="98" t="s">
        <v>98</v>
      </c>
      <c r="F14" s="98" t="s">
        <v>98</v>
      </c>
      <c r="G14" s="97" t="s">
        <v>48</v>
      </c>
      <c r="H14" s="97" t="s">
        <v>549</v>
      </c>
    </row>
    <row r="15" spans="1:104" s="94" customFormat="1" ht="38.25">
      <c r="B15" s="184"/>
      <c r="C15" s="99" t="s">
        <v>572</v>
      </c>
      <c r="D15" s="100">
        <f>'Step 3 - Look-up table'!$I$77</f>
        <v>8.6999999999999993</v>
      </c>
      <c r="E15" s="100">
        <f>'Step 3 - Look-up table'!$I$77</f>
        <v>8.6999999999999993</v>
      </c>
      <c r="F15" s="100">
        <f>'Step 3 - Look-up table'!$I$77</f>
        <v>8.6999999999999993</v>
      </c>
      <c r="G15" s="99" t="s">
        <v>573</v>
      </c>
      <c r="H15" s="111" t="s">
        <v>574</v>
      </c>
    </row>
    <row r="16" spans="1:104" s="94" customFormat="1" ht="25.5">
      <c r="B16" s="184"/>
      <c r="C16" s="101" t="s">
        <v>575</v>
      </c>
      <c r="D16" s="102">
        <f>D13*D15</f>
        <v>0</v>
      </c>
      <c r="E16" s="102">
        <f>E13*E15</f>
        <v>-87</v>
      </c>
      <c r="F16" s="101">
        <f>F13*F15</f>
        <v>-104.39999999999999</v>
      </c>
      <c r="G16" s="101" t="s">
        <v>576</v>
      </c>
      <c r="H16" s="101" t="s">
        <v>577</v>
      </c>
    </row>
    <row r="17" spans="2:8" s="94" customFormat="1" ht="25.5">
      <c r="B17" s="185"/>
      <c r="C17" s="101" t="s">
        <v>578</v>
      </c>
      <c r="D17" s="103">
        <f>D16*$C$11</f>
        <v>0</v>
      </c>
      <c r="E17" s="103">
        <f>E16*$C$11</f>
        <v>-8700</v>
      </c>
      <c r="F17" s="103">
        <f>F16*$C$11</f>
        <v>-10440</v>
      </c>
      <c r="G17" s="101" t="s">
        <v>579</v>
      </c>
      <c r="H17" s="101" t="s">
        <v>559</v>
      </c>
    </row>
    <row r="18" spans="2:8" s="94" customFormat="1" ht="12.75">
      <c r="B18" s="183" t="s">
        <v>580</v>
      </c>
      <c r="C18" s="97" t="s">
        <v>547</v>
      </c>
      <c r="D18" s="126">
        <v>0</v>
      </c>
      <c r="E18" s="97">
        <v>-4</v>
      </c>
      <c r="F18" s="97">
        <v>-4</v>
      </c>
      <c r="G18" s="97" t="s">
        <v>548</v>
      </c>
      <c r="H18" s="97" t="s">
        <v>549</v>
      </c>
    </row>
    <row r="19" spans="2:8" s="94" customFormat="1" ht="12.75">
      <c r="B19" s="184"/>
      <c r="C19" s="97" t="s">
        <v>550</v>
      </c>
      <c r="D19" s="98" t="s">
        <v>98</v>
      </c>
      <c r="E19" s="98" t="s">
        <v>98</v>
      </c>
      <c r="F19" s="98" t="s">
        <v>98</v>
      </c>
      <c r="G19" s="97" t="s">
        <v>48</v>
      </c>
      <c r="H19" s="97" t="s">
        <v>549</v>
      </c>
    </row>
    <row r="20" spans="2:8" s="94" customFormat="1" ht="38.25">
      <c r="B20" s="184"/>
      <c r="C20" s="99" t="s">
        <v>581</v>
      </c>
      <c r="D20" s="100">
        <f>'Step 3 - Look-up table'!$I$79</f>
        <v>562.35</v>
      </c>
      <c r="E20" s="100">
        <f>'Step 3 - Look-up table'!$I$79</f>
        <v>562.35</v>
      </c>
      <c r="F20" s="100">
        <f>'Step 3 - Look-up table'!$I$79</f>
        <v>562.35</v>
      </c>
      <c r="G20" s="99" t="s">
        <v>582</v>
      </c>
      <c r="H20" s="111" t="s">
        <v>583</v>
      </c>
    </row>
    <row r="21" spans="2:8" s="94" customFormat="1" ht="25.5">
      <c r="B21" s="184"/>
      <c r="C21" s="101" t="s">
        <v>584</v>
      </c>
      <c r="D21" s="102">
        <f>D18*D20</f>
        <v>0</v>
      </c>
      <c r="E21" s="102">
        <f>E18*E20</f>
        <v>-2249.4</v>
      </c>
      <c r="F21" s="102">
        <f>F18*F20</f>
        <v>-2249.4</v>
      </c>
      <c r="G21" s="101" t="s">
        <v>585</v>
      </c>
      <c r="H21" s="101" t="s">
        <v>577</v>
      </c>
    </row>
    <row r="22" spans="2:8" s="94" customFormat="1" ht="25.5">
      <c r="B22" s="185"/>
      <c r="C22" s="101" t="s">
        <v>586</v>
      </c>
      <c r="D22" s="103">
        <f>D21*$C$11</f>
        <v>0</v>
      </c>
      <c r="E22" s="103">
        <f>E21*$C$11</f>
        <v>-224940</v>
      </c>
      <c r="F22" s="103">
        <f>F21*$C$11</f>
        <v>-224940</v>
      </c>
      <c r="G22" s="101" t="s">
        <v>587</v>
      </c>
      <c r="H22" s="101" t="s">
        <v>559</v>
      </c>
    </row>
    <row r="23" spans="2:8" s="94" customFormat="1" ht="12.75"/>
    <row r="36" spans="15:15">
      <c r="O36" s="1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216A1-8673-4DB3-95C0-B609E1267848}">
  <sheetPr>
    <tabColor theme="8" tint="0.79998168889431442"/>
  </sheetPr>
  <dimension ref="A2:CZ36"/>
  <sheetViews>
    <sheetView zoomScale="70" zoomScaleNormal="70" workbookViewId="0">
      <selection activeCell="E17" sqref="E17"/>
    </sheetView>
  </sheetViews>
  <sheetFormatPr defaultColWidth="9" defaultRowHeight="15"/>
  <cols>
    <col min="1" max="1" width="4.7109375" style="9" customWidth="1"/>
    <col min="2" max="2" width="32.85546875" style="9" customWidth="1"/>
    <col min="3" max="3" width="36.7109375" style="9" customWidth="1"/>
    <col min="4" max="7" width="18.7109375" style="9" customWidth="1"/>
    <col min="8" max="8" width="39.140625" style="9" customWidth="1"/>
    <col min="9" max="16384" width="9" style="9"/>
  </cols>
  <sheetData>
    <row r="2" spans="1:104" ht="18">
      <c r="B2" s="31" t="s">
        <v>530</v>
      </c>
      <c r="C2" s="32"/>
      <c r="D2" s="32"/>
      <c r="E2" s="32"/>
      <c r="F2" s="32"/>
      <c r="G2" s="32"/>
      <c r="H2" s="32"/>
    </row>
    <row r="3" spans="1:104" s="13" customFormat="1" ht="11.1" customHeight="1">
      <c r="A3" s="12"/>
      <c r="B3" s="2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row>
    <row r="4" spans="1:104" s="13" customFormat="1" ht="15" customHeight="1">
      <c r="A4" s="12"/>
      <c r="B4" s="154" t="s">
        <v>588</v>
      </c>
      <c r="C4" s="154"/>
      <c r="D4" s="154"/>
      <c r="E4" s="154"/>
      <c r="F4" s="154"/>
      <c r="G4" s="23"/>
      <c r="H4" s="23"/>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row>
    <row r="5" spans="1:104" s="13" customFormat="1" ht="15" customHeight="1">
      <c r="A5" s="12"/>
      <c r="B5" s="154" t="s">
        <v>532</v>
      </c>
      <c r="C5" s="154"/>
      <c r="D5" s="154"/>
      <c r="E5" s="154"/>
      <c r="F5" s="154"/>
      <c r="G5" s="23"/>
      <c r="H5" s="23"/>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row>
    <row r="6" spans="1:104" s="13" customFormat="1" ht="15" customHeight="1">
      <c r="A6" s="12"/>
      <c r="B6" s="154" t="s">
        <v>533</v>
      </c>
      <c r="C6" s="154"/>
      <c r="D6" s="154"/>
      <c r="E6" s="154"/>
      <c r="F6" s="154"/>
      <c r="G6" s="23"/>
      <c r="H6" s="23"/>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row>
    <row r="7" spans="1:104" s="13" customFormat="1" ht="15" customHeight="1">
      <c r="A7" s="12"/>
      <c r="B7" s="154" t="s">
        <v>589</v>
      </c>
      <c r="C7" s="154"/>
      <c r="D7" s="154"/>
      <c r="E7" s="154"/>
      <c r="F7" s="154"/>
      <c r="G7" s="23"/>
      <c r="H7" s="23"/>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row>
    <row r="8" spans="1:104" s="245" customFormat="1" ht="30" customHeight="1">
      <c r="A8" s="244"/>
      <c r="B8" s="154" t="s">
        <v>535</v>
      </c>
      <c r="C8" s="154"/>
      <c r="D8" s="154"/>
      <c r="E8" s="154"/>
      <c r="F8" s="154"/>
      <c r="G8" s="23"/>
      <c r="H8" s="23"/>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row>
    <row r="9" spans="1:104" s="11" customFormat="1">
      <c r="A9" s="10"/>
      <c r="B9" s="92" t="s">
        <v>590</v>
      </c>
      <c r="C9" s="9"/>
      <c r="D9" s="9"/>
      <c r="E9" s="9"/>
      <c r="F9" s="9"/>
      <c r="G9" s="9"/>
      <c r="H9" s="9"/>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row>
    <row r="10" spans="1:104" s="11" customFormat="1" ht="12.75">
      <c r="A10" s="10"/>
      <c r="B10" s="240" t="s">
        <v>82</v>
      </c>
      <c r="C10" s="241" t="s">
        <v>51</v>
      </c>
      <c r="D10" s="242"/>
      <c r="E10" s="242"/>
      <c r="F10" s="242"/>
      <c r="G10" s="242"/>
      <c r="H10" s="243"/>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row>
    <row r="11" spans="1:104" s="94" customFormat="1" ht="25.5">
      <c r="B11" s="95" t="s">
        <v>537</v>
      </c>
      <c r="C11" s="246" t="s">
        <v>538</v>
      </c>
      <c r="D11" s="9"/>
      <c r="E11" s="9"/>
      <c r="F11" s="9"/>
      <c r="G11" s="9"/>
      <c r="H11" s="9"/>
    </row>
    <row r="12" spans="1:104" s="94" customFormat="1">
      <c r="B12" s="95" t="s">
        <v>539</v>
      </c>
      <c r="C12" s="246">
        <v>100</v>
      </c>
      <c r="D12" s="9"/>
      <c r="E12" s="9"/>
      <c r="F12" s="9"/>
      <c r="G12" s="9"/>
      <c r="H12" s="9"/>
    </row>
    <row r="13" spans="1:104" s="94" customFormat="1" ht="12.75">
      <c r="B13" s="96" t="s">
        <v>540</v>
      </c>
      <c r="C13" s="96" t="s">
        <v>541</v>
      </c>
      <c r="D13" s="96" t="s">
        <v>542</v>
      </c>
      <c r="E13" s="96" t="s">
        <v>543</v>
      </c>
      <c r="F13" s="96" t="s">
        <v>544</v>
      </c>
      <c r="G13" s="96" t="s">
        <v>545</v>
      </c>
      <c r="H13" s="96" t="s">
        <v>546</v>
      </c>
    </row>
    <row r="14" spans="1:104" s="94" customFormat="1" ht="12.75">
      <c r="B14" s="183" t="s">
        <v>216</v>
      </c>
      <c r="C14" s="97" t="s">
        <v>547</v>
      </c>
      <c r="D14" s="97">
        <v>0</v>
      </c>
      <c r="E14" s="97">
        <v>50</v>
      </c>
      <c r="F14" s="97">
        <v>100</v>
      </c>
      <c r="G14" s="97" t="s">
        <v>548</v>
      </c>
      <c r="H14" s="97" t="s">
        <v>549</v>
      </c>
    </row>
    <row r="15" spans="1:104" s="94" customFormat="1" ht="12.75">
      <c r="B15" s="184"/>
      <c r="C15" s="97" t="s">
        <v>550</v>
      </c>
      <c r="D15" s="98" t="s">
        <v>98</v>
      </c>
      <c r="E15" s="98" t="s">
        <v>98</v>
      </c>
      <c r="F15" s="98" t="s">
        <v>98</v>
      </c>
      <c r="G15" s="97" t="s">
        <v>48</v>
      </c>
      <c r="H15" s="97" t="s">
        <v>549</v>
      </c>
    </row>
    <row r="16" spans="1:104" s="94" customFormat="1" ht="38.25">
      <c r="B16" s="184"/>
      <c r="C16" s="99" t="s">
        <v>591</v>
      </c>
      <c r="D16" s="100">
        <f>'Step 3 - Look-up table'!$I$51</f>
        <v>4.4999999999999999E-4</v>
      </c>
      <c r="E16" s="166">
        <f>'Step 3 - Look-up table'!$I$51</f>
        <v>4.4999999999999999E-4</v>
      </c>
      <c r="F16" s="166">
        <f>'Step 3 - Look-up table'!$I$51</f>
        <v>4.4999999999999999E-4</v>
      </c>
      <c r="G16" s="99" t="s">
        <v>592</v>
      </c>
      <c r="H16" s="111" t="s">
        <v>593</v>
      </c>
    </row>
    <row r="17" spans="1:83" s="94" customFormat="1" ht="25.5">
      <c r="B17" s="184"/>
      <c r="C17" s="101" t="s">
        <v>594</v>
      </c>
      <c r="D17" s="125">
        <f>D14*D16</f>
        <v>0</v>
      </c>
      <c r="E17" s="125">
        <f>E14*E16</f>
        <v>2.2499999999999999E-2</v>
      </c>
      <c r="F17" s="125">
        <f>F14*F16</f>
        <v>4.4999999999999998E-2</v>
      </c>
      <c r="G17" s="101" t="s">
        <v>595</v>
      </c>
      <c r="H17" s="101" t="s">
        <v>596</v>
      </c>
    </row>
    <row r="18" spans="1:83" s="94" customFormat="1" ht="25.5">
      <c r="B18" s="185"/>
      <c r="C18" s="101" t="s">
        <v>597</v>
      </c>
      <c r="D18" s="103">
        <f>D17*$C$12</f>
        <v>0</v>
      </c>
      <c r="E18" s="103">
        <f>E17*$C$12</f>
        <v>2.25</v>
      </c>
      <c r="F18" s="103">
        <f>F17*$C$12</f>
        <v>4.5</v>
      </c>
      <c r="G18" s="101" t="s">
        <v>598</v>
      </c>
      <c r="H18" s="101" t="s">
        <v>559</v>
      </c>
    </row>
    <row r="19" spans="1:83" s="94" customFormat="1" ht="12.75">
      <c r="B19" s="183" t="s">
        <v>96</v>
      </c>
      <c r="C19" s="97" t="s">
        <v>547</v>
      </c>
      <c r="D19" s="126">
        <v>0</v>
      </c>
      <c r="E19" s="97">
        <v>-50</v>
      </c>
      <c r="F19" s="97">
        <v>-100</v>
      </c>
      <c r="G19" s="97" t="s">
        <v>548</v>
      </c>
      <c r="H19" s="97" t="s">
        <v>549</v>
      </c>
    </row>
    <row r="20" spans="1:83" s="94" customFormat="1" ht="12.75">
      <c r="B20" s="184"/>
      <c r="C20" s="97" t="s">
        <v>550</v>
      </c>
      <c r="D20" s="98" t="s">
        <v>98</v>
      </c>
      <c r="E20" s="98" t="s">
        <v>98</v>
      </c>
      <c r="F20" s="98" t="s">
        <v>98</v>
      </c>
      <c r="G20" s="97" t="s">
        <v>48</v>
      </c>
      <c r="H20" s="97" t="s">
        <v>549</v>
      </c>
    </row>
    <row r="21" spans="1:83" s="94" customFormat="1" ht="38.25">
      <c r="B21" s="184"/>
      <c r="C21" s="99" t="s">
        <v>599</v>
      </c>
      <c r="D21" s="100">
        <f>'Step 3 - Look-up table'!$I$11</f>
        <v>6.0600000000000003E-3</v>
      </c>
      <c r="E21" s="100">
        <f>'Step 3 - Look-up table'!$I$11</f>
        <v>6.0600000000000003E-3</v>
      </c>
      <c r="F21" s="100">
        <f>'Step 3 - Look-up table'!$I$11</f>
        <v>6.0600000000000003E-3</v>
      </c>
      <c r="G21" s="99" t="s">
        <v>592</v>
      </c>
      <c r="H21" s="111" t="s">
        <v>600</v>
      </c>
    </row>
    <row r="22" spans="1:83" s="94" customFormat="1" ht="25.5">
      <c r="B22" s="184"/>
      <c r="C22" s="101" t="s">
        <v>594</v>
      </c>
      <c r="D22" s="124">
        <f>D19*D21</f>
        <v>0</v>
      </c>
      <c r="E22" s="124">
        <f>E19*E21</f>
        <v>-0.30299999999999999</v>
      </c>
      <c r="F22" s="124">
        <f>F19*F21</f>
        <v>-0.60599999999999998</v>
      </c>
      <c r="G22" s="101" t="s">
        <v>595</v>
      </c>
      <c r="H22" s="101" t="s">
        <v>601</v>
      </c>
    </row>
    <row r="23" spans="1:83" s="94" customFormat="1" ht="25.5">
      <c r="B23" s="184"/>
      <c r="C23" s="101" t="s">
        <v>597</v>
      </c>
      <c r="D23" s="103">
        <f>D22*$C$12</f>
        <v>0</v>
      </c>
      <c r="E23" s="103">
        <f>E22*$C$12</f>
        <v>-30.3</v>
      </c>
      <c r="F23" s="103">
        <f>F22*$C$12</f>
        <v>-60.6</v>
      </c>
      <c r="G23" s="101" t="s">
        <v>598</v>
      </c>
      <c r="H23" s="101" t="s">
        <v>559</v>
      </c>
    </row>
    <row r="24" spans="1:83" s="11" customFormat="1" ht="12.75">
      <c r="A24" s="10"/>
      <c r="B24" s="268" t="s">
        <v>561</v>
      </c>
      <c r="C24" s="267" t="s">
        <v>562</v>
      </c>
      <c r="D24" s="71">
        <f>D17+D22</f>
        <v>0</v>
      </c>
      <c r="E24" s="128">
        <f t="shared" ref="E24:F25" si="0">E17+E22</f>
        <v>-0.28049999999999997</v>
      </c>
      <c r="F24" s="128">
        <f t="shared" si="0"/>
        <v>-0.56099999999999994</v>
      </c>
      <c r="G24" s="62" t="s">
        <v>595</v>
      </c>
      <c r="H24" s="69"/>
      <c r="I24" s="69"/>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row>
    <row r="25" spans="1:83" s="11" customFormat="1" ht="12.75">
      <c r="A25" s="10"/>
      <c r="B25" s="269"/>
      <c r="C25" s="267" t="s">
        <v>563</v>
      </c>
      <c r="D25" s="71">
        <f>D18+D23</f>
        <v>0</v>
      </c>
      <c r="E25" s="71">
        <f t="shared" si="0"/>
        <v>-28.05</v>
      </c>
      <c r="F25" s="71">
        <f t="shared" si="0"/>
        <v>-56.1</v>
      </c>
      <c r="G25" s="101" t="s">
        <v>598</v>
      </c>
      <c r="H25" s="69"/>
      <c r="I25" s="69"/>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row>
    <row r="36" spans="15:15">
      <c r="O36" s="1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2C11D-4513-4D93-A49E-A9816C881A00}">
  <sheetPr>
    <tabColor theme="8" tint="0.79998168889431442"/>
  </sheetPr>
  <dimension ref="A2:CZ32"/>
  <sheetViews>
    <sheetView zoomScale="80" zoomScaleNormal="80" workbookViewId="0">
      <selection activeCell="H36" sqref="H36"/>
    </sheetView>
  </sheetViews>
  <sheetFormatPr defaultColWidth="9" defaultRowHeight="15"/>
  <cols>
    <col min="1" max="1" width="4.7109375" style="9" customWidth="1"/>
    <col min="2" max="2" width="32.85546875" style="9" customWidth="1"/>
    <col min="3" max="3" width="36.7109375" style="9" customWidth="1"/>
    <col min="4" max="7" width="18.7109375" style="9" customWidth="1"/>
    <col min="8" max="8" width="39.140625" style="9" customWidth="1"/>
    <col min="9" max="16384" width="9" style="9"/>
  </cols>
  <sheetData>
    <row r="2" spans="1:104" ht="18">
      <c r="B2" s="31" t="s">
        <v>530</v>
      </c>
      <c r="C2" s="32"/>
      <c r="D2" s="32"/>
      <c r="E2" s="32"/>
      <c r="F2" s="32"/>
      <c r="G2" s="32"/>
      <c r="H2" s="32"/>
    </row>
    <row r="3" spans="1:104" s="13" customFormat="1" ht="11.1" customHeight="1">
      <c r="A3" s="12"/>
      <c r="B3" s="2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row>
    <row r="4" spans="1:104" s="13" customFormat="1" ht="69.599999999999994" customHeight="1">
      <c r="A4" s="12"/>
      <c r="B4" s="154" t="s">
        <v>602</v>
      </c>
      <c r="C4" s="154"/>
      <c r="D4" s="154"/>
      <c r="E4" s="154"/>
      <c r="F4" s="154"/>
      <c r="G4" s="23"/>
      <c r="H4" s="23"/>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row>
    <row r="5" spans="1:104" s="11" customFormat="1" ht="12.75">
      <c r="A5" s="10"/>
      <c r="B5" s="137" t="s">
        <v>603</v>
      </c>
      <c r="C5" s="93"/>
      <c r="D5" s="93"/>
      <c r="E5" s="93"/>
      <c r="F5" s="93"/>
      <c r="G5" s="93"/>
      <c r="H5" s="93"/>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row>
    <row r="6" spans="1:104" s="11" customFormat="1" ht="12.75">
      <c r="A6" s="10"/>
      <c r="B6" s="55" t="s">
        <v>82</v>
      </c>
      <c r="C6" s="56" t="s">
        <v>604</v>
      </c>
      <c r="D6" s="57"/>
      <c r="E6" s="57"/>
      <c r="F6" s="57"/>
      <c r="G6" s="57"/>
      <c r="H6" s="58"/>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row>
    <row r="7" spans="1:104" s="94" customFormat="1" ht="25.5" customHeight="1">
      <c r="B7" s="95" t="s">
        <v>537</v>
      </c>
      <c r="C7" s="260" t="s">
        <v>605</v>
      </c>
      <c r="D7" s="9"/>
      <c r="E7" s="9"/>
      <c r="F7" s="9"/>
      <c r="G7" s="9"/>
      <c r="H7" s="9"/>
    </row>
    <row r="8" spans="1:104" s="94" customFormat="1">
      <c r="B8" s="95" t="s">
        <v>539</v>
      </c>
      <c r="C8" s="247">
        <v>100</v>
      </c>
      <c r="D8" s="9"/>
      <c r="E8" s="9"/>
      <c r="F8" s="9"/>
      <c r="G8" s="9"/>
      <c r="H8" s="9"/>
    </row>
    <row r="9" spans="1:104" s="94" customFormat="1" ht="12.75">
      <c r="B9" s="96" t="s">
        <v>540</v>
      </c>
      <c r="C9" s="96" t="s">
        <v>541</v>
      </c>
      <c r="D9" s="96" t="s">
        <v>542</v>
      </c>
      <c r="E9" s="96" t="s">
        <v>543</v>
      </c>
      <c r="F9" s="96" t="s">
        <v>544</v>
      </c>
      <c r="G9" s="96" t="s">
        <v>545</v>
      </c>
      <c r="H9" s="96" t="s">
        <v>546</v>
      </c>
    </row>
    <row r="10" spans="1:104" s="94" customFormat="1" ht="12.75">
      <c r="B10" s="270" t="s">
        <v>606</v>
      </c>
      <c r="C10" s="97" t="s">
        <v>547</v>
      </c>
      <c r="D10" s="97"/>
      <c r="E10" s="97"/>
      <c r="F10" s="97"/>
      <c r="G10" s="97"/>
      <c r="H10" s="97"/>
    </row>
    <row r="11" spans="1:104" s="94" customFormat="1" ht="12.75">
      <c r="B11" s="271"/>
      <c r="C11" s="97" t="s">
        <v>550</v>
      </c>
      <c r="D11" s="98"/>
      <c r="E11" s="98"/>
      <c r="F11" s="98"/>
      <c r="G11" s="97"/>
      <c r="H11" s="97"/>
    </row>
    <row r="12" spans="1:104" s="94" customFormat="1" ht="12.75">
      <c r="B12" s="271"/>
      <c r="C12" s="261" t="s">
        <v>607</v>
      </c>
      <c r="D12" s="100"/>
      <c r="E12" s="100"/>
      <c r="F12" s="100"/>
      <c r="G12" s="99"/>
      <c r="H12" s="111"/>
    </row>
    <row r="13" spans="1:104" s="94" customFormat="1" ht="12.75">
      <c r="B13" s="271"/>
      <c r="C13" s="62" t="s">
        <v>562</v>
      </c>
      <c r="D13" s="125"/>
      <c r="E13" s="125"/>
      <c r="F13" s="125"/>
      <c r="G13" s="101"/>
      <c r="H13" s="101"/>
    </row>
    <row r="14" spans="1:104" s="94" customFormat="1" ht="12.75">
      <c r="B14" s="272"/>
      <c r="C14" s="62" t="s">
        <v>563</v>
      </c>
      <c r="D14" s="103">
        <f>D13*C8</f>
        <v>0</v>
      </c>
      <c r="E14" s="103">
        <f t="shared" ref="E14:G14" si="0">E13*D8</f>
        <v>0</v>
      </c>
      <c r="F14" s="103">
        <f t="shared" si="0"/>
        <v>0</v>
      </c>
      <c r="G14" s="103">
        <f t="shared" si="0"/>
        <v>0</v>
      </c>
      <c r="H14" s="101"/>
    </row>
    <row r="15" spans="1:104" s="94" customFormat="1" ht="12.75">
      <c r="B15" s="270" t="s">
        <v>606</v>
      </c>
      <c r="C15" s="97" t="s">
        <v>547</v>
      </c>
      <c r="D15" s="98"/>
      <c r="E15" s="97"/>
      <c r="F15" s="97"/>
      <c r="G15" s="97"/>
      <c r="H15" s="97"/>
    </row>
    <row r="16" spans="1:104" s="94" customFormat="1" ht="12.75">
      <c r="B16" s="186"/>
      <c r="C16" s="97" t="s">
        <v>550</v>
      </c>
      <c r="D16" s="98"/>
      <c r="E16" s="98"/>
      <c r="F16" s="98"/>
      <c r="G16" s="97"/>
      <c r="H16" s="97"/>
    </row>
    <row r="17" spans="1:83" s="94" customFormat="1" ht="12.75">
      <c r="B17" s="186"/>
      <c r="C17" s="261" t="s">
        <v>607</v>
      </c>
      <c r="D17" s="100"/>
      <c r="E17" s="100"/>
      <c r="F17" s="100"/>
      <c r="G17" s="99"/>
      <c r="H17" s="111"/>
    </row>
    <row r="18" spans="1:83" s="94" customFormat="1" ht="12.75">
      <c r="B18" s="186"/>
      <c r="C18" s="62" t="s">
        <v>562</v>
      </c>
      <c r="D18" s="124"/>
      <c r="E18" s="124"/>
      <c r="F18" s="124"/>
      <c r="G18" s="101"/>
      <c r="H18" s="101"/>
    </row>
    <row r="19" spans="1:83" s="94" customFormat="1" ht="12.75">
      <c r="B19" s="186"/>
      <c r="C19" s="62" t="s">
        <v>563</v>
      </c>
      <c r="D19" s="103">
        <f>D18*C8</f>
        <v>0</v>
      </c>
      <c r="E19" s="103">
        <f t="shared" ref="E19:G19" si="1">E18*D8</f>
        <v>0</v>
      </c>
      <c r="F19" s="103">
        <f t="shared" si="1"/>
        <v>0</v>
      </c>
      <c r="G19" s="103">
        <f t="shared" si="1"/>
        <v>0</v>
      </c>
      <c r="H19" s="101"/>
    </row>
    <row r="20" spans="1:83" s="11" customFormat="1" ht="12.75">
      <c r="A20" s="10"/>
      <c r="B20" s="268" t="s">
        <v>561</v>
      </c>
      <c r="C20" s="267" t="s">
        <v>562</v>
      </c>
      <c r="D20" s="71"/>
      <c r="E20" s="71"/>
      <c r="F20" s="71"/>
      <c r="G20" s="62"/>
      <c r="H20" s="69"/>
      <c r="I20" s="69"/>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row>
    <row r="21" spans="1:83" s="11" customFormat="1" ht="12.75">
      <c r="A21" s="10"/>
      <c r="B21" s="269"/>
      <c r="C21" s="267" t="s">
        <v>563</v>
      </c>
      <c r="D21" s="71"/>
      <c r="E21" s="71"/>
      <c r="F21" s="71"/>
      <c r="G21" s="101"/>
      <c r="H21" s="69"/>
      <c r="I21" s="69"/>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row>
    <row r="32" spans="1:83">
      <c r="O32" s="11"/>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7EF56-2242-478B-9FCA-BA7CB40C5802}">
  <sheetPr>
    <tabColor theme="9" tint="0.79998168889431442"/>
  </sheetPr>
  <dimension ref="A2:CY62"/>
  <sheetViews>
    <sheetView topLeftCell="E16" zoomScale="70" zoomScaleNormal="70" workbookViewId="0">
      <selection activeCell="C33" sqref="C33"/>
    </sheetView>
  </sheetViews>
  <sheetFormatPr defaultColWidth="9" defaultRowHeight="14.25"/>
  <cols>
    <col min="1" max="1" width="4.7109375" style="13" customWidth="1"/>
    <col min="2" max="2" width="40.7109375" style="13" customWidth="1"/>
    <col min="3" max="3" width="36.7109375" style="13" customWidth="1"/>
    <col min="4" max="6" width="18.7109375" style="13" customWidth="1"/>
    <col min="7" max="7" width="25.28515625" style="13" customWidth="1"/>
    <col min="8" max="8" width="11.7109375" style="13" customWidth="1"/>
    <col min="9" max="9" width="39.140625" style="13" customWidth="1"/>
    <col min="10" max="11" width="25.28515625" style="13" customWidth="1"/>
    <col min="12" max="103" width="14.5703125" style="13" bestFit="1" customWidth="1"/>
    <col min="104" max="16384" width="9" style="13"/>
  </cols>
  <sheetData>
    <row r="2" spans="1:83" ht="18">
      <c r="A2" s="12"/>
      <c r="B2" s="37" t="s">
        <v>608</v>
      </c>
      <c r="C2" s="30"/>
      <c r="D2" s="30"/>
      <c r="E2" s="30"/>
      <c r="F2" s="30"/>
      <c r="G2" s="30"/>
      <c r="H2" s="30"/>
      <c r="I2" s="30"/>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row>
    <row r="3" spans="1:83" s="11" customFormat="1" ht="72" customHeight="1">
      <c r="A3" s="10"/>
      <c r="B3" s="154" t="s">
        <v>609</v>
      </c>
      <c r="C3" s="154"/>
      <c r="D3" s="154"/>
      <c r="E3" s="154"/>
      <c r="F3" s="154"/>
      <c r="G3" s="54"/>
      <c r="H3" s="54"/>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83" s="11" customFormat="1" ht="12.75">
      <c r="A4" s="10"/>
      <c r="B4" s="55" t="s">
        <v>82</v>
      </c>
      <c r="C4" s="56" t="s">
        <v>52</v>
      </c>
      <c r="D4" s="57"/>
      <c r="E4" s="57"/>
      <c r="F4" s="57"/>
      <c r="G4" s="57"/>
      <c r="H4" s="57"/>
      <c r="I4" s="58"/>
      <c r="J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row>
    <row r="5" spans="1:83" s="11" customFormat="1" ht="39.75" customHeight="1">
      <c r="A5" s="10"/>
      <c r="B5" s="59" t="s">
        <v>537</v>
      </c>
      <c r="C5" s="248" t="s">
        <v>538</v>
      </c>
      <c r="D5" s="9"/>
      <c r="E5" s="9"/>
      <c r="F5" s="9"/>
      <c r="G5" s="9"/>
      <c r="H5" s="9"/>
      <c r="I5" s="9"/>
      <c r="J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row>
    <row r="6" spans="1:83" s="11" customFormat="1" ht="15">
      <c r="A6" s="10"/>
      <c r="B6" s="59" t="s">
        <v>610</v>
      </c>
      <c r="C6" s="248">
        <v>2021</v>
      </c>
      <c r="D6" s="9"/>
      <c r="E6" s="9"/>
      <c r="F6" s="9"/>
      <c r="G6" s="9"/>
      <c r="H6" s="9"/>
      <c r="I6" s="9"/>
      <c r="J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row>
    <row r="7" spans="1:83" s="11" customFormat="1" ht="15">
      <c r="A7" s="10"/>
      <c r="B7" s="60" t="s">
        <v>611</v>
      </c>
      <c r="C7" s="248">
        <v>2021</v>
      </c>
      <c r="D7" s="9"/>
      <c r="E7" s="9"/>
      <c r="F7" s="9"/>
      <c r="G7" s="9"/>
      <c r="H7" s="9"/>
      <c r="I7" s="9"/>
      <c r="J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row>
    <row r="8" spans="1:83" s="11" customFormat="1" ht="15">
      <c r="A8" s="10"/>
      <c r="B8" s="59" t="s">
        <v>539</v>
      </c>
      <c r="C8" s="248">
        <v>100</v>
      </c>
      <c r="D8" s="9"/>
      <c r="E8" s="9"/>
      <c r="F8" s="9"/>
      <c r="G8" s="9"/>
      <c r="H8" s="9"/>
      <c r="I8" s="9"/>
      <c r="J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row>
    <row r="9" spans="1:83" s="11" customFormat="1" ht="15">
      <c r="A9" s="10"/>
      <c r="B9" s="59" t="s">
        <v>612</v>
      </c>
      <c r="C9" s="249">
        <v>3.5000000000000003E-2</v>
      </c>
      <c r="D9" s="9"/>
      <c r="E9" s="9"/>
      <c r="F9" s="9"/>
      <c r="G9" s="9"/>
      <c r="H9" s="9"/>
      <c r="I9" s="9"/>
      <c r="J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row>
    <row r="10" spans="1:83" s="11" customFormat="1" ht="15">
      <c r="A10" s="10"/>
      <c r="B10" s="59" t="s">
        <v>613</v>
      </c>
      <c r="C10" s="249">
        <v>0.03</v>
      </c>
      <c r="D10" s="9"/>
      <c r="E10" s="9"/>
      <c r="F10" s="9"/>
      <c r="G10" s="9"/>
      <c r="H10" s="9"/>
      <c r="I10" s="9"/>
      <c r="J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row>
    <row r="11" spans="1:83" s="11" customFormat="1" ht="15">
      <c r="A11" s="10"/>
      <c r="B11" s="59" t="s">
        <v>614</v>
      </c>
      <c r="C11" s="249">
        <v>2.5000000000000001E-2</v>
      </c>
      <c r="D11" s="9"/>
      <c r="E11" s="9"/>
      <c r="F11" s="9"/>
      <c r="G11" s="9"/>
      <c r="H11" s="9"/>
      <c r="I11" s="9"/>
      <c r="J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row>
    <row r="12" spans="1:83" s="11" customFormat="1" ht="12.75">
      <c r="A12" s="10"/>
      <c r="B12" s="59" t="s">
        <v>540</v>
      </c>
      <c r="C12" s="59" t="s">
        <v>541</v>
      </c>
      <c r="D12" s="61" t="s">
        <v>542</v>
      </c>
      <c r="E12" s="61" t="s">
        <v>543</v>
      </c>
      <c r="F12" s="61" t="s">
        <v>544</v>
      </c>
      <c r="G12" s="59" t="s">
        <v>545</v>
      </c>
      <c r="H12" s="59" t="s">
        <v>611</v>
      </c>
      <c r="I12" s="59" t="s">
        <v>546</v>
      </c>
      <c r="J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row>
    <row r="13" spans="1:83" s="11" customFormat="1" ht="22.7" customHeight="1">
      <c r="A13" s="10"/>
      <c r="B13" s="268" t="s">
        <v>216</v>
      </c>
      <c r="C13" s="62" t="s">
        <v>615</v>
      </c>
      <c r="D13" s="62">
        <v>0</v>
      </c>
      <c r="E13" s="63">
        <f>'Step 3 E.g. - Carbon reduction'!E16</f>
        <v>-129.75</v>
      </c>
      <c r="F13" s="63">
        <f>'Step 3 E.g. - Carbon reduction'!F16</f>
        <v>-519</v>
      </c>
      <c r="G13" s="62" t="s">
        <v>555</v>
      </c>
      <c r="H13" s="62" t="s">
        <v>98</v>
      </c>
      <c r="I13" s="62" t="s">
        <v>616</v>
      </c>
      <c r="J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row>
    <row r="14" spans="1:83" s="11" customFormat="1" ht="38.25">
      <c r="A14" s="10"/>
      <c r="B14" s="279"/>
      <c r="C14" s="64" t="s">
        <v>617</v>
      </c>
      <c r="D14" s="65">
        <f>' Step 4 - Look-up table'!$N$39</f>
        <v>245.92451151516801</v>
      </c>
      <c r="E14" s="65">
        <f>' Step 4 - Look-up table'!$N$39</f>
        <v>245.92451151516801</v>
      </c>
      <c r="F14" s="65">
        <f>' Step 4 - Look-up table'!$N$39</f>
        <v>245.92451151516801</v>
      </c>
      <c r="G14" s="64" t="s">
        <v>618</v>
      </c>
      <c r="H14" s="64">
        <v>2021</v>
      </c>
      <c r="I14" s="112" t="s">
        <v>619</v>
      </c>
      <c r="J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row>
    <row r="15" spans="1:83" s="11" customFormat="1" ht="25.5">
      <c r="A15" s="10"/>
      <c r="B15" s="279"/>
      <c r="C15" s="66" t="s">
        <v>620</v>
      </c>
      <c r="D15" s="67">
        <f>D13*D14</f>
        <v>0</v>
      </c>
      <c r="E15" s="67">
        <f>E13*E14</f>
        <v>-31908.705369093048</v>
      </c>
      <c r="F15" s="67">
        <f>F13*F14</f>
        <v>-127634.82147637219</v>
      </c>
      <c r="G15" s="66" t="s">
        <v>621</v>
      </c>
      <c r="H15" s="66">
        <v>2021</v>
      </c>
      <c r="I15" s="66" t="s">
        <v>622</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row>
    <row r="16" spans="1:83" s="11" customFormat="1" ht="25.5">
      <c r="A16" s="10"/>
      <c r="B16" s="269"/>
      <c r="C16" s="66" t="s">
        <v>623</v>
      </c>
      <c r="D16" s="67">
        <v>0</v>
      </c>
      <c r="E16" s="67">
        <f ca="1">C41</f>
        <v>-1528916.5547267098</v>
      </c>
      <c r="F16" s="67">
        <f ca="1">C55</f>
        <v>-6115666.2189068394</v>
      </c>
      <c r="G16" s="66" t="s">
        <v>624</v>
      </c>
      <c r="H16" s="66">
        <v>2021</v>
      </c>
      <c r="I16" s="66" t="s">
        <v>625</v>
      </c>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row>
    <row r="17" spans="1:103" s="11" customFormat="1" ht="22.7" customHeight="1">
      <c r="A17" s="10"/>
      <c r="B17" s="268" t="s">
        <v>96</v>
      </c>
      <c r="C17" s="62" t="s">
        <v>615</v>
      </c>
      <c r="D17" s="63">
        <f>'Step 3 E.g. - Carbon reduction'!D21</f>
        <v>0</v>
      </c>
      <c r="E17" s="63">
        <f>'Step 3 E.g. - Carbon reduction'!E21</f>
        <v>143.75</v>
      </c>
      <c r="F17" s="63">
        <f>'Step 3 E.g. - Carbon reduction'!F21</f>
        <v>575</v>
      </c>
      <c r="G17" s="62" t="s">
        <v>555</v>
      </c>
      <c r="H17" s="62" t="s">
        <v>98</v>
      </c>
      <c r="I17" s="62" t="s">
        <v>616</v>
      </c>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row>
    <row r="18" spans="1:103" s="11" customFormat="1" ht="36">
      <c r="A18" s="10"/>
      <c r="B18" s="279"/>
      <c r="C18" s="64" t="s">
        <v>617</v>
      </c>
      <c r="D18" s="65">
        <f>' Step 4 - Look-up table'!$N$39</f>
        <v>245.92451151516801</v>
      </c>
      <c r="E18" s="287">
        <f>' Step 4 - Look-up table'!$N$39</f>
        <v>245.92451151516801</v>
      </c>
      <c r="F18" s="65">
        <f>' Step 4 - Look-up table'!$N$39</f>
        <v>245.92451151516801</v>
      </c>
      <c r="G18" s="64" t="s">
        <v>618</v>
      </c>
      <c r="H18" s="64">
        <v>2021</v>
      </c>
      <c r="I18" s="112" t="s">
        <v>626</v>
      </c>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row>
    <row r="19" spans="1:103" s="11" customFormat="1" ht="25.5">
      <c r="A19" s="10"/>
      <c r="B19" s="279"/>
      <c r="C19" s="66" t="s">
        <v>620</v>
      </c>
      <c r="D19" s="66">
        <f>D17*D18</f>
        <v>0</v>
      </c>
      <c r="E19" s="67">
        <f>E17*E18</f>
        <v>35351.6485303054</v>
      </c>
      <c r="F19" s="67">
        <f>F17*F18</f>
        <v>141406.5941212216</v>
      </c>
      <c r="G19" s="67" t="s">
        <v>621</v>
      </c>
      <c r="H19" s="66">
        <v>2021</v>
      </c>
      <c r="I19" s="66" t="s">
        <v>622</v>
      </c>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row>
    <row r="20" spans="1:103" s="11" customFormat="1" ht="25.5">
      <c r="A20" s="10"/>
      <c r="B20" s="269"/>
      <c r="C20" s="66" t="s">
        <v>623</v>
      </c>
      <c r="D20" s="67">
        <v>0</v>
      </c>
      <c r="E20" s="67">
        <f ca="1">C47</f>
        <v>1693886.3563927908</v>
      </c>
      <c r="F20" s="67">
        <f ca="1">C61</f>
        <v>6775545.4255711632</v>
      </c>
      <c r="G20" s="66" t="s">
        <v>624</v>
      </c>
      <c r="H20" s="66">
        <v>2021</v>
      </c>
      <c r="I20" s="66" t="s">
        <v>625</v>
      </c>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row>
    <row r="21" spans="1:103" s="11" customFormat="1" ht="12.75">
      <c r="A21" s="10"/>
      <c r="B21" s="68"/>
      <c r="C21" s="69"/>
      <c r="D21" s="69"/>
      <c r="E21" s="70"/>
      <c r="F21" s="70"/>
      <c r="G21" s="69"/>
      <c r="H21" s="69"/>
      <c r="I21" s="69"/>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row>
    <row r="22" spans="1:103" s="11" customFormat="1" ht="12.75">
      <c r="A22" s="10"/>
      <c r="B22" s="268" t="s">
        <v>561</v>
      </c>
      <c r="C22" s="267" t="s">
        <v>562</v>
      </c>
      <c r="D22" s="71">
        <f>D13+D17</f>
        <v>0</v>
      </c>
      <c r="E22" s="71">
        <f>E13+E17</f>
        <v>14</v>
      </c>
      <c r="F22" s="71">
        <f>F13+F17</f>
        <v>56</v>
      </c>
      <c r="G22" s="62" t="s">
        <v>555</v>
      </c>
      <c r="H22" s="69"/>
      <c r="I22" s="69"/>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row>
    <row r="23" spans="1:103" s="11" customFormat="1" ht="25.5">
      <c r="A23" s="10"/>
      <c r="B23" s="279"/>
      <c r="C23" s="275" t="s">
        <v>627</v>
      </c>
      <c r="D23" s="67">
        <f t="shared" ref="D23:F24" si="0">D15+D19</f>
        <v>0</v>
      </c>
      <c r="E23" s="67">
        <f t="shared" si="0"/>
        <v>3442.9431612123517</v>
      </c>
      <c r="F23" s="67">
        <f t="shared" si="0"/>
        <v>13771.772644849407</v>
      </c>
      <c r="G23" s="66" t="s">
        <v>621</v>
      </c>
      <c r="H23" s="69"/>
      <c r="I23" s="69"/>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row>
    <row r="24" spans="1:103" s="11" customFormat="1" ht="25.5">
      <c r="A24" s="10"/>
      <c r="B24" s="269"/>
      <c r="C24" s="275" t="s">
        <v>628</v>
      </c>
      <c r="D24" s="67">
        <f t="shared" si="0"/>
        <v>0</v>
      </c>
      <c r="E24" s="67">
        <f t="shared" ca="1" si="0"/>
        <v>164969.80166608095</v>
      </c>
      <c r="F24" s="67">
        <f t="shared" ca="1" si="0"/>
        <v>659879.20666432381</v>
      </c>
      <c r="G24" s="66" t="s">
        <v>624</v>
      </c>
      <c r="H24" s="69"/>
      <c r="I24" s="69"/>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row>
    <row r="25" spans="1:103" s="11" customFormat="1" ht="12.75">
      <c r="A25" s="10"/>
      <c r="B25" s="72"/>
      <c r="C25" s="69"/>
      <c r="D25" s="69"/>
      <c r="E25" s="69"/>
      <c r="F25" s="69"/>
      <c r="G25" s="69"/>
      <c r="H25" s="69"/>
      <c r="I25" s="69"/>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row>
    <row r="26" spans="1:103" s="11" customFormat="1" ht="12.7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row>
    <row r="27" spans="1:103" s="11" customFormat="1" ht="12.75">
      <c r="A27" s="10"/>
      <c r="B27" s="73" t="s">
        <v>629</v>
      </c>
      <c r="C27" s="74"/>
      <c r="D27" s="74"/>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row>
    <row r="28" spans="1:103" s="11" customFormat="1" ht="12.75">
      <c r="A28" s="10"/>
      <c r="B28" s="76" t="s">
        <v>630</v>
      </c>
      <c r="C28" s="77">
        <v>2021</v>
      </c>
      <c r="D28" s="77">
        <v>2022</v>
      </c>
      <c r="E28" s="77">
        <v>2023</v>
      </c>
      <c r="F28" s="77">
        <v>2024</v>
      </c>
      <c r="G28" s="77">
        <v>2025</v>
      </c>
      <c r="H28" s="77">
        <v>2026</v>
      </c>
      <c r="I28" s="77">
        <v>2027</v>
      </c>
      <c r="J28" s="77">
        <v>2028</v>
      </c>
      <c r="K28" s="77">
        <v>2029</v>
      </c>
      <c r="L28" s="77">
        <v>2030</v>
      </c>
      <c r="M28" s="77">
        <v>2031</v>
      </c>
      <c r="N28" s="77">
        <v>2032</v>
      </c>
      <c r="O28" s="77">
        <v>2033</v>
      </c>
      <c r="P28" s="77">
        <v>2034</v>
      </c>
      <c r="Q28" s="77">
        <v>2035</v>
      </c>
      <c r="R28" s="77">
        <v>2036</v>
      </c>
      <c r="S28" s="77">
        <v>2037</v>
      </c>
      <c r="T28" s="77">
        <v>2038</v>
      </c>
      <c r="U28" s="77">
        <v>2039</v>
      </c>
      <c r="V28" s="77">
        <v>2040</v>
      </c>
      <c r="W28" s="77">
        <v>2041</v>
      </c>
      <c r="X28" s="77">
        <v>2042</v>
      </c>
      <c r="Y28" s="77">
        <v>2043</v>
      </c>
      <c r="Z28" s="77">
        <v>2044</v>
      </c>
      <c r="AA28" s="77">
        <v>2045</v>
      </c>
      <c r="AB28" s="77">
        <v>2046</v>
      </c>
      <c r="AC28" s="77">
        <v>2047</v>
      </c>
      <c r="AD28" s="77">
        <v>2048</v>
      </c>
      <c r="AE28" s="77">
        <v>2049</v>
      </c>
      <c r="AF28" s="77">
        <v>2050</v>
      </c>
      <c r="AG28" s="77">
        <v>2051</v>
      </c>
      <c r="AH28" s="77">
        <v>2052</v>
      </c>
      <c r="AI28" s="77">
        <v>2053</v>
      </c>
      <c r="AJ28" s="77">
        <v>2054</v>
      </c>
      <c r="AK28" s="77">
        <v>2055</v>
      </c>
      <c r="AL28" s="77">
        <v>2056</v>
      </c>
      <c r="AM28" s="77">
        <v>2057</v>
      </c>
      <c r="AN28" s="77">
        <v>2058</v>
      </c>
      <c r="AO28" s="77">
        <v>2059</v>
      </c>
      <c r="AP28" s="77">
        <v>2060</v>
      </c>
      <c r="AQ28" s="77">
        <v>2061</v>
      </c>
      <c r="AR28" s="77">
        <v>2062</v>
      </c>
      <c r="AS28" s="77">
        <v>2063</v>
      </c>
      <c r="AT28" s="77">
        <v>2064</v>
      </c>
      <c r="AU28" s="77">
        <v>2065</v>
      </c>
      <c r="AV28" s="77">
        <v>2066</v>
      </c>
      <c r="AW28" s="77">
        <v>2067</v>
      </c>
      <c r="AX28" s="77">
        <v>2068</v>
      </c>
      <c r="AY28" s="77">
        <v>2069</v>
      </c>
      <c r="AZ28" s="77">
        <v>2070</v>
      </c>
      <c r="BA28" s="77">
        <v>2071</v>
      </c>
      <c r="BB28" s="77">
        <v>2072</v>
      </c>
      <c r="BC28" s="77">
        <v>2073</v>
      </c>
      <c r="BD28" s="77">
        <v>2074</v>
      </c>
      <c r="BE28" s="77">
        <v>2075</v>
      </c>
      <c r="BF28" s="77">
        <v>2076</v>
      </c>
      <c r="BG28" s="77">
        <v>2077</v>
      </c>
      <c r="BH28" s="77">
        <v>2078</v>
      </c>
      <c r="BI28" s="77">
        <v>2079</v>
      </c>
      <c r="BJ28" s="77">
        <v>2080</v>
      </c>
      <c r="BK28" s="77">
        <v>2081</v>
      </c>
      <c r="BL28" s="77">
        <v>2082</v>
      </c>
      <c r="BM28" s="77">
        <v>2083</v>
      </c>
      <c r="BN28" s="77">
        <v>2084</v>
      </c>
      <c r="BO28" s="77">
        <v>2085</v>
      </c>
      <c r="BP28" s="77">
        <v>2086</v>
      </c>
      <c r="BQ28" s="77">
        <v>2087</v>
      </c>
      <c r="BR28" s="77">
        <v>2088</v>
      </c>
      <c r="BS28" s="77">
        <v>2089</v>
      </c>
      <c r="BT28" s="77">
        <v>2090</v>
      </c>
      <c r="BU28" s="77">
        <v>2091</v>
      </c>
      <c r="BV28" s="77">
        <v>2092</v>
      </c>
      <c r="BW28" s="77">
        <v>2093</v>
      </c>
      <c r="BX28" s="77">
        <v>2094</v>
      </c>
      <c r="BY28" s="77">
        <v>2095</v>
      </c>
      <c r="BZ28" s="77">
        <v>2096</v>
      </c>
      <c r="CA28" s="77">
        <v>2097</v>
      </c>
      <c r="CB28" s="77">
        <v>2098</v>
      </c>
      <c r="CC28" s="77">
        <v>2099</v>
      </c>
      <c r="CD28" s="77">
        <v>2100</v>
      </c>
      <c r="CE28" s="77">
        <v>2101</v>
      </c>
      <c r="CF28" s="77">
        <v>2102</v>
      </c>
      <c r="CG28" s="77">
        <v>2103</v>
      </c>
      <c r="CH28" s="77">
        <v>2104</v>
      </c>
      <c r="CI28" s="77">
        <v>2105</v>
      </c>
      <c r="CJ28" s="77">
        <v>2106</v>
      </c>
      <c r="CK28" s="77">
        <v>2107</v>
      </c>
      <c r="CL28" s="77">
        <v>2108</v>
      </c>
      <c r="CM28" s="77">
        <v>2109</v>
      </c>
      <c r="CN28" s="77">
        <v>2110</v>
      </c>
      <c r="CO28" s="77">
        <v>2111</v>
      </c>
      <c r="CP28" s="77">
        <v>2112</v>
      </c>
      <c r="CQ28" s="77">
        <v>2113</v>
      </c>
      <c r="CR28" s="77">
        <v>2114</v>
      </c>
      <c r="CS28" s="77">
        <v>2115</v>
      </c>
      <c r="CT28" s="77">
        <v>2116</v>
      </c>
      <c r="CU28" s="77">
        <v>2117</v>
      </c>
      <c r="CV28" s="77">
        <v>2118</v>
      </c>
      <c r="CW28" s="77">
        <v>2119</v>
      </c>
      <c r="CX28" s="77">
        <v>2120</v>
      </c>
      <c r="CY28" s="77">
        <v>2121</v>
      </c>
    </row>
    <row r="29" spans="1:103" s="11" customFormat="1" ht="12.75">
      <c r="A29" s="10"/>
      <c r="B29" s="76" t="s">
        <v>631</v>
      </c>
      <c r="C29" s="77">
        <v>0</v>
      </c>
      <c r="D29" s="77">
        <v>1</v>
      </c>
      <c r="E29" s="77">
        <v>2</v>
      </c>
      <c r="F29" s="77">
        <v>3</v>
      </c>
      <c r="G29" s="77">
        <v>4</v>
      </c>
      <c r="H29" s="77">
        <v>5</v>
      </c>
      <c r="I29" s="77">
        <v>6</v>
      </c>
      <c r="J29" s="77">
        <v>7</v>
      </c>
      <c r="K29" s="77">
        <v>8</v>
      </c>
      <c r="L29" s="77">
        <v>9</v>
      </c>
      <c r="M29" s="77">
        <v>10</v>
      </c>
      <c r="N29" s="77">
        <v>11</v>
      </c>
      <c r="O29" s="77">
        <v>12</v>
      </c>
      <c r="P29" s="77">
        <v>13</v>
      </c>
      <c r="Q29" s="77">
        <v>14</v>
      </c>
      <c r="R29" s="77">
        <v>15</v>
      </c>
      <c r="S29" s="77">
        <v>16</v>
      </c>
      <c r="T29" s="77">
        <v>17</v>
      </c>
      <c r="U29" s="77">
        <v>18</v>
      </c>
      <c r="V29" s="77">
        <v>19</v>
      </c>
      <c r="W29" s="77">
        <v>20</v>
      </c>
      <c r="X29" s="77">
        <v>21</v>
      </c>
      <c r="Y29" s="77">
        <v>22</v>
      </c>
      <c r="Z29" s="77">
        <v>23</v>
      </c>
      <c r="AA29" s="77">
        <v>24</v>
      </c>
      <c r="AB29" s="77">
        <v>25</v>
      </c>
      <c r="AC29" s="77">
        <v>26</v>
      </c>
      <c r="AD29" s="77">
        <v>27</v>
      </c>
      <c r="AE29" s="77">
        <v>28</v>
      </c>
      <c r="AF29" s="77">
        <v>29</v>
      </c>
      <c r="AG29" s="77">
        <v>30</v>
      </c>
      <c r="AH29" s="77">
        <v>31</v>
      </c>
      <c r="AI29" s="77">
        <v>32</v>
      </c>
      <c r="AJ29" s="77">
        <v>33</v>
      </c>
      <c r="AK29" s="77">
        <v>34</v>
      </c>
      <c r="AL29" s="77">
        <v>35</v>
      </c>
      <c r="AM29" s="77">
        <v>36</v>
      </c>
      <c r="AN29" s="77">
        <v>37</v>
      </c>
      <c r="AO29" s="77">
        <v>38</v>
      </c>
      <c r="AP29" s="77">
        <v>39</v>
      </c>
      <c r="AQ29" s="77">
        <v>40</v>
      </c>
      <c r="AR29" s="77">
        <v>41</v>
      </c>
      <c r="AS29" s="77">
        <v>42</v>
      </c>
      <c r="AT29" s="77">
        <v>43</v>
      </c>
      <c r="AU29" s="77">
        <v>44</v>
      </c>
      <c r="AV29" s="77">
        <v>45</v>
      </c>
      <c r="AW29" s="77">
        <v>46</v>
      </c>
      <c r="AX29" s="77">
        <v>47</v>
      </c>
      <c r="AY29" s="77">
        <v>48</v>
      </c>
      <c r="AZ29" s="77">
        <v>49</v>
      </c>
      <c r="BA29" s="77">
        <v>50</v>
      </c>
      <c r="BB29" s="77">
        <v>51</v>
      </c>
      <c r="BC29" s="77">
        <v>52</v>
      </c>
      <c r="BD29" s="77">
        <v>53</v>
      </c>
      <c r="BE29" s="77">
        <v>54</v>
      </c>
      <c r="BF29" s="77">
        <v>55</v>
      </c>
      <c r="BG29" s="77">
        <v>56</v>
      </c>
      <c r="BH29" s="77">
        <v>57</v>
      </c>
      <c r="BI29" s="77">
        <v>58</v>
      </c>
      <c r="BJ29" s="77">
        <v>59</v>
      </c>
      <c r="BK29" s="77">
        <v>60</v>
      </c>
      <c r="BL29" s="77">
        <v>61</v>
      </c>
      <c r="BM29" s="77">
        <v>62</v>
      </c>
      <c r="BN29" s="77">
        <v>63</v>
      </c>
      <c r="BO29" s="77">
        <v>64</v>
      </c>
      <c r="BP29" s="77">
        <v>65</v>
      </c>
      <c r="BQ29" s="77">
        <v>66</v>
      </c>
      <c r="BR29" s="77">
        <v>67</v>
      </c>
      <c r="BS29" s="77">
        <v>68</v>
      </c>
      <c r="BT29" s="77">
        <v>69</v>
      </c>
      <c r="BU29" s="77">
        <v>70</v>
      </c>
      <c r="BV29" s="77">
        <v>71</v>
      </c>
      <c r="BW29" s="77">
        <v>72</v>
      </c>
      <c r="BX29" s="77">
        <v>73</v>
      </c>
      <c r="BY29" s="77">
        <v>74</v>
      </c>
      <c r="BZ29" s="77">
        <v>75</v>
      </c>
      <c r="CA29" s="77">
        <v>76</v>
      </c>
      <c r="CB29" s="77">
        <v>77</v>
      </c>
      <c r="CC29" s="77">
        <v>78</v>
      </c>
      <c r="CD29" s="77">
        <v>79</v>
      </c>
      <c r="CE29" s="77">
        <v>80</v>
      </c>
      <c r="CF29" s="77">
        <v>81</v>
      </c>
      <c r="CG29" s="77">
        <v>82</v>
      </c>
      <c r="CH29" s="77">
        <v>83</v>
      </c>
      <c r="CI29" s="77">
        <v>84</v>
      </c>
      <c r="CJ29" s="77">
        <v>85</v>
      </c>
      <c r="CK29" s="77">
        <v>86</v>
      </c>
      <c r="CL29" s="77">
        <v>87</v>
      </c>
      <c r="CM29" s="77">
        <v>88</v>
      </c>
      <c r="CN29" s="77">
        <v>89</v>
      </c>
      <c r="CO29" s="77">
        <v>90</v>
      </c>
      <c r="CP29" s="77">
        <v>91</v>
      </c>
      <c r="CQ29" s="77">
        <v>92</v>
      </c>
      <c r="CR29" s="77">
        <v>93</v>
      </c>
      <c r="CS29" s="77">
        <v>94</v>
      </c>
      <c r="CT29" s="77">
        <v>95</v>
      </c>
      <c r="CU29" s="77">
        <v>96</v>
      </c>
      <c r="CV29" s="77">
        <v>97</v>
      </c>
      <c r="CW29" s="77">
        <v>98</v>
      </c>
      <c r="CX29" s="77">
        <v>99</v>
      </c>
      <c r="CY29" s="77">
        <v>100</v>
      </c>
    </row>
    <row r="30" spans="1:103" s="11" customFormat="1" ht="12.75">
      <c r="A30" s="10"/>
      <c r="B30" s="76" t="s">
        <v>632</v>
      </c>
      <c r="C30" s="78">
        <v>0</v>
      </c>
      <c r="D30" s="78">
        <v>3.5000000000000003E-2</v>
      </c>
      <c r="E30" s="78">
        <v>3.5000000000000003E-2</v>
      </c>
      <c r="F30" s="78">
        <v>3.5000000000000003E-2</v>
      </c>
      <c r="G30" s="78">
        <v>3.5000000000000003E-2</v>
      </c>
      <c r="H30" s="78">
        <v>3.5000000000000003E-2</v>
      </c>
      <c r="I30" s="78">
        <v>3.5000000000000003E-2</v>
      </c>
      <c r="J30" s="78">
        <v>3.5000000000000003E-2</v>
      </c>
      <c r="K30" s="78">
        <v>3.5000000000000003E-2</v>
      </c>
      <c r="L30" s="78">
        <v>3.5000000000000003E-2</v>
      </c>
      <c r="M30" s="78">
        <v>3.5000000000000003E-2</v>
      </c>
      <c r="N30" s="78">
        <v>3.5000000000000003E-2</v>
      </c>
      <c r="O30" s="78">
        <v>3.5000000000000003E-2</v>
      </c>
      <c r="P30" s="78">
        <v>3.5000000000000003E-2</v>
      </c>
      <c r="Q30" s="78">
        <v>3.5000000000000003E-2</v>
      </c>
      <c r="R30" s="78">
        <v>3.5000000000000003E-2</v>
      </c>
      <c r="S30" s="78">
        <v>3.5000000000000003E-2</v>
      </c>
      <c r="T30" s="78">
        <v>3.5000000000000003E-2</v>
      </c>
      <c r="U30" s="78">
        <v>3.5000000000000003E-2</v>
      </c>
      <c r="V30" s="78">
        <v>3.5000000000000003E-2</v>
      </c>
      <c r="W30" s="78">
        <v>3.5000000000000003E-2</v>
      </c>
      <c r="X30" s="78">
        <v>3.5000000000000003E-2</v>
      </c>
      <c r="Y30" s="78">
        <v>3.5000000000000003E-2</v>
      </c>
      <c r="Z30" s="78">
        <v>3.5000000000000003E-2</v>
      </c>
      <c r="AA30" s="78">
        <v>3.5000000000000003E-2</v>
      </c>
      <c r="AB30" s="78">
        <v>3.5000000000000003E-2</v>
      </c>
      <c r="AC30" s="78">
        <v>3.5000000000000003E-2</v>
      </c>
      <c r="AD30" s="78">
        <v>3.5000000000000003E-2</v>
      </c>
      <c r="AE30" s="78">
        <v>3.5000000000000003E-2</v>
      </c>
      <c r="AF30" s="78">
        <v>3.5000000000000003E-2</v>
      </c>
      <c r="AG30" s="78">
        <v>3.5000000000000003E-2</v>
      </c>
      <c r="AH30" s="78">
        <v>0.03</v>
      </c>
      <c r="AI30" s="78">
        <v>0.03</v>
      </c>
      <c r="AJ30" s="78">
        <v>0.03</v>
      </c>
      <c r="AK30" s="78">
        <v>0.03</v>
      </c>
      <c r="AL30" s="78">
        <v>0.03</v>
      </c>
      <c r="AM30" s="78">
        <v>0.03</v>
      </c>
      <c r="AN30" s="78">
        <v>0.03</v>
      </c>
      <c r="AO30" s="78">
        <v>0.03</v>
      </c>
      <c r="AP30" s="78">
        <v>0.03</v>
      </c>
      <c r="AQ30" s="78">
        <v>0.03</v>
      </c>
      <c r="AR30" s="78">
        <v>0.03</v>
      </c>
      <c r="AS30" s="78">
        <v>0.03</v>
      </c>
      <c r="AT30" s="78">
        <v>0.03</v>
      </c>
      <c r="AU30" s="78">
        <v>0.03</v>
      </c>
      <c r="AV30" s="78">
        <v>0.03</v>
      </c>
      <c r="AW30" s="78">
        <v>0.03</v>
      </c>
      <c r="AX30" s="78">
        <v>0.03</v>
      </c>
      <c r="AY30" s="78">
        <v>0.03</v>
      </c>
      <c r="AZ30" s="78">
        <v>0.03</v>
      </c>
      <c r="BA30" s="78">
        <v>0.03</v>
      </c>
      <c r="BB30" s="78">
        <v>0.03</v>
      </c>
      <c r="BC30" s="78">
        <v>0.03</v>
      </c>
      <c r="BD30" s="78">
        <v>0.03</v>
      </c>
      <c r="BE30" s="78">
        <v>0.03</v>
      </c>
      <c r="BF30" s="78">
        <v>0.03</v>
      </c>
      <c r="BG30" s="78">
        <v>0.03</v>
      </c>
      <c r="BH30" s="78">
        <v>0.03</v>
      </c>
      <c r="BI30" s="78">
        <v>0.03</v>
      </c>
      <c r="BJ30" s="78">
        <v>0.03</v>
      </c>
      <c r="BK30" s="78">
        <v>0.03</v>
      </c>
      <c r="BL30" s="78">
        <v>0.03</v>
      </c>
      <c r="BM30" s="78">
        <v>0.03</v>
      </c>
      <c r="BN30" s="78">
        <v>0.03</v>
      </c>
      <c r="BO30" s="78">
        <v>0.03</v>
      </c>
      <c r="BP30" s="78">
        <v>0.03</v>
      </c>
      <c r="BQ30" s="78">
        <v>0.03</v>
      </c>
      <c r="BR30" s="78">
        <v>0.03</v>
      </c>
      <c r="BS30" s="78">
        <v>0.03</v>
      </c>
      <c r="BT30" s="78">
        <v>0.03</v>
      </c>
      <c r="BU30" s="78">
        <v>0.03</v>
      </c>
      <c r="BV30" s="78">
        <v>0.03</v>
      </c>
      <c r="BW30" s="78">
        <v>0.03</v>
      </c>
      <c r="BX30" s="78">
        <v>0.03</v>
      </c>
      <c r="BY30" s="78">
        <v>0.03</v>
      </c>
      <c r="BZ30" s="78">
        <v>0.03</v>
      </c>
      <c r="CA30" s="78">
        <v>2.5000000000000001E-2</v>
      </c>
      <c r="CB30" s="78">
        <v>2.5000000000000001E-2</v>
      </c>
      <c r="CC30" s="78">
        <v>2.5000000000000001E-2</v>
      </c>
      <c r="CD30" s="78">
        <v>2.5000000000000001E-2</v>
      </c>
      <c r="CE30" s="78">
        <v>2.5000000000000001E-2</v>
      </c>
      <c r="CF30" s="78">
        <v>2.5000000000000001E-2</v>
      </c>
      <c r="CG30" s="78">
        <v>2.5000000000000001E-2</v>
      </c>
      <c r="CH30" s="78">
        <v>2.5000000000000001E-2</v>
      </c>
      <c r="CI30" s="78">
        <v>2.5000000000000001E-2</v>
      </c>
      <c r="CJ30" s="78">
        <v>2.5000000000000001E-2</v>
      </c>
      <c r="CK30" s="78">
        <v>2.5000000000000001E-2</v>
      </c>
      <c r="CL30" s="78">
        <v>2.5000000000000001E-2</v>
      </c>
      <c r="CM30" s="78">
        <v>2.5000000000000001E-2</v>
      </c>
      <c r="CN30" s="78">
        <v>2.5000000000000001E-2</v>
      </c>
      <c r="CO30" s="78">
        <v>2.5000000000000001E-2</v>
      </c>
      <c r="CP30" s="78">
        <v>2.5000000000000001E-2</v>
      </c>
      <c r="CQ30" s="78">
        <v>2.5000000000000001E-2</v>
      </c>
      <c r="CR30" s="78">
        <v>2.5000000000000001E-2</v>
      </c>
      <c r="CS30" s="78">
        <v>2.5000000000000001E-2</v>
      </c>
      <c r="CT30" s="78">
        <v>2.5000000000000001E-2</v>
      </c>
      <c r="CU30" s="78">
        <v>2.5000000000000001E-2</v>
      </c>
      <c r="CV30" s="78">
        <v>2.5000000000000001E-2</v>
      </c>
      <c r="CW30" s="78">
        <v>2.5000000000000001E-2</v>
      </c>
      <c r="CX30" s="78">
        <v>2.5000000000000001E-2</v>
      </c>
      <c r="CY30" s="78">
        <v>2.5000000000000001E-2</v>
      </c>
    </row>
    <row r="31" spans="1:103" s="11" customFormat="1" ht="12.75">
      <c r="A31" s="10"/>
      <c r="B31" s="79" t="s">
        <v>633</v>
      </c>
      <c r="C31" s="77">
        <v>1</v>
      </c>
      <c r="D31" s="122">
        <f>C$31/(1 + D$30)</f>
        <v>0.96618357487922713</v>
      </c>
      <c r="E31" s="122">
        <f t="shared" ref="E31:BP31" si="1">D$31/(1 + E$30)</f>
        <v>0.93351070036640305</v>
      </c>
      <c r="F31" s="122">
        <f t="shared" si="1"/>
        <v>0.90194270566802237</v>
      </c>
      <c r="G31" s="122">
        <f t="shared" si="1"/>
        <v>0.87144222769857238</v>
      </c>
      <c r="H31" s="122">
        <f t="shared" si="1"/>
        <v>0.84197316685852408</v>
      </c>
      <c r="I31" s="122">
        <f t="shared" si="1"/>
        <v>0.81350064430775282</v>
      </c>
      <c r="J31" s="122">
        <f t="shared" si="1"/>
        <v>0.78599096068381924</v>
      </c>
      <c r="K31" s="122">
        <f t="shared" si="1"/>
        <v>0.75941155621625056</v>
      </c>
      <c r="L31" s="122">
        <f t="shared" si="1"/>
        <v>0.73373097218961414</v>
      </c>
      <c r="M31" s="122">
        <f t="shared" si="1"/>
        <v>0.70891881370977217</v>
      </c>
      <c r="N31" s="122">
        <f t="shared" si="1"/>
        <v>0.68494571372924851</v>
      </c>
      <c r="O31" s="122">
        <f t="shared" si="1"/>
        <v>0.66178329828912907</v>
      </c>
      <c r="P31" s="122">
        <f t="shared" si="1"/>
        <v>0.63940415293635666</v>
      </c>
      <c r="Q31" s="122">
        <f t="shared" si="1"/>
        <v>0.61778179027667313</v>
      </c>
      <c r="R31" s="122">
        <f t="shared" si="1"/>
        <v>0.59689061862480497</v>
      </c>
      <c r="S31" s="122">
        <f t="shared" si="1"/>
        <v>0.57670591171478747</v>
      </c>
      <c r="T31" s="122">
        <f t="shared" si="1"/>
        <v>0.55720377943457733</v>
      </c>
      <c r="U31" s="122">
        <f t="shared" si="1"/>
        <v>0.53836113955031628</v>
      </c>
      <c r="V31" s="122">
        <f t="shared" si="1"/>
        <v>0.520155690386779</v>
      </c>
      <c r="W31" s="122">
        <f t="shared" si="1"/>
        <v>0.50256588443167061</v>
      </c>
      <c r="X31" s="122">
        <f t="shared" si="1"/>
        <v>0.48557090283253201</v>
      </c>
      <c r="Y31" s="122">
        <f t="shared" si="1"/>
        <v>0.46915063075606961</v>
      </c>
      <c r="Z31" s="122">
        <f t="shared" si="1"/>
        <v>0.45328563358074364</v>
      </c>
      <c r="AA31" s="122">
        <f t="shared" si="1"/>
        <v>0.43795713389443836</v>
      </c>
      <c r="AB31" s="122">
        <f t="shared" si="1"/>
        <v>0.42314698926998878</v>
      </c>
      <c r="AC31" s="122">
        <f t="shared" si="1"/>
        <v>0.40883767079225974</v>
      </c>
      <c r="AD31" s="122">
        <f t="shared" si="1"/>
        <v>0.39501224231136212</v>
      </c>
      <c r="AE31" s="122">
        <f t="shared" si="1"/>
        <v>0.38165434039745133</v>
      </c>
      <c r="AF31" s="122">
        <f t="shared" si="1"/>
        <v>0.36874815497338298</v>
      </c>
      <c r="AG31" s="122">
        <f t="shared" si="1"/>
        <v>0.35627841060230242</v>
      </c>
      <c r="AH31" s="122">
        <f t="shared" si="1"/>
        <v>0.34590136951679845</v>
      </c>
      <c r="AI31" s="122">
        <f t="shared" si="1"/>
        <v>0.33582657234640628</v>
      </c>
      <c r="AJ31" s="122">
        <f t="shared" si="1"/>
        <v>0.32604521587029733</v>
      </c>
      <c r="AK31" s="122">
        <f t="shared" si="1"/>
        <v>0.31654875327213333</v>
      </c>
      <c r="AL31" s="122">
        <f t="shared" si="1"/>
        <v>0.30732888667197411</v>
      </c>
      <c r="AM31" s="122">
        <f t="shared" si="1"/>
        <v>0.29837755987570302</v>
      </c>
      <c r="AN31" s="122">
        <f t="shared" si="1"/>
        <v>0.28968695133563399</v>
      </c>
      <c r="AO31" s="122">
        <f t="shared" si="1"/>
        <v>0.28124946731614953</v>
      </c>
      <c r="AP31" s="122">
        <f t="shared" si="1"/>
        <v>0.2730577352583976</v>
      </c>
      <c r="AQ31" s="122">
        <f t="shared" si="1"/>
        <v>0.26510459733825009</v>
      </c>
      <c r="AR31" s="122">
        <f t="shared" si="1"/>
        <v>0.25738310421189331</v>
      </c>
      <c r="AS31" s="122">
        <f t="shared" si="1"/>
        <v>0.24988650894358574</v>
      </c>
      <c r="AT31" s="122">
        <f t="shared" si="1"/>
        <v>0.24260826111027742</v>
      </c>
      <c r="AU31" s="122">
        <f t="shared" si="1"/>
        <v>0.23554200107793924</v>
      </c>
      <c r="AV31" s="122">
        <f t="shared" si="1"/>
        <v>0.2286815544446012</v>
      </c>
      <c r="AW31" s="122">
        <f t="shared" si="1"/>
        <v>0.22202092664524387</v>
      </c>
      <c r="AX31" s="122">
        <f t="shared" si="1"/>
        <v>0.215554297713829</v>
      </c>
      <c r="AY31" s="122">
        <f t="shared" si="1"/>
        <v>0.20927601719789224</v>
      </c>
      <c r="AZ31" s="122">
        <f t="shared" si="1"/>
        <v>0.20318059922125459</v>
      </c>
      <c r="BA31" s="122">
        <f t="shared" si="1"/>
        <v>0.19726271769053844</v>
      </c>
      <c r="BB31" s="122">
        <f t="shared" si="1"/>
        <v>0.19151720164129946</v>
      </c>
      <c r="BC31" s="122">
        <f t="shared" si="1"/>
        <v>0.18593903071970821</v>
      </c>
      <c r="BD31" s="122">
        <f t="shared" si="1"/>
        <v>0.18052333079583321</v>
      </c>
      <c r="BE31" s="122">
        <f t="shared" si="1"/>
        <v>0.17526536970469245</v>
      </c>
      <c r="BF31" s="122">
        <f t="shared" si="1"/>
        <v>0.17016055311135189</v>
      </c>
      <c r="BG31" s="122">
        <f t="shared" si="1"/>
        <v>0.16520442049645814</v>
      </c>
      <c r="BH31" s="122">
        <f t="shared" si="1"/>
        <v>0.16039264125869723</v>
      </c>
      <c r="BI31" s="122">
        <f t="shared" si="1"/>
        <v>0.15572101093077401</v>
      </c>
      <c r="BJ31" s="122">
        <f t="shared" si="1"/>
        <v>0.15118544750560584</v>
      </c>
      <c r="BK31" s="122">
        <f t="shared" si="1"/>
        <v>0.14678198786952024</v>
      </c>
      <c r="BL31" s="122">
        <f t="shared" si="1"/>
        <v>0.14250678433934003</v>
      </c>
      <c r="BM31" s="122">
        <f t="shared" si="1"/>
        <v>0.13835610130033013</v>
      </c>
      <c r="BN31" s="122">
        <f t="shared" si="1"/>
        <v>0.13432631194206809</v>
      </c>
      <c r="BO31" s="122">
        <f t="shared" si="1"/>
        <v>0.1304138950893865</v>
      </c>
      <c r="BP31" s="122">
        <f t="shared" si="1"/>
        <v>0.12661543212561796</v>
      </c>
      <c r="BQ31" s="122">
        <f t="shared" ref="BQ31:CY31" si="2">BP$31/(1 + BQ$30)</f>
        <v>0.12292760400545433</v>
      </c>
      <c r="BR31" s="122">
        <f t="shared" si="2"/>
        <v>0.11934718835481002</v>
      </c>
      <c r="BS31" s="122">
        <f t="shared" si="2"/>
        <v>0.11587105665515536</v>
      </c>
      <c r="BT31" s="122">
        <f t="shared" si="2"/>
        <v>0.11249617150985958</v>
      </c>
      <c r="BU31" s="122">
        <f t="shared" si="2"/>
        <v>0.10921958399015493</v>
      </c>
      <c r="BV31" s="122">
        <f t="shared" si="2"/>
        <v>0.10603843105840284</v>
      </c>
      <c r="BW31" s="122">
        <f t="shared" si="2"/>
        <v>0.10294993306641052</v>
      </c>
      <c r="BX31" s="122">
        <f t="shared" si="2"/>
        <v>9.9951391326612155E-2</v>
      </c>
      <c r="BY31" s="122">
        <f t="shared" si="2"/>
        <v>9.7040185753992383E-2</v>
      </c>
      <c r="BZ31" s="122">
        <f t="shared" si="2"/>
        <v>9.4213772576691626E-2</v>
      </c>
      <c r="CA31" s="122">
        <f t="shared" si="2"/>
        <v>9.1915875684577208E-2</v>
      </c>
      <c r="CB31" s="122">
        <f t="shared" si="2"/>
        <v>8.9674025058124107E-2</v>
      </c>
      <c r="CC31" s="122">
        <f t="shared" si="2"/>
        <v>8.7486853715243035E-2</v>
      </c>
      <c r="CD31" s="122">
        <f t="shared" si="2"/>
        <v>8.5353028014871254E-2</v>
      </c>
      <c r="CE31" s="122">
        <f t="shared" si="2"/>
        <v>8.3271246843776847E-2</v>
      </c>
      <c r="CF31" s="122">
        <f t="shared" si="2"/>
        <v>8.1240240823196933E-2</v>
      </c>
      <c r="CG31" s="122">
        <f t="shared" si="2"/>
        <v>7.9258771534826286E-2</v>
      </c>
      <c r="CH31" s="122">
        <f t="shared" si="2"/>
        <v>7.7325630765684189E-2</v>
      </c>
      <c r="CI31" s="122">
        <f t="shared" si="2"/>
        <v>7.5439639771399211E-2</v>
      </c>
      <c r="CJ31" s="122">
        <f t="shared" si="2"/>
        <v>7.3599648557462649E-2</v>
      </c>
      <c r="CK31" s="122">
        <f t="shared" si="2"/>
        <v>7.1804535178012344E-2</v>
      </c>
      <c r="CL31" s="122">
        <f t="shared" si="2"/>
        <v>7.0053205051719372E-2</v>
      </c>
      <c r="CM31" s="122">
        <f t="shared" si="2"/>
        <v>6.8344590294360366E-2</v>
      </c>
      <c r="CN31" s="122">
        <f t="shared" si="2"/>
        <v>6.6677649067668654E-2</v>
      </c>
      <c r="CO31" s="122">
        <f t="shared" si="2"/>
        <v>6.5051364944066992E-2</v>
      </c>
      <c r="CP31" s="122">
        <f t="shared" si="2"/>
        <v>6.3464746286894635E-2</v>
      </c>
      <c r="CQ31" s="122">
        <f t="shared" si="2"/>
        <v>6.1916825645750871E-2</v>
      </c>
      <c r="CR31" s="122">
        <f t="shared" si="2"/>
        <v>6.0406659166586218E-2</v>
      </c>
      <c r="CS31" s="122">
        <f t="shared" si="2"/>
        <v>5.8933326016181682E-2</v>
      </c>
      <c r="CT31" s="122">
        <f t="shared" si="2"/>
        <v>5.7495927820665059E-2</v>
      </c>
      <c r="CU31" s="122">
        <f t="shared" si="2"/>
        <v>5.6093588117722012E-2</v>
      </c>
      <c r="CV31" s="122">
        <f t="shared" si="2"/>
        <v>5.4725451822167821E-2</v>
      </c>
      <c r="CW31" s="122">
        <f t="shared" si="2"/>
        <v>5.3390684704553978E-2</v>
      </c>
      <c r="CX31" s="122">
        <f t="shared" si="2"/>
        <v>5.2088472882491688E-2</v>
      </c>
      <c r="CY31" s="122">
        <f t="shared" si="2"/>
        <v>5.0818022324382137E-2</v>
      </c>
    </row>
    <row r="32" spans="1:103" s="11" customFormat="1" ht="12.7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row>
    <row r="33" spans="1:103" s="11" customFormat="1" ht="12.75">
      <c r="A33" s="10"/>
      <c r="B33" s="80" t="s">
        <v>634</v>
      </c>
      <c r="C33" s="286">
        <f>VLOOKUP(C28, 'Step 4 - Carbon values'!$C$8:$F$88, 3,0)</f>
        <v>245.55100308027562</v>
      </c>
      <c r="D33" s="86">
        <f>VLOOKUP(D28, 'Step 4 - Carbon values'!$C$8:$F$88, 3,0)</f>
        <v>249.29035845713261</v>
      </c>
      <c r="E33" s="86">
        <f>VLOOKUP(E28, 'Step 4 - Carbon values'!$C$8:$F$88, 3,0)</f>
        <v>253.08665833211433</v>
      </c>
      <c r="F33" s="86">
        <f>VLOOKUP(F28, 'Step 4 - Carbon values'!$C$8:$F$88, 3,0)</f>
        <v>256.94076988031912</v>
      </c>
      <c r="G33" s="86">
        <f>VLOOKUP(G28, 'Step 4 - Carbon values'!$C$8:$F$88, 3,0)</f>
        <v>260.85357348255747</v>
      </c>
      <c r="H33" s="86">
        <f>VLOOKUP(H28, 'Step 4 - Carbon values'!$C$8:$F$88, 3,0)</f>
        <v>264.82596292645434</v>
      </c>
      <c r="I33" s="86">
        <f>VLOOKUP(I28, 'Step 4 - Carbon values'!$C$8:$F$88, 3,0)</f>
        <v>268.85884561061351</v>
      </c>
      <c r="J33" s="86">
        <f>VLOOKUP(J28, 'Step 4 - Carbon values'!$C$8:$F$88, 3,0)</f>
        <v>272.9531427518919</v>
      </c>
      <c r="K33" s="86">
        <f>VLOOKUP(K28, 'Step 4 - Carbon values'!$C$8:$F$88, 3,0)</f>
        <v>277.10978959582934</v>
      </c>
      <c r="L33" s="86">
        <f>VLOOKUP(L28, 'Step 4 - Carbon values'!$C$8:$F$88, 3,0)</f>
        <v>281.32973563028361</v>
      </c>
      <c r="M33" s="86">
        <f>VLOOKUP(M28, 'Step 4 - Carbon values'!$C$8:$F$88, 3,0)</f>
        <v>285.61394480231843</v>
      </c>
      <c r="N33" s="86">
        <f>VLOOKUP(N28, 'Step 4 - Carbon values'!$C$8:$F$88, 3,0)</f>
        <v>289.9633957383943</v>
      </c>
      <c r="O33" s="151">
        <f>VLOOKUP(O28, 'Step 4 - Carbon values'!$C$8:$F$88, 3,0)</f>
        <v>294.37908196791301</v>
      </c>
      <c r="P33" s="86">
        <f>VLOOKUP(P28, 'Step 4 - Carbon values'!$C$8:$F$88, 3,0)</f>
        <v>298.86201215016553</v>
      </c>
      <c r="Q33" s="86">
        <f>VLOOKUP(Q28, 'Step 4 - Carbon values'!$C$8:$F$88, 3,0)</f>
        <v>303.41321030473654</v>
      </c>
      <c r="R33" s="86">
        <f>VLOOKUP(R28, 'Step 4 - Carbon values'!$C$8:$F$88, 3,0)</f>
        <v>308.0337160454178</v>
      </c>
      <c r="S33" s="86">
        <f>VLOOKUP(S28, 'Step 4 - Carbon values'!$C$8:$F$88, 3,0)</f>
        <v>312.72458481768308</v>
      </c>
      <c r="T33" s="86">
        <f>VLOOKUP(T28, 'Step 4 - Carbon values'!$C$8:$F$88, 3,0)</f>
        <v>317.48688813977975</v>
      </c>
      <c r="U33" s="86">
        <f>VLOOKUP(U28, 'Step 4 - Carbon values'!$C$8:$F$88, 3,0)</f>
        <v>322.32171384749216</v>
      </c>
      <c r="V33" s="86">
        <f>VLOOKUP(V28, 'Step 4 - Carbon values'!$C$8:$F$88, 3,0)</f>
        <v>327.23016634263161</v>
      </c>
      <c r="W33" s="86">
        <f>VLOOKUP(W28, 'Step 4 - Carbon values'!$C$8:$F$88, 3,0)</f>
        <v>332.13861883777105</v>
      </c>
      <c r="X33" s="86">
        <f>VLOOKUP(X28, 'Step 4 - Carbon values'!$C$8:$F$88, 3,0)</f>
        <v>337.12069812033764</v>
      </c>
      <c r="Y33" s="86">
        <f>VLOOKUP(Y28, 'Step 4 - Carbon values'!$C$8:$F$88, 3,0)</f>
        <v>342.17750859214266</v>
      </c>
      <c r="Z33" s="86">
        <f>VLOOKUP(Z28, 'Step 4 - Carbon values'!$C$8:$F$88, 3,0)</f>
        <v>347.31017122102475</v>
      </c>
      <c r="AA33" s="86">
        <f>VLOOKUP(AA28, 'Step 4 - Carbon values'!$C$8:$F$88, 3,0)</f>
        <v>352.51982378934014</v>
      </c>
      <c r="AB33" s="86">
        <f>VLOOKUP(AB28, 'Step 4 - Carbon values'!$C$8:$F$88, 3,0)</f>
        <v>357.80762114618017</v>
      </c>
      <c r="AC33" s="86">
        <f>VLOOKUP(AC28, 'Step 4 - Carbon values'!$C$8:$F$88, 3,0)</f>
        <v>363.17473546337283</v>
      </c>
      <c r="AD33" s="86">
        <f>VLOOKUP(AD28, 'Step 4 - Carbon values'!$C$8:$F$88, 3,0)</f>
        <v>368.62235649532334</v>
      </c>
      <c r="AE33" s="86">
        <f>VLOOKUP(AE28, 'Step 4 - Carbon values'!$C$8:$F$88, 3,0)</f>
        <v>374.15169184275317</v>
      </c>
      <c r="AF33" s="86">
        <f>VLOOKUP(AF28, 'Step 4 - Carbon values'!$C$8:$F$88, 3,0)</f>
        <v>379.76396722039442</v>
      </c>
      <c r="AG33" s="86">
        <f>VLOOKUP(AG28, 'Step 4 - Carbon values'!$C$8:$F$88, 3,0)</f>
        <v>385.46042672870033</v>
      </c>
      <c r="AH33" s="86">
        <f>VLOOKUP(AH28, 'Step 4 - Carbon values'!$C$8:$F$88, 3,0)</f>
        <v>391.24233312963082</v>
      </c>
      <c r="AI33" s="86">
        <f>VLOOKUP(AI28, 'Step 4 - Carbon values'!$C$8:$F$88, 3,0)</f>
        <v>397.1109681265753</v>
      </c>
      <c r="AJ33" s="86">
        <f>VLOOKUP(AJ28, 'Step 4 - Carbon values'!$C$8:$F$88, 3,0)</f>
        <v>403.06763264847393</v>
      </c>
      <c r="AK33" s="86">
        <f>VLOOKUP(AK28, 'Step 4 - Carbon values'!$C$8:$F$88, 3,0)</f>
        <v>409.11364713820103</v>
      </c>
      <c r="AL33" s="86">
        <f>VLOOKUP(AL28, 'Step 4 - Carbon values'!$C$8:$F$88, 3,0)</f>
        <v>415.25035184527405</v>
      </c>
      <c r="AM33" s="86">
        <f>VLOOKUP(AM28, 'Step 4 - Carbon values'!$C$8:$F$88, 3,0)</f>
        <v>421.47910712295317</v>
      </c>
      <c r="AN33" s="86">
        <f>VLOOKUP(AN28, 'Step 4 - Carbon values'!$C$8:$F$88, 3,0)</f>
        <v>427.80129372979746</v>
      </c>
      <c r="AO33" s="86">
        <f>VLOOKUP(AO28, 'Step 4 - Carbon values'!$C$8:$F$88, 3,0)</f>
        <v>434.21831313574444</v>
      </c>
      <c r="AP33" s="86">
        <f>VLOOKUP(AP28, 'Step 4 - Carbon values'!$C$8:$F$88, 3,0)</f>
        <v>440.73158783278063</v>
      </c>
      <c r="AQ33" s="86">
        <f>VLOOKUP(AQ28, 'Step 4 - Carbon values'!$C$8:$F$88, 3,0)</f>
        <v>447.34256165027233</v>
      </c>
      <c r="AR33" s="86">
        <f>VLOOKUP(AR28, 'Step 4 - Carbon values'!$C$8:$F$88, 3,0)</f>
        <v>454.05270007502639</v>
      </c>
      <c r="AS33" s="86">
        <f>VLOOKUP(AS28, 'Step 4 - Carbon values'!$C$8:$F$88, 3,0)</f>
        <v>460.86349057615178</v>
      </c>
      <c r="AT33" s="86">
        <f>VLOOKUP(AT28, 'Step 4 - Carbon values'!$C$8:$F$88, 3,0)</f>
        <v>467.77644293479403</v>
      </c>
      <c r="AU33" s="86">
        <f>VLOOKUP(AU28, 'Step 4 - Carbon values'!$C$8:$F$88, 3,0)</f>
        <v>474.79308957881597</v>
      </c>
      <c r="AV33" s="86">
        <f>VLOOKUP(AV28, 'Step 4 - Carbon values'!$C$8:$F$88, 3,0)</f>
        <v>481.9149859224982</v>
      </c>
      <c r="AW33" s="86">
        <f>VLOOKUP(AW28, 'Step 4 - Carbon values'!$C$8:$F$88, 3,0)</f>
        <v>489.1437107113357</v>
      </c>
      <c r="AX33" s="86">
        <f>VLOOKUP(AX28, 'Step 4 - Carbon values'!$C$8:$F$88, 3,0)</f>
        <v>496.48086637200572</v>
      </c>
      <c r="AY33" s="86">
        <f>VLOOKUP(AY28, 'Step 4 - Carbon values'!$C$8:$F$88, 3,0)</f>
        <v>503.92807936758578</v>
      </c>
      <c r="AZ33" s="86">
        <f>VLOOKUP(AZ28, 'Step 4 - Carbon values'!$C$8:$F$88, 3,0)</f>
        <v>511.48700055809957</v>
      </c>
      <c r="BA33" s="86">
        <f>VLOOKUP(BA28, 'Step 4 - Carbon values'!$C$8:$F$88, 3,0)</f>
        <v>519.15930556647106</v>
      </c>
      <c r="BB33" s="86">
        <f>VLOOKUP(BB28, 'Step 4 - Carbon values'!$C$8:$F$88, 3,0)</f>
        <v>526.94669514996815</v>
      </c>
      <c r="BC33" s="86">
        <f>VLOOKUP(BC28, 'Step 4 - Carbon values'!$C$8:$F$88, 3,0)</f>
        <v>534.85089557721767</v>
      </c>
      <c r="BD33" s="86">
        <f>VLOOKUP(BD28, 'Step 4 - Carbon values'!$C$8:$F$88, 3,0)</f>
        <v>542.87365901087594</v>
      </c>
      <c r="BE33" s="86">
        <f>VLOOKUP(BE28, 'Step 4 - Carbon values'!$C$8:$F$88, 3,0)</f>
        <v>551.01676389603904</v>
      </c>
      <c r="BF33" s="86">
        <f>VLOOKUP(BF28, 'Step 4 - Carbon values'!$C$8:$F$88, 3,0)</f>
        <v>559.28201535447965</v>
      </c>
      <c r="BG33" s="86">
        <f>VLOOKUP(BG28, 'Step 4 - Carbon values'!$C$8:$F$88, 3,0)</f>
        <v>567.67124558479679</v>
      </c>
      <c r="BH33" s="86">
        <f>VLOOKUP(BH28, 'Step 4 - Carbon values'!$C$8:$F$88, 3,0)</f>
        <v>576.18631426856871</v>
      </c>
      <c r="BI33" s="86">
        <f>VLOOKUP(BI28, 'Step 4 - Carbon values'!$C$8:$F$88, 3,0)</f>
        <v>584.82910898259729</v>
      </c>
      <c r="BJ33" s="86">
        <f>VLOOKUP(BJ28, 'Step 4 - Carbon values'!$C$8:$F$88, 3,0)</f>
        <v>593.60154561733623</v>
      </c>
      <c r="BK33" s="86">
        <f>VLOOKUP(BK28, 'Step 4 - Carbon values'!$C$8:$F$88, 3,0)</f>
        <v>602.50556880159627</v>
      </c>
      <c r="BL33" s="86">
        <f>VLOOKUP(BL28, 'Step 4 - Carbon values'!$C$8:$F$88, 3,0)</f>
        <v>611.54315233362024</v>
      </c>
      <c r="BM33" s="86">
        <f>VLOOKUP(BM28, 'Step 4 - Carbon values'!$C$8:$F$88, 3,0)</f>
        <v>620.71629961862459</v>
      </c>
      <c r="BN33" s="86">
        <f>VLOOKUP(BN28, 'Step 4 - Carbon values'!$C$8:$F$88, 3,0)</f>
        <v>630.02704411290392</v>
      </c>
      <c r="BO33" s="86">
        <f>VLOOKUP(BO28, 'Step 4 - Carbon values'!$C$8:$F$88, 3,0)</f>
        <v>639.47744977459752</v>
      </c>
      <c r="BP33" s="86">
        <f>VLOOKUP(BP28, 'Step 4 - Carbon values'!$C$8:$F$88, 3,0)</f>
        <v>649.06961152121653</v>
      </c>
      <c r="BQ33" s="86">
        <f>VLOOKUP(BQ28, 'Step 4 - Carbon values'!$C$8:$F$88, 3,0)</f>
        <v>658.80565569403473</v>
      </c>
      <c r="BR33" s="86">
        <f>VLOOKUP(BR28, 'Step 4 - Carbon values'!$C$8:$F$88, 3,0)</f>
        <v>668.68774052944525</v>
      </c>
      <c r="BS33" s="86">
        <f>VLOOKUP(BS28, 'Step 4 - Carbon values'!$C$8:$F$88, 3,0)</f>
        <v>678.71805663738689</v>
      </c>
      <c r="BT33" s="86">
        <f>VLOOKUP(BT28, 'Step 4 - Carbon values'!$C$8:$F$88, 3,0)</f>
        <v>688.89882748694765</v>
      </c>
      <c r="BU33" s="86">
        <f>VLOOKUP(BU28, 'Step 4 - Carbon values'!$C$8:$F$88, 3,0)</f>
        <v>699.23230989925185</v>
      </c>
      <c r="BV33" s="86">
        <f>VLOOKUP(BV28, 'Step 4 - Carbon values'!$C$8:$F$88, 3,0)</f>
        <v>709.72079454774064</v>
      </c>
      <c r="BW33" s="86">
        <f>VLOOKUP(BW28, 'Step 4 - Carbon values'!$C$8:$F$88, 3,0)</f>
        <v>720.36660646595669</v>
      </c>
      <c r="BX33" s="86">
        <f>VLOOKUP(BX28, 'Step 4 - Carbon values'!$C$8:$F$88, 3,0)</f>
        <v>731.17210556294606</v>
      </c>
      <c r="BY33" s="86">
        <f>VLOOKUP(BY28, 'Step 4 - Carbon values'!$C$8:$F$88, 3,0)</f>
        <v>742.1396871463902</v>
      </c>
      <c r="BZ33" s="86">
        <f>VLOOKUP(BZ28, 'Step 4 - Carbon values'!$C$8:$F$88, 3,0)</f>
        <v>753.27178245358607</v>
      </c>
      <c r="CA33" s="86">
        <f>VLOOKUP(CA28, 'Step 4 - Carbon values'!$C$8:$F$88, 3,0)</f>
        <v>764.57085919038991</v>
      </c>
      <c r="CB33" s="86">
        <f>VLOOKUP(CB28, 'Step 4 - Carbon values'!$C$8:$F$88, 3,0)</f>
        <v>776.03942207824571</v>
      </c>
      <c r="CC33" s="86">
        <f>VLOOKUP(CC28, 'Step 4 - Carbon values'!$C$8:$F$88, 3,0)</f>
        <v>787.68001340941942</v>
      </c>
      <c r="CD33" s="86">
        <f>VLOOKUP(CD28, 'Step 4 - Carbon values'!$C$8:$F$88, 3,0)</f>
        <v>799.49521361056065</v>
      </c>
      <c r="CE33" s="86">
        <f>VLOOKUP(CE28, 'Step 4 - Carbon values'!$C$8:$F$110, 3,0)</f>
        <v>811.48764181471904</v>
      </c>
      <c r="CF33" s="86">
        <f>VLOOKUP(CF28, 'Step 4 - Carbon values'!$C$8:$F$110, 3,0)</f>
        <v>823.6599564419397</v>
      </c>
      <c r="CG33" s="86">
        <f>VLOOKUP(CG28, 'Step 4 - Carbon values'!$C$8:$F$110, 3,0)</f>
        <v>836.01485578856875</v>
      </c>
      <c r="CH33" s="86">
        <f>VLOOKUP(CH28, 'Step 4 - Carbon values'!$C$8:$F$110, 3,0)</f>
        <v>848.55507862539719</v>
      </c>
      <c r="CI33" s="86">
        <f>VLOOKUP(CI28, 'Step 4 - Carbon values'!$C$8:$F$110, 3,0)</f>
        <v>861.28340480477812</v>
      </c>
      <c r="CJ33" s="86">
        <f>VLOOKUP(CJ28, 'Step 4 - Carbon values'!$C$8:$F$110, 3,0)</f>
        <v>874.20265587684969</v>
      </c>
      <c r="CK33" s="86">
        <f>VLOOKUP(CK28, 'Step 4 - Carbon values'!$C$8:$F$110, 3,0)</f>
        <v>887.31569571500233</v>
      </c>
      <c r="CL33" s="86">
        <f>VLOOKUP(CL28, 'Step 4 - Carbon values'!$C$8:$F$110, 3,0)</f>
        <v>900.62543115072731</v>
      </c>
      <c r="CM33" s="86">
        <f>VLOOKUP(CM28, 'Step 4 - Carbon values'!$C$8:$F$110, 3,0)</f>
        <v>914.13481261798813</v>
      </c>
      <c r="CN33" s="86">
        <f>VLOOKUP(CN28, 'Step 4 - Carbon values'!$C$8:$F$110, 3,0)</f>
        <v>927.84683480725789</v>
      </c>
      <c r="CO33" s="86">
        <f>VLOOKUP(CO28, 'Step 4 - Carbon values'!$C$8:$F$110, 3,0)</f>
        <v>941.7645373293667</v>
      </c>
      <c r="CP33" s="86">
        <f>VLOOKUP(CP28, 'Step 4 - Carbon values'!$C$8:$F$110, 3,0)</f>
        <v>955.89100538930711</v>
      </c>
      <c r="CQ33" s="86">
        <f>VLOOKUP(CQ28, 'Step 4 - Carbon values'!$C$8:$F$110, 3,0)</f>
        <v>970.22937047014659</v>
      </c>
      <c r="CR33" s="86">
        <f>VLOOKUP(CR28, 'Step 4 - Carbon values'!$C$8:$F$110, 3,0)</f>
        <v>984.7828110271987</v>
      </c>
      <c r="CS33" s="86">
        <f>VLOOKUP(CS28, 'Step 4 - Carbon values'!$C$8:$F$110, 3,0)</f>
        <v>999.55455319260659</v>
      </c>
      <c r="CT33" s="86">
        <f>VLOOKUP(CT28, 'Step 4 - Carbon values'!$C$8:$F$110, 3,0)</f>
        <v>1014.5478714904956</v>
      </c>
      <c r="CU33" s="86">
        <f>VLOOKUP(CU28, 'Step 4 - Carbon values'!$C$8:$F$110, 3,0)</f>
        <v>1029.766089562853</v>
      </c>
      <c r="CV33" s="86">
        <f>VLOOKUP(CV28, 'Step 4 - Carbon values'!$C$8:$F$110, 3,0)</f>
        <v>1045.2125809062957</v>
      </c>
      <c r="CW33" s="86">
        <f>VLOOKUP(CW28, 'Step 4 - Carbon values'!$C$8:$F$110, 3,0)</f>
        <v>1060.8907696198901</v>
      </c>
      <c r="CX33" s="86">
        <f>VLOOKUP(CX28, 'Step 4 - Carbon values'!$C$8:$F$110, 3,0)</f>
        <v>1076.8041311641882</v>
      </c>
      <c r="CY33" s="86">
        <f>VLOOKUP(CY28, 'Step 4 - Carbon values'!$C$8:$F$110, 3,0)</f>
        <v>1092.9561931316509</v>
      </c>
    </row>
    <row r="34" spans="1:103" s="11" customFormat="1" ht="12.7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row>
    <row r="35" spans="1:103" s="11" customFormat="1" ht="12.75">
      <c r="A35" s="10"/>
      <c r="B35" s="81" t="s">
        <v>543</v>
      </c>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row>
    <row r="36" spans="1:103" s="11" customFormat="1" ht="12.75">
      <c r="A36" s="10"/>
      <c r="B36" s="83"/>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row>
    <row r="37" spans="1:103" s="11" customFormat="1" ht="12.75">
      <c r="A37" s="10"/>
      <c r="B37" s="84" t="s">
        <v>216</v>
      </c>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row>
    <row r="38" spans="1:103" s="11" customFormat="1" ht="12.75">
      <c r="A38" s="10"/>
      <c r="B38" s="85" t="s">
        <v>635</v>
      </c>
      <c r="C38" s="86">
        <f>E13</f>
        <v>-129.75</v>
      </c>
      <c r="D38" s="86">
        <f>$C$38</f>
        <v>-129.75</v>
      </c>
      <c r="E38" s="86">
        <f t="shared" ref="E38:BP38" si="3">$C$38</f>
        <v>-129.75</v>
      </c>
      <c r="F38" s="86">
        <f t="shared" si="3"/>
        <v>-129.75</v>
      </c>
      <c r="G38" s="86">
        <f t="shared" si="3"/>
        <v>-129.75</v>
      </c>
      <c r="H38" s="86">
        <f t="shared" si="3"/>
        <v>-129.75</v>
      </c>
      <c r="I38" s="86">
        <f t="shared" si="3"/>
        <v>-129.75</v>
      </c>
      <c r="J38" s="86">
        <f t="shared" si="3"/>
        <v>-129.75</v>
      </c>
      <c r="K38" s="86">
        <f t="shared" si="3"/>
        <v>-129.75</v>
      </c>
      <c r="L38" s="86">
        <f t="shared" si="3"/>
        <v>-129.75</v>
      </c>
      <c r="M38" s="86">
        <f t="shared" si="3"/>
        <v>-129.75</v>
      </c>
      <c r="N38" s="86">
        <f t="shared" si="3"/>
        <v>-129.75</v>
      </c>
      <c r="O38" s="86">
        <f t="shared" si="3"/>
        <v>-129.75</v>
      </c>
      <c r="P38" s="86">
        <f t="shared" si="3"/>
        <v>-129.75</v>
      </c>
      <c r="Q38" s="86">
        <f t="shared" si="3"/>
        <v>-129.75</v>
      </c>
      <c r="R38" s="86">
        <f t="shared" si="3"/>
        <v>-129.75</v>
      </c>
      <c r="S38" s="86">
        <f t="shared" si="3"/>
        <v>-129.75</v>
      </c>
      <c r="T38" s="86">
        <f t="shared" si="3"/>
        <v>-129.75</v>
      </c>
      <c r="U38" s="86">
        <f t="shared" si="3"/>
        <v>-129.75</v>
      </c>
      <c r="V38" s="86">
        <f t="shared" si="3"/>
        <v>-129.75</v>
      </c>
      <c r="W38" s="86">
        <f t="shared" si="3"/>
        <v>-129.75</v>
      </c>
      <c r="X38" s="86">
        <f t="shared" si="3"/>
        <v>-129.75</v>
      </c>
      <c r="Y38" s="86">
        <f t="shared" si="3"/>
        <v>-129.75</v>
      </c>
      <c r="Z38" s="86">
        <f t="shared" si="3"/>
        <v>-129.75</v>
      </c>
      <c r="AA38" s="86">
        <f t="shared" si="3"/>
        <v>-129.75</v>
      </c>
      <c r="AB38" s="86">
        <f t="shared" si="3"/>
        <v>-129.75</v>
      </c>
      <c r="AC38" s="86">
        <f t="shared" si="3"/>
        <v>-129.75</v>
      </c>
      <c r="AD38" s="86">
        <f t="shared" si="3"/>
        <v>-129.75</v>
      </c>
      <c r="AE38" s="86">
        <f t="shared" si="3"/>
        <v>-129.75</v>
      </c>
      <c r="AF38" s="86">
        <f t="shared" si="3"/>
        <v>-129.75</v>
      </c>
      <c r="AG38" s="86">
        <f t="shared" si="3"/>
        <v>-129.75</v>
      </c>
      <c r="AH38" s="86">
        <f t="shared" si="3"/>
        <v>-129.75</v>
      </c>
      <c r="AI38" s="86">
        <f t="shared" si="3"/>
        <v>-129.75</v>
      </c>
      <c r="AJ38" s="86">
        <f t="shared" si="3"/>
        <v>-129.75</v>
      </c>
      <c r="AK38" s="86">
        <f t="shared" si="3"/>
        <v>-129.75</v>
      </c>
      <c r="AL38" s="86">
        <f t="shared" si="3"/>
        <v>-129.75</v>
      </c>
      <c r="AM38" s="86">
        <f t="shared" si="3"/>
        <v>-129.75</v>
      </c>
      <c r="AN38" s="86">
        <f t="shared" si="3"/>
        <v>-129.75</v>
      </c>
      <c r="AO38" s="86">
        <f t="shared" si="3"/>
        <v>-129.75</v>
      </c>
      <c r="AP38" s="86">
        <f t="shared" si="3"/>
        <v>-129.75</v>
      </c>
      <c r="AQ38" s="86">
        <f t="shared" si="3"/>
        <v>-129.75</v>
      </c>
      <c r="AR38" s="86">
        <f t="shared" si="3"/>
        <v>-129.75</v>
      </c>
      <c r="AS38" s="86">
        <f t="shared" si="3"/>
        <v>-129.75</v>
      </c>
      <c r="AT38" s="86">
        <f t="shared" si="3"/>
        <v>-129.75</v>
      </c>
      <c r="AU38" s="86">
        <f t="shared" si="3"/>
        <v>-129.75</v>
      </c>
      <c r="AV38" s="86">
        <f t="shared" si="3"/>
        <v>-129.75</v>
      </c>
      <c r="AW38" s="86">
        <f t="shared" si="3"/>
        <v>-129.75</v>
      </c>
      <c r="AX38" s="86">
        <f t="shared" si="3"/>
        <v>-129.75</v>
      </c>
      <c r="AY38" s="86">
        <f t="shared" si="3"/>
        <v>-129.75</v>
      </c>
      <c r="AZ38" s="86">
        <f t="shared" si="3"/>
        <v>-129.75</v>
      </c>
      <c r="BA38" s="86">
        <f t="shared" si="3"/>
        <v>-129.75</v>
      </c>
      <c r="BB38" s="86">
        <f t="shared" si="3"/>
        <v>-129.75</v>
      </c>
      <c r="BC38" s="86">
        <f t="shared" si="3"/>
        <v>-129.75</v>
      </c>
      <c r="BD38" s="86">
        <f t="shared" si="3"/>
        <v>-129.75</v>
      </c>
      <c r="BE38" s="86">
        <f t="shared" si="3"/>
        <v>-129.75</v>
      </c>
      <c r="BF38" s="86">
        <f t="shared" si="3"/>
        <v>-129.75</v>
      </c>
      <c r="BG38" s="86">
        <f t="shared" si="3"/>
        <v>-129.75</v>
      </c>
      <c r="BH38" s="86">
        <f t="shared" si="3"/>
        <v>-129.75</v>
      </c>
      <c r="BI38" s="86">
        <f t="shared" si="3"/>
        <v>-129.75</v>
      </c>
      <c r="BJ38" s="86">
        <f t="shared" si="3"/>
        <v>-129.75</v>
      </c>
      <c r="BK38" s="86">
        <f t="shared" si="3"/>
        <v>-129.75</v>
      </c>
      <c r="BL38" s="86">
        <f t="shared" si="3"/>
        <v>-129.75</v>
      </c>
      <c r="BM38" s="86">
        <f t="shared" si="3"/>
        <v>-129.75</v>
      </c>
      <c r="BN38" s="86">
        <f t="shared" si="3"/>
        <v>-129.75</v>
      </c>
      <c r="BO38" s="86">
        <f t="shared" si="3"/>
        <v>-129.75</v>
      </c>
      <c r="BP38" s="86">
        <f t="shared" si="3"/>
        <v>-129.75</v>
      </c>
      <c r="BQ38" s="86">
        <f t="shared" ref="BQ38:CY38" si="4">$C$38</f>
        <v>-129.75</v>
      </c>
      <c r="BR38" s="86">
        <f t="shared" si="4"/>
        <v>-129.75</v>
      </c>
      <c r="BS38" s="86">
        <f t="shared" si="4"/>
        <v>-129.75</v>
      </c>
      <c r="BT38" s="86">
        <f t="shared" si="4"/>
        <v>-129.75</v>
      </c>
      <c r="BU38" s="86">
        <f t="shared" si="4"/>
        <v>-129.75</v>
      </c>
      <c r="BV38" s="86">
        <f t="shared" si="4"/>
        <v>-129.75</v>
      </c>
      <c r="BW38" s="86">
        <f t="shared" si="4"/>
        <v>-129.75</v>
      </c>
      <c r="BX38" s="86">
        <f t="shared" si="4"/>
        <v>-129.75</v>
      </c>
      <c r="BY38" s="86">
        <f t="shared" si="4"/>
        <v>-129.75</v>
      </c>
      <c r="BZ38" s="86">
        <f t="shared" si="4"/>
        <v>-129.75</v>
      </c>
      <c r="CA38" s="86">
        <f t="shared" si="4"/>
        <v>-129.75</v>
      </c>
      <c r="CB38" s="86">
        <f t="shared" si="4"/>
        <v>-129.75</v>
      </c>
      <c r="CC38" s="86">
        <f t="shared" si="4"/>
        <v>-129.75</v>
      </c>
      <c r="CD38" s="86">
        <f t="shared" si="4"/>
        <v>-129.75</v>
      </c>
      <c r="CE38" s="86">
        <f t="shared" si="4"/>
        <v>-129.75</v>
      </c>
      <c r="CF38" s="86">
        <f t="shared" si="4"/>
        <v>-129.75</v>
      </c>
      <c r="CG38" s="86">
        <f t="shared" si="4"/>
        <v>-129.75</v>
      </c>
      <c r="CH38" s="86">
        <f t="shared" si="4"/>
        <v>-129.75</v>
      </c>
      <c r="CI38" s="86">
        <f t="shared" si="4"/>
        <v>-129.75</v>
      </c>
      <c r="CJ38" s="86">
        <f t="shared" si="4"/>
        <v>-129.75</v>
      </c>
      <c r="CK38" s="86">
        <f t="shared" si="4"/>
        <v>-129.75</v>
      </c>
      <c r="CL38" s="86">
        <f t="shared" si="4"/>
        <v>-129.75</v>
      </c>
      <c r="CM38" s="86">
        <f t="shared" si="4"/>
        <v>-129.75</v>
      </c>
      <c r="CN38" s="86">
        <f t="shared" si="4"/>
        <v>-129.75</v>
      </c>
      <c r="CO38" s="86">
        <f t="shared" si="4"/>
        <v>-129.75</v>
      </c>
      <c r="CP38" s="86">
        <f t="shared" si="4"/>
        <v>-129.75</v>
      </c>
      <c r="CQ38" s="86">
        <f t="shared" si="4"/>
        <v>-129.75</v>
      </c>
      <c r="CR38" s="86">
        <f t="shared" si="4"/>
        <v>-129.75</v>
      </c>
      <c r="CS38" s="86">
        <f t="shared" si="4"/>
        <v>-129.75</v>
      </c>
      <c r="CT38" s="86">
        <f t="shared" si="4"/>
        <v>-129.75</v>
      </c>
      <c r="CU38" s="86">
        <f t="shared" si="4"/>
        <v>-129.75</v>
      </c>
      <c r="CV38" s="86">
        <f t="shared" si="4"/>
        <v>-129.75</v>
      </c>
      <c r="CW38" s="86">
        <f t="shared" si="4"/>
        <v>-129.75</v>
      </c>
      <c r="CX38" s="86">
        <f t="shared" si="4"/>
        <v>-129.75</v>
      </c>
      <c r="CY38" s="86">
        <f t="shared" si="4"/>
        <v>-129.75</v>
      </c>
    </row>
    <row r="39" spans="1:103" s="11" customFormat="1" ht="12.75">
      <c r="A39" s="87"/>
      <c r="B39" s="88" t="s">
        <v>636</v>
      </c>
      <c r="C39" s="89">
        <f>C38*C33</f>
        <v>-31860.242649665761</v>
      </c>
      <c r="D39" s="89">
        <f t="shared" ref="D39:BO39" si="5">D38*D33</f>
        <v>-32345.424009812956</v>
      </c>
      <c r="E39" s="89">
        <f t="shared" si="5"/>
        <v>-32837.993918591834</v>
      </c>
      <c r="F39" s="89">
        <f t="shared" si="5"/>
        <v>-33338.064891971408</v>
      </c>
      <c r="G39" s="89">
        <f t="shared" si="5"/>
        <v>-33845.751159361833</v>
      </c>
      <c r="H39" s="89">
        <f t="shared" si="5"/>
        <v>-34361.168689707447</v>
      </c>
      <c r="I39" s="89">
        <f t="shared" si="5"/>
        <v>-34884.435217977101</v>
      </c>
      <c r="J39" s="89">
        <f t="shared" si="5"/>
        <v>-35415.670272057978</v>
      </c>
      <c r="K39" s="89">
        <f t="shared" si="5"/>
        <v>-35954.99520005886</v>
      </c>
      <c r="L39" s="89">
        <f t="shared" si="5"/>
        <v>-36502.533198029298</v>
      </c>
      <c r="M39" s="89">
        <f t="shared" si="5"/>
        <v>-37058.409338100813</v>
      </c>
      <c r="N39" s="89">
        <f t="shared" si="5"/>
        <v>-37622.750597056664</v>
      </c>
      <c r="O39" s="89">
        <f t="shared" si="5"/>
        <v>-38195.685885336716</v>
      </c>
      <c r="P39" s="89">
        <f t="shared" si="5"/>
        <v>-38777.346076483977</v>
      </c>
      <c r="Q39" s="89">
        <f t="shared" si="5"/>
        <v>-39367.864037039566</v>
      </c>
      <c r="R39" s="89">
        <f t="shared" si="5"/>
        <v>-39967.374656892964</v>
      </c>
      <c r="S39" s="89">
        <f t="shared" si="5"/>
        <v>-40576.014880094379</v>
      </c>
      <c r="T39" s="89">
        <f t="shared" si="5"/>
        <v>-41193.923736136421</v>
      </c>
      <c r="U39" s="89">
        <f t="shared" si="5"/>
        <v>-41821.242371712106</v>
      </c>
      <c r="V39" s="89">
        <f t="shared" si="5"/>
        <v>-42458.114082956454</v>
      </c>
      <c r="W39" s="89">
        <f t="shared" si="5"/>
        <v>-43094.985794200795</v>
      </c>
      <c r="X39" s="89">
        <f t="shared" si="5"/>
        <v>-43741.410581113807</v>
      </c>
      <c r="Y39" s="89">
        <f t="shared" si="5"/>
        <v>-44397.531739830512</v>
      </c>
      <c r="Z39" s="89">
        <f t="shared" si="5"/>
        <v>-45063.494715927962</v>
      </c>
      <c r="AA39" s="89">
        <f t="shared" si="5"/>
        <v>-45739.44713666688</v>
      </c>
      <c r="AB39" s="89">
        <f t="shared" si="5"/>
        <v>-46425.53884371688</v>
      </c>
      <c r="AC39" s="89">
        <f t="shared" si="5"/>
        <v>-47121.921926372626</v>
      </c>
      <c r="AD39" s="89">
        <f t="shared" si="5"/>
        <v>-47828.750755268207</v>
      </c>
      <c r="AE39" s="89">
        <f t="shared" si="5"/>
        <v>-48546.182016597224</v>
      </c>
      <c r="AF39" s="89">
        <f t="shared" si="5"/>
        <v>-49274.374746846173</v>
      </c>
      <c r="AG39" s="89">
        <f t="shared" si="5"/>
        <v>-50013.490368048864</v>
      </c>
      <c r="AH39" s="89">
        <f t="shared" si="5"/>
        <v>-50763.692723569598</v>
      </c>
      <c r="AI39" s="89">
        <f t="shared" si="5"/>
        <v>-51525.148114423144</v>
      </c>
      <c r="AJ39" s="89">
        <f t="shared" si="5"/>
        <v>-52298.025336139493</v>
      </c>
      <c r="AK39" s="89">
        <f t="shared" si="5"/>
        <v>-53082.495716181584</v>
      </c>
      <c r="AL39" s="89">
        <f t="shared" si="5"/>
        <v>-53878.733151924309</v>
      </c>
      <c r="AM39" s="89">
        <f t="shared" si="5"/>
        <v>-54686.91414920317</v>
      </c>
      <c r="AN39" s="89">
        <f t="shared" si="5"/>
        <v>-55507.217861441219</v>
      </c>
      <c r="AO39" s="89">
        <f t="shared" si="5"/>
        <v>-56339.826129362838</v>
      </c>
      <c r="AP39" s="89">
        <f t="shared" si="5"/>
        <v>-57184.923521303288</v>
      </c>
      <c r="AQ39" s="89">
        <f t="shared" si="5"/>
        <v>-58042.697374122836</v>
      </c>
      <c r="AR39" s="89">
        <f t="shared" si="5"/>
        <v>-58913.337834734673</v>
      </c>
      <c r="AS39" s="89">
        <f t="shared" si="5"/>
        <v>-59797.037902255695</v>
      </c>
      <c r="AT39" s="89">
        <f t="shared" si="5"/>
        <v>-60693.993470789523</v>
      </c>
      <c r="AU39" s="89">
        <f t="shared" si="5"/>
        <v>-61604.403372851375</v>
      </c>
      <c r="AV39" s="89">
        <f t="shared" si="5"/>
        <v>-62528.469423444141</v>
      </c>
      <c r="AW39" s="89">
        <f t="shared" si="5"/>
        <v>-63466.396464795806</v>
      </c>
      <c r="AX39" s="89">
        <f t="shared" si="5"/>
        <v>-64418.392411767745</v>
      </c>
      <c r="AY39" s="89">
        <f t="shared" si="5"/>
        <v>-65384.668297944256</v>
      </c>
      <c r="AZ39" s="89">
        <f t="shared" si="5"/>
        <v>-66365.438322413422</v>
      </c>
      <c r="BA39" s="89">
        <f t="shared" si="5"/>
        <v>-67360.919897249623</v>
      </c>
      <c r="BB39" s="89">
        <f t="shared" si="5"/>
        <v>-68371.333695708367</v>
      </c>
      <c r="BC39" s="89">
        <f t="shared" si="5"/>
        <v>-69396.903701143994</v>
      </c>
      <c r="BD39" s="89">
        <f t="shared" si="5"/>
        <v>-70437.857256661155</v>
      </c>
      <c r="BE39" s="89">
        <f t="shared" si="5"/>
        <v>-71494.425115511069</v>
      </c>
      <c r="BF39" s="89">
        <f t="shared" si="5"/>
        <v>-72566.841492243737</v>
      </c>
      <c r="BG39" s="89">
        <f t="shared" si="5"/>
        <v>-73655.344114627384</v>
      </c>
      <c r="BH39" s="89">
        <f t="shared" si="5"/>
        <v>-74760.174276346792</v>
      </c>
      <c r="BI39" s="89">
        <f t="shared" si="5"/>
        <v>-75881.576890491997</v>
      </c>
      <c r="BJ39" s="89">
        <f t="shared" si="5"/>
        <v>-77019.800543849371</v>
      </c>
      <c r="BK39" s="89">
        <f t="shared" si="5"/>
        <v>-78175.097552007122</v>
      </c>
      <c r="BL39" s="89">
        <f t="shared" si="5"/>
        <v>-79347.724015287225</v>
      </c>
      <c r="BM39" s="89">
        <f t="shared" si="5"/>
        <v>-80537.939875516546</v>
      </c>
      <c r="BN39" s="89">
        <f t="shared" si="5"/>
        <v>-81746.008973649281</v>
      </c>
      <c r="BO39" s="89">
        <f t="shared" si="5"/>
        <v>-82972.199108254033</v>
      </c>
      <c r="BP39" s="89">
        <f t="shared" ref="BP39:CD39" si="6">BP38*BP33</f>
        <v>-84216.782094877839</v>
      </c>
      <c r="BQ39" s="89">
        <f t="shared" si="6"/>
        <v>-85480.033826301005</v>
      </c>
      <c r="BR39" s="89">
        <f t="shared" si="6"/>
        <v>-86762.234333695524</v>
      </c>
      <c r="BS39" s="89">
        <f t="shared" si="6"/>
        <v>-88063.667848700949</v>
      </c>
      <c r="BT39" s="89">
        <f t="shared" si="6"/>
        <v>-89384.622866431455</v>
      </c>
      <c r="BU39" s="89">
        <f t="shared" si="6"/>
        <v>-90725.392209427926</v>
      </c>
      <c r="BV39" s="89">
        <f t="shared" si="6"/>
        <v>-92086.273092569347</v>
      </c>
      <c r="BW39" s="89">
        <f t="shared" si="6"/>
        <v>-93467.567188957881</v>
      </c>
      <c r="BX39" s="89">
        <f t="shared" si="6"/>
        <v>-94869.580696792254</v>
      </c>
      <c r="BY39" s="89">
        <f t="shared" si="6"/>
        <v>-96292.624407244133</v>
      </c>
      <c r="BZ39" s="89">
        <f t="shared" si="6"/>
        <v>-97737.013773352795</v>
      </c>
      <c r="CA39" s="89">
        <f t="shared" si="6"/>
        <v>-99203.068979953096</v>
      </c>
      <c r="CB39" s="89">
        <f t="shared" si="6"/>
        <v>-100691.11501465239</v>
      </c>
      <c r="CC39" s="89">
        <f t="shared" si="6"/>
        <v>-102201.48173987216</v>
      </c>
      <c r="CD39" s="89">
        <f t="shared" si="6"/>
        <v>-103734.50396597025</v>
      </c>
      <c r="CE39" s="89">
        <f t="shared" ref="CE39:CY39" si="7">CE38*CE33</f>
        <v>-105290.5215254598</v>
      </c>
      <c r="CF39" s="89">
        <f t="shared" si="7"/>
        <v>-106869.87934834168</v>
      </c>
      <c r="CG39" s="89">
        <f t="shared" si="7"/>
        <v>-108472.9275385668</v>
      </c>
      <c r="CH39" s="89">
        <f t="shared" si="7"/>
        <v>-110100.02145164528</v>
      </c>
      <c r="CI39" s="89">
        <f t="shared" si="7"/>
        <v>-111751.52177341995</v>
      </c>
      <c r="CJ39" s="89">
        <f t="shared" si="7"/>
        <v>-113427.79460002125</v>
      </c>
      <c r="CK39" s="89">
        <f t="shared" si="7"/>
        <v>-115129.21151902156</v>
      </c>
      <c r="CL39" s="89">
        <f t="shared" si="7"/>
        <v>-116856.14969180687</v>
      </c>
      <c r="CM39" s="89">
        <f t="shared" si="7"/>
        <v>-118608.99193718396</v>
      </c>
      <c r="CN39" s="89">
        <f t="shared" si="7"/>
        <v>-120388.12681624171</v>
      </c>
      <c r="CO39" s="89">
        <f t="shared" si="7"/>
        <v>-122193.94871848534</v>
      </c>
      <c r="CP39" s="89">
        <f t="shared" si="7"/>
        <v>-124026.8579492626</v>
      </c>
      <c r="CQ39" s="89">
        <f t="shared" si="7"/>
        <v>-125887.26081850153</v>
      </c>
      <c r="CR39" s="89">
        <f t="shared" si="7"/>
        <v>-127775.56973077903</v>
      </c>
      <c r="CS39" s="89">
        <f t="shared" si="7"/>
        <v>-129692.20327674071</v>
      </c>
      <c r="CT39" s="89">
        <f t="shared" si="7"/>
        <v>-131637.58632589181</v>
      </c>
      <c r="CU39" s="89">
        <f t="shared" si="7"/>
        <v>-133612.15012078019</v>
      </c>
      <c r="CV39" s="89">
        <f t="shared" si="7"/>
        <v>-135616.33237259186</v>
      </c>
      <c r="CW39" s="89">
        <f t="shared" si="7"/>
        <v>-137650.57735818074</v>
      </c>
      <c r="CX39" s="89">
        <f t="shared" si="7"/>
        <v>-139715.33601855341</v>
      </c>
      <c r="CY39" s="89">
        <f t="shared" si="7"/>
        <v>-141811.0660588317</v>
      </c>
    </row>
    <row r="40" spans="1:103" s="11" customFormat="1" ht="12.75">
      <c r="A40" s="87"/>
      <c r="B40" s="90" t="s">
        <v>637</v>
      </c>
      <c r="C40" s="89">
        <f t="shared" ref="C40:AH40" si="8">C39*C31</f>
        <v>-31860.242649665761</v>
      </c>
      <c r="D40" s="89">
        <f t="shared" si="8"/>
        <v>-31251.617400785468</v>
      </c>
      <c r="E40" s="89">
        <f t="shared" si="8"/>
        <v>-30654.618701572348</v>
      </c>
      <c r="F40" s="89">
        <f t="shared" si="8"/>
        <v>-30069.024450400797</v>
      </c>
      <c r="G40" s="89">
        <f t="shared" si="8"/>
        <v>-29494.616788445815</v>
      </c>
      <c r="H40" s="89">
        <f t="shared" si="8"/>
        <v>-28931.182018632942</v>
      </c>
      <c r="I40" s="89">
        <f t="shared" si="8"/>
        <v>-28378.510526136437</v>
      </c>
      <c r="J40" s="89">
        <f t="shared" si="8"/>
        <v>-27836.396700396228</v>
      </c>
      <c r="K40" s="89">
        <f t="shared" si="8"/>
        <v>-27304.638858624519</v>
      </c>
      <c r="L40" s="89">
        <f t="shared" si="8"/>
        <v>-26783.0391707737</v>
      </c>
      <c r="M40" s="89">
        <f t="shared" si="8"/>
        <v>-26271.403585937573</v>
      </c>
      <c r="N40" s="89">
        <f t="shared" si="8"/>
        <v>-25769.541760158485</v>
      </c>
      <c r="O40" s="89">
        <f t="shared" si="8"/>
        <v>-25277.266985613664</v>
      </c>
      <c r="P40" s="89">
        <f t="shared" si="8"/>
        <v>-24794.39612115419</v>
      </c>
      <c r="Q40" s="89">
        <f t="shared" si="8"/>
        <v>-24320.749524170958</v>
      </c>
      <c r="R40" s="89">
        <f t="shared" si="8"/>
        <v>-23856.150983762192</v>
      </c>
      <c r="S40" s="89">
        <f t="shared" si="8"/>
        <v>-23400.427655177613</v>
      </c>
      <c r="T40" s="89">
        <f t="shared" si="8"/>
        <v>-22953.409995514958</v>
      </c>
      <c r="U40" s="89">
        <f t="shared" si="8"/>
        <v>-22514.931700644902</v>
      </c>
      <c r="V40" s="89">
        <f t="shared" si="8"/>
        <v>-22084.82964334084</v>
      </c>
      <c r="W40" s="89">
        <f t="shared" si="8"/>
        <v>-21658.069650232803</v>
      </c>
      <c r="X40" s="89">
        <f t="shared" si="8"/>
        <v>-21239.556227039899</v>
      </c>
      <c r="Y40" s="89">
        <f t="shared" si="8"/>
        <v>-20829.130019754106</v>
      </c>
      <c r="Z40" s="89">
        <f t="shared" si="8"/>
        <v>-20426.6347536719</v>
      </c>
      <c r="AA40" s="89">
        <f t="shared" si="8"/>
        <v>-20031.917173890801</v>
      </c>
      <c r="AB40" s="89">
        <f t="shared" si="8"/>
        <v>-19644.826986955715</v>
      </c>
      <c r="AC40" s="89">
        <f t="shared" si="8"/>
        <v>-19265.216803632899</v>
      </c>
      <c r="AD40" s="89">
        <f t="shared" si="8"/>
        <v>-18892.942082789748</v>
      </c>
      <c r="AE40" s="89">
        <f t="shared" si="8"/>
        <v>-18527.861076359026</v>
      </c>
      <c r="AF40" s="89">
        <f t="shared" si="8"/>
        <v>-18169.83477536658</v>
      </c>
      <c r="AG40" s="89">
        <f t="shared" si="8"/>
        <v>-17818.72685700201</v>
      </c>
      <c r="AH40" s="89">
        <f t="shared" si="8"/>
        <v>-17559.230834812661</v>
      </c>
      <c r="AI40" s="89">
        <f t="shared" ref="AI40:BN40" si="9">AI39*AI31</f>
        <v>-17303.513880907623</v>
      </c>
      <c r="AJ40" s="89">
        <f t="shared" si="9"/>
        <v>-17051.520960311882</v>
      </c>
      <c r="AK40" s="89">
        <f t="shared" si="9"/>
        <v>-16803.19783953064</v>
      </c>
      <c r="AL40" s="89">
        <f t="shared" si="9"/>
        <v>-16558.491074877282</v>
      </c>
      <c r="AM40" s="89">
        <f t="shared" si="9"/>
        <v>-16317.3480009713</v>
      </c>
      <c r="AN40" s="89">
        <f t="shared" si="9"/>
        <v>-16079.716719403756</v>
      </c>
      <c r="AO40" s="89">
        <f t="shared" si="9"/>
        <v>-15845.54608756778</v>
      </c>
      <c r="AP40" s="89">
        <f t="shared" si="9"/>
        <v>-15614.785707651747</v>
      </c>
      <c r="AQ40" s="89">
        <f t="shared" si="9"/>
        <v>-15387.38591579274</v>
      </c>
      <c r="AR40" s="89">
        <f t="shared" si="9"/>
        <v>-15163.297771387992</v>
      </c>
      <c r="AS40" s="89">
        <f t="shared" si="9"/>
        <v>-14942.473046561954</v>
      </c>
      <c r="AT40" s="89">
        <f t="shared" si="9"/>
        <v>-14724.864215786778</v>
      </c>
      <c r="AU40" s="89">
        <f t="shared" si="9"/>
        <v>-14510.424445653962</v>
      </c>
      <c r="AV40" s="89">
        <f t="shared" si="9"/>
        <v>-14299.107584794923</v>
      </c>
      <c r="AW40" s="89">
        <f t="shared" si="9"/>
        <v>-14090.868153948393</v>
      </c>
      <c r="AX40" s="89">
        <f t="shared" si="9"/>
        <v>-13885.661336172449</v>
      </c>
      <c r="AY40" s="89">
        <f t="shared" si="9"/>
        <v>-13683.442967199062</v>
      </c>
      <c r="AZ40" s="89">
        <f t="shared" si="9"/>
        <v>-13484.169525929172</v>
      </c>
      <c r="BA40" s="89">
        <f t="shared" si="9"/>
        <v>-13287.798125066125</v>
      </c>
      <c r="BB40" s="89">
        <f t="shared" si="9"/>
        <v>-13094.286501885552</v>
      </c>
      <c r="BC40" s="89">
        <f t="shared" si="9"/>
        <v>-12903.593009139646</v>
      </c>
      <c r="BD40" s="89">
        <f t="shared" si="9"/>
        <v>-12715.676606093923</v>
      </c>
      <c r="BE40" s="89">
        <f t="shared" si="9"/>
        <v>-12530.496849694497</v>
      </c>
      <c r="BF40" s="89">
        <f t="shared" si="9"/>
        <v>-12348.013885863995</v>
      </c>
      <c r="BG40" s="89">
        <f t="shared" si="9"/>
        <v>-12168.188440924227</v>
      </c>
      <c r="BH40" s="89">
        <f t="shared" si="9"/>
        <v>-11990.981813143777</v>
      </c>
      <c r="BI40" s="89">
        <f t="shared" si="9"/>
        <v>-11816.355864408673</v>
      </c>
      <c r="BJ40" s="89">
        <f t="shared" si="9"/>
        <v>-11644.273012014371</v>
      </c>
      <c r="BK40" s="89">
        <f t="shared" si="9"/>
        <v>-11474.696220577271</v>
      </c>
      <c r="BL40" s="89">
        <f t="shared" si="9"/>
        <v>-11307.588994064008</v>
      </c>
      <c r="BM40" s="89">
        <f t="shared" si="9"/>
        <v>-11142.915367936865</v>
      </c>
      <c r="BN40" s="89">
        <f t="shared" si="9"/>
        <v>-10980.639901413511</v>
      </c>
      <c r="BO40" s="89">
        <f t="shared" ref="BO40:CD40" si="10">BO39*BO31</f>
        <v>-10820.727669839529</v>
      </c>
      <c r="BP40" s="89">
        <f t="shared" si="10"/>
        <v>-10663.144257171964</v>
      </c>
      <c r="BQ40" s="89">
        <f t="shared" si="10"/>
        <v>-10507.85574857237</v>
      </c>
      <c r="BR40" s="89">
        <f t="shared" si="10"/>
        <v>-10354.828723107725</v>
      </c>
      <c r="BS40" s="89">
        <f t="shared" si="10"/>
        <v>-10204.030246557611</v>
      </c>
      <c r="BT40" s="89">
        <f t="shared" si="10"/>
        <v>-10055.42786432619</v>
      </c>
      <c r="BU40" s="89">
        <f t="shared" si="10"/>
        <v>-9908.98959445736</v>
      </c>
      <c r="BV40" s="89">
        <f t="shared" si="10"/>
        <v>-9764.6839207516714</v>
      </c>
      <c r="BW40" s="89">
        <f t="shared" si="10"/>
        <v>-9622.4797859834416</v>
      </c>
      <c r="BX40" s="89">
        <f t="shared" si="10"/>
        <v>-9482.3465852166937</v>
      </c>
      <c r="BY40" s="89">
        <f t="shared" si="10"/>
        <v>-9344.2541592183916</v>
      </c>
      <c r="BZ40" s="89">
        <f t="shared" si="10"/>
        <v>-9208.1727879676382</v>
      </c>
      <c r="CA40" s="89">
        <f t="shared" si="10"/>
        <v>-9118.3369558899067</v>
      </c>
      <c r="CB40" s="89">
        <f t="shared" si="10"/>
        <v>-9029.3775709543952</v>
      </c>
      <c r="CC40" s="89">
        <f t="shared" si="10"/>
        <v>-8941.2860824572781</v>
      </c>
      <c r="CD40" s="89">
        <f t="shared" si="10"/>
        <v>-8854.0540231162322</v>
      </c>
      <c r="CE40" s="89">
        <f t="shared" ref="CE40:CY40" si="11">CE39*CE31</f>
        <v>-8767.6730082565628</v>
      </c>
      <c r="CF40" s="89">
        <f t="shared" si="11"/>
        <v>-8682.1347350052783</v>
      </c>
      <c r="CG40" s="89">
        <f t="shared" si="11"/>
        <v>-8597.430981493033</v>
      </c>
      <c r="CH40" s="89">
        <f t="shared" si="11"/>
        <v>-8513.5536060638315</v>
      </c>
      <c r="CI40" s="89">
        <f t="shared" si="11"/>
        <v>-8430.4945464924767</v>
      </c>
      <c r="CJ40" s="89">
        <f t="shared" si="11"/>
        <v>-8348.2458192096237</v>
      </c>
      <c r="CK40" s="89">
        <f t="shared" si="11"/>
        <v>-8266.799518534408</v>
      </c>
      <c r="CL40" s="89">
        <f t="shared" si="11"/>
        <v>-8186.1478159145609</v>
      </c>
      <c r="CM40" s="89">
        <f t="shared" si="11"/>
        <v>-8106.2829591739301</v>
      </c>
      <c r="CN40" s="89">
        <f t="shared" si="11"/>
        <v>-8027.1972717673552</v>
      </c>
      <c r="CO40" s="89">
        <f t="shared" si="11"/>
        <v>-7948.8831520427966</v>
      </c>
      <c r="CP40" s="89">
        <f t="shared" si="11"/>
        <v>-7871.3330725106716</v>
      </c>
      <c r="CQ40" s="89">
        <f t="shared" si="11"/>
        <v>-7794.5395791203246</v>
      </c>
      <c r="CR40" s="89">
        <f t="shared" si="11"/>
        <v>-7718.4952905435393</v>
      </c>
      <c r="CS40" s="89">
        <f t="shared" si="11"/>
        <v>-7643.1928974650664</v>
      </c>
      <c r="CT40" s="89">
        <f t="shared" si="11"/>
        <v>-7568.6251618800416</v>
      </c>
      <c r="CU40" s="89">
        <f t="shared" si="11"/>
        <v>-7494.7849163982855</v>
      </c>
      <c r="CV40" s="89">
        <f t="shared" si="11"/>
        <v>-7421.6650635553742</v>
      </c>
      <c r="CW40" s="89">
        <f t="shared" si="11"/>
        <v>-7349.258575130445</v>
      </c>
      <c r="CX40" s="89">
        <f t="shared" si="11"/>
        <v>-7277.5584914706333</v>
      </c>
      <c r="CY40" s="89">
        <f t="shared" si="11"/>
        <v>-7206.5579208221388</v>
      </c>
    </row>
    <row r="41" spans="1:103" s="11" customFormat="1" ht="12.75">
      <c r="A41" s="87"/>
      <c r="B41" s="88" t="s">
        <v>638</v>
      </c>
      <c r="C41" s="91">
        <f ca="1">SUM(OFFSET(C40,,,,$C$8))</f>
        <v>-1528916.5547267098</v>
      </c>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87"/>
      <c r="BM41" s="87"/>
      <c r="BN41" s="87"/>
      <c r="BO41" s="87"/>
      <c r="BP41" s="87"/>
      <c r="BQ41" s="87"/>
      <c r="BR41" s="87"/>
      <c r="BS41" s="87"/>
      <c r="BT41" s="87"/>
      <c r="BU41" s="87"/>
      <c r="BV41" s="87"/>
      <c r="BW41" s="87"/>
      <c r="BX41" s="87"/>
      <c r="BY41" s="87"/>
      <c r="BZ41" s="87"/>
      <c r="CA41" s="87"/>
      <c r="CB41" s="87"/>
      <c r="CC41" s="87"/>
      <c r="CD41" s="87"/>
      <c r="CE41" s="87"/>
    </row>
    <row r="42" spans="1:103" s="11" customFormat="1" ht="12.7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row>
    <row r="43" spans="1:103" s="11" customFormat="1" ht="12.75">
      <c r="A43" s="10"/>
      <c r="B43" s="84" t="s">
        <v>96</v>
      </c>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row>
    <row r="44" spans="1:103" s="11" customFormat="1" ht="12.75">
      <c r="A44" s="87"/>
      <c r="B44" s="85" t="s">
        <v>635</v>
      </c>
      <c r="C44" s="86">
        <f>E17</f>
        <v>143.75</v>
      </c>
      <c r="D44" s="86">
        <f>$C$44</f>
        <v>143.75</v>
      </c>
      <c r="E44" s="86">
        <f t="shared" ref="E44:BP44" si="12">$C$44</f>
        <v>143.75</v>
      </c>
      <c r="F44" s="86">
        <f t="shared" si="12"/>
        <v>143.75</v>
      </c>
      <c r="G44" s="86">
        <f t="shared" si="12"/>
        <v>143.75</v>
      </c>
      <c r="H44" s="86">
        <f t="shared" si="12"/>
        <v>143.75</v>
      </c>
      <c r="I44" s="86">
        <f t="shared" si="12"/>
        <v>143.75</v>
      </c>
      <c r="J44" s="86">
        <f t="shared" si="12"/>
        <v>143.75</v>
      </c>
      <c r="K44" s="86">
        <f t="shared" si="12"/>
        <v>143.75</v>
      </c>
      <c r="L44" s="86">
        <f t="shared" si="12"/>
        <v>143.75</v>
      </c>
      <c r="M44" s="86">
        <f t="shared" si="12"/>
        <v>143.75</v>
      </c>
      <c r="N44" s="86">
        <f t="shared" si="12"/>
        <v>143.75</v>
      </c>
      <c r="O44" s="86">
        <f t="shared" si="12"/>
        <v>143.75</v>
      </c>
      <c r="P44" s="86">
        <f t="shared" si="12"/>
        <v>143.75</v>
      </c>
      <c r="Q44" s="86">
        <f t="shared" si="12"/>
        <v>143.75</v>
      </c>
      <c r="R44" s="86">
        <f t="shared" si="12"/>
        <v>143.75</v>
      </c>
      <c r="S44" s="86">
        <f t="shared" si="12"/>
        <v>143.75</v>
      </c>
      <c r="T44" s="86">
        <f t="shared" si="12"/>
        <v>143.75</v>
      </c>
      <c r="U44" s="86">
        <f t="shared" si="12"/>
        <v>143.75</v>
      </c>
      <c r="V44" s="86">
        <f t="shared" si="12"/>
        <v>143.75</v>
      </c>
      <c r="W44" s="86">
        <f t="shared" si="12"/>
        <v>143.75</v>
      </c>
      <c r="X44" s="86">
        <f t="shared" si="12"/>
        <v>143.75</v>
      </c>
      <c r="Y44" s="86">
        <f t="shared" si="12"/>
        <v>143.75</v>
      </c>
      <c r="Z44" s="86">
        <f t="shared" si="12"/>
        <v>143.75</v>
      </c>
      <c r="AA44" s="86">
        <f t="shared" si="12"/>
        <v>143.75</v>
      </c>
      <c r="AB44" s="86">
        <f t="shared" si="12"/>
        <v>143.75</v>
      </c>
      <c r="AC44" s="86">
        <f t="shared" si="12"/>
        <v>143.75</v>
      </c>
      <c r="AD44" s="86">
        <f t="shared" si="12"/>
        <v>143.75</v>
      </c>
      <c r="AE44" s="86">
        <f t="shared" si="12"/>
        <v>143.75</v>
      </c>
      <c r="AF44" s="86">
        <f t="shared" si="12"/>
        <v>143.75</v>
      </c>
      <c r="AG44" s="86">
        <f t="shared" si="12"/>
        <v>143.75</v>
      </c>
      <c r="AH44" s="86">
        <f t="shared" si="12"/>
        <v>143.75</v>
      </c>
      <c r="AI44" s="86">
        <f t="shared" si="12"/>
        <v>143.75</v>
      </c>
      <c r="AJ44" s="86">
        <f t="shared" si="12"/>
        <v>143.75</v>
      </c>
      <c r="AK44" s="86">
        <f t="shared" si="12"/>
        <v>143.75</v>
      </c>
      <c r="AL44" s="86">
        <f t="shared" si="12"/>
        <v>143.75</v>
      </c>
      <c r="AM44" s="86">
        <f t="shared" si="12"/>
        <v>143.75</v>
      </c>
      <c r="AN44" s="86">
        <f t="shared" si="12"/>
        <v>143.75</v>
      </c>
      <c r="AO44" s="86">
        <f t="shared" si="12"/>
        <v>143.75</v>
      </c>
      <c r="AP44" s="86">
        <f t="shared" si="12"/>
        <v>143.75</v>
      </c>
      <c r="AQ44" s="86">
        <f t="shared" si="12"/>
        <v>143.75</v>
      </c>
      <c r="AR44" s="86">
        <f t="shared" si="12"/>
        <v>143.75</v>
      </c>
      <c r="AS44" s="86">
        <f t="shared" si="12"/>
        <v>143.75</v>
      </c>
      <c r="AT44" s="86">
        <f t="shared" si="12"/>
        <v>143.75</v>
      </c>
      <c r="AU44" s="86">
        <f t="shared" si="12"/>
        <v>143.75</v>
      </c>
      <c r="AV44" s="86">
        <f t="shared" si="12"/>
        <v>143.75</v>
      </c>
      <c r="AW44" s="86">
        <f t="shared" si="12"/>
        <v>143.75</v>
      </c>
      <c r="AX44" s="86">
        <f t="shared" si="12"/>
        <v>143.75</v>
      </c>
      <c r="AY44" s="86">
        <f t="shared" si="12"/>
        <v>143.75</v>
      </c>
      <c r="AZ44" s="86">
        <f t="shared" si="12"/>
        <v>143.75</v>
      </c>
      <c r="BA44" s="86">
        <f t="shared" si="12"/>
        <v>143.75</v>
      </c>
      <c r="BB44" s="86">
        <f t="shared" si="12"/>
        <v>143.75</v>
      </c>
      <c r="BC44" s="86">
        <f t="shared" si="12"/>
        <v>143.75</v>
      </c>
      <c r="BD44" s="86">
        <f t="shared" si="12"/>
        <v>143.75</v>
      </c>
      <c r="BE44" s="86">
        <f t="shared" si="12"/>
        <v>143.75</v>
      </c>
      <c r="BF44" s="86">
        <f t="shared" si="12"/>
        <v>143.75</v>
      </c>
      <c r="BG44" s="86">
        <f t="shared" si="12"/>
        <v>143.75</v>
      </c>
      <c r="BH44" s="86">
        <f t="shared" si="12"/>
        <v>143.75</v>
      </c>
      <c r="BI44" s="86">
        <f t="shared" si="12"/>
        <v>143.75</v>
      </c>
      <c r="BJ44" s="86">
        <f t="shared" si="12"/>
        <v>143.75</v>
      </c>
      <c r="BK44" s="86">
        <f t="shared" si="12"/>
        <v>143.75</v>
      </c>
      <c r="BL44" s="86">
        <f t="shared" si="12"/>
        <v>143.75</v>
      </c>
      <c r="BM44" s="86">
        <f t="shared" si="12"/>
        <v>143.75</v>
      </c>
      <c r="BN44" s="86">
        <f t="shared" si="12"/>
        <v>143.75</v>
      </c>
      <c r="BO44" s="86">
        <f t="shared" si="12"/>
        <v>143.75</v>
      </c>
      <c r="BP44" s="86">
        <f t="shared" si="12"/>
        <v>143.75</v>
      </c>
      <c r="BQ44" s="86">
        <f t="shared" ref="BQ44:CY44" si="13">$C$44</f>
        <v>143.75</v>
      </c>
      <c r="BR44" s="86">
        <f t="shared" si="13"/>
        <v>143.75</v>
      </c>
      <c r="BS44" s="86">
        <f t="shared" si="13"/>
        <v>143.75</v>
      </c>
      <c r="BT44" s="86">
        <f t="shared" si="13"/>
        <v>143.75</v>
      </c>
      <c r="BU44" s="86">
        <f t="shared" si="13"/>
        <v>143.75</v>
      </c>
      <c r="BV44" s="86">
        <f t="shared" si="13"/>
        <v>143.75</v>
      </c>
      <c r="BW44" s="86">
        <f t="shared" si="13"/>
        <v>143.75</v>
      </c>
      <c r="BX44" s="86">
        <f t="shared" si="13"/>
        <v>143.75</v>
      </c>
      <c r="BY44" s="86">
        <f t="shared" si="13"/>
        <v>143.75</v>
      </c>
      <c r="BZ44" s="86">
        <f t="shared" si="13"/>
        <v>143.75</v>
      </c>
      <c r="CA44" s="86">
        <f t="shared" si="13"/>
        <v>143.75</v>
      </c>
      <c r="CB44" s="86">
        <f t="shared" si="13"/>
        <v>143.75</v>
      </c>
      <c r="CC44" s="86">
        <f t="shared" si="13"/>
        <v>143.75</v>
      </c>
      <c r="CD44" s="86">
        <f t="shared" si="13"/>
        <v>143.75</v>
      </c>
      <c r="CE44" s="86">
        <f t="shared" si="13"/>
        <v>143.75</v>
      </c>
      <c r="CF44" s="86">
        <f t="shared" si="13"/>
        <v>143.75</v>
      </c>
      <c r="CG44" s="86">
        <f t="shared" si="13"/>
        <v>143.75</v>
      </c>
      <c r="CH44" s="86">
        <f t="shared" si="13"/>
        <v>143.75</v>
      </c>
      <c r="CI44" s="86">
        <f t="shared" si="13"/>
        <v>143.75</v>
      </c>
      <c r="CJ44" s="86">
        <f t="shared" si="13"/>
        <v>143.75</v>
      </c>
      <c r="CK44" s="86">
        <f t="shared" si="13"/>
        <v>143.75</v>
      </c>
      <c r="CL44" s="86">
        <f t="shared" si="13"/>
        <v>143.75</v>
      </c>
      <c r="CM44" s="86">
        <f t="shared" si="13"/>
        <v>143.75</v>
      </c>
      <c r="CN44" s="86">
        <f t="shared" si="13"/>
        <v>143.75</v>
      </c>
      <c r="CO44" s="86">
        <f t="shared" si="13"/>
        <v>143.75</v>
      </c>
      <c r="CP44" s="86">
        <f t="shared" si="13"/>
        <v>143.75</v>
      </c>
      <c r="CQ44" s="86">
        <f t="shared" si="13"/>
        <v>143.75</v>
      </c>
      <c r="CR44" s="86">
        <f t="shared" si="13"/>
        <v>143.75</v>
      </c>
      <c r="CS44" s="86">
        <f t="shared" si="13"/>
        <v>143.75</v>
      </c>
      <c r="CT44" s="86">
        <f t="shared" si="13"/>
        <v>143.75</v>
      </c>
      <c r="CU44" s="86">
        <f t="shared" si="13"/>
        <v>143.75</v>
      </c>
      <c r="CV44" s="86">
        <f t="shared" si="13"/>
        <v>143.75</v>
      </c>
      <c r="CW44" s="86">
        <f t="shared" si="13"/>
        <v>143.75</v>
      </c>
      <c r="CX44" s="86">
        <f t="shared" si="13"/>
        <v>143.75</v>
      </c>
      <c r="CY44" s="86">
        <f t="shared" si="13"/>
        <v>143.75</v>
      </c>
    </row>
    <row r="45" spans="1:103" s="11" customFormat="1" ht="12.75">
      <c r="A45" s="87"/>
      <c r="B45" s="88" t="s">
        <v>636</v>
      </c>
      <c r="C45" s="77">
        <f>C44*C33</f>
        <v>35297.956692789623</v>
      </c>
      <c r="D45" s="77">
        <f t="shared" ref="D45:BO45" si="14">D44*D33</f>
        <v>35835.489028212811</v>
      </c>
      <c r="E45" s="77">
        <f t="shared" si="14"/>
        <v>36381.207135241435</v>
      </c>
      <c r="F45" s="77">
        <f t="shared" si="14"/>
        <v>36935.235670295871</v>
      </c>
      <c r="G45" s="77">
        <f t="shared" si="14"/>
        <v>37497.701188117637</v>
      </c>
      <c r="H45" s="77">
        <f t="shared" si="14"/>
        <v>38068.732170677809</v>
      </c>
      <c r="I45" s="77">
        <f t="shared" si="14"/>
        <v>38648.459056525695</v>
      </c>
      <c r="J45" s="77">
        <f t="shared" si="14"/>
        <v>39237.014270584463</v>
      </c>
      <c r="K45" s="77">
        <f t="shared" si="14"/>
        <v>39834.532254400467</v>
      </c>
      <c r="L45" s="77">
        <f t="shared" si="14"/>
        <v>40441.149496853272</v>
      </c>
      <c r="M45" s="77">
        <f t="shared" si="14"/>
        <v>41057.004565333271</v>
      </c>
      <c r="N45" s="77">
        <f t="shared" si="14"/>
        <v>41682.238137394183</v>
      </c>
      <c r="O45" s="77">
        <f t="shared" si="14"/>
        <v>42316.993032887498</v>
      </c>
      <c r="P45" s="77">
        <f t="shared" si="14"/>
        <v>42961.414246586297</v>
      </c>
      <c r="Q45" s="77">
        <f t="shared" si="14"/>
        <v>43615.64898130588</v>
      </c>
      <c r="R45" s="77">
        <f t="shared" si="14"/>
        <v>44279.846681528812</v>
      </c>
      <c r="S45" s="77">
        <f t="shared" si="14"/>
        <v>44954.159067541943</v>
      </c>
      <c r="T45" s="77">
        <f t="shared" si="14"/>
        <v>45638.740170093341</v>
      </c>
      <c r="U45" s="77">
        <f t="shared" si="14"/>
        <v>46333.746365576997</v>
      </c>
      <c r="V45" s="77">
        <f t="shared" si="14"/>
        <v>47039.336411753291</v>
      </c>
      <c r="W45" s="77">
        <f t="shared" si="14"/>
        <v>47744.926457929585</v>
      </c>
      <c r="X45" s="77">
        <f t="shared" si="14"/>
        <v>48461.100354798538</v>
      </c>
      <c r="Y45" s="77">
        <f t="shared" si="14"/>
        <v>49188.016860120508</v>
      </c>
      <c r="Z45" s="77">
        <f t="shared" si="14"/>
        <v>49925.837113022309</v>
      </c>
      <c r="AA45" s="77">
        <f t="shared" si="14"/>
        <v>50674.724669717645</v>
      </c>
      <c r="AB45" s="77">
        <f t="shared" si="14"/>
        <v>51434.845539763402</v>
      </c>
      <c r="AC45" s="77">
        <f t="shared" si="14"/>
        <v>52206.368222859841</v>
      </c>
      <c r="AD45" s="77">
        <f t="shared" si="14"/>
        <v>52989.463746202731</v>
      </c>
      <c r="AE45" s="77">
        <f t="shared" si="14"/>
        <v>53784.305702395766</v>
      </c>
      <c r="AF45" s="77">
        <f t="shared" si="14"/>
        <v>54591.070287931696</v>
      </c>
      <c r="AG45" s="77">
        <f t="shared" si="14"/>
        <v>55409.936342250672</v>
      </c>
      <c r="AH45" s="77">
        <f t="shared" si="14"/>
        <v>56241.085387384432</v>
      </c>
      <c r="AI45" s="77">
        <f t="shared" si="14"/>
        <v>57084.701668195201</v>
      </c>
      <c r="AJ45" s="77">
        <f t="shared" si="14"/>
        <v>57940.972193218127</v>
      </c>
      <c r="AK45" s="77">
        <f t="shared" si="14"/>
        <v>58810.086776116397</v>
      </c>
      <c r="AL45" s="77">
        <f t="shared" si="14"/>
        <v>59692.238077758142</v>
      </c>
      <c r="AM45" s="77">
        <f t="shared" si="14"/>
        <v>60587.62164892452</v>
      </c>
      <c r="AN45" s="77">
        <f t="shared" si="14"/>
        <v>61496.435973658387</v>
      </c>
      <c r="AO45" s="77">
        <f t="shared" si="14"/>
        <v>62418.882513263263</v>
      </c>
      <c r="AP45" s="77">
        <f t="shared" si="14"/>
        <v>63355.165750962216</v>
      </c>
      <c r="AQ45" s="77">
        <f t="shared" si="14"/>
        <v>64305.493237226648</v>
      </c>
      <c r="AR45" s="77">
        <f t="shared" si="14"/>
        <v>65270.075635785041</v>
      </c>
      <c r="AS45" s="77">
        <f t="shared" si="14"/>
        <v>66249.126770321818</v>
      </c>
      <c r="AT45" s="77">
        <f t="shared" si="14"/>
        <v>67242.863671876636</v>
      </c>
      <c r="AU45" s="77">
        <f t="shared" si="14"/>
        <v>68251.506626954797</v>
      </c>
      <c r="AV45" s="77">
        <f t="shared" si="14"/>
        <v>69275.279226359111</v>
      </c>
      <c r="AW45" s="77">
        <f t="shared" si="14"/>
        <v>70314.408414754507</v>
      </c>
      <c r="AX45" s="77">
        <f t="shared" si="14"/>
        <v>71369.124540975827</v>
      </c>
      <c r="AY45" s="77">
        <f t="shared" si="14"/>
        <v>72439.661409090462</v>
      </c>
      <c r="AZ45" s="77">
        <f t="shared" si="14"/>
        <v>73526.25633022681</v>
      </c>
      <c r="BA45" s="77">
        <f t="shared" si="14"/>
        <v>74629.150175180213</v>
      </c>
      <c r="BB45" s="77">
        <f t="shared" si="14"/>
        <v>75748.587427807928</v>
      </c>
      <c r="BC45" s="77">
        <f t="shared" si="14"/>
        <v>76884.816239225038</v>
      </c>
      <c r="BD45" s="77">
        <f t="shared" si="14"/>
        <v>78038.088482813415</v>
      </c>
      <c r="BE45" s="77">
        <f t="shared" si="14"/>
        <v>79208.659810055615</v>
      </c>
      <c r="BF45" s="77">
        <f t="shared" si="14"/>
        <v>80396.789707206452</v>
      </c>
      <c r="BG45" s="77">
        <f t="shared" si="14"/>
        <v>81602.741552814536</v>
      </c>
      <c r="BH45" s="77">
        <f t="shared" si="14"/>
        <v>82826.782676106755</v>
      </c>
      <c r="BI45" s="77">
        <f t="shared" si="14"/>
        <v>84069.184416248361</v>
      </c>
      <c r="BJ45" s="77">
        <f t="shared" si="14"/>
        <v>85330.222182492085</v>
      </c>
      <c r="BK45" s="77">
        <f t="shared" si="14"/>
        <v>86610.175515229465</v>
      </c>
      <c r="BL45" s="77">
        <f t="shared" si="14"/>
        <v>87909.328147957916</v>
      </c>
      <c r="BM45" s="77">
        <f t="shared" si="14"/>
        <v>89227.968070177289</v>
      </c>
      <c r="BN45" s="77">
        <f t="shared" si="14"/>
        <v>90566.387591229941</v>
      </c>
      <c r="BO45" s="77">
        <f t="shared" si="14"/>
        <v>91924.883405098386</v>
      </c>
      <c r="BP45" s="77">
        <f t="shared" ref="BP45:CD45" si="15">BP44*BP33</f>
        <v>93303.756656174883</v>
      </c>
      <c r="BQ45" s="77">
        <f t="shared" si="15"/>
        <v>94703.313006017488</v>
      </c>
      <c r="BR45" s="77">
        <f t="shared" si="15"/>
        <v>96123.862701107748</v>
      </c>
      <c r="BS45" s="77">
        <f t="shared" si="15"/>
        <v>97565.720641624372</v>
      </c>
      <c r="BT45" s="77">
        <f t="shared" si="15"/>
        <v>99029.206451248727</v>
      </c>
      <c r="BU45" s="77">
        <f t="shared" si="15"/>
        <v>100514.64454801746</v>
      </c>
      <c r="BV45" s="77">
        <f t="shared" si="15"/>
        <v>102022.36421623772</v>
      </c>
      <c r="BW45" s="77">
        <f t="shared" si="15"/>
        <v>103552.69967948127</v>
      </c>
      <c r="BX45" s="77">
        <f t="shared" si="15"/>
        <v>105105.9901746735</v>
      </c>
      <c r="BY45" s="77">
        <f t="shared" si="15"/>
        <v>106682.58002729359</v>
      </c>
      <c r="BZ45" s="77">
        <f t="shared" si="15"/>
        <v>108282.81872770299</v>
      </c>
      <c r="CA45" s="77">
        <f t="shared" si="15"/>
        <v>109907.06100861855</v>
      </c>
      <c r="CB45" s="77">
        <f t="shared" si="15"/>
        <v>111555.66692374782</v>
      </c>
      <c r="CC45" s="77">
        <f t="shared" si="15"/>
        <v>113229.00192760404</v>
      </c>
      <c r="CD45" s="77">
        <f t="shared" si="15"/>
        <v>114927.4369565181</v>
      </c>
      <c r="CE45" s="77">
        <f t="shared" ref="CE45:CY45" si="16">CE44*CE33</f>
        <v>116651.34851086586</v>
      </c>
      <c r="CF45" s="77">
        <f t="shared" si="16"/>
        <v>118401.11873852884</v>
      </c>
      <c r="CG45" s="77">
        <f t="shared" si="16"/>
        <v>120177.13551960676</v>
      </c>
      <c r="CH45" s="77">
        <f t="shared" si="16"/>
        <v>121979.79255240085</v>
      </c>
      <c r="CI45" s="77">
        <f t="shared" si="16"/>
        <v>123809.48944068686</v>
      </c>
      <c r="CJ45" s="77">
        <f t="shared" si="16"/>
        <v>125666.63178229715</v>
      </c>
      <c r="CK45" s="77">
        <f t="shared" si="16"/>
        <v>127551.63125903158</v>
      </c>
      <c r="CL45" s="77">
        <f t="shared" si="16"/>
        <v>129464.90572791705</v>
      </c>
      <c r="CM45" s="77">
        <f t="shared" si="16"/>
        <v>131406.87931383579</v>
      </c>
      <c r="CN45" s="77">
        <f t="shared" si="16"/>
        <v>133377.98250354332</v>
      </c>
      <c r="CO45" s="77">
        <f t="shared" si="16"/>
        <v>135378.65224109645</v>
      </c>
      <c r="CP45" s="77">
        <f t="shared" si="16"/>
        <v>137409.3320247129</v>
      </c>
      <c r="CQ45" s="77">
        <f t="shared" si="16"/>
        <v>139470.47200508357</v>
      </c>
      <c r="CR45" s="77">
        <f t="shared" si="16"/>
        <v>141562.52908515983</v>
      </c>
      <c r="CS45" s="77">
        <f t="shared" si="16"/>
        <v>143685.96702143719</v>
      </c>
      <c r="CT45" s="77">
        <f t="shared" si="16"/>
        <v>145841.25652675875</v>
      </c>
      <c r="CU45" s="77">
        <f t="shared" si="16"/>
        <v>148028.87537466013</v>
      </c>
      <c r="CV45" s="77">
        <f t="shared" si="16"/>
        <v>150249.30850528</v>
      </c>
      <c r="CW45" s="77">
        <f t="shared" si="16"/>
        <v>152503.0481328592</v>
      </c>
      <c r="CX45" s="77">
        <f t="shared" si="16"/>
        <v>154790.59385485205</v>
      </c>
      <c r="CY45" s="77">
        <f t="shared" si="16"/>
        <v>157112.45276267483</v>
      </c>
    </row>
    <row r="46" spans="1:103" s="11" customFormat="1" ht="12.75">
      <c r="A46" s="87"/>
      <c r="B46" s="90" t="s">
        <v>637</v>
      </c>
      <c r="C46" s="77">
        <f>C45*C$31</f>
        <v>35297.956692789623</v>
      </c>
      <c r="D46" s="77">
        <f t="shared" ref="D46:BO46" si="17">D45*D$31</f>
        <v>34623.660896823974</v>
      </c>
      <c r="E46" s="77">
        <f t="shared" si="17"/>
        <v>33962.246152994412</v>
      </c>
      <c r="F46" s="77">
        <f t="shared" si="17"/>
        <v>33313.466394952709</v>
      </c>
      <c r="G46" s="77">
        <f t="shared" si="17"/>
        <v>32677.080256948637</v>
      </c>
      <c r="H46" s="77">
        <f t="shared" si="17"/>
        <v>32052.850984034572</v>
      </c>
      <c r="I46" s="77">
        <f t="shared" si="17"/>
        <v>31440.546343985457</v>
      </c>
      <c r="J46" s="77">
        <f t="shared" si="17"/>
        <v>30839.938540901407</v>
      </c>
      <c r="K46" s="77">
        <f t="shared" si="17"/>
        <v>30250.804130460685</v>
      </c>
      <c r="L46" s="77">
        <f t="shared" si="17"/>
        <v>29672.923936791674</v>
      </c>
      <c r="M46" s="77">
        <f t="shared" si="17"/>
        <v>29106.082970932763</v>
      </c>
      <c r="N46" s="77">
        <f t="shared" si="17"/>
        <v>28550.070350849961</v>
      </c>
      <c r="O46" s="77">
        <f t="shared" si="17"/>
        <v>28004.679222982384</v>
      </c>
      <c r="P46" s="77">
        <f t="shared" si="17"/>
        <v>27469.706685286437</v>
      </c>
      <c r="Q46" s="77">
        <f t="shared" si="17"/>
        <v>26944.953711750102</v>
      </c>
      <c r="R46" s="77">
        <f t="shared" si="17"/>
        <v>26430.225078349249</v>
      </c>
      <c r="S46" s="77">
        <f t="shared" si="17"/>
        <v>25925.329290418355</v>
      </c>
      <c r="T46" s="77">
        <f t="shared" si="17"/>
        <v>25430.078511408676</v>
      </c>
      <c r="U46" s="77">
        <f t="shared" si="17"/>
        <v>24944.288493007356</v>
      </c>
      <c r="V46" s="77">
        <f t="shared" si="17"/>
        <v>24467.778506591483</v>
      </c>
      <c r="W46" s="77">
        <f t="shared" si="17"/>
        <v>23994.971192454454</v>
      </c>
      <c r="X46" s="77">
        <f t="shared" si="17"/>
        <v>23531.300251537465</v>
      </c>
      <c r="Y46" s="77">
        <f t="shared" si="17"/>
        <v>23076.589135565722</v>
      </c>
      <c r="Z46" s="77">
        <f t="shared" si="17"/>
        <v>22630.664707825323</v>
      </c>
      <c r="AA46" s="77">
        <f t="shared" si="17"/>
        <v>22193.35717723933</v>
      </c>
      <c r="AB46" s="77">
        <f t="shared" si="17"/>
        <v>21764.500033717795</v>
      </c>
      <c r="AC46" s="77">
        <f t="shared" si="17"/>
        <v>21343.929984757062</v>
      </c>
      <c r="AD46" s="77">
        <f t="shared" si="17"/>
        <v>20931.486893264173</v>
      </c>
      <c r="AE46" s="77">
        <f t="shared" si="17"/>
        <v>20527.013716582736</v>
      </c>
      <c r="AF46" s="77">
        <f t="shared" si="17"/>
        <v>20130.356446697078</v>
      </c>
      <c r="AG46" s="77">
        <f t="shared" si="17"/>
        <v>19741.364051591823</v>
      </c>
      <c r="AH46" s="77">
        <f t="shared" si="17"/>
        <v>19453.868458607478</v>
      </c>
      <c r="AI46" s="77">
        <f t="shared" si="17"/>
        <v>19170.559694647174</v>
      </c>
      <c r="AJ46" s="77">
        <f t="shared" si="17"/>
        <v>18891.376786472698</v>
      </c>
      <c r="AK46" s="77">
        <f t="shared" si="17"/>
        <v>18616.259648805619</v>
      </c>
      <c r="AL46" s="77">
        <f t="shared" si="17"/>
        <v>18345.14907139583</v>
      </c>
      <c r="AM46" s="77">
        <f t="shared" si="17"/>
        <v>18077.986706278418</v>
      </c>
      <c r="AN46" s="77">
        <f t="shared" si="17"/>
        <v>17814.715055216107</v>
      </c>
      <c r="AO46" s="77">
        <f t="shared" si="17"/>
        <v>17555.277457324613</v>
      </c>
      <c r="AP46" s="77">
        <f t="shared" si="17"/>
        <v>17299.618076878141</v>
      </c>
      <c r="AQ46" s="77">
        <f t="shared" si="17"/>
        <v>17047.681891292534</v>
      </c>
      <c r="AR46" s="77">
        <f t="shared" si="17"/>
        <v>16799.414679283418</v>
      </c>
      <c r="AS46" s="77">
        <f t="shared" si="17"/>
        <v>16554.763009196769</v>
      </c>
      <c r="AT46" s="77">
        <f t="shared" si="17"/>
        <v>16313.674227509435</v>
      </c>
      <c r="AU46" s="77">
        <f t="shared" si="17"/>
        <v>16076.096447497164</v>
      </c>
      <c r="AV46" s="77">
        <f t="shared" si="17"/>
        <v>15841.978538067591</v>
      </c>
      <c r="AW46" s="77">
        <f t="shared" si="17"/>
        <v>15611.270112755928</v>
      </c>
      <c r="AX46" s="77">
        <f t="shared" si="17"/>
        <v>15383.921518880843</v>
      </c>
      <c r="AY46" s="77">
        <f t="shared" si="17"/>
        <v>15159.883826858306</v>
      </c>
      <c r="AZ46" s="77">
        <f t="shared" si="17"/>
        <v>14939.108819671046</v>
      </c>
      <c r="BA46" s="77">
        <f t="shared" si="17"/>
        <v>14721.548982491371</v>
      </c>
      <c r="BB46" s="77">
        <f t="shared" si="17"/>
        <v>14507.157492455091</v>
      </c>
      <c r="BC46" s="77">
        <f t="shared" si="17"/>
        <v>14295.888208584385</v>
      </c>
      <c r="BD46" s="77">
        <f t="shared" si="17"/>
        <v>14087.695661857428</v>
      </c>
      <c r="BE46" s="77">
        <f t="shared" si="17"/>
        <v>13882.535045422612</v>
      </c>
      <c r="BF46" s="77">
        <f t="shared" si="17"/>
        <v>13680.362204955292</v>
      </c>
      <c r="BG46" s="77">
        <f t="shared" si="17"/>
        <v>13481.133629154971</v>
      </c>
      <c r="BH46" s="77">
        <f t="shared" si="17"/>
        <v>13284.806440380869</v>
      </c>
      <c r="BI46" s="77">
        <f t="shared" si="17"/>
        <v>13091.338385423867</v>
      </c>
      <c r="BJ46" s="77">
        <f t="shared" si="17"/>
        <v>12900.687826412839</v>
      </c>
      <c r="BK46" s="77">
        <f t="shared" si="17"/>
        <v>12712.81373185343</v>
      </c>
      <c r="BL46" s="77">
        <f t="shared" si="17"/>
        <v>12527.675667797312</v>
      </c>
      <c r="BM46" s="77">
        <f t="shared" si="17"/>
        <v>12345.233789140071</v>
      </c>
      <c r="BN46" s="77">
        <f t="shared" si="17"/>
        <v>12165.448831045798</v>
      </c>
      <c r="BO46" s="77">
        <f t="shared" si="17"/>
        <v>11988.282100496586</v>
      </c>
      <c r="BP46" s="77">
        <f t="shared" ref="BP46:CD46" si="18">BP45*BP$31</f>
        <v>11813.695467965086</v>
      </c>
      <c r="BQ46" s="77">
        <f t="shared" si="18"/>
        <v>11641.65135920831</v>
      </c>
      <c r="BR46" s="77">
        <f t="shared" si="18"/>
        <v>11472.112747181003</v>
      </c>
      <c r="BS46" s="77">
        <f t="shared" si="18"/>
        <v>11305.043144066718</v>
      </c>
      <c r="BT46" s="77">
        <f t="shared" si="18"/>
        <v>11140.406593424968</v>
      </c>
      <c r="BU46" s="77">
        <f t="shared" si="18"/>
        <v>10978.167662452761</v>
      </c>
      <c r="BV46" s="77">
        <f t="shared" si="18"/>
        <v>10818.291434358789</v>
      </c>
      <c r="BW46" s="77">
        <f t="shared" si="18"/>
        <v>10660.743500848708</v>
      </c>
      <c r="BX46" s="77">
        <f t="shared" si="18"/>
        <v>10505.489954719844</v>
      </c>
      <c r="BY46" s="77">
        <f t="shared" si="18"/>
        <v>10352.497382563728</v>
      </c>
      <c r="BZ46" s="77">
        <f t="shared" si="18"/>
        <v>10201.732857574934</v>
      </c>
      <c r="CA46" s="77">
        <f t="shared" si="18"/>
        <v>10102.203756525425</v>
      </c>
      <c r="CB46" s="77">
        <f t="shared" si="18"/>
        <v>10003.645671095908</v>
      </c>
      <c r="CC46" s="77">
        <f t="shared" si="18"/>
        <v>9906.0491279632661</v>
      </c>
      <c r="CD46" s="77">
        <f t="shared" si="18"/>
        <v>9809.4047462270391</v>
      </c>
      <c r="CE46" s="77">
        <f t="shared" ref="CE46:CY46" si="19">CE45*CE$31</f>
        <v>9713.7032365077521</v>
      </c>
      <c r="CF46" s="77">
        <f t="shared" si="19"/>
        <v>9618.935400054017</v>
      </c>
      <c r="CG46" s="77">
        <f t="shared" si="19"/>
        <v>9525.0921278583701</v>
      </c>
      <c r="CH46" s="77">
        <f t="shared" si="19"/>
        <v>9432.1643997817027</v>
      </c>
      <c r="CI46" s="77">
        <f t="shared" si="19"/>
        <v>9340.1432836862714</v>
      </c>
      <c r="CJ46" s="77">
        <f t="shared" si="19"/>
        <v>9249.0199345771362</v>
      </c>
      <c r="CK46" s="77">
        <f t="shared" si="19"/>
        <v>9158.7855937519926</v>
      </c>
      <c r="CL46" s="77">
        <f t="shared" si="19"/>
        <v>9069.4315879592905</v>
      </c>
      <c r="CM46" s="77">
        <f t="shared" si="19"/>
        <v>8980.9493285645658</v>
      </c>
      <c r="CN46" s="77">
        <f t="shared" si="19"/>
        <v>8893.3303107249103</v>
      </c>
      <c r="CO46" s="77">
        <f t="shared" si="19"/>
        <v>8806.5661125714978</v>
      </c>
      <c r="CP46" s="77">
        <f t="shared" si="19"/>
        <v>8720.6483944000702</v>
      </c>
      <c r="CQ46" s="77">
        <f t="shared" si="19"/>
        <v>8635.5688978693379</v>
      </c>
      <c r="CR46" s="77">
        <f t="shared" si="19"/>
        <v>8551.3194452071984</v>
      </c>
      <c r="CS46" s="77">
        <f t="shared" si="19"/>
        <v>8467.8919384246874</v>
      </c>
      <c r="CT46" s="77">
        <f t="shared" si="19"/>
        <v>8385.2783585376183</v>
      </c>
      <c r="CU46" s="77">
        <f t="shared" si="19"/>
        <v>8303.4707647957875</v>
      </c>
      <c r="CV46" s="77">
        <f t="shared" si="19"/>
        <v>8222.4612939197305</v>
      </c>
      <c r="CW46" s="77">
        <f t="shared" si="19"/>
        <v>8142.2421593449044</v>
      </c>
      <c r="CX46" s="77">
        <f t="shared" si="19"/>
        <v>8062.8056504732458</v>
      </c>
      <c r="CY46" s="77">
        <f t="shared" si="19"/>
        <v>7984.1441319320438</v>
      </c>
    </row>
    <row r="47" spans="1:103" s="11" customFormat="1" ht="12.75">
      <c r="A47" s="87"/>
      <c r="B47" s="88" t="s">
        <v>638</v>
      </c>
      <c r="C47" s="91">
        <f ca="1">SUM(OFFSET(C46,,,,$C$8))</f>
        <v>1693886.3563927908</v>
      </c>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87"/>
      <c r="BM47" s="87"/>
      <c r="BN47" s="87"/>
      <c r="BO47" s="87"/>
      <c r="BP47" s="87"/>
      <c r="BQ47" s="87"/>
      <c r="BR47" s="87"/>
      <c r="BS47" s="87"/>
      <c r="BT47" s="87"/>
      <c r="BU47" s="87"/>
      <c r="BV47" s="87"/>
      <c r="BW47" s="87"/>
      <c r="BX47" s="87"/>
      <c r="BY47" s="87"/>
      <c r="BZ47" s="87"/>
      <c r="CA47" s="87"/>
      <c r="CB47" s="87"/>
      <c r="CC47" s="87"/>
      <c r="CD47" s="87"/>
      <c r="CE47" s="87"/>
    </row>
    <row r="48" spans="1:103" s="11" customFormat="1" ht="12.7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row>
    <row r="49" spans="1:103" s="11" customFormat="1" ht="12.75">
      <c r="A49" s="10"/>
      <c r="B49" s="81" t="s">
        <v>544</v>
      </c>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row>
    <row r="50" spans="1:103" s="11" customFormat="1" ht="12.75">
      <c r="A50" s="10"/>
      <c r="B50" s="83"/>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row>
    <row r="51" spans="1:103" s="11" customFormat="1" ht="12.75">
      <c r="A51" s="10"/>
      <c r="B51" s="84" t="s">
        <v>216</v>
      </c>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row>
    <row r="52" spans="1:103" s="11" customFormat="1" ht="12.75">
      <c r="A52" s="10"/>
      <c r="B52" s="85" t="s">
        <v>635</v>
      </c>
      <c r="C52" s="86">
        <f>F13</f>
        <v>-519</v>
      </c>
      <c r="D52" s="86">
        <f>$C$52</f>
        <v>-519</v>
      </c>
      <c r="E52" s="86">
        <f t="shared" ref="E52:BP52" si="20">$C$52</f>
        <v>-519</v>
      </c>
      <c r="F52" s="86">
        <f t="shared" si="20"/>
        <v>-519</v>
      </c>
      <c r="G52" s="86">
        <f t="shared" si="20"/>
        <v>-519</v>
      </c>
      <c r="H52" s="86">
        <f t="shared" si="20"/>
        <v>-519</v>
      </c>
      <c r="I52" s="86">
        <f t="shared" si="20"/>
        <v>-519</v>
      </c>
      <c r="J52" s="86">
        <f t="shared" si="20"/>
        <v>-519</v>
      </c>
      <c r="K52" s="86">
        <f t="shared" si="20"/>
        <v>-519</v>
      </c>
      <c r="L52" s="86">
        <f t="shared" si="20"/>
        <v>-519</v>
      </c>
      <c r="M52" s="86">
        <f t="shared" si="20"/>
        <v>-519</v>
      </c>
      <c r="N52" s="86">
        <f t="shared" si="20"/>
        <v>-519</v>
      </c>
      <c r="O52" s="86">
        <f t="shared" si="20"/>
        <v>-519</v>
      </c>
      <c r="P52" s="86">
        <f t="shared" si="20"/>
        <v>-519</v>
      </c>
      <c r="Q52" s="86">
        <f t="shared" si="20"/>
        <v>-519</v>
      </c>
      <c r="R52" s="86">
        <f t="shared" si="20"/>
        <v>-519</v>
      </c>
      <c r="S52" s="86">
        <f t="shared" si="20"/>
        <v>-519</v>
      </c>
      <c r="T52" s="86">
        <f t="shared" si="20"/>
        <v>-519</v>
      </c>
      <c r="U52" s="86">
        <f t="shared" si="20"/>
        <v>-519</v>
      </c>
      <c r="V52" s="86">
        <f t="shared" si="20"/>
        <v>-519</v>
      </c>
      <c r="W52" s="86">
        <f t="shared" si="20"/>
        <v>-519</v>
      </c>
      <c r="X52" s="86">
        <f t="shared" si="20"/>
        <v>-519</v>
      </c>
      <c r="Y52" s="86">
        <f t="shared" si="20"/>
        <v>-519</v>
      </c>
      <c r="Z52" s="86">
        <f t="shared" si="20"/>
        <v>-519</v>
      </c>
      <c r="AA52" s="86">
        <f t="shared" si="20"/>
        <v>-519</v>
      </c>
      <c r="AB52" s="86">
        <f t="shared" si="20"/>
        <v>-519</v>
      </c>
      <c r="AC52" s="86">
        <f t="shared" si="20"/>
        <v>-519</v>
      </c>
      <c r="AD52" s="86">
        <f t="shared" si="20"/>
        <v>-519</v>
      </c>
      <c r="AE52" s="86">
        <f t="shared" si="20"/>
        <v>-519</v>
      </c>
      <c r="AF52" s="86">
        <f t="shared" si="20"/>
        <v>-519</v>
      </c>
      <c r="AG52" s="86">
        <f t="shared" si="20"/>
        <v>-519</v>
      </c>
      <c r="AH52" s="86">
        <f t="shared" si="20"/>
        <v>-519</v>
      </c>
      <c r="AI52" s="86">
        <f t="shared" si="20"/>
        <v>-519</v>
      </c>
      <c r="AJ52" s="86">
        <f t="shared" si="20"/>
        <v>-519</v>
      </c>
      <c r="AK52" s="86">
        <f t="shared" si="20"/>
        <v>-519</v>
      </c>
      <c r="AL52" s="86">
        <f t="shared" si="20"/>
        <v>-519</v>
      </c>
      <c r="AM52" s="86">
        <f t="shared" si="20"/>
        <v>-519</v>
      </c>
      <c r="AN52" s="86">
        <f t="shared" si="20"/>
        <v>-519</v>
      </c>
      <c r="AO52" s="86">
        <f t="shared" si="20"/>
        <v>-519</v>
      </c>
      <c r="AP52" s="86">
        <f t="shared" si="20"/>
        <v>-519</v>
      </c>
      <c r="AQ52" s="86">
        <f t="shared" si="20"/>
        <v>-519</v>
      </c>
      <c r="AR52" s="86">
        <f t="shared" si="20"/>
        <v>-519</v>
      </c>
      <c r="AS52" s="86">
        <f t="shared" si="20"/>
        <v>-519</v>
      </c>
      <c r="AT52" s="86">
        <f t="shared" si="20"/>
        <v>-519</v>
      </c>
      <c r="AU52" s="86">
        <f t="shared" si="20"/>
        <v>-519</v>
      </c>
      <c r="AV52" s="86">
        <f t="shared" si="20"/>
        <v>-519</v>
      </c>
      <c r="AW52" s="86">
        <f t="shared" si="20"/>
        <v>-519</v>
      </c>
      <c r="AX52" s="86">
        <f t="shared" si="20"/>
        <v>-519</v>
      </c>
      <c r="AY52" s="86">
        <f t="shared" si="20"/>
        <v>-519</v>
      </c>
      <c r="AZ52" s="86">
        <f t="shared" si="20"/>
        <v>-519</v>
      </c>
      <c r="BA52" s="86">
        <f t="shared" si="20"/>
        <v>-519</v>
      </c>
      <c r="BB52" s="86">
        <f t="shared" si="20"/>
        <v>-519</v>
      </c>
      <c r="BC52" s="86">
        <f t="shared" si="20"/>
        <v>-519</v>
      </c>
      <c r="BD52" s="86">
        <f t="shared" si="20"/>
        <v>-519</v>
      </c>
      <c r="BE52" s="86">
        <f t="shared" si="20"/>
        <v>-519</v>
      </c>
      <c r="BF52" s="86">
        <f t="shared" si="20"/>
        <v>-519</v>
      </c>
      <c r="BG52" s="86">
        <f t="shared" si="20"/>
        <v>-519</v>
      </c>
      <c r="BH52" s="86">
        <f t="shared" si="20"/>
        <v>-519</v>
      </c>
      <c r="BI52" s="86">
        <f t="shared" si="20"/>
        <v>-519</v>
      </c>
      <c r="BJ52" s="86">
        <f t="shared" si="20"/>
        <v>-519</v>
      </c>
      <c r="BK52" s="86">
        <f t="shared" si="20"/>
        <v>-519</v>
      </c>
      <c r="BL52" s="86">
        <f t="shared" si="20"/>
        <v>-519</v>
      </c>
      <c r="BM52" s="86">
        <f t="shared" si="20"/>
        <v>-519</v>
      </c>
      <c r="BN52" s="86">
        <f t="shared" si="20"/>
        <v>-519</v>
      </c>
      <c r="BO52" s="86">
        <f t="shared" si="20"/>
        <v>-519</v>
      </c>
      <c r="BP52" s="86">
        <f t="shared" si="20"/>
        <v>-519</v>
      </c>
      <c r="BQ52" s="86">
        <f t="shared" ref="BQ52:CY52" si="21">$C$52</f>
        <v>-519</v>
      </c>
      <c r="BR52" s="86">
        <f t="shared" si="21"/>
        <v>-519</v>
      </c>
      <c r="BS52" s="86">
        <f t="shared" si="21"/>
        <v>-519</v>
      </c>
      <c r="BT52" s="86">
        <f t="shared" si="21"/>
        <v>-519</v>
      </c>
      <c r="BU52" s="86">
        <f t="shared" si="21"/>
        <v>-519</v>
      </c>
      <c r="BV52" s="86">
        <f t="shared" si="21"/>
        <v>-519</v>
      </c>
      <c r="BW52" s="86">
        <f t="shared" si="21"/>
        <v>-519</v>
      </c>
      <c r="BX52" s="86">
        <f t="shared" si="21"/>
        <v>-519</v>
      </c>
      <c r="BY52" s="86">
        <f t="shared" si="21"/>
        <v>-519</v>
      </c>
      <c r="BZ52" s="86">
        <f t="shared" si="21"/>
        <v>-519</v>
      </c>
      <c r="CA52" s="86">
        <f t="shared" si="21"/>
        <v>-519</v>
      </c>
      <c r="CB52" s="86">
        <f t="shared" si="21"/>
        <v>-519</v>
      </c>
      <c r="CC52" s="86">
        <f t="shared" si="21"/>
        <v>-519</v>
      </c>
      <c r="CD52" s="86">
        <f t="shared" si="21"/>
        <v>-519</v>
      </c>
      <c r="CE52" s="86">
        <f t="shared" si="21"/>
        <v>-519</v>
      </c>
      <c r="CF52" s="86">
        <f t="shared" si="21"/>
        <v>-519</v>
      </c>
      <c r="CG52" s="86">
        <f t="shared" si="21"/>
        <v>-519</v>
      </c>
      <c r="CH52" s="86">
        <f t="shared" si="21"/>
        <v>-519</v>
      </c>
      <c r="CI52" s="86">
        <f t="shared" si="21"/>
        <v>-519</v>
      </c>
      <c r="CJ52" s="86">
        <f t="shared" si="21"/>
        <v>-519</v>
      </c>
      <c r="CK52" s="86">
        <f t="shared" si="21"/>
        <v>-519</v>
      </c>
      <c r="CL52" s="86">
        <f t="shared" si="21"/>
        <v>-519</v>
      </c>
      <c r="CM52" s="86">
        <f t="shared" si="21"/>
        <v>-519</v>
      </c>
      <c r="CN52" s="86">
        <f t="shared" si="21"/>
        <v>-519</v>
      </c>
      <c r="CO52" s="86">
        <f t="shared" si="21"/>
        <v>-519</v>
      </c>
      <c r="CP52" s="86">
        <f t="shared" si="21"/>
        <v>-519</v>
      </c>
      <c r="CQ52" s="86">
        <f t="shared" si="21"/>
        <v>-519</v>
      </c>
      <c r="CR52" s="86">
        <f t="shared" si="21"/>
        <v>-519</v>
      </c>
      <c r="CS52" s="86">
        <f t="shared" si="21"/>
        <v>-519</v>
      </c>
      <c r="CT52" s="86">
        <f t="shared" si="21"/>
        <v>-519</v>
      </c>
      <c r="CU52" s="86">
        <f t="shared" si="21"/>
        <v>-519</v>
      </c>
      <c r="CV52" s="86">
        <f t="shared" si="21"/>
        <v>-519</v>
      </c>
      <c r="CW52" s="86">
        <f t="shared" si="21"/>
        <v>-519</v>
      </c>
      <c r="CX52" s="86">
        <f t="shared" si="21"/>
        <v>-519</v>
      </c>
      <c r="CY52" s="86">
        <f t="shared" si="21"/>
        <v>-519</v>
      </c>
    </row>
    <row r="53" spans="1:103" s="11" customFormat="1" ht="12.75">
      <c r="A53" s="87"/>
      <c r="B53" s="88" t="s">
        <v>636</v>
      </c>
      <c r="C53" s="77">
        <f>C52*C33</f>
        <v>-127440.97059866304</v>
      </c>
      <c r="D53" s="77">
        <f>D52*D33</f>
        <v>-129381.69603925182</v>
      </c>
      <c r="E53" s="77">
        <f t="shared" ref="E53:BP53" si="22">E52*E33</f>
        <v>-131351.97567436734</v>
      </c>
      <c r="F53" s="77">
        <f t="shared" si="22"/>
        <v>-133352.25956788563</v>
      </c>
      <c r="G53" s="77">
        <f t="shared" si="22"/>
        <v>-135383.00463744733</v>
      </c>
      <c r="H53" s="77">
        <f t="shared" si="22"/>
        <v>-137444.67475882979</v>
      </c>
      <c r="I53" s="77">
        <f t="shared" si="22"/>
        <v>-139537.74087190841</v>
      </c>
      <c r="J53" s="77">
        <f t="shared" si="22"/>
        <v>-141662.68108823191</v>
      </c>
      <c r="K53" s="77">
        <f t="shared" si="22"/>
        <v>-143819.98080023544</v>
      </c>
      <c r="L53" s="77">
        <f t="shared" si="22"/>
        <v>-146010.13279211719</v>
      </c>
      <c r="M53" s="77">
        <f t="shared" si="22"/>
        <v>-148233.63735240325</v>
      </c>
      <c r="N53" s="77">
        <f t="shared" si="22"/>
        <v>-150491.00238822665</v>
      </c>
      <c r="O53" s="77">
        <f t="shared" si="22"/>
        <v>-152782.74354134686</v>
      </c>
      <c r="P53" s="77">
        <f t="shared" si="22"/>
        <v>-155109.38430593591</v>
      </c>
      <c r="Q53" s="77">
        <f t="shared" si="22"/>
        <v>-157471.45614815826</v>
      </c>
      <c r="R53" s="77">
        <f t="shared" si="22"/>
        <v>-159869.49862757185</v>
      </c>
      <c r="S53" s="77">
        <f t="shared" si="22"/>
        <v>-162304.05952037752</v>
      </c>
      <c r="T53" s="77">
        <f t="shared" si="22"/>
        <v>-164775.69494454568</v>
      </c>
      <c r="U53" s="77">
        <f t="shared" si="22"/>
        <v>-167284.96948684842</v>
      </c>
      <c r="V53" s="77">
        <f t="shared" si="22"/>
        <v>-169832.45633182582</v>
      </c>
      <c r="W53" s="77">
        <f t="shared" si="22"/>
        <v>-172379.94317680318</v>
      </c>
      <c r="X53" s="77">
        <f t="shared" si="22"/>
        <v>-174965.64232445523</v>
      </c>
      <c r="Y53" s="77">
        <f t="shared" si="22"/>
        <v>-177590.12695932205</v>
      </c>
      <c r="Z53" s="77">
        <f t="shared" si="22"/>
        <v>-180253.97886371185</v>
      </c>
      <c r="AA53" s="77">
        <f t="shared" si="22"/>
        <v>-182957.78854666752</v>
      </c>
      <c r="AB53" s="77">
        <f t="shared" si="22"/>
        <v>-185702.15537486752</v>
      </c>
      <c r="AC53" s="77">
        <f t="shared" si="22"/>
        <v>-188487.68770549051</v>
      </c>
      <c r="AD53" s="77">
        <f t="shared" si="22"/>
        <v>-191315.00302107283</v>
      </c>
      <c r="AE53" s="77">
        <f t="shared" si="22"/>
        <v>-194184.7280663889</v>
      </c>
      <c r="AF53" s="77">
        <f t="shared" si="22"/>
        <v>-197097.49898738469</v>
      </c>
      <c r="AG53" s="77">
        <f t="shared" si="22"/>
        <v>-200053.96147219546</v>
      </c>
      <c r="AH53" s="77">
        <f t="shared" si="22"/>
        <v>-203054.77089427839</v>
      </c>
      <c r="AI53" s="77">
        <f t="shared" si="22"/>
        <v>-206100.59245769258</v>
      </c>
      <c r="AJ53" s="77">
        <f t="shared" si="22"/>
        <v>-209192.10134455797</v>
      </c>
      <c r="AK53" s="77">
        <f t="shared" si="22"/>
        <v>-212329.98286472633</v>
      </c>
      <c r="AL53" s="77">
        <f t="shared" si="22"/>
        <v>-215514.93260769724</v>
      </c>
      <c r="AM53" s="77">
        <f t="shared" si="22"/>
        <v>-218747.65659681268</v>
      </c>
      <c r="AN53" s="77">
        <f t="shared" si="22"/>
        <v>-222028.87144576487</v>
      </c>
      <c r="AO53" s="77">
        <f t="shared" si="22"/>
        <v>-225359.30451745135</v>
      </c>
      <c r="AP53" s="77">
        <f t="shared" si="22"/>
        <v>-228739.69408521315</v>
      </c>
      <c r="AQ53" s="77">
        <f t="shared" si="22"/>
        <v>-232170.78949649134</v>
      </c>
      <c r="AR53" s="77">
        <f t="shared" si="22"/>
        <v>-235653.35133893869</v>
      </c>
      <c r="AS53" s="77">
        <f t="shared" si="22"/>
        <v>-239188.15160902278</v>
      </c>
      <c r="AT53" s="77">
        <f t="shared" si="22"/>
        <v>-242775.97388315809</v>
      </c>
      <c r="AU53" s="77">
        <f t="shared" si="22"/>
        <v>-246417.6134914055</v>
      </c>
      <c r="AV53" s="77">
        <f t="shared" si="22"/>
        <v>-250113.87769377657</v>
      </c>
      <c r="AW53" s="77">
        <f t="shared" si="22"/>
        <v>-253865.58585918322</v>
      </c>
      <c r="AX53" s="77">
        <f t="shared" si="22"/>
        <v>-257673.56964707098</v>
      </c>
      <c r="AY53" s="77">
        <f t="shared" si="22"/>
        <v>-261538.67319177702</v>
      </c>
      <c r="AZ53" s="77">
        <f t="shared" si="22"/>
        <v>-265461.75328965369</v>
      </c>
      <c r="BA53" s="77">
        <f t="shared" si="22"/>
        <v>-269443.67958899849</v>
      </c>
      <c r="BB53" s="77">
        <f t="shared" si="22"/>
        <v>-273485.33478283347</v>
      </c>
      <c r="BC53" s="77">
        <f t="shared" si="22"/>
        <v>-277587.61480457598</v>
      </c>
      <c r="BD53" s="77">
        <f t="shared" si="22"/>
        <v>-281751.42902664462</v>
      </c>
      <c r="BE53" s="77">
        <f t="shared" si="22"/>
        <v>-285977.70046204427</v>
      </c>
      <c r="BF53" s="77">
        <f t="shared" si="22"/>
        <v>-290267.36596897495</v>
      </c>
      <c r="BG53" s="77">
        <f t="shared" si="22"/>
        <v>-294621.37645850953</v>
      </c>
      <c r="BH53" s="77">
        <f t="shared" si="22"/>
        <v>-299040.69710538717</v>
      </c>
      <c r="BI53" s="77">
        <f t="shared" si="22"/>
        <v>-303526.30756196799</v>
      </c>
      <c r="BJ53" s="77">
        <f t="shared" si="22"/>
        <v>-308079.20217539748</v>
      </c>
      <c r="BK53" s="77">
        <f t="shared" si="22"/>
        <v>-312700.39020802849</v>
      </c>
      <c r="BL53" s="77">
        <f t="shared" si="22"/>
        <v>-317390.8960611489</v>
      </c>
      <c r="BM53" s="77">
        <f t="shared" si="22"/>
        <v>-322151.75950206618</v>
      </c>
      <c r="BN53" s="77">
        <f t="shared" si="22"/>
        <v>-326984.03589459712</v>
      </c>
      <c r="BO53" s="77">
        <f t="shared" si="22"/>
        <v>-331888.79643301613</v>
      </c>
      <c r="BP53" s="77">
        <f t="shared" si="22"/>
        <v>-336867.12837951136</v>
      </c>
      <c r="BQ53" s="77">
        <f t="shared" ref="BQ53:CD53" si="23">BQ52*BQ33</f>
        <v>-341920.13530520402</v>
      </c>
      <c r="BR53" s="77">
        <f t="shared" si="23"/>
        <v>-347048.93733478209</v>
      </c>
      <c r="BS53" s="77">
        <f t="shared" si="23"/>
        <v>-352254.67139480379</v>
      </c>
      <c r="BT53" s="77">
        <f t="shared" si="23"/>
        <v>-357538.49146572582</v>
      </c>
      <c r="BU53" s="77">
        <f t="shared" si="23"/>
        <v>-362901.5688377117</v>
      </c>
      <c r="BV53" s="77">
        <f t="shared" si="23"/>
        <v>-368345.09237027739</v>
      </c>
      <c r="BW53" s="77">
        <f t="shared" si="23"/>
        <v>-373870.26875583152</v>
      </c>
      <c r="BX53" s="77">
        <f t="shared" si="23"/>
        <v>-379478.32278716902</v>
      </c>
      <c r="BY53" s="77">
        <f t="shared" si="23"/>
        <v>-385170.49762897653</v>
      </c>
      <c r="BZ53" s="77">
        <f t="shared" si="23"/>
        <v>-390948.05509341118</v>
      </c>
      <c r="CA53" s="77">
        <f t="shared" si="23"/>
        <v>-396812.27591981238</v>
      </c>
      <c r="CB53" s="77">
        <f t="shared" si="23"/>
        <v>-402764.46005860955</v>
      </c>
      <c r="CC53" s="77">
        <f t="shared" si="23"/>
        <v>-408805.92695948866</v>
      </c>
      <c r="CD53" s="77">
        <f t="shared" si="23"/>
        <v>-414938.01586388098</v>
      </c>
      <c r="CE53" s="77">
        <f t="shared" ref="CE53:CY53" si="24">CE52*CE33</f>
        <v>-421162.0861018392</v>
      </c>
      <c r="CF53" s="77">
        <f t="shared" si="24"/>
        <v>-427479.51739336672</v>
      </c>
      <c r="CG53" s="77">
        <f t="shared" si="24"/>
        <v>-433891.7101542672</v>
      </c>
      <c r="CH53" s="77">
        <f t="shared" si="24"/>
        <v>-440400.08580658113</v>
      </c>
      <c r="CI53" s="77">
        <f t="shared" si="24"/>
        <v>-447006.08709367982</v>
      </c>
      <c r="CJ53" s="77">
        <f t="shared" si="24"/>
        <v>-453711.17840008502</v>
      </c>
      <c r="CK53" s="77">
        <f t="shared" si="24"/>
        <v>-460516.84607608622</v>
      </c>
      <c r="CL53" s="77">
        <f t="shared" si="24"/>
        <v>-467424.59876722749</v>
      </c>
      <c r="CM53" s="77">
        <f t="shared" si="24"/>
        <v>-474435.96774873586</v>
      </c>
      <c r="CN53" s="77">
        <f t="shared" si="24"/>
        <v>-481552.50726496684</v>
      </c>
      <c r="CO53" s="77">
        <f t="shared" si="24"/>
        <v>-488775.79487394134</v>
      </c>
      <c r="CP53" s="77">
        <f t="shared" si="24"/>
        <v>-496107.43179705041</v>
      </c>
      <c r="CQ53" s="77">
        <f t="shared" si="24"/>
        <v>-503549.04327400611</v>
      </c>
      <c r="CR53" s="77">
        <f t="shared" si="24"/>
        <v>-511102.2789231161</v>
      </c>
      <c r="CS53" s="77">
        <f t="shared" si="24"/>
        <v>-518768.81310696283</v>
      </c>
      <c r="CT53" s="77">
        <f t="shared" si="24"/>
        <v>-526550.34530356724</v>
      </c>
      <c r="CU53" s="77">
        <f t="shared" si="24"/>
        <v>-534448.60048312077</v>
      </c>
      <c r="CV53" s="77">
        <f t="shared" si="24"/>
        <v>-542465.32949036744</v>
      </c>
      <c r="CW53" s="77">
        <f t="shared" si="24"/>
        <v>-550602.30943272298</v>
      </c>
      <c r="CX53" s="77">
        <f t="shared" si="24"/>
        <v>-558861.34407421364</v>
      </c>
      <c r="CY53" s="77">
        <f t="shared" si="24"/>
        <v>-567244.26423532679</v>
      </c>
    </row>
    <row r="54" spans="1:103" s="11" customFormat="1" ht="12.75">
      <c r="A54" s="87"/>
      <c r="B54" s="90" t="s">
        <v>637</v>
      </c>
      <c r="C54" s="77">
        <f>C53*C$31</f>
        <v>-127440.97059866304</v>
      </c>
      <c r="D54" s="77">
        <f t="shared" ref="D54:BO54" si="25">D53*D$31</f>
        <v>-125006.46960314187</v>
      </c>
      <c r="E54" s="77">
        <f t="shared" si="25"/>
        <v>-122618.47480628939</v>
      </c>
      <c r="F54" s="77">
        <f t="shared" si="25"/>
        <v>-120276.09780160319</v>
      </c>
      <c r="G54" s="77">
        <f t="shared" si="25"/>
        <v>-117978.46715378326</v>
      </c>
      <c r="H54" s="77">
        <f t="shared" si="25"/>
        <v>-115724.72807453177</v>
      </c>
      <c r="I54" s="77">
        <f t="shared" si="25"/>
        <v>-113514.04210454575</v>
      </c>
      <c r="J54" s="77">
        <f t="shared" si="25"/>
        <v>-111345.58680158491</v>
      </c>
      <c r="K54" s="77">
        <f t="shared" si="25"/>
        <v>-109218.55543449808</v>
      </c>
      <c r="L54" s="77">
        <f t="shared" si="25"/>
        <v>-107132.1566830948</v>
      </c>
      <c r="M54" s="77">
        <f t="shared" si="25"/>
        <v>-105085.61434375029</v>
      </c>
      <c r="N54" s="77">
        <f t="shared" si="25"/>
        <v>-103078.16704063394</v>
      </c>
      <c r="O54" s="77">
        <f t="shared" si="25"/>
        <v>-101109.06794245465</v>
      </c>
      <c r="P54" s="77">
        <f t="shared" si="25"/>
        <v>-99177.58448461676</v>
      </c>
      <c r="Q54" s="77">
        <f t="shared" si="25"/>
        <v>-97282.998096683834</v>
      </c>
      <c r="R54" s="77">
        <f t="shared" si="25"/>
        <v>-95424.60393504877</v>
      </c>
      <c r="S54" s="77">
        <f t="shared" si="25"/>
        <v>-93601.710620710452</v>
      </c>
      <c r="T54" s="77">
        <f t="shared" si="25"/>
        <v>-91813.639982059831</v>
      </c>
      <c r="U54" s="77">
        <f t="shared" si="25"/>
        <v>-90059.726802579607</v>
      </c>
      <c r="V54" s="77">
        <f t="shared" si="25"/>
        <v>-88339.318573363358</v>
      </c>
      <c r="W54" s="77">
        <f t="shared" si="25"/>
        <v>-86632.278600931211</v>
      </c>
      <c r="X54" s="77">
        <f t="shared" si="25"/>
        <v>-84958.224908159595</v>
      </c>
      <c r="Y54" s="77">
        <f t="shared" si="25"/>
        <v>-83316.520079016424</v>
      </c>
      <c r="Z54" s="77">
        <f t="shared" si="25"/>
        <v>-81706.539014687602</v>
      </c>
      <c r="AA54" s="77">
        <f t="shared" si="25"/>
        <v>-80127.668695563203</v>
      </c>
      <c r="AB54" s="77">
        <f t="shared" si="25"/>
        <v>-78579.307947822861</v>
      </c>
      <c r="AC54" s="77">
        <f t="shared" si="25"/>
        <v>-77060.867214531594</v>
      </c>
      <c r="AD54" s="77">
        <f t="shared" si="25"/>
        <v>-75571.768331158994</v>
      </c>
      <c r="AE54" s="77">
        <f t="shared" si="25"/>
        <v>-74111.444305436104</v>
      </c>
      <c r="AF54" s="77">
        <f t="shared" si="25"/>
        <v>-72679.339101466321</v>
      </c>
      <c r="AG54" s="77">
        <f t="shared" si="25"/>
        <v>-71274.907428008039</v>
      </c>
      <c r="AH54" s="77">
        <f t="shared" si="25"/>
        <v>-70236.923339250643</v>
      </c>
      <c r="AI54" s="77">
        <f t="shared" si="25"/>
        <v>-69214.055523630494</v>
      </c>
      <c r="AJ54" s="77">
        <f t="shared" si="25"/>
        <v>-68206.083841247528</v>
      </c>
      <c r="AK54" s="77">
        <f t="shared" si="25"/>
        <v>-67212.791358122558</v>
      </c>
      <c r="AL54" s="77">
        <f t="shared" si="25"/>
        <v>-66233.964299509127</v>
      </c>
      <c r="AM54" s="77">
        <f t="shared" si="25"/>
        <v>-65269.392003885201</v>
      </c>
      <c r="AN54" s="77">
        <f t="shared" si="25"/>
        <v>-64318.866877615023</v>
      </c>
      <c r="AO54" s="77">
        <f t="shared" si="25"/>
        <v>-63382.18435027112</v>
      </c>
      <c r="AP54" s="77">
        <f t="shared" si="25"/>
        <v>-62459.142830606987</v>
      </c>
      <c r="AQ54" s="77">
        <f t="shared" si="25"/>
        <v>-61549.54366317096</v>
      </c>
      <c r="AR54" s="77">
        <f t="shared" si="25"/>
        <v>-60653.191085551967</v>
      </c>
      <c r="AS54" s="77">
        <f t="shared" si="25"/>
        <v>-59769.892186247816</v>
      </c>
      <c r="AT54" s="77">
        <f t="shared" si="25"/>
        <v>-58899.456863147112</v>
      </c>
      <c r="AU54" s="77">
        <f t="shared" si="25"/>
        <v>-58041.697782615847</v>
      </c>
      <c r="AV54" s="77">
        <f t="shared" si="25"/>
        <v>-57196.430339179693</v>
      </c>
      <c r="AW54" s="77">
        <f t="shared" si="25"/>
        <v>-56363.472615793573</v>
      </c>
      <c r="AX54" s="77">
        <f t="shared" si="25"/>
        <v>-55542.645344689794</v>
      </c>
      <c r="AY54" s="77">
        <f t="shared" si="25"/>
        <v>-54733.771868796248</v>
      </c>
      <c r="AZ54" s="77">
        <f t="shared" si="25"/>
        <v>-53936.678103716687</v>
      </c>
      <c r="BA54" s="77">
        <f t="shared" si="25"/>
        <v>-53151.1925002645</v>
      </c>
      <c r="BB54" s="77">
        <f t="shared" si="25"/>
        <v>-52377.146007542207</v>
      </c>
      <c r="BC54" s="77">
        <f t="shared" si="25"/>
        <v>-51614.372036558583</v>
      </c>
      <c r="BD54" s="77">
        <f t="shared" si="25"/>
        <v>-50862.70642437569</v>
      </c>
      <c r="BE54" s="77">
        <f t="shared" si="25"/>
        <v>-50121.987398777987</v>
      </c>
      <c r="BF54" s="77">
        <f t="shared" si="25"/>
        <v>-49392.055543455979</v>
      </c>
      <c r="BG54" s="77">
        <f t="shared" si="25"/>
        <v>-48672.753763696906</v>
      </c>
      <c r="BH54" s="77">
        <f t="shared" si="25"/>
        <v>-47963.927252575108</v>
      </c>
      <c r="BI54" s="77">
        <f t="shared" si="25"/>
        <v>-47265.423457634693</v>
      </c>
      <c r="BJ54" s="77">
        <f t="shared" si="25"/>
        <v>-46577.092048057486</v>
      </c>
      <c r="BK54" s="77">
        <f t="shared" si="25"/>
        <v>-45898.784882309083</v>
      </c>
      <c r="BL54" s="77">
        <f t="shared" si="25"/>
        <v>-45230.355976256033</v>
      </c>
      <c r="BM54" s="77">
        <f t="shared" si="25"/>
        <v>-44571.661471747459</v>
      </c>
      <c r="BN54" s="77">
        <f t="shared" si="25"/>
        <v>-43922.559605654045</v>
      </c>
      <c r="BO54" s="77">
        <f t="shared" si="25"/>
        <v>-43282.910679358116</v>
      </c>
      <c r="BP54" s="77">
        <f t="shared" ref="BP54:CD54" si="26">BP53*BP$31</f>
        <v>-42652.577028687854</v>
      </c>
      <c r="BQ54" s="77">
        <f t="shared" si="26"/>
        <v>-42031.422994289482</v>
      </c>
      <c r="BR54" s="77">
        <f t="shared" si="26"/>
        <v>-41419.314892430899</v>
      </c>
      <c r="BS54" s="77">
        <f t="shared" si="26"/>
        <v>-40816.120986230446</v>
      </c>
      <c r="BT54" s="77">
        <f t="shared" si="26"/>
        <v>-40221.711457304758</v>
      </c>
      <c r="BU54" s="77">
        <f t="shared" si="26"/>
        <v>-39635.95837782944</v>
      </c>
      <c r="BV54" s="77">
        <f t="shared" si="26"/>
        <v>-39058.735683006686</v>
      </c>
      <c r="BW54" s="77">
        <f t="shared" si="26"/>
        <v>-38489.919143933766</v>
      </c>
      <c r="BX54" s="77">
        <f t="shared" si="26"/>
        <v>-37929.386340866775</v>
      </c>
      <c r="BY54" s="77">
        <f t="shared" si="26"/>
        <v>-37377.016636873566</v>
      </c>
      <c r="BZ54" s="77">
        <f t="shared" si="26"/>
        <v>-36832.691151870553</v>
      </c>
      <c r="CA54" s="77">
        <f t="shared" si="26"/>
        <v>-36473.347823559627</v>
      </c>
      <c r="CB54" s="77">
        <f t="shared" si="26"/>
        <v>-36117.510283817581</v>
      </c>
      <c r="CC54" s="77">
        <f t="shared" si="26"/>
        <v>-35765.144329829112</v>
      </c>
      <c r="CD54" s="77">
        <f t="shared" si="26"/>
        <v>-35416.216092464929</v>
      </c>
      <c r="CE54" s="77">
        <f t="shared" ref="CE54:CY54" si="27">CE53*CE$31</f>
        <v>-35070.692033026251</v>
      </c>
      <c r="CF54" s="77">
        <f t="shared" si="27"/>
        <v>-34728.538940021113</v>
      </c>
      <c r="CG54" s="77">
        <f t="shared" si="27"/>
        <v>-34389.723925972132</v>
      </c>
      <c r="CH54" s="77">
        <f t="shared" si="27"/>
        <v>-34054.214424255326</v>
      </c>
      <c r="CI54" s="77">
        <f t="shared" si="27"/>
        <v>-33721.978185969907</v>
      </c>
      <c r="CJ54" s="77">
        <f t="shared" si="27"/>
        <v>-33392.983276838495</v>
      </c>
      <c r="CK54" s="77">
        <f t="shared" si="27"/>
        <v>-33067.198074137632</v>
      </c>
      <c r="CL54" s="77">
        <f t="shared" si="27"/>
        <v>-32744.591263658243</v>
      </c>
      <c r="CM54" s="77">
        <f t="shared" si="27"/>
        <v>-32425.13183669572</v>
      </c>
      <c r="CN54" s="77">
        <f t="shared" si="27"/>
        <v>-32108.789087069421</v>
      </c>
      <c r="CO54" s="77">
        <f t="shared" si="27"/>
        <v>-31795.532608171186</v>
      </c>
      <c r="CP54" s="77">
        <f t="shared" si="27"/>
        <v>-31485.332290042687</v>
      </c>
      <c r="CQ54" s="77">
        <f t="shared" si="27"/>
        <v>-31178.158316481298</v>
      </c>
      <c r="CR54" s="77">
        <f t="shared" si="27"/>
        <v>-30873.981162174157</v>
      </c>
      <c r="CS54" s="77">
        <f t="shared" si="27"/>
        <v>-30572.771589860266</v>
      </c>
      <c r="CT54" s="77">
        <f t="shared" si="27"/>
        <v>-30274.500647520166</v>
      </c>
      <c r="CU54" s="77">
        <f t="shared" si="27"/>
        <v>-29979.139665593142</v>
      </c>
      <c r="CV54" s="77">
        <f t="shared" si="27"/>
        <v>-29686.660254221497</v>
      </c>
      <c r="CW54" s="77">
        <f t="shared" si="27"/>
        <v>-29397.03430052178</v>
      </c>
      <c r="CX54" s="77">
        <f t="shared" si="27"/>
        <v>-29110.233965882533</v>
      </c>
      <c r="CY54" s="77">
        <f t="shared" si="27"/>
        <v>-28826.231683288555</v>
      </c>
    </row>
    <row r="55" spans="1:103" s="11" customFormat="1" ht="12.75">
      <c r="A55" s="87"/>
      <c r="B55" s="88" t="s">
        <v>638</v>
      </c>
      <c r="C55" s="91">
        <f ca="1">SUM(OFFSET(C54,,,,$C$8))</f>
        <v>-6115666.2189068394</v>
      </c>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87"/>
      <c r="BM55" s="87"/>
      <c r="BN55" s="87"/>
      <c r="BO55" s="87"/>
      <c r="BP55" s="87"/>
      <c r="BQ55" s="87"/>
      <c r="BR55" s="87"/>
      <c r="BS55" s="87"/>
      <c r="BT55" s="87"/>
      <c r="BU55" s="87"/>
      <c r="BV55" s="87"/>
      <c r="BW55" s="87"/>
      <c r="BX55" s="87"/>
      <c r="BY55" s="87"/>
      <c r="BZ55" s="87"/>
      <c r="CA55" s="87"/>
      <c r="CB55" s="87"/>
      <c r="CC55" s="87"/>
      <c r="CD55" s="87"/>
      <c r="CE55" s="87"/>
    </row>
    <row r="56" spans="1:103" s="11" customFormat="1" ht="12.7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row>
    <row r="57" spans="1:103" s="11" customFormat="1" ht="12.75">
      <c r="A57" s="10"/>
      <c r="B57" s="84" t="s">
        <v>96</v>
      </c>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row>
    <row r="58" spans="1:103" s="11" customFormat="1" ht="12.75">
      <c r="A58" s="87"/>
      <c r="B58" s="85" t="s">
        <v>635</v>
      </c>
      <c r="C58" s="86">
        <f>F17</f>
        <v>575</v>
      </c>
      <c r="D58" s="86">
        <f>$C$58</f>
        <v>575</v>
      </c>
      <c r="E58" s="86">
        <f t="shared" ref="E58:BP58" si="28">$C$58</f>
        <v>575</v>
      </c>
      <c r="F58" s="86">
        <f t="shared" si="28"/>
        <v>575</v>
      </c>
      <c r="G58" s="86">
        <f t="shared" si="28"/>
        <v>575</v>
      </c>
      <c r="H58" s="86">
        <f t="shared" si="28"/>
        <v>575</v>
      </c>
      <c r="I58" s="86">
        <f t="shared" si="28"/>
        <v>575</v>
      </c>
      <c r="J58" s="86">
        <f t="shared" si="28"/>
        <v>575</v>
      </c>
      <c r="K58" s="86">
        <f t="shared" si="28"/>
        <v>575</v>
      </c>
      <c r="L58" s="86">
        <f t="shared" si="28"/>
        <v>575</v>
      </c>
      <c r="M58" s="86">
        <f t="shared" si="28"/>
        <v>575</v>
      </c>
      <c r="N58" s="86">
        <f t="shared" si="28"/>
        <v>575</v>
      </c>
      <c r="O58" s="86">
        <f t="shared" si="28"/>
        <v>575</v>
      </c>
      <c r="P58" s="86">
        <f t="shared" si="28"/>
        <v>575</v>
      </c>
      <c r="Q58" s="86">
        <f t="shared" si="28"/>
        <v>575</v>
      </c>
      <c r="R58" s="86">
        <f t="shared" si="28"/>
        <v>575</v>
      </c>
      <c r="S58" s="86">
        <f t="shared" si="28"/>
        <v>575</v>
      </c>
      <c r="T58" s="86">
        <f t="shared" si="28"/>
        <v>575</v>
      </c>
      <c r="U58" s="86">
        <f t="shared" si="28"/>
        <v>575</v>
      </c>
      <c r="V58" s="86">
        <f t="shared" si="28"/>
        <v>575</v>
      </c>
      <c r="W58" s="86">
        <f t="shared" si="28"/>
        <v>575</v>
      </c>
      <c r="X58" s="86">
        <f t="shared" si="28"/>
        <v>575</v>
      </c>
      <c r="Y58" s="86">
        <f t="shared" si="28"/>
        <v>575</v>
      </c>
      <c r="Z58" s="86">
        <f t="shared" si="28"/>
        <v>575</v>
      </c>
      <c r="AA58" s="86">
        <f t="shared" si="28"/>
        <v>575</v>
      </c>
      <c r="AB58" s="86">
        <f t="shared" si="28"/>
        <v>575</v>
      </c>
      <c r="AC58" s="86">
        <f t="shared" si="28"/>
        <v>575</v>
      </c>
      <c r="AD58" s="86">
        <f t="shared" si="28"/>
        <v>575</v>
      </c>
      <c r="AE58" s="86">
        <f t="shared" si="28"/>
        <v>575</v>
      </c>
      <c r="AF58" s="86">
        <f t="shared" si="28"/>
        <v>575</v>
      </c>
      <c r="AG58" s="86">
        <f t="shared" si="28"/>
        <v>575</v>
      </c>
      <c r="AH58" s="86">
        <f t="shared" si="28"/>
        <v>575</v>
      </c>
      <c r="AI58" s="86">
        <f t="shared" si="28"/>
        <v>575</v>
      </c>
      <c r="AJ58" s="86">
        <f t="shared" si="28"/>
        <v>575</v>
      </c>
      <c r="AK58" s="86">
        <f t="shared" si="28"/>
        <v>575</v>
      </c>
      <c r="AL58" s="86">
        <f t="shared" si="28"/>
        <v>575</v>
      </c>
      <c r="AM58" s="86">
        <f t="shared" si="28"/>
        <v>575</v>
      </c>
      <c r="AN58" s="86">
        <f t="shared" si="28"/>
        <v>575</v>
      </c>
      <c r="AO58" s="86">
        <f t="shared" si="28"/>
        <v>575</v>
      </c>
      <c r="AP58" s="86">
        <f t="shared" si="28"/>
        <v>575</v>
      </c>
      <c r="AQ58" s="86">
        <f t="shared" si="28"/>
        <v>575</v>
      </c>
      <c r="AR58" s="86">
        <f t="shared" si="28"/>
        <v>575</v>
      </c>
      <c r="AS58" s="86">
        <f t="shared" si="28"/>
        <v>575</v>
      </c>
      <c r="AT58" s="86">
        <f t="shared" si="28"/>
        <v>575</v>
      </c>
      <c r="AU58" s="86">
        <f t="shared" si="28"/>
        <v>575</v>
      </c>
      <c r="AV58" s="86">
        <f t="shared" si="28"/>
        <v>575</v>
      </c>
      <c r="AW58" s="86">
        <f t="shared" si="28"/>
        <v>575</v>
      </c>
      <c r="AX58" s="86">
        <f t="shared" si="28"/>
        <v>575</v>
      </c>
      <c r="AY58" s="86">
        <f t="shared" si="28"/>
        <v>575</v>
      </c>
      <c r="AZ58" s="86">
        <f t="shared" si="28"/>
        <v>575</v>
      </c>
      <c r="BA58" s="86">
        <f t="shared" si="28"/>
        <v>575</v>
      </c>
      <c r="BB58" s="86">
        <f t="shared" si="28"/>
        <v>575</v>
      </c>
      <c r="BC58" s="86">
        <f t="shared" si="28"/>
        <v>575</v>
      </c>
      <c r="BD58" s="86">
        <f t="shared" si="28"/>
        <v>575</v>
      </c>
      <c r="BE58" s="86">
        <f t="shared" si="28"/>
        <v>575</v>
      </c>
      <c r="BF58" s="86">
        <f t="shared" si="28"/>
        <v>575</v>
      </c>
      <c r="BG58" s="86">
        <f t="shared" si="28"/>
        <v>575</v>
      </c>
      <c r="BH58" s="86">
        <f t="shared" si="28"/>
        <v>575</v>
      </c>
      <c r="BI58" s="86">
        <f t="shared" si="28"/>
        <v>575</v>
      </c>
      <c r="BJ58" s="86">
        <f t="shared" si="28"/>
        <v>575</v>
      </c>
      <c r="BK58" s="86">
        <f t="shared" si="28"/>
        <v>575</v>
      </c>
      <c r="BL58" s="86">
        <f t="shared" si="28"/>
        <v>575</v>
      </c>
      <c r="BM58" s="86">
        <f t="shared" si="28"/>
        <v>575</v>
      </c>
      <c r="BN58" s="86">
        <f t="shared" si="28"/>
        <v>575</v>
      </c>
      <c r="BO58" s="86">
        <f t="shared" si="28"/>
        <v>575</v>
      </c>
      <c r="BP58" s="86">
        <f t="shared" si="28"/>
        <v>575</v>
      </c>
      <c r="BQ58" s="86">
        <f t="shared" ref="BQ58:CY58" si="29">$C$58</f>
        <v>575</v>
      </c>
      <c r="BR58" s="86">
        <f t="shared" si="29"/>
        <v>575</v>
      </c>
      <c r="BS58" s="86">
        <f t="shared" si="29"/>
        <v>575</v>
      </c>
      <c r="BT58" s="86">
        <f t="shared" si="29"/>
        <v>575</v>
      </c>
      <c r="BU58" s="86">
        <f t="shared" si="29"/>
        <v>575</v>
      </c>
      <c r="BV58" s="86">
        <f t="shared" si="29"/>
        <v>575</v>
      </c>
      <c r="BW58" s="86">
        <f t="shared" si="29"/>
        <v>575</v>
      </c>
      <c r="BX58" s="86">
        <f t="shared" si="29"/>
        <v>575</v>
      </c>
      <c r="BY58" s="86">
        <f t="shared" si="29"/>
        <v>575</v>
      </c>
      <c r="BZ58" s="86">
        <f t="shared" si="29"/>
        <v>575</v>
      </c>
      <c r="CA58" s="86">
        <f t="shared" si="29"/>
        <v>575</v>
      </c>
      <c r="CB58" s="86">
        <f t="shared" si="29"/>
        <v>575</v>
      </c>
      <c r="CC58" s="86">
        <f t="shared" si="29"/>
        <v>575</v>
      </c>
      <c r="CD58" s="86">
        <f t="shared" si="29"/>
        <v>575</v>
      </c>
      <c r="CE58" s="86">
        <f t="shared" si="29"/>
        <v>575</v>
      </c>
      <c r="CF58" s="86">
        <f t="shared" si="29"/>
        <v>575</v>
      </c>
      <c r="CG58" s="86">
        <f t="shared" si="29"/>
        <v>575</v>
      </c>
      <c r="CH58" s="86">
        <f t="shared" si="29"/>
        <v>575</v>
      </c>
      <c r="CI58" s="86">
        <f t="shared" si="29"/>
        <v>575</v>
      </c>
      <c r="CJ58" s="86">
        <f t="shared" si="29"/>
        <v>575</v>
      </c>
      <c r="CK58" s="86">
        <f t="shared" si="29"/>
        <v>575</v>
      </c>
      <c r="CL58" s="86">
        <f t="shared" si="29"/>
        <v>575</v>
      </c>
      <c r="CM58" s="86">
        <f t="shared" si="29"/>
        <v>575</v>
      </c>
      <c r="CN58" s="86">
        <f t="shared" si="29"/>
        <v>575</v>
      </c>
      <c r="CO58" s="86">
        <f t="shared" si="29"/>
        <v>575</v>
      </c>
      <c r="CP58" s="86">
        <f t="shared" si="29"/>
        <v>575</v>
      </c>
      <c r="CQ58" s="86">
        <f t="shared" si="29"/>
        <v>575</v>
      </c>
      <c r="CR58" s="86">
        <f t="shared" si="29"/>
        <v>575</v>
      </c>
      <c r="CS58" s="86">
        <f t="shared" si="29"/>
        <v>575</v>
      </c>
      <c r="CT58" s="86">
        <f t="shared" si="29"/>
        <v>575</v>
      </c>
      <c r="CU58" s="86">
        <f t="shared" si="29"/>
        <v>575</v>
      </c>
      <c r="CV58" s="86">
        <f t="shared" si="29"/>
        <v>575</v>
      </c>
      <c r="CW58" s="86">
        <f t="shared" si="29"/>
        <v>575</v>
      </c>
      <c r="CX58" s="86">
        <f t="shared" si="29"/>
        <v>575</v>
      </c>
      <c r="CY58" s="86">
        <f t="shared" si="29"/>
        <v>575</v>
      </c>
    </row>
    <row r="59" spans="1:103" s="11" customFormat="1" ht="12.75">
      <c r="A59" s="87"/>
      <c r="B59" s="88" t="s">
        <v>636</v>
      </c>
      <c r="C59" s="77">
        <f>C58*C33</f>
        <v>141191.82677115849</v>
      </c>
      <c r="D59" s="77">
        <f>D58*D33</f>
        <v>143341.95611285124</v>
      </c>
      <c r="E59" s="77">
        <f t="shared" ref="E59:BP59" si="30">E58*E33</f>
        <v>145524.82854096574</v>
      </c>
      <c r="F59" s="77">
        <f t="shared" si="30"/>
        <v>147740.94268118349</v>
      </c>
      <c r="G59" s="77">
        <f t="shared" si="30"/>
        <v>149990.80475247055</v>
      </c>
      <c r="H59" s="77">
        <f t="shared" si="30"/>
        <v>152274.92868271124</v>
      </c>
      <c r="I59" s="77">
        <f t="shared" si="30"/>
        <v>154593.83622610278</v>
      </c>
      <c r="J59" s="77">
        <f t="shared" si="30"/>
        <v>156948.05708233785</v>
      </c>
      <c r="K59" s="77">
        <f t="shared" si="30"/>
        <v>159338.12901760187</v>
      </c>
      <c r="L59" s="77">
        <f t="shared" si="30"/>
        <v>161764.59798741309</v>
      </c>
      <c r="M59" s="77">
        <f t="shared" si="30"/>
        <v>164228.01826133308</v>
      </c>
      <c r="N59" s="77">
        <f t="shared" si="30"/>
        <v>166728.95254957673</v>
      </c>
      <c r="O59" s="77">
        <f t="shared" si="30"/>
        <v>169267.97213154999</v>
      </c>
      <c r="P59" s="77">
        <f t="shared" si="30"/>
        <v>171845.65698634519</v>
      </c>
      <c r="Q59" s="77">
        <f t="shared" si="30"/>
        <v>174462.59592522352</v>
      </c>
      <c r="R59" s="77">
        <f t="shared" si="30"/>
        <v>177119.38672611525</v>
      </c>
      <c r="S59" s="77">
        <f t="shared" si="30"/>
        <v>179816.63627016777</v>
      </c>
      <c r="T59" s="77">
        <f t="shared" si="30"/>
        <v>182554.96068037336</v>
      </c>
      <c r="U59" s="77">
        <f t="shared" si="30"/>
        <v>185334.98546230799</v>
      </c>
      <c r="V59" s="77">
        <f t="shared" si="30"/>
        <v>188157.34564701316</v>
      </c>
      <c r="W59" s="77">
        <f t="shared" si="30"/>
        <v>190979.70583171834</v>
      </c>
      <c r="X59" s="77">
        <f t="shared" si="30"/>
        <v>193844.40141919415</v>
      </c>
      <c r="Y59" s="77">
        <f t="shared" si="30"/>
        <v>196752.06744048203</v>
      </c>
      <c r="Z59" s="77">
        <f t="shared" si="30"/>
        <v>199703.34845208924</v>
      </c>
      <c r="AA59" s="77">
        <f t="shared" si="30"/>
        <v>202698.89867887058</v>
      </c>
      <c r="AB59" s="77">
        <f t="shared" si="30"/>
        <v>205739.38215905361</v>
      </c>
      <c r="AC59" s="77">
        <f t="shared" si="30"/>
        <v>208825.47289143936</v>
      </c>
      <c r="AD59" s="77">
        <f t="shared" si="30"/>
        <v>211957.85498481093</v>
      </c>
      <c r="AE59" s="77">
        <f t="shared" si="30"/>
        <v>215137.22280958307</v>
      </c>
      <c r="AF59" s="77">
        <f t="shared" si="30"/>
        <v>218364.28115172678</v>
      </c>
      <c r="AG59" s="77">
        <f t="shared" si="30"/>
        <v>221639.74536900269</v>
      </c>
      <c r="AH59" s="77">
        <f t="shared" si="30"/>
        <v>224964.34154953773</v>
      </c>
      <c r="AI59" s="77">
        <f t="shared" si="30"/>
        <v>228338.8066727808</v>
      </c>
      <c r="AJ59" s="77">
        <f t="shared" si="30"/>
        <v>231763.88877287251</v>
      </c>
      <c r="AK59" s="77">
        <f t="shared" si="30"/>
        <v>235240.34710446559</v>
      </c>
      <c r="AL59" s="77">
        <f t="shared" si="30"/>
        <v>238768.95231103257</v>
      </c>
      <c r="AM59" s="77">
        <f t="shared" si="30"/>
        <v>242350.48659569808</v>
      </c>
      <c r="AN59" s="77">
        <f t="shared" si="30"/>
        <v>245985.74389463355</v>
      </c>
      <c r="AO59" s="77">
        <f t="shared" si="30"/>
        <v>249675.53005305305</v>
      </c>
      <c r="AP59" s="77">
        <f t="shared" si="30"/>
        <v>253420.66300384887</v>
      </c>
      <c r="AQ59" s="77">
        <f t="shared" si="30"/>
        <v>257221.97294890659</v>
      </c>
      <c r="AR59" s="77">
        <f t="shared" si="30"/>
        <v>261080.30254314016</v>
      </c>
      <c r="AS59" s="77">
        <f t="shared" si="30"/>
        <v>264996.50708128727</v>
      </c>
      <c r="AT59" s="77">
        <f t="shared" si="30"/>
        <v>268971.45468750654</v>
      </c>
      <c r="AU59" s="77">
        <f t="shared" si="30"/>
        <v>273006.02650781919</v>
      </c>
      <c r="AV59" s="77">
        <f t="shared" si="30"/>
        <v>277101.11690543644</v>
      </c>
      <c r="AW59" s="77">
        <f t="shared" si="30"/>
        <v>281257.63365901803</v>
      </c>
      <c r="AX59" s="77">
        <f t="shared" si="30"/>
        <v>285476.49816390331</v>
      </c>
      <c r="AY59" s="77">
        <f t="shared" si="30"/>
        <v>289758.64563636185</v>
      </c>
      <c r="AZ59" s="77">
        <f t="shared" si="30"/>
        <v>294105.02532090724</v>
      </c>
      <c r="BA59" s="77">
        <f t="shared" si="30"/>
        <v>298516.60070072085</v>
      </c>
      <c r="BB59" s="77">
        <f t="shared" si="30"/>
        <v>302994.34971123171</v>
      </c>
      <c r="BC59" s="77">
        <f t="shared" si="30"/>
        <v>307539.26495690015</v>
      </c>
      <c r="BD59" s="77">
        <f t="shared" si="30"/>
        <v>312152.35393125366</v>
      </c>
      <c r="BE59" s="77">
        <f t="shared" si="30"/>
        <v>316834.63924022246</v>
      </c>
      <c r="BF59" s="77">
        <f t="shared" si="30"/>
        <v>321587.15882882581</v>
      </c>
      <c r="BG59" s="77">
        <f t="shared" si="30"/>
        <v>326410.96621125814</v>
      </c>
      <c r="BH59" s="77">
        <f t="shared" si="30"/>
        <v>331307.13070442702</v>
      </c>
      <c r="BI59" s="77">
        <f t="shared" si="30"/>
        <v>336276.73766499344</v>
      </c>
      <c r="BJ59" s="77">
        <f t="shared" si="30"/>
        <v>341320.88872996834</v>
      </c>
      <c r="BK59" s="77">
        <f t="shared" si="30"/>
        <v>346440.70206091786</v>
      </c>
      <c r="BL59" s="77">
        <f t="shared" si="30"/>
        <v>351637.31259183167</v>
      </c>
      <c r="BM59" s="77">
        <f t="shared" si="30"/>
        <v>356911.87228070915</v>
      </c>
      <c r="BN59" s="77">
        <f t="shared" si="30"/>
        <v>362265.55036491976</v>
      </c>
      <c r="BO59" s="77">
        <f t="shared" si="30"/>
        <v>367699.53362039354</v>
      </c>
      <c r="BP59" s="77">
        <f t="shared" si="30"/>
        <v>373215.02662469953</v>
      </c>
      <c r="BQ59" s="77">
        <f t="shared" ref="BQ59:CD59" si="31">BQ58*BQ33</f>
        <v>378813.25202406995</v>
      </c>
      <c r="BR59" s="77">
        <f t="shared" si="31"/>
        <v>384495.45080443099</v>
      </c>
      <c r="BS59" s="77">
        <f t="shared" si="31"/>
        <v>390262.88256649749</v>
      </c>
      <c r="BT59" s="77">
        <f t="shared" si="31"/>
        <v>396116.82580499491</v>
      </c>
      <c r="BU59" s="77">
        <f t="shared" si="31"/>
        <v>402058.57819206984</v>
      </c>
      <c r="BV59" s="77">
        <f t="shared" si="31"/>
        <v>408089.45686495089</v>
      </c>
      <c r="BW59" s="77">
        <f t="shared" si="31"/>
        <v>414210.79871792509</v>
      </c>
      <c r="BX59" s="77">
        <f t="shared" si="31"/>
        <v>420423.96069869399</v>
      </c>
      <c r="BY59" s="77">
        <f t="shared" si="31"/>
        <v>426730.32010917435</v>
      </c>
      <c r="BZ59" s="77">
        <f t="shared" si="31"/>
        <v>433131.27491081198</v>
      </c>
      <c r="CA59" s="77">
        <f t="shared" si="31"/>
        <v>439628.24403447419</v>
      </c>
      <c r="CB59" s="77">
        <f t="shared" si="31"/>
        <v>446222.66769499128</v>
      </c>
      <c r="CC59" s="77">
        <f t="shared" si="31"/>
        <v>452916.00771041616</v>
      </c>
      <c r="CD59" s="77">
        <f t="shared" si="31"/>
        <v>459709.74782607239</v>
      </c>
      <c r="CE59" s="77">
        <f t="shared" ref="CE59:CY59" si="32">CE58*CE33</f>
        <v>466605.39404346346</v>
      </c>
      <c r="CF59" s="77">
        <f t="shared" si="32"/>
        <v>473604.47495411534</v>
      </c>
      <c r="CG59" s="77">
        <f t="shared" si="32"/>
        <v>480708.54207842704</v>
      </c>
      <c r="CH59" s="77">
        <f t="shared" si="32"/>
        <v>487919.17020960338</v>
      </c>
      <c r="CI59" s="77">
        <f t="shared" si="32"/>
        <v>495237.95776274742</v>
      </c>
      <c r="CJ59" s="77">
        <f t="shared" si="32"/>
        <v>502666.52712918859</v>
      </c>
      <c r="CK59" s="77">
        <f t="shared" si="32"/>
        <v>510206.52503612632</v>
      </c>
      <c r="CL59" s="77">
        <f t="shared" si="32"/>
        <v>517859.62291166821</v>
      </c>
      <c r="CM59" s="77">
        <f t="shared" si="32"/>
        <v>525627.51725534315</v>
      </c>
      <c r="CN59" s="77">
        <f t="shared" si="32"/>
        <v>533511.93001417327</v>
      </c>
      <c r="CO59" s="77">
        <f t="shared" si="32"/>
        <v>541514.60896438581</v>
      </c>
      <c r="CP59" s="77">
        <f t="shared" si="32"/>
        <v>549637.32809885161</v>
      </c>
      <c r="CQ59" s="77">
        <f t="shared" si="32"/>
        <v>557881.8880203343</v>
      </c>
      <c r="CR59" s="77">
        <f t="shared" si="32"/>
        <v>566250.1163406393</v>
      </c>
      <c r="CS59" s="77">
        <f t="shared" si="32"/>
        <v>574743.86808574875</v>
      </c>
      <c r="CT59" s="77">
        <f t="shared" si="32"/>
        <v>583365.026107035</v>
      </c>
      <c r="CU59" s="77">
        <f t="shared" si="32"/>
        <v>592115.50149864051</v>
      </c>
      <c r="CV59" s="77">
        <f t="shared" si="32"/>
        <v>600997.23402112001</v>
      </c>
      <c r="CW59" s="77">
        <f t="shared" si="32"/>
        <v>610012.1925314368</v>
      </c>
      <c r="CX59" s="77">
        <f t="shared" si="32"/>
        <v>619162.3754194082</v>
      </c>
      <c r="CY59" s="77">
        <f t="shared" si="32"/>
        <v>628449.81105069933</v>
      </c>
    </row>
    <row r="60" spans="1:103" s="11" customFormat="1" ht="12.75">
      <c r="A60" s="87"/>
      <c r="B60" s="90" t="s">
        <v>637</v>
      </c>
      <c r="C60" s="77">
        <f>C59*C$31</f>
        <v>141191.82677115849</v>
      </c>
      <c r="D60" s="77">
        <f>D59*D$31</f>
        <v>138494.6435872959</v>
      </c>
      <c r="E60" s="77">
        <f t="shared" ref="E60:BP60" si="33">E59*E$31</f>
        <v>135848.98461197765</v>
      </c>
      <c r="F60" s="77">
        <f t="shared" si="33"/>
        <v>133253.86557981084</v>
      </c>
      <c r="G60" s="77">
        <f t="shared" si="33"/>
        <v>130708.32102779455</v>
      </c>
      <c r="H60" s="77">
        <f t="shared" si="33"/>
        <v>128211.40393613829</v>
      </c>
      <c r="I60" s="77">
        <f t="shared" si="33"/>
        <v>125762.18537594183</v>
      </c>
      <c r="J60" s="77">
        <f t="shared" si="33"/>
        <v>123359.75416360563</v>
      </c>
      <c r="K60" s="77">
        <f t="shared" si="33"/>
        <v>121003.21652184274</v>
      </c>
      <c r="L60" s="77">
        <f t="shared" si="33"/>
        <v>118691.6957471667</v>
      </c>
      <c r="M60" s="77">
        <f t="shared" si="33"/>
        <v>116424.33188373105</v>
      </c>
      <c r="N60" s="77">
        <f t="shared" si="33"/>
        <v>114200.28140339984</v>
      </c>
      <c r="O60" s="77">
        <f t="shared" si="33"/>
        <v>112018.71689192954</v>
      </c>
      <c r="P60" s="77">
        <f t="shared" si="33"/>
        <v>109878.82674114575</v>
      </c>
      <c r="Q60" s="77">
        <f t="shared" si="33"/>
        <v>107779.81484700041</v>
      </c>
      <c r="R60" s="77">
        <f t="shared" si="33"/>
        <v>105720.900313397</v>
      </c>
      <c r="S60" s="77">
        <f t="shared" si="33"/>
        <v>103701.31716167342</v>
      </c>
      <c r="T60" s="77">
        <f t="shared" si="33"/>
        <v>101720.3140456347</v>
      </c>
      <c r="U60" s="77">
        <f t="shared" si="33"/>
        <v>99777.153972029424</v>
      </c>
      <c r="V60" s="77">
        <f t="shared" si="33"/>
        <v>97871.114026365933</v>
      </c>
      <c r="W60" s="77">
        <f t="shared" si="33"/>
        <v>95979.884769817814</v>
      </c>
      <c r="X60" s="77">
        <f t="shared" si="33"/>
        <v>94125.201006149859</v>
      </c>
      <c r="Y60" s="77">
        <f t="shared" si="33"/>
        <v>92306.356542262889</v>
      </c>
      <c r="Z60" s="77">
        <f t="shared" si="33"/>
        <v>90522.658831301291</v>
      </c>
      <c r="AA60" s="77">
        <f t="shared" si="33"/>
        <v>88773.428708957319</v>
      </c>
      <c r="AB60" s="77">
        <f t="shared" si="33"/>
        <v>87058.000134871181</v>
      </c>
      <c r="AC60" s="77">
        <f t="shared" si="33"/>
        <v>85375.719939028248</v>
      </c>
      <c r="AD60" s="77">
        <f t="shared" si="33"/>
        <v>83725.947573056692</v>
      </c>
      <c r="AE60" s="77">
        <f t="shared" si="33"/>
        <v>82108.054866330946</v>
      </c>
      <c r="AF60" s="77">
        <f t="shared" si="33"/>
        <v>80521.425786788313</v>
      </c>
      <c r="AG60" s="77">
        <f t="shared" si="33"/>
        <v>78965.456206367293</v>
      </c>
      <c r="AH60" s="77">
        <f t="shared" si="33"/>
        <v>77815.473834429911</v>
      </c>
      <c r="AI60" s="77">
        <f t="shared" si="33"/>
        <v>76682.238778588697</v>
      </c>
      <c r="AJ60" s="77">
        <f t="shared" si="33"/>
        <v>75565.507145890791</v>
      </c>
      <c r="AK60" s="77">
        <f t="shared" si="33"/>
        <v>74465.038595222475</v>
      </c>
      <c r="AL60" s="77">
        <f t="shared" si="33"/>
        <v>73380.59628558332</v>
      </c>
      <c r="AM60" s="77">
        <f t="shared" si="33"/>
        <v>72311.946825113671</v>
      </c>
      <c r="AN60" s="77">
        <f t="shared" si="33"/>
        <v>71258.86022086443</v>
      </c>
      <c r="AO60" s="77">
        <f t="shared" si="33"/>
        <v>70221.109829298453</v>
      </c>
      <c r="AP60" s="77">
        <f t="shared" si="33"/>
        <v>69198.472307512566</v>
      </c>
      <c r="AQ60" s="77">
        <f t="shared" si="33"/>
        <v>68190.727565170135</v>
      </c>
      <c r="AR60" s="77">
        <f t="shared" si="33"/>
        <v>67197.658717133672</v>
      </c>
      <c r="AS60" s="77">
        <f t="shared" si="33"/>
        <v>66219.052036787078</v>
      </c>
      <c r="AT60" s="77">
        <f t="shared" si="33"/>
        <v>65254.696910037739</v>
      </c>
      <c r="AU60" s="77">
        <f t="shared" si="33"/>
        <v>64304.385789988657</v>
      </c>
      <c r="AV60" s="77">
        <f t="shared" si="33"/>
        <v>63367.914152270365</v>
      </c>
      <c r="AW60" s="77">
        <f t="shared" si="33"/>
        <v>62445.080451023714</v>
      </c>
      <c r="AX60" s="77">
        <f t="shared" si="33"/>
        <v>61535.686075523372</v>
      </c>
      <c r="AY60" s="77">
        <f t="shared" si="33"/>
        <v>60639.535307433223</v>
      </c>
      <c r="AZ60" s="77">
        <f t="shared" si="33"/>
        <v>59756.435278684185</v>
      </c>
      <c r="BA60" s="77">
        <f t="shared" si="33"/>
        <v>58886.195929965485</v>
      </c>
      <c r="BB60" s="77">
        <f t="shared" si="33"/>
        <v>58028.629969820366</v>
      </c>
      <c r="BC60" s="77">
        <f t="shared" si="33"/>
        <v>57183.552834337541</v>
      </c>
      <c r="BD60" s="77">
        <f t="shared" si="33"/>
        <v>56350.782647429711</v>
      </c>
      <c r="BE60" s="77">
        <f t="shared" si="33"/>
        <v>55530.140181690447</v>
      </c>
      <c r="BF60" s="77">
        <f t="shared" si="33"/>
        <v>54721.448819821169</v>
      </c>
      <c r="BG60" s="77">
        <f t="shared" si="33"/>
        <v>53924.534516619882</v>
      </c>
      <c r="BH60" s="77">
        <f t="shared" si="33"/>
        <v>53139.225761523478</v>
      </c>
      <c r="BI60" s="77">
        <f t="shared" si="33"/>
        <v>52365.353541695469</v>
      </c>
      <c r="BJ60" s="77">
        <f t="shared" si="33"/>
        <v>51602.751305651356</v>
      </c>
      <c r="BK60" s="77">
        <f t="shared" si="33"/>
        <v>50851.25492741372</v>
      </c>
      <c r="BL60" s="77">
        <f t="shared" si="33"/>
        <v>50110.702671189247</v>
      </c>
      <c r="BM60" s="77">
        <f t="shared" si="33"/>
        <v>49380.935156560285</v>
      </c>
      <c r="BN60" s="77">
        <f t="shared" si="33"/>
        <v>48661.795324183193</v>
      </c>
      <c r="BO60" s="77">
        <f t="shared" si="33"/>
        <v>47953.128401986345</v>
      </c>
      <c r="BP60" s="77">
        <f t="shared" si="33"/>
        <v>47254.781871860345</v>
      </c>
      <c r="BQ60" s="77">
        <f t="shared" ref="BQ60:CD60" si="34">BQ59*BQ$31</f>
        <v>46566.605436833241</v>
      </c>
      <c r="BR60" s="77">
        <f t="shared" si="34"/>
        <v>45888.450988724013</v>
      </c>
      <c r="BS60" s="77">
        <f t="shared" si="34"/>
        <v>45220.172576266872</v>
      </c>
      <c r="BT60" s="77">
        <f t="shared" si="34"/>
        <v>44561.626373699874</v>
      </c>
      <c r="BU60" s="77">
        <f t="shared" si="34"/>
        <v>43912.670649811043</v>
      </c>
      <c r="BV60" s="77">
        <f t="shared" si="34"/>
        <v>43273.165737435156</v>
      </c>
      <c r="BW60" s="77">
        <f t="shared" si="34"/>
        <v>42642.974003394833</v>
      </c>
      <c r="BX60" s="77">
        <f t="shared" si="34"/>
        <v>42021.959818879375</v>
      </c>
      <c r="BY60" s="77">
        <f t="shared" si="34"/>
        <v>41409.989530254912</v>
      </c>
      <c r="BZ60" s="77">
        <f t="shared" si="34"/>
        <v>40806.931430299737</v>
      </c>
      <c r="CA60" s="77">
        <f t="shared" si="34"/>
        <v>40408.8150261017</v>
      </c>
      <c r="CB60" s="77">
        <f t="shared" si="34"/>
        <v>40014.582684383633</v>
      </c>
      <c r="CC60" s="77">
        <f t="shared" si="34"/>
        <v>39624.196511853064</v>
      </c>
      <c r="CD60" s="77">
        <f t="shared" si="34"/>
        <v>39237.618984908157</v>
      </c>
      <c r="CE60" s="77">
        <f t="shared" ref="CE60:CY60" si="35">CE59*CE$31</f>
        <v>38854.812946031008</v>
      </c>
      <c r="CF60" s="77">
        <f t="shared" si="35"/>
        <v>38475.741600216068</v>
      </c>
      <c r="CG60" s="77">
        <f t="shared" si="35"/>
        <v>38100.36851143348</v>
      </c>
      <c r="CH60" s="77">
        <f t="shared" si="35"/>
        <v>37728.657599126811</v>
      </c>
      <c r="CI60" s="77">
        <f t="shared" si="35"/>
        <v>37360.573134745086</v>
      </c>
      <c r="CJ60" s="77">
        <f t="shared" si="35"/>
        <v>36996.079738308545</v>
      </c>
      <c r="CK60" s="77">
        <f t="shared" si="35"/>
        <v>36635.14237500797</v>
      </c>
      <c r="CL60" s="77">
        <f t="shared" si="35"/>
        <v>36277.726351837162</v>
      </c>
      <c r="CM60" s="77">
        <f t="shared" si="35"/>
        <v>35923.797314258263</v>
      </c>
      <c r="CN60" s="77">
        <f t="shared" si="35"/>
        <v>35573.321242899641</v>
      </c>
      <c r="CO60" s="77">
        <f t="shared" si="35"/>
        <v>35226.264450285991</v>
      </c>
      <c r="CP60" s="77">
        <f t="shared" si="35"/>
        <v>34882.593577600281</v>
      </c>
      <c r="CQ60" s="77">
        <f t="shared" si="35"/>
        <v>34542.275591477352</v>
      </c>
      <c r="CR60" s="77">
        <f t="shared" si="35"/>
        <v>34205.277780828794</v>
      </c>
      <c r="CS60" s="77">
        <f t="shared" si="35"/>
        <v>33871.56775369875</v>
      </c>
      <c r="CT60" s="77">
        <f t="shared" si="35"/>
        <v>33541.113434150473</v>
      </c>
      <c r="CU60" s="77">
        <f t="shared" si="35"/>
        <v>33213.88305918315</v>
      </c>
      <c r="CV60" s="77">
        <f t="shared" si="35"/>
        <v>32889.845175678922</v>
      </c>
      <c r="CW60" s="77">
        <f t="shared" si="35"/>
        <v>32568.968637379618</v>
      </c>
      <c r="CX60" s="77">
        <f t="shared" si="35"/>
        <v>32251.222601892983</v>
      </c>
      <c r="CY60" s="77">
        <f t="shared" si="35"/>
        <v>31936.576527728175</v>
      </c>
    </row>
    <row r="61" spans="1:103" s="11" customFormat="1" ht="12.75">
      <c r="A61" s="87"/>
      <c r="B61" s="88" t="s">
        <v>638</v>
      </c>
      <c r="C61" s="91">
        <f ca="1">SUM(OFFSET(C60,,,,$C$8))</f>
        <v>6775545.4255711632</v>
      </c>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87"/>
      <c r="BM61" s="87"/>
      <c r="BN61" s="87"/>
      <c r="BO61" s="87"/>
      <c r="BP61" s="87"/>
      <c r="BQ61" s="87"/>
      <c r="BR61" s="87"/>
      <c r="BS61" s="87"/>
      <c r="BT61" s="87"/>
      <c r="BU61" s="87"/>
      <c r="BV61" s="87"/>
      <c r="BW61" s="87"/>
      <c r="BX61" s="87"/>
      <c r="BY61" s="87"/>
      <c r="BZ61" s="87"/>
      <c r="CA61" s="87"/>
      <c r="CB61" s="87"/>
      <c r="CC61" s="87"/>
      <c r="CD61" s="87"/>
      <c r="CE61" s="87"/>
    </row>
    <row r="62" spans="1:103" s="11" customFormat="1" ht="12.75"/>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efra Image" ma:contentTypeID="0x0101009148F5A04DDD49CBA7127AADA5FB792B00AADE34325A8B49CDA8BB4DB53328F214003B02ABCC6D8F434E9CAFE017FAD4D7F70096F351014E1A6842A5D1ABA1F7DE2CBA" ma:contentTypeVersion="1" ma:contentTypeDescription="Upload an image." ma:contentTypeScope="" ma:versionID="b109e3b46839f5e69f9798574b5eae90">
  <xsd:schema xmlns:xsd="http://www.w3.org/2001/XMLSchema" xmlns:xs="http://www.w3.org/2001/XMLSchema" xmlns:p="http://schemas.microsoft.com/office/2006/metadata/properties" xmlns:ns1="http://schemas.microsoft.com/sharepoint/v3" xmlns:ns2="http://schemas.microsoft.com/sharepoint/v3/fields" xmlns:ns3="662745e8-e224-48e8-a2e3-254862b8c2f5" targetNamespace="http://schemas.microsoft.com/office/2006/metadata/properties" ma:root="true" ma:fieldsID="afe1c4975b1e9046191ac3fa907c93d5" ns1:_="" ns2:_="" ns3:_="">
    <xsd:import namespace="http://schemas.microsoft.com/sharepoint/v3"/>
    <xsd:import namespace="http://schemas.microsoft.com/sharepoint/v3/fields"/>
    <xsd:import namespace="662745e8-e224-48e8-a2e3-254862b8c2f5"/>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1:ThumbnailExists" minOccurs="0"/>
                <xsd:element ref="ns1:PreviewExists" minOccurs="0"/>
                <xsd:element ref="ns2:ImageWidth" minOccurs="0"/>
                <xsd:element ref="ns2:ImageHeight" minOccurs="0"/>
                <xsd:element ref="ns2:ImageCreateDate" minOccurs="0"/>
                <xsd:element ref="ns2:wic_System_Copyright" minOccurs="0"/>
                <xsd:element ref="ns3:lae2bfa7b6474897ab4a53f76ea236c7" minOccurs="0"/>
                <xsd:element ref="ns3:TaxCatchAll" minOccurs="0"/>
                <xsd:element ref="ns3:TaxCatchAllLabel" minOccurs="0"/>
                <xsd:element ref="ns3:cf401361b24e474cb011be6eb76c0e76" minOccurs="0"/>
                <xsd:element ref="ns3:n7493b4506bf40e28c373b1e51a33445" minOccurs="0"/>
                <xsd:element ref="ns3:HOMigrated" minOccurs="0"/>
                <xsd:element ref="ns3:k85d23755b3a46b5a51451cf336b2e9b" minOccurs="0"/>
                <xsd:element ref="ns3:Team" minOccurs="0"/>
                <xsd:element ref="ns3:Topic" minOccurs="0"/>
                <xsd:element ref="ns3:ddeb1fd0a9ad4436a96525d34737dc44" minOccurs="0"/>
                <xsd:element ref="ns3:fe59e9859d6a491389c5b03567f5dda5"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Path" ma:hidden="true" ma:list="Docs" ma:internalName="FileRef" ma:readOnly="true" ma:showField="FullUrl">
      <xsd:simpleType>
        <xsd:restriction base="dms:Lookup"/>
      </xsd:simpleType>
    </xsd:element>
    <xsd:element name="File_x0020_Type" ma:index="9" nillable="true" ma:displayName="File Type" ma:hidden="true" ma:internalName="File_x0020_Type" ma:readOnly="true">
      <xsd:simpleType>
        <xsd:restriction base="dms:Text"/>
      </xsd:simpleType>
    </xsd:element>
    <xsd:element name="HTML_x0020_File_x0020_Type" ma:index="10" nillable="true" ma:displayName="HTML File Type" ma:hidden="true" ma:internalName="HTML_x0020_File_x0020_Type" ma:readOnly="true">
      <xsd:simpleType>
        <xsd:restriction base="dms:Text"/>
      </xsd:simpleType>
    </xsd:element>
    <xsd:element name="FSObjType" ma:index="11" nillable="true" ma:displayName="Item Type" ma:hidden="true" ma:list="Docs" ma:internalName="FSObjType" ma:readOnly="true" ma:showField="FSType">
      <xsd:simpleType>
        <xsd:restriction base="dms:Lookup"/>
      </xsd:simpleType>
    </xsd:element>
    <xsd:element name="ThumbnailExists" ma:index="18" nillable="true" ma:displayName="Thumbnail Exists" ma:default="FALSE" ma:hidden="true" ma:internalName="ThumbnailExists" ma:readOnly="true">
      <xsd:simpleType>
        <xsd:restriction base="dms:Boolean"/>
      </xsd:simpleType>
    </xsd:element>
    <xsd:element name="PreviewExists" ma:index="19" nillable="true" ma:displayName="Preview Exists" ma:default="FALSE" ma:hidden="true" ma:internalName="PreviewExists"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ImageWidth" ma:index="20" nillable="true" ma:displayName="Picture Width" ma:internalName="ImageWidth" ma:readOnly="true">
      <xsd:simpleType>
        <xsd:restriction base="dms:Unknown"/>
      </xsd:simpleType>
    </xsd:element>
    <xsd:element name="ImageHeight" ma:index="22" nillable="true" ma:displayName="Picture Height" ma:internalName="ImageHeight" ma:readOnly="true">
      <xsd:simpleType>
        <xsd:restriction base="dms:Unknown"/>
      </xsd:simpleType>
    </xsd:element>
    <xsd:element name="ImageCreateDate" ma:index="25" nillable="true" ma:displayName="Date Picture Taken" ma:format="DateTime" ma:hidden="true" ma:internalName="ImageCreateDate">
      <xsd:simpleType>
        <xsd:restriction base="dms:DateTime"/>
      </xsd:simpleType>
    </xsd:element>
    <xsd:element name="wic_System_Copyright" ma:index="26" nillable="true" ma:displayName="Copyright" ma:internalName="wic_System_Copyrigh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27"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b552a487-af10-46a5-981a-2826d7563cae}" ma:internalName="TaxCatchAll" ma:showField="CatchAllData" ma:web="509d8771-36ef-4772-9475-a7b8d9a09512">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b552a487-af10-46a5-981a-2826d7563cae}" ma:internalName="TaxCatchAllLabel" ma:readOnly="true" ma:showField="CatchAllDataLabel" ma:web="509d8771-36ef-4772-9475-a7b8d9a09512">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31"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33"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35" nillable="true" ma:displayName="Migrated" ma:default="0" ma:internalName="HOMigrated">
      <xsd:simpleType>
        <xsd:restriction base="dms:Boolean"/>
      </xsd:simpleType>
    </xsd:element>
    <xsd:element name="k85d23755b3a46b5a51451cf336b2e9b" ma:index="36"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38" nillable="true" ma:displayName="Team" ma:default="Economic and Social Sciences" ma:internalName="Team">
      <xsd:simpleType>
        <xsd:restriction base="dms:Text"/>
      </xsd:simpleType>
    </xsd:element>
    <xsd:element name="Topic" ma:index="39" nillable="true" ma:displayName="Topic" ma:default="Programmes &amp; Projects Economics" ma:internalName="Topic">
      <xsd:simpleType>
        <xsd:restriction base="dms:Text"/>
      </xsd:simpleType>
    </xsd:element>
    <xsd:element name="ddeb1fd0a9ad4436a96525d34737dc44" ma:index="40"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42" nillable="true" ma:taxonomy="true" ma:internalName="fe59e9859d6a491389c5b03567f5dda5" ma:taxonomyFieldName="OrganisationalUnit" ma:displayName="Organisational Unit" ma:default="8;#EA|d5f78ddb-b1b6-4328-9877-d7e3ed06fdac"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3" ma:displayName="Comments"/>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d1117845-93f6-4da3-abaa-fcb4fa669c78" ContentTypeId="0x0101009148F5A04DDD49CBA7127AADA5FB792B00AADE34325A8B49CDA8BB4DB53328F214003B02ABCC6D8F434E9CAFE017FAD4D7F7" PreviousValue="false"/>
</file>

<file path=customXml/item4.xml><?xml version="1.0" encoding="utf-8"?>
<p:properties xmlns:p="http://schemas.microsoft.com/office/2006/metadata/properties" xmlns:xsi="http://www.w3.org/2001/XMLSchema-instance" xmlns:pc="http://schemas.microsoft.com/office/infopath/2007/PartnerControls">
  <documentManagement>
    <ImageCreateDate xmlns="http://schemas.microsoft.com/sharepoint/v3/fields" xsi:nil="true"/>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Programmes &amp; Projects Economics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EA</TermName>
          <TermId xmlns="http://schemas.microsoft.com/office/infopath/2007/PartnerControls">d5f78ddb-b1b6-4328-9877-d7e3ed06fdac</TermId>
        </TermInfo>
      </Terms>
    </fe59e9859d6a491389c5b03567f5dda5>
    <wic_System_Copyright xmlns="http://schemas.microsoft.com/sharepoint/v3/fields" xsi:nil="true"/>
    <Team xmlns="662745e8-e224-48e8-a2e3-254862b8c2f5">Economic and Social Sciences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5CF93304-D9DB-4502-9F69-7B79F6CE9485}"/>
</file>

<file path=customXml/itemProps2.xml><?xml version="1.0" encoding="utf-8"?>
<ds:datastoreItem xmlns:ds="http://schemas.openxmlformats.org/officeDocument/2006/customXml" ds:itemID="{8A7272AD-D75D-4972-8E5E-2099A20D5B3B}"/>
</file>

<file path=customXml/itemProps3.xml><?xml version="1.0" encoding="utf-8"?>
<ds:datastoreItem xmlns:ds="http://schemas.openxmlformats.org/officeDocument/2006/customXml" ds:itemID="{D9E50B70-1F71-4DCC-BF30-C0BE6EFDE815}"/>
</file>

<file path=customXml/itemProps4.xml><?xml version="1.0" encoding="utf-8"?>
<ds:datastoreItem xmlns:ds="http://schemas.openxmlformats.org/officeDocument/2006/customXml" ds:itemID="{C58CE0B9-038A-42C9-AA47-53427F37070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Sophie Neupauer</dc:creator>
  <cp:keywords/>
  <dc:description/>
  <cp:lastModifiedBy>Levy, Viviana</cp:lastModifiedBy>
  <cp:revision/>
  <dcterms:created xsi:type="dcterms:W3CDTF">2021-10-28T14:33:07Z</dcterms:created>
  <dcterms:modified xsi:type="dcterms:W3CDTF">2023-03-20T17:47:03Z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0x0101009148F5A04DDD49CBA7127AADA5FB792B00AADE34325A8B49CDA8BB4DB53328F214003B02ABCC6D8F434E9CAFE017FAD4D7F70096F351014E1A6842A5D1ABA1F7DE2CBA</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8;#EA|d5f78ddb-b1b6-4328-9877-d7e3ed06fdac</vt:lpwstr>
  </property>
</Properties>
</file>