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12"/>
  <workbookPr/>
  <mc:AlternateContent xmlns:mc="http://schemas.openxmlformats.org/markup-compatibility/2006">
    <mc:Choice Requires="x15">
      <x15ac:absPath xmlns:x15ac="http://schemas.microsoft.com/office/spreadsheetml/2010/11/ac" url="https://defra.sharepoint.com/teams/Team809/Programmes  Projects Economics/BCA/Appraisal Guidance/EOV-AG/EHOV Guidance Documents_Final/"/>
    </mc:Choice>
  </mc:AlternateContent>
  <xr:revisionPtr revIDLastSave="938" documentId="13_ncr:1_{4C97D7D0-4547-483D-8707-3FC5BE1B7015}" xr6:coauthVersionLast="47" xr6:coauthVersionMax="47" xr10:uidLastSave="{B0636B5B-3FC4-429A-B845-8ACD1FBACBE5}"/>
  <bookViews>
    <workbookView xWindow="-5355" yWindow="-16320" windowWidth="29040" windowHeight="15840" tabRatio="951" firstSheet="1" activeTab="3" xr2:uid="{31814C18-0BF1-413F-A840-D2406061DD6D}"/>
  </bookViews>
  <sheets>
    <sheet name="Introduction" sheetId="20" r:id="rId1"/>
    <sheet name="Tool outline" sheetId="22" r:id="rId2"/>
    <sheet name="Project details" sheetId="10" r:id="rId3"/>
    <sheet name="Data inputs" sheetId="9" r:id="rId4"/>
    <sheet name="Results" sheetId="11" r:id="rId5"/>
    <sheet name="Sensitivity analyses" sheetId="7" r:id="rId6"/>
    <sheet name="Carbon values" sheetId="16" r:id="rId7"/>
    <sheet name="GDP deflators" sheetId="17" r:id="rId8"/>
    <sheet name="Calculations" sheetId="1" r:id="rId9"/>
    <sheet name="Profiling" sheetId="2" r:id="rId10"/>
    <sheet name="Calculations_SA" sheetId="18" r:id="rId11"/>
    <sheet name="Profiling_SA" sheetId="19" r:id="rId12"/>
    <sheet name="Indicative values" sheetId="4" r:id="rId13"/>
    <sheet name="Drop-down lists" sheetId="14"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ad">'[1]Model Settings'!$C$4</definedName>
    <definedName name="AdditionalPolicyCost_Domestic">'[2]Policy billing'!$D$4</definedName>
    <definedName name="AutoGen_Capacity1">[2]Autogeneration!$C$12</definedName>
    <definedName name="AutoGen_Capacity2">[2]Autogeneration!$D$12</definedName>
    <definedName name="AutoGen_Capacity3">[2]Autogeneration!$E$12</definedName>
    <definedName name="AutoGen_Capacity4">[2]Autogeneration!$F$12</definedName>
    <definedName name="AutoGen_LoadFactor1">[3]Autogeneration!$C$8</definedName>
    <definedName name="AutoGen_LoadFactor2">[3]Autogeneration!$D$8</definedName>
    <definedName name="AutoGen_LoadFactor3">[4]Autogeneration!$E$8</definedName>
    <definedName name="AutoGen_LoadFactor4">[2]Autogeneration!$F$8</definedName>
    <definedName name="AvSiteCapacity">'[5]IRR Calc'!$F$19</definedName>
    <definedName name="B_Regs">'[6]Source Numbers for Master Lists'!$J$13:$J$17</definedName>
    <definedName name="C_T">'[6]Source Numbers for Master Lists'!$J$42:$J$43</definedName>
    <definedName name="CapPay1_AnnualMaxCapacity">'[2]Capacity Payment 1'!$C$11</definedName>
    <definedName name="CapPay1_ChargeBack">'[2]Capacity Payment 1'!$C$9</definedName>
    <definedName name="CapPay1_HurdleRateAdjustment">'[2]Capacity Payment 1'!$D$17</definedName>
    <definedName name="CapPay1_Index">'[2]Capacity Payment 1'!$C$17</definedName>
    <definedName name="CapPay1_Payment_Matrix">'[2]Capacity Payment 1'!$G$6</definedName>
    <definedName name="CapPay1_Switch_String">'[2]Capacity Payment 1'!$B$4</definedName>
    <definedName name="CapPay1_Tech">'[2]Capacity Payment 1'!$B$17</definedName>
    <definedName name="CarbonEmissions">#REF!</definedName>
    <definedName name="CarbonPrice_ChargeBack">#REF!</definedName>
    <definedName name="CBA_end">'[7]CBA control'!$C$19</definedName>
    <definedName name="CBA_start">'[7]CBA control'!$C$18</definedName>
    <definedName name="CBWorkbookPriority" hidden="1">-717821871</definedName>
    <definedName name="ccimpacts">#REF!</definedName>
    <definedName name="ccl">'[6]Source Numbers for Master Lists'!$J$21:$J$22</definedName>
    <definedName name="CfD1_AnnualMaxCapacity">'[2]CfD 1'!$C$15</definedName>
    <definedName name="CfD1_ChargeBack">'[2]CfD 1'!$C$13</definedName>
    <definedName name="CfD1_HurdleRateAdjustment">'[2]CfD 1'!$D$23</definedName>
    <definedName name="CfD1_Index">'[2]CfD 1'!$C$23</definedName>
    <definedName name="CfD1_Payment_Matrix">'[2]CfD 1'!$G$6</definedName>
    <definedName name="CfD1_PaymentType_String">'[2]CfD 1'!$C$9</definedName>
    <definedName name="CfD1_Switch_String">'[2]CfD 1'!$B$4</definedName>
    <definedName name="CfD1_Tech">'[2]CfD 1'!$B$23</definedName>
    <definedName name="CfD1_UpsideOption">'[2]CfD 1'!$C$11</definedName>
    <definedName name="CfD11_AllowForDistortion">#REF!</definedName>
    <definedName name="CfD11_AnnualMaxCapacity">#REF!</definedName>
    <definedName name="CfD11_ChargeBack">#REF!</definedName>
    <definedName name="CfD11_HurdleRateAdjustment">#REF!</definedName>
    <definedName name="CfD11_Index">#REF!</definedName>
    <definedName name="CfD11_Name_String">#REF!</definedName>
    <definedName name="CfD11_Payment_Matrix">#REF!</definedName>
    <definedName name="CfD11_PaymentType_String">#REF!</definedName>
    <definedName name="CfD11_ReferencePriceType">#REF!</definedName>
    <definedName name="CfD11_Switch_String">#REF!</definedName>
    <definedName name="CfD11_Tech">#REF!</definedName>
    <definedName name="CfD11_UpsideOption">#REF!</definedName>
    <definedName name="CfD19_AllowForDistortion">#REF!</definedName>
    <definedName name="CfD19_AnnualMaxCapacity">#REF!</definedName>
    <definedName name="CfD19_ChargeBack">#REF!</definedName>
    <definedName name="CfD19_HurdleRateAdjustment">#REF!</definedName>
    <definedName name="CfD19_Index">#REF!</definedName>
    <definedName name="CfD19_MerchantPPA_Matrix">#REF!</definedName>
    <definedName name="CfD19_Name_String">#REF!</definedName>
    <definedName name="CfD19_Payment_Matrix">#REF!</definedName>
    <definedName name="CfD19_PaymentType_String">#REF!</definedName>
    <definedName name="CfD19_ReferencePriceType">#REF!</definedName>
    <definedName name="CfD19_Switch_String">#REF!</definedName>
    <definedName name="CfD19_Tech">#REF!</definedName>
    <definedName name="CfD19_UpsideOption">#REF!</definedName>
    <definedName name="CfD19_VIUPPA_Matrix">#REF!</definedName>
    <definedName name="CfDcosts">#REF!</definedName>
    <definedName name="change">#REF!</definedName>
    <definedName name="change1">#REF!</definedName>
    <definedName name="change3">#REF!</definedName>
    <definedName name="classifications">#REF!</definedName>
    <definedName name="CO2limit1_ChargeBack">'[2]CO2 limits 1'!$C$15</definedName>
    <definedName name="CO2limit1_Index">'[2]CO2 limits 1'!$C$21</definedName>
    <definedName name="CO2limit1_Payment_Matrix">'[2]CO2 limits 1'!$G$6</definedName>
    <definedName name="CO2limit1_Switch_String">'[2]CO2 limits 1'!$B$4</definedName>
    <definedName name="CO2limit1_Tech">'[2]CO2 limits 1'!$B$21</definedName>
    <definedName name="CO2limit1_Type_String">'[2]CO2 limits 1'!$C$10</definedName>
    <definedName name="Comm_Calibrate">'[6]Source Numbers for Master Lists'!$E$85:$E$88</definedName>
    <definedName name="condition">#REF!</definedName>
    <definedName name="ConstructionDelays_Matrix">'[2]Outage rates (new and existing)'!$N$5</definedName>
    <definedName name="Convert_km_to_miles">[8]Conversions!$F$52</definedName>
    <definedName name="D_Premia">'[6]Source Numbers for Master Lists'!$E$51:$E$54</definedName>
    <definedName name="DailyLoadCurve_Matrix">#REF!</definedName>
    <definedName name="DarkSpreadEfficiency">'[2]Spark and Dark Spreads'!$C$5</definedName>
    <definedName name="DataFileLocation">[2]SheetManager!$C$20</definedName>
    <definedName name="DataFileName">[2]SheetManager!$C$21</definedName>
    <definedName name="DECC_DATA">[3]DATA!$L$7:$AW$424</definedName>
    <definedName name="DECC_PARAMETERS">[3]DATA!$G$7:$G$424</definedName>
    <definedName name="DECC_TECHS">[3]DATA!$L$6:$AW$6</definedName>
    <definedName name="delivery">#REF!</definedName>
    <definedName name="Demand_Domestic">'[2]Demand Projections'!$C$5</definedName>
    <definedName name="Demand_NonDomestic">'[2]Demand Projections'!$D$5</definedName>
    <definedName name="Demand_Total">'[2]Demand Projections'!$E$5</definedName>
    <definedName name="DeRating_Index1">'[2]Capacity Margin Derating'!$C$5</definedName>
    <definedName name="DeRating_Index2">'[2]Capacity Margin Derating'!$D$5</definedName>
    <definedName name="DeRating_Tech">'[2]Capacity Margin Derating'!$B$5</definedName>
    <definedName name="DME_LocalFile" hidden="1">"True"</definedName>
    <definedName name="EDF_Biofuel">'[2]EDF Pricing Assumptions'!$G$6</definedName>
    <definedName name="EDF_CarbonHigh">'[2]EDF Pricing Assumptions'!$J$6</definedName>
    <definedName name="EDF_CarbonLow">'[2]EDF Pricing Assumptions'!$H$6</definedName>
    <definedName name="EDF_CarbonMedium">'[2]EDF Pricing Assumptions'!$I$6</definedName>
    <definedName name="EDF_Coal">'[2]EDF Pricing Assumptions'!$C$6</definedName>
    <definedName name="EDF_Gas">'[2]EDF Pricing Assumptions'!$D$6</definedName>
    <definedName name="EDF_Oil">'[2]EDF Pricing Assumptions'!$E$6</definedName>
    <definedName name="EDF_SeasonAdj_Biofuel">'[2]EDF Pricing Assumptions'!$P$6</definedName>
    <definedName name="EDF_SeasonAdj_Carbon">'[2]EDF Pricing Assumptions'!$Q$6</definedName>
    <definedName name="EDF_SeasonAdj_Coal">'[2]EDF Pricing Assumptions'!$M$6</definedName>
    <definedName name="EDF_SeasonAdj_Gas">'[2]EDF Pricing Assumptions'!$N$6</definedName>
    <definedName name="EDF_SeasonAdj_Season">'[2]EDF Pricing Assumptions'!$L$6</definedName>
    <definedName name="EDF_SeasonAdj_Uranium">'[2]EDF Pricing Assumptions'!$O$6</definedName>
    <definedName name="EDF_Uranium">'[2]EDF Pricing Assumptions'!$F$6</definedName>
    <definedName name="EDF_Year">'[2]EDF Pricing Assumptions'!$B$6</definedName>
    <definedName name="EDF_Year1">'[9]Model Settings'!$C$4</definedName>
    <definedName name="elas">'[6]Source Numbers for Master Lists'!$A$16:$A$18</definedName>
    <definedName name="EndogenousBuild">#REF!</definedName>
    <definedName name="EndogenousRetirement_String">'[2]Model Settings'!$C$25</definedName>
    <definedName name="ExistingPlant_Name">'[2]Existing Plant'!$B$5</definedName>
    <definedName name="extent">#REF!</definedName>
    <definedName name="ExternalPolicyCost_Domestic">'[2]Policy billing'!$E$4</definedName>
    <definedName name="ExternalPolicyCost_NonDomestic">'[2]Policy billing'!$F$4</definedName>
    <definedName name="FF_Price_Scenario">'[10]Constants &amp; Parameters'!$C$16</definedName>
    <definedName name="finance_yn">'[11]CBA control'!$C$28</definedName>
    <definedName name="FIT_Number">'[2]Policy Overview'!$E$14</definedName>
    <definedName name="FIT1_AnnualMaxCapacity">'[2]Feed-in tariff 1'!$C$14</definedName>
    <definedName name="FIT1_ChargeBack">'[2]Feed-in tariff 1'!$C$15</definedName>
    <definedName name="FIT1_HurdleRateAdjustment">'[2]Feed-in tariff 1'!$D$20</definedName>
    <definedName name="FIT1_Index">'[2]Feed-in tariff 1'!$C$20</definedName>
    <definedName name="FIT1_Payment_Matrix">'[2]Feed-in tariff 1'!$G$6</definedName>
    <definedName name="FIT1_PaymentIndex_String">'[2]Feed-in tariff 1'!$C$11</definedName>
    <definedName name="FIT1_PaymentType_String">'[2]Feed-in tariff 1'!$C$10</definedName>
    <definedName name="FIT1_Switch_String">'[2]Feed-in tariff 1'!$B$4</definedName>
    <definedName name="FIT1_Tech">'[2]Feed-in tariff 1'!$B$20</definedName>
    <definedName name="FIT8_AnnualMaxCapacity">#REF!</definedName>
    <definedName name="FIT8_ChargeBack">#REF!</definedName>
    <definedName name="FIT8_HurdleRateAdjustment">#REF!</definedName>
    <definedName name="FIT8_Index">#REF!</definedName>
    <definedName name="FIT8_Name_String">#REF!</definedName>
    <definedName name="FIT8_Payment_Matrix">#REF!</definedName>
    <definedName name="FIT8_PaymentIndex_String">#REF!</definedName>
    <definedName name="FIT8_PaymentType_String">#REF!</definedName>
    <definedName name="FIT8_Switch_String">#REF!</definedName>
    <definedName name="FIT8_Tech">#REF!</definedName>
    <definedName name="Fossil_fuel">'[6]Source Numbers for Master Lists'!$A$6:$A$8</definedName>
    <definedName name="FuelAssumptions_CalorificValue">'[2]Fuel Assumptions'!$D$5</definedName>
    <definedName name="FuelAssumptions_CarbonRate">'[2]Fuel Assumptions'!$F$5</definedName>
    <definedName name="FuelAssumptions_Fuel">'[2]Fuel Assumptions'!$B$5</definedName>
    <definedName name="FuelAssumptions_NonFuelCost">'[2]Fuel Assumptions'!$E$5</definedName>
    <definedName name="FuelAssumptions_Units">'[2]Fuel Assumptions'!$C$5</definedName>
    <definedName name="FuelPriceWeights">OFFSET('[12]Fuel price weights'!$D4,0,0,1,'[12]Fuel price weights'!$C$5)</definedName>
    <definedName name="GD">'[6]Source Numbers for Master Lists'!$J$25:$J$26</definedName>
    <definedName name="Generation_Techs">[7]Generation!$A$3:$A$78</definedName>
    <definedName name="GenerationSummary">#REF!</definedName>
    <definedName name="HalfyearCfD">#REF!</definedName>
    <definedName name="HalfyearGeneration">#REF!</definedName>
    <definedName name="HalfyearRO">#REF!</definedName>
    <definedName name="HHReached">'[6]Source Numbers for Master Lists'!$A$34:$A$34</definedName>
    <definedName name="HR_adjust">'[7]CBA control'!$D$36</definedName>
    <definedName name="HR_Adjust_end">'[7]CBA control'!$F$36</definedName>
    <definedName name="HR_adjust_start">'[7]CBA control'!$E$36</definedName>
    <definedName name="Include_NI_yn">'[3]Model Settings'!$C$25</definedName>
    <definedName name="Include_predev">'[13]Model Settings'!$C$27</definedName>
    <definedName name="Ind_Calibrate">'[6]Source Numbers for Master Lists'!$E$91:$E$93</definedName>
    <definedName name="indelec">[6]Consumption!$P$8:$P$11</definedName>
    <definedName name="indgas">[6]Consumption!$W$8:$W$10</definedName>
    <definedName name="InstalledCapacityPivot">#REF!</definedName>
    <definedName name="InstalledCapacityPivot_OtherResBuild">#REF!</definedName>
    <definedName name="Interconnector_Capacity">[2]Interconnectors!$E$5</definedName>
    <definedName name="Interconnector_Included">[2]Interconnectors!$C$5</definedName>
    <definedName name="Interconnector_SRMC_Matrix">[2]Interconnectors!$G$5</definedName>
    <definedName name="Interconnector_StartDate">[2]Interconnectors!$D$5</definedName>
    <definedName name="InterconnectorFixedFlow2_Capacity">#REF!</definedName>
    <definedName name="InterconnectorFixedFlow2_IntraDayFlowRate_Matrix">#REF!</definedName>
    <definedName name="InterconnectorFixedFlow2_Name_String">#REF!</definedName>
    <definedName name="InterconnectorFixedFlow2_OnOff_String">#REF!</definedName>
    <definedName name="IntraDayCalculationRange">#REF!</definedName>
    <definedName name="IntraDayOutput">#REF!</definedName>
    <definedName name="IntraDayOutputHeadings">#REF!</definedName>
    <definedName name="IntraDaySeason">#REF!</definedName>
    <definedName name="IntraDaySeasonEnd">#REF!</definedName>
    <definedName name="IntraDaySeasonStart">#REF!</definedName>
    <definedName name="IntraDayType">#REF!</definedName>
    <definedName name="IntraDayTypeEnd">#REF!</definedName>
    <definedName name="IntraDayTypeStart">#REF!</definedName>
    <definedName name="IntraDayWindLevel">#REF!</definedName>
    <definedName name="IntraDayWindLevelEnd">#REF!</definedName>
    <definedName name="IntraDayWindLevelStart">#REF!</definedName>
    <definedName name="IntraDayYear">#REF!</definedName>
    <definedName name="IntraDayYearEnd">#REF!</definedName>
    <definedName name="IntraDayYearStart">#REF!</definedName>
    <definedName name="listFuels">OFFSET([12]Lists!$C$2, 1, 0, COUNTA([12]Lists!$C$1:$C$65536)-1, 1)</definedName>
    <definedName name="listPolicyCategories">OFFSET([12]Lists!$E$2, 1, 0, COUNTA([12]Lists!$E$1:$E$65536)-1, 1)</definedName>
    <definedName name="Lists_DDMNames">[7]Lists!$B$11:$B$85</definedName>
    <definedName name="Lists_TechNames">[7]Lists!$C$11:$C$85</definedName>
    <definedName name="Lists_TechNames2">[7]Lists!$D$11:$D$85</definedName>
    <definedName name="listScenarioLevels">OFFSET([12]Lists!$D$2, 1, 0, COUNTA([12]Lists!$D$1:$D$65536)-1, 1)</definedName>
    <definedName name="listSectors">OFFSET([12]Lists!$B$2, 1, 0, COUNTA([12]Lists!$B$1:$B$65536)-1, 1)</definedName>
    <definedName name="listTechnologies">OFFSET([12]Lists!$A$2, 1, 0, COUNTA([12]Lists!$A$1:$A$65536)-1, 1)</definedName>
    <definedName name="LoadCurve_Winter_Matrix">'[2]Daily Load Curves'!$B$5</definedName>
    <definedName name="Losses_Distribution">[2]Losses!$C$6</definedName>
    <definedName name="Losses_Transmission">[2]Losses!$C$5</definedName>
    <definedName name="Merchant_ContractedPrice">'[14]Merchant Assumptions'!$C$9</definedName>
    <definedName name="Merchant_ContractedProportion">'[14]Merchant Assumptions'!$C$8</definedName>
    <definedName name="Merchant_CostDebt">'[14]Merchant Assumptions'!$C$5</definedName>
    <definedName name="Merchant_CostEquity">'[14]Merchant Assumptions'!$C$6</definedName>
    <definedName name="Merchant_Gearing">'[14]Merchant Assumptions'!$C$7</definedName>
    <definedName name="Merchant_HurdleRatePremium_NoPolicy">'[14]Merchant Assumptions'!$C$13</definedName>
    <definedName name="Merchant_HurdleRatePremium_Tech">'[14]Merchant Assumptions'!$B$13</definedName>
    <definedName name="ModelName">[15]QA_Index!$C$6</definedName>
    <definedName name="Mothballing_AnnualLimit">'[2]Model Settings'!$C$29</definedName>
    <definedName name="Mothballing_TestPeriod1">'[2]Model Settings'!$C$26</definedName>
    <definedName name="Mothballing_TestPeriod2">'[2]Model Settings'!$C$27</definedName>
    <definedName name="Mothballing_YearsPreRetirement">'[2]Model Settings'!$C$28</definedName>
    <definedName name="NDWS">'[6]Source Numbers for Master Lists'!$E$81:$E$82</definedName>
    <definedName name="NetworkLosses">[7]Lists!$O$3</definedName>
    <definedName name="NewBuild_InflationIndex">'[2]Model Settings'!$D$15</definedName>
    <definedName name="NewBuild_PricingYear">'[2]Model Settings'!$D$7</definedName>
    <definedName name="NewBuild_UtilisationYear">'[2]Model Settings'!$C$7</definedName>
    <definedName name="NewBuildScenario">#REF!</definedName>
    <definedName name="NewBuildScenarion">#REF!</definedName>
    <definedName name="NewPlant_Capacity">'[2]New Plant'!$BX$7</definedName>
    <definedName name="NewPlant_ConstructionPeriod">'[2]New Plant'!$BU$7</definedName>
    <definedName name="NewPlant_Lifetime">'[2]New Plant'!$BV$7</definedName>
    <definedName name="NewPlant_MaxLifetime">'[2]New Plant'!$BW$7</definedName>
    <definedName name="NewPlant_Type">'[2]New Plant'!$BT$7</definedName>
    <definedName name="NewPlantAvailable_Merchant">'[2]Plant Available for New Build'!$D$6</definedName>
    <definedName name="NewPlantAvailable_Tech">'[2]Plant Available for New Build'!$B$6</definedName>
    <definedName name="NewPlantAvailable_VIU">'[2]Plant Available for New Build'!$C$6</definedName>
    <definedName name="NewPlantCAPEX_Matrix">'[2]New Plant'!$B$7</definedName>
    <definedName name="NewPlantInfrastructureCost">'[2]New Plant'!$BF$7</definedName>
    <definedName name="NewPlantInfrastructureCost_Matrix">'[2]New Plant'!$BG$7</definedName>
    <definedName name="NewPlantPaymentPhasing_Matrix">'[2]New Plant'!$AS$7</definedName>
    <definedName name="NumberSites">'[5]IRR Calc'!$F$2</definedName>
    <definedName name="ORVal5">#REF!</definedName>
    <definedName name="OutageRates_PFMSheet">'[14]Outage rates (new and existing)'!#REF!</definedName>
    <definedName name="OutageRates_PlannedDuration">'[2]Outage rates (new and existing)'!$F$5</definedName>
    <definedName name="OutageRates_PlannedFrequency">'[2]Outage rates (new and existing)'!$E$5</definedName>
    <definedName name="OutageRates_Tech">'[2]Outage rates (new and existing)'!$B$5</definedName>
    <definedName name="OutageRates_UnplannedDuration">'[2]Outage rates (new and existing)'!$H$5</definedName>
    <definedName name="OutageRates_UnplannedFrequency">#REF!</definedName>
    <definedName name="P_T">'[6]Source Numbers for Master Lists'!$A$20:$A$24</definedName>
    <definedName name="PolicyDemandSavings_Domestic">'[2]Policy Demand Reduction'!$C$5</definedName>
    <definedName name="PolicyDemandSavings_NonDomestic">'[2]Policy Demand Reduction'!$D$5</definedName>
    <definedName name="RAB1_AnnualMaxCapacity">'[2]Regulated Asset Base 1'!$C$11</definedName>
    <definedName name="RAB1_ChargeBack">'[2]Regulated Asset Base 1'!$C$9</definedName>
    <definedName name="RAB1_HurdleRateAdjustment">'[2]Regulated Asset Base 1'!$D$14</definedName>
    <definedName name="RAB1_Index">'[2]Regulated Asset Base 1'!$C$14</definedName>
    <definedName name="RAB1_Switch_String">'[2]Regulated Asset Base 1'!$B$4</definedName>
    <definedName name="RAB1_Tech">'[2]Regulated Asset Base 1'!$B$14</definedName>
    <definedName name="ReserveAdj_LargePlant">[2]Reserve!$C$6</definedName>
    <definedName name="ReserveAdj_WindGeneration">[2]Reserve!$D$6</definedName>
    <definedName name="Retail_Price">'[6]Source Numbers for Master Lists'!$E$57:$E$60</definedName>
    <definedName name="review">#REF!</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ng.Emission.Generators_Parent">[16]Emission.Generators_data_C!$B:$B</definedName>
    <definedName name="rng.Emission.Generators_Property">[16]Emission.Generators_data_C!$F:$F</definedName>
    <definedName name="rng.Emission.Generators_Region">[16]Emission.Generators_data_C!$A:$A</definedName>
    <definedName name="rng.Generator_Category">[16]Generator_data_C!$E:$E</definedName>
    <definedName name="rng.Generator_Child">[16]Generator_data_C!$D:$D</definedName>
    <definedName name="rng.Generator_Property">[16]Generator_data_C!$F:$F</definedName>
    <definedName name="rng.Generator_Region">[16]Generator_data_C!$A:$A</definedName>
    <definedName name="rng.Generator_Units">[16]Generator_data_C!$H:$H</definedName>
    <definedName name="rng.GeneratorUC_Category">[16]Generator_data_UC!$E:$E</definedName>
    <definedName name="rng.GeneratorUC_Child">[16]Generator_data_UC!$D:$D</definedName>
    <definedName name="rng.GeneratorUC_Property">[16]Generator_data_UC!$F:$F</definedName>
    <definedName name="rng.GeneratorUC_Region">[16]Generator_data_UC!$A:$A</definedName>
    <definedName name="rng.LineUC_Child">[16]Line_data_UC!$D:$D</definedName>
    <definedName name="rng.LineUC_Property">[16]Line_data_UC!$F:$F</definedName>
    <definedName name="rng.LineUC_Units">[16]Line_data_UC!$H:$H</definedName>
    <definedName name="rng.Node_Child">[16]Node_data_C!$D:$D</definedName>
    <definedName name="rng.Node_Property">[16]Node_data_C!$F:$F</definedName>
    <definedName name="rng.Node_Units">[16]Node_data_C!$H:$H</definedName>
    <definedName name="rng.RegionUC_Child">[16]Region_data_UC!$D:$D</definedName>
    <definedName name="rng.RegionUC_Property">[16]Region_data_UC!$F:$F</definedName>
    <definedName name="rng.RegionUC_Units">[16]Region_data_UC!$H:$H</definedName>
    <definedName name="rng_CapitalCost">'[5]IRR Calc'!$B$48</definedName>
    <definedName name="rng_detinput">'[11]CBA control'!#REF!</definedName>
    <definedName name="rng_Efficiency">'[5]IRR Calc'!$B$47</definedName>
    <definedName name="rng_elec_offset">[5]CONTROL!$T$16</definedName>
    <definedName name="rng_Elec_Output">'[5]IRR Calc'!$F$8</definedName>
    <definedName name="rng_Fuel_Offset">[5]CONTROL!$S$31</definedName>
    <definedName name="rng_FuelType">[5]CONTROL!$B$15</definedName>
    <definedName name="rng_gas_offset">[5]CONTROL!$S$16</definedName>
    <definedName name="rng_Heat_Output">'[5]IRR Calc'!$F$9</definedName>
    <definedName name="rng_HeatOffset">[5]CONTROL!$V$16</definedName>
    <definedName name="rng_inputfile">'[11]CBA control'!#REF!</definedName>
    <definedName name="rng_MaintenanceCost">'[5]IRR Calc'!$B$49</definedName>
    <definedName name="rng_outdist_mw">'[5]IRR Calc'!$F$6</definedName>
    <definedName name="rng_Outputs_Clear">'[5]Capacity Summary'!$B$4:$J$11,'[5]Capacity Summary'!$C$17:$J$24</definedName>
    <definedName name="rng_Outputs_Clear2">'[5]Heat&amp;Elec Output'!$B$4:$J$11,'[5]Heat&amp;Elec Output'!$C$17:$J$24,'[5]Heat&amp;Elec Output'!$C$47:$J$54,'[5]Heat&amp;Elec Output'!$C$60:$J$67</definedName>
    <definedName name="rng_Outputs_Clear3">'[5]Fuel Use Output'!$B$4:$J$11,'[5]Fuel Use Output'!$C$17:$J$24,'[5]Fuel Use Output'!$C$47:$J$54,'[5]Fuel Use Output'!$C$60:$J$67</definedName>
    <definedName name="rng_Outputs_Clear4">[5]Probabilities!$B$6:$AY$42,[5]Probabilities!$D$49:$AY$85</definedName>
    <definedName name="rng_Outputs_Clear5">'[5]Capacity By Sector'!$B$6:$AY$42,'[5]Capacity By Sector'!$D$49:$AY$85</definedName>
    <definedName name="rng_Outputs_Clear6">'[5]Heat Output By Sector'!$B$6:$AY$42,'[5]Heat Output By Sector'!$D$49:$AY$85</definedName>
    <definedName name="rng_Outputs_Clear7">'[5]Power Output By Sector'!$B$6:$AY$42,'[5]Power Output By Sector'!$D$49:$AY$85</definedName>
    <definedName name="rng_Outputs_Clear8">'[5]Heat Fuel By Sector'!$B$6:$AY$42,'[5]Heat Fuel By Sector'!$D$49:$AY$85</definedName>
    <definedName name="rng_Outputs_Clear9">'[5]Power Fuel By Sector'!$B$6:$AY$42,'[5]Power Fuel By Sector'!$D$49:$AY$85</definedName>
    <definedName name="rng_sector">[5]CONTROL!$P$33</definedName>
    <definedName name="rng_Site_Type">[5]CONTROL!$B$13</definedName>
    <definedName name="rng_subsector">[5]CONTROL!$P$34</definedName>
    <definedName name="rng_year">[5]CONTROL!$B$11</definedName>
    <definedName name="rng_year_offset">[5]CONTROL!$S$25</definedName>
    <definedName name="ROCcosts">#REF!</definedName>
    <definedName name="SA">'[6]Source Numbers for Master Lists'!$A$11:$A$13</definedName>
    <definedName name="sc2dom_CfD11_AllowForDistortion">#REF!</definedName>
    <definedName name="Scenario">#REF!</definedName>
    <definedName name="ScenarioList" localSheetId="1">OFFSET(FIRSTSCENARIO,0,0,COUNTA(OFFSET(FIRSTSCENARIO,0,0,6,1)),1)</definedName>
    <definedName name="ScenarioList">OFFSET(FIRSTSCENARIO,0,0,COUNTA(OFFSET(FIRSTSCENARIO,0,0,6,1)),1)</definedName>
    <definedName name="scenarioParameters">OFFSET([17]Scenarios!$C$1, 0, 0, 1, COUNTA([17]Scenarios!$A$1:$IV$1)-1)</definedName>
    <definedName name="Season">#REF!</definedName>
    <definedName name="Sector">#REF!</definedName>
    <definedName name="size">[6]Consumption!$AQ$7:$AQ$9</definedName>
    <definedName name="SparkSpreadEfficiency">'[2]Spark and Dark Spreads'!$C$6</definedName>
    <definedName name="Status_Overall">[15]Lookups!$D$7:$D$18</definedName>
    <definedName name="StrategicReserve_Capacity">'[2]Strategic Reserve'!$C$9</definedName>
    <definedName name="StrategicReserve_Price">'[2]Strategic Reserve'!$D$9</definedName>
    <definedName name="StrategicReserve_Year">'[2]Strategic Reserve'!$B$9</definedName>
    <definedName name="SummaryAssumptions_EfWRes">[7]Lists!$O$5</definedName>
    <definedName name="Supplier_Margin">'[6]Source Numbers for Master Lists'!$E$26:$E$32</definedName>
    <definedName name="Supplier_Margin_Industrial">'[6]Source Numbers for Master Lists'!$E$35:$E$38</definedName>
    <definedName name="SupplyBarrierCost_T">'[12]Supply Barriers'!$B$9:$T$9</definedName>
    <definedName name="SupplyBarrierCost_TL">'[12]Supply Barriers'!$A$9</definedName>
    <definedName name="T_D_M">'[6]Source Numbers for Master Lists'!$E$41:$E$43</definedName>
    <definedName name="Targeting">'[6]Source Numbers for Master Lists'!$E$22:$E$23</definedName>
    <definedName name="Team">[15]Lookups!$B$7:$B$18</definedName>
    <definedName name="TechAssumptions_AuxPowerDeductions">'[2]Technology Assumptions'!$L$5</definedName>
    <definedName name="TechAssumptions_CarbonCaptured">'[2]Technology Assumptions'!$M$5</definedName>
    <definedName name="TechAssumptions_CO2transport">'[2]Technology Assumptions'!$R$5</definedName>
    <definedName name="TechAssumptions_EligibleForReservePayments">'[2]Technology Assumptions'!$N$5</definedName>
    <definedName name="TechAssumptions_Fuel1">'[2]Technology Assumptions'!$F$5</definedName>
    <definedName name="TechAssumptions_Fuel2">'[2]Technology Assumptions'!$G$5</definedName>
    <definedName name="TechAssumptions_GrossEfficiency">'[2]Technology Assumptions'!$J$5</definedName>
    <definedName name="TechAssumptions_GrossToNetEfficiency">'[2]Technology Assumptions'!$K$5</definedName>
    <definedName name="TechAssumptions_MaintenanceCost">'[2]Technology Assumptions'!$I$5</definedName>
    <definedName name="TechAssumptions_NonFuelCosts">'[2]Technology Assumptions'!$P$5</definedName>
    <definedName name="TechAssumptions_Opex">'[2]Technology Assumptions'!$Q$5</definedName>
    <definedName name="TechAssumptions_ProportionFuel1">'[2]Technology Assumptions'!$H$5</definedName>
    <definedName name="TechAssumptions_Tech">'[2]Technology Assumptions'!$B$5</definedName>
    <definedName name="UEM_ModelStartDate_String">'[3]UEM inputs'!$C$2</definedName>
    <definedName name="UpdateYear">[18]Introduction!$E$6</definedName>
    <definedName name="Var_WS_Elec">'[6]Source Numbers for Master Lists'!$A$27:$A$28</definedName>
    <definedName name="Variable_Fixed">'[6]Source Numbers for Master Lists'!$E$77:$E$78</definedName>
    <definedName name="VIU_ContractedPrice">'[14]VIU Assumptions'!$C$9</definedName>
    <definedName name="VIU_ContractedProportion">'[14]VIU Assumptions'!$C$8</definedName>
    <definedName name="VIU_CostDebt">'[14]VIU Assumptions'!$C$5</definedName>
    <definedName name="VIU_CostEquity">'[14]VIU Assumptions'!$C$6</definedName>
    <definedName name="VIU_Gearing">'[14]VIU Assumptions'!$C$7</definedName>
    <definedName name="VIU_HurdleRatePremium_NoPolicy">'[14]VIU Assumptions'!$C$13</definedName>
    <definedName name="VIU_HurdleRatePremium_Tech">'[14]VIU Assumptions'!$B$13</definedName>
    <definedName name="VIU_InvestmentLimit_Amount">'[2]VIU limit'!$C$5</definedName>
    <definedName name="Water_Capacity">'[2]Hydro and Pumped Storage'!$F$5</definedName>
    <definedName name="Water_DecommissionDate">'[2]Hydro and Pumped Storage'!$E$5</definedName>
    <definedName name="Water_Efficiency">'[2]Hydro and Pumped Storage'!$G$5</definedName>
    <definedName name="Water_GeneratingHoursPerDay">'[2]Hydro and Pumped Storage'!$I$5</definedName>
    <definedName name="Water_Included">'[2]Hydro and Pumped Storage'!$C$5</definedName>
    <definedName name="Water_PumpToGenerateRatio">'[2]Hydro and Pumped Storage'!$H$5</definedName>
    <definedName name="Water_StartDate">'[2]Hydro and Pumped Storage'!$D$5</definedName>
    <definedName name="WBLIM">10000</definedName>
    <definedName name="WBREPOPEN">"ErrorOnly"</definedName>
    <definedName name="WBSTIMLIM">120</definedName>
    <definedName name="Wholesale">'[6]Source Numbers for Master Lists'!$E$46:$E$48</definedName>
    <definedName name="WholesaleMarkUp_Capacity_Index">'[2]Pricing Mark-up'!$B$9</definedName>
    <definedName name="WholesaleMarkUp_Capacity_Percentage">'[2]Pricing Mark-up'!$C$9</definedName>
    <definedName name="Wind_Offshore">[2]Wind!$C$7</definedName>
    <definedName name="Wind_Onshore">[2]Wind!$C$6</definedName>
    <definedName name="WTT_CFs">[19]Calc3_WTT_Fuels!$B$60:$M$92</definedName>
    <definedName name="WTT_Fuels_names">[19]Calc3_WTT_Fuels!$B$60:$B$92</definedName>
    <definedName name="WTT_labels">[19]Calc3_WTT_Fuels!$B$60:$M$60</definedName>
    <definedName name="Year">[7]Control!$C$4</definedName>
    <definedName name="YearAheadCfDenabled">#REF!</definedName>
    <definedName name="YearOptions">#REF!</definedName>
    <definedName name="Yes_No">'[6]Policy Master &amp; Summary Impacts'!$D$1:$D$2</definedName>
    <definedName name="YesNo">[15]Lookups!$C$7:$C$18</definedName>
    <definedName name="yn">'[20]CBA control'!#REF!</definedName>
  </definedNames>
  <calcPr calcId="191028" iterateCount="1"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 i="4" l="1"/>
  <c r="H11" i="4"/>
  <c r="H12" i="4"/>
  <c r="H13" i="4"/>
  <c r="H9" i="4"/>
  <c r="E19" i="18"/>
  <c r="I19" i="18"/>
  <c r="I22" i="18"/>
  <c r="H26" i="18"/>
  <c r="H32" i="18"/>
  <c r="H35" i="18"/>
  <c r="E51" i="19"/>
  <c r="E52" i="19"/>
  <c r="F51" i="19"/>
  <c r="F52" i="19"/>
  <c r="G51" i="19"/>
  <c r="G52" i="19"/>
  <c r="H51" i="19"/>
  <c r="H52" i="19"/>
  <c r="I51" i="19"/>
  <c r="I52" i="19"/>
  <c r="J51" i="19"/>
  <c r="J52" i="19"/>
  <c r="K51" i="19"/>
  <c r="K52" i="19"/>
  <c r="L51" i="19"/>
  <c r="L52" i="19"/>
  <c r="M51" i="19"/>
  <c r="M52" i="19"/>
  <c r="N51" i="19"/>
  <c r="N52" i="19"/>
  <c r="O51" i="19"/>
  <c r="O52" i="19"/>
  <c r="P51" i="19"/>
  <c r="P52" i="19"/>
  <c r="Q51" i="19"/>
  <c r="Q52" i="19"/>
  <c r="R51" i="19"/>
  <c r="R52" i="19"/>
  <c r="S51" i="19"/>
  <c r="S52" i="19"/>
  <c r="T51" i="19"/>
  <c r="T52" i="19"/>
  <c r="U51" i="19"/>
  <c r="U52" i="19"/>
  <c r="V51" i="19"/>
  <c r="V52" i="19"/>
  <c r="W51" i="19"/>
  <c r="W52" i="19"/>
  <c r="X51" i="19"/>
  <c r="X52" i="19"/>
  <c r="Y51" i="19"/>
  <c r="Y52" i="19"/>
  <c r="Z51" i="19"/>
  <c r="Z52" i="19"/>
  <c r="AA51" i="19"/>
  <c r="AA52" i="19"/>
  <c r="AB51" i="19"/>
  <c r="AB52" i="19"/>
  <c r="AC51" i="19"/>
  <c r="AC52" i="19"/>
  <c r="AD51" i="19"/>
  <c r="AD52" i="19"/>
  <c r="AE51" i="19"/>
  <c r="AE52" i="19"/>
  <c r="AF51" i="19"/>
  <c r="AF52" i="19"/>
  <c r="AG51" i="19"/>
  <c r="AG52" i="19"/>
  <c r="AH51" i="19"/>
  <c r="AH52" i="19"/>
  <c r="AI51" i="19"/>
  <c r="AI52" i="19"/>
  <c r="AJ51" i="19"/>
  <c r="AJ52" i="19"/>
  <c r="AK51" i="19"/>
  <c r="AK52" i="19"/>
  <c r="AL51" i="19"/>
  <c r="AL52" i="19"/>
  <c r="AM51" i="19"/>
  <c r="AM52" i="19"/>
  <c r="AN51" i="19"/>
  <c r="AN52" i="19"/>
  <c r="AO51" i="19"/>
  <c r="AO52" i="19"/>
  <c r="AP51" i="19"/>
  <c r="AP52" i="19"/>
  <c r="AQ51" i="19"/>
  <c r="AQ52" i="19"/>
  <c r="AR51" i="19"/>
  <c r="AR52" i="19"/>
  <c r="AS51" i="19"/>
  <c r="AS52" i="19"/>
  <c r="AT51" i="19"/>
  <c r="AT52" i="19"/>
  <c r="AU51" i="19"/>
  <c r="AU52" i="19"/>
  <c r="AV51" i="19"/>
  <c r="AV52" i="19"/>
  <c r="AW51" i="19"/>
  <c r="AW52" i="19"/>
  <c r="AX51" i="19"/>
  <c r="AX52" i="19"/>
  <c r="AY51" i="19"/>
  <c r="AY52" i="19"/>
  <c r="AZ51" i="19"/>
  <c r="AZ52" i="19"/>
  <c r="BA51" i="19"/>
  <c r="BA52" i="19"/>
  <c r="BB51" i="19"/>
  <c r="BB52" i="19"/>
  <c r="BC51" i="19"/>
  <c r="BC52" i="19"/>
  <c r="BD51" i="19"/>
  <c r="BD52" i="19"/>
  <c r="BE51" i="19"/>
  <c r="BE52" i="19"/>
  <c r="BF51" i="19"/>
  <c r="BF52" i="19"/>
  <c r="BG51" i="19"/>
  <c r="BG52" i="19"/>
  <c r="BH51" i="19"/>
  <c r="BH52" i="19"/>
  <c r="BI51" i="19"/>
  <c r="BI52" i="19"/>
  <c r="BJ51" i="19"/>
  <c r="BJ52" i="19"/>
  <c r="BK51" i="19"/>
  <c r="BK52" i="19"/>
  <c r="BL51" i="19"/>
  <c r="BL52" i="19"/>
  <c r="BM51" i="19"/>
  <c r="BM52" i="19"/>
  <c r="BN51" i="19"/>
  <c r="BN52" i="19"/>
  <c r="BO51" i="19"/>
  <c r="BO52" i="19"/>
  <c r="BP51" i="19"/>
  <c r="BP52" i="19"/>
  <c r="BQ51" i="19"/>
  <c r="BQ52" i="19"/>
  <c r="BR51" i="19"/>
  <c r="BR52" i="19"/>
  <c r="BS51" i="19"/>
  <c r="BS52" i="19"/>
  <c r="BT51" i="19"/>
  <c r="BT52" i="19"/>
  <c r="BU51" i="19"/>
  <c r="BU52" i="19"/>
  <c r="BV51" i="19"/>
  <c r="BV52" i="19"/>
  <c r="BW51" i="19"/>
  <c r="BW52" i="19"/>
  <c r="BX51" i="19"/>
  <c r="BX52" i="19"/>
  <c r="BY51" i="19"/>
  <c r="BY52" i="19"/>
  <c r="BZ51" i="19"/>
  <c r="BZ52" i="19"/>
  <c r="CA51" i="19"/>
  <c r="CA52" i="19"/>
  <c r="CB51" i="19"/>
  <c r="CB52" i="19"/>
  <c r="CC51" i="19"/>
  <c r="CC52" i="19"/>
  <c r="CD51" i="19"/>
  <c r="CD52" i="19"/>
  <c r="CE51" i="19"/>
  <c r="CE52" i="19"/>
  <c r="CF51" i="19"/>
  <c r="CF52" i="19"/>
  <c r="CG51" i="19"/>
  <c r="CG52" i="19"/>
  <c r="CH51" i="19"/>
  <c r="CH52" i="19"/>
  <c r="CI51" i="19"/>
  <c r="CI52" i="19"/>
  <c r="CJ51" i="19"/>
  <c r="CJ52" i="19"/>
  <c r="CK51" i="19"/>
  <c r="CK52" i="19"/>
  <c r="CL51" i="19"/>
  <c r="CL52" i="19"/>
  <c r="CM51" i="19"/>
  <c r="CM52" i="19"/>
  <c r="CN51" i="19"/>
  <c r="CN52" i="19"/>
  <c r="CO51" i="19"/>
  <c r="CO52" i="19"/>
  <c r="CP51" i="19"/>
  <c r="CP52" i="19"/>
  <c r="CQ51" i="19"/>
  <c r="CQ52" i="19"/>
  <c r="CR51" i="19"/>
  <c r="CR52" i="19"/>
  <c r="CS51" i="19"/>
  <c r="CS52" i="19"/>
  <c r="CT51" i="19"/>
  <c r="CT52" i="19"/>
  <c r="CU51" i="19"/>
  <c r="CU52" i="19"/>
  <c r="CV51" i="19"/>
  <c r="CV52" i="19"/>
  <c r="CW51" i="19"/>
  <c r="CW52" i="19"/>
  <c r="CX51" i="19"/>
  <c r="CX52" i="19"/>
  <c r="CY51" i="19"/>
  <c r="CY52" i="19"/>
  <c r="CZ51" i="19"/>
  <c r="CZ52" i="19"/>
  <c r="D19" i="18"/>
  <c r="H19" i="18"/>
  <c r="H22" i="18"/>
  <c r="G26" i="18"/>
  <c r="G32" i="18"/>
  <c r="G35" i="18"/>
  <c r="E46" i="19"/>
  <c r="E47" i="19"/>
  <c r="F46" i="19"/>
  <c r="F47" i="19"/>
  <c r="G46" i="19"/>
  <c r="G47" i="19"/>
  <c r="H46" i="19"/>
  <c r="H47" i="19"/>
  <c r="I46" i="19"/>
  <c r="I47" i="19"/>
  <c r="J46" i="19"/>
  <c r="J47" i="19"/>
  <c r="K46" i="19"/>
  <c r="K47" i="19"/>
  <c r="L46" i="19"/>
  <c r="L47" i="19"/>
  <c r="M46" i="19"/>
  <c r="M47" i="19"/>
  <c r="N46" i="19"/>
  <c r="N47" i="19"/>
  <c r="O46" i="19"/>
  <c r="O47" i="19"/>
  <c r="P46" i="19"/>
  <c r="P47" i="19"/>
  <c r="Q46" i="19"/>
  <c r="Q47" i="19"/>
  <c r="R46" i="19"/>
  <c r="R47" i="19"/>
  <c r="S46" i="19"/>
  <c r="S47" i="19"/>
  <c r="T46" i="19"/>
  <c r="T47" i="19"/>
  <c r="U46" i="19"/>
  <c r="U47" i="19"/>
  <c r="V46" i="19"/>
  <c r="V47" i="19"/>
  <c r="W46" i="19"/>
  <c r="W47" i="19"/>
  <c r="X46" i="19"/>
  <c r="X47" i="19"/>
  <c r="Y46" i="19"/>
  <c r="Y47" i="19"/>
  <c r="Z46" i="19"/>
  <c r="Z47" i="19"/>
  <c r="AA46" i="19"/>
  <c r="AA47" i="19"/>
  <c r="AB46" i="19"/>
  <c r="AB47" i="19"/>
  <c r="AC46" i="19"/>
  <c r="AC47" i="19"/>
  <c r="AD46" i="19"/>
  <c r="AD47" i="19"/>
  <c r="AE46" i="19"/>
  <c r="AE47" i="19"/>
  <c r="AF46" i="19"/>
  <c r="AF47" i="19"/>
  <c r="AG46" i="19"/>
  <c r="AG47" i="19"/>
  <c r="AH46" i="19"/>
  <c r="AH47" i="19"/>
  <c r="AI46" i="19"/>
  <c r="AI47" i="19"/>
  <c r="AJ46" i="19"/>
  <c r="AJ47" i="19"/>
  <c r="AK46" i="19"/>
  <c r="AK47" i="19"/>
  <c r="AL46" i="19"/>
  <c r="AL47" i="19"/>
  <c r="AM46" i="19"/>
  <c r="AM47" i="19"/>
  <c r="AN46" i="19"/>
  <c r="AN47" i="19"/>
  <c r="AO46" i="19"/>
  <c r="AO47" i="19"/>
  <c r="AP46" i="19"/>
  <c r="AP47" i="19"/>
  <c r="AQ46" i="19"/>
  <c r="AQ47" i="19"/>
  <c r="AR46" i="19"/>
  <c r="AR47" i="19"/>
  <c r="AS46" i="19"/>
  <c r="AS47" i="19"/>
  <c r="AT46" i="19"/>
  <c r="AT47" i="19"/>
  <c r="AU46" i="19"/>
  <c r="AU47" i="19"/>
  <c r="AV46" i="19"/>
  <c r="AV47" i="19"/>
  <c r="AW46" i="19"/>
  <c r="AW47" i="19"/>
  <c r="AX46" i="19"/>
  <c r="AX47" i="19"/>
  <c r="AY46" i="19"/>
  <c r="AY47" i="19"/>
  <c r="AZ46" i="19"/>
  <c r="AZ47" i="19"/>
  <c r="BA46" i="19"/>
  <c r="BA47" i="19"/>
  <c r="BB46" i="19"/>
  <c r="BB47" i="19"/>
  <c r="BC46" i="19"/>
  <c r="BC47" i="19"/>
  <c r="BD46" i="19"/>
  <c r="BD47" i="19"/>
  <c r="BE46" i="19"/>
  <c r="BE47" i="19"/>
  <c r="BF46" i="19"/>
  <c r="BF47" i="19"/>
  <c r="BG46" i="19"/>
  <c r="BG47" i="19"/>
  <c r="BH46" i="19"/>
  <c r="BH47" i="19"/>
  <c r="BI46" i="19"/>
  <c r="BI47" i="19"/>
  <c r="BJ46" i="19"/>
  <c r="BJ47" i="19"/>
  <c r="BK46" i="19"/>
  <c r="BK47" i="19"/>
  <c r="BL46" i="19"/>
  <c r="BL47" i="19"/>
  <c r="BM46" i="19"/>
  <c r="BM47" i="19"/>
  <c r="BN46" i="19"/>
  <c r="BN47" i="19"/>
  <c r="BO46" i="19"/>
  <c r="BO47" i="19"/>
  <c r="BP46" i="19"/>
  <c r="BP47" i="19"/>
  <c r="BQ46" i="19"/>
  <c r="BQ47" i="19"/>
  <c r="BR46" i="19"/>
  <c r="BR47" i="19"/>
  <c r="BS46" i="19"/>
  <c r="BS47" i="19"/>
  <c r="BT46" i="19"/>
  <c r="BT47" i="19"/>
  <c r="BU46" i="19"/>
  <c r="BU47" i="19"/>
  <c r="BV46" i="19"/>
  <c r="BV47" i="19"/>
  <c r="BW46" i="19"/>
  <c r="BW47" i="19"/>
  <c r="BX46" i="19"/>
  <c r="BX47" i="19"/>
  <c r="BY46" i="19"/>
  <c r="BY47" i="19"/>
  <c r="BZ46" i="19"/>
  <c r="BZ47" i="19"/>
  <c r="CA46" i="19"/>
  <c r="CA47" i="19"/>
  <c r="CB46" i="19"/>
  <c r="CB47" i="19"/>
  <c r="CC46" i="19"/>
  <c r="CC47" i="19"/>
  <c r="CD46" i="19"/>
  <c r="CD47" i="19"/>
  <c r="CE46" i="19"/>
  <c r="CE47" i="19"/>
  <c r="CF46" i="19"/>
  <c r="CF47" i="19"/>
  <c r="CG46" i="19"/>
  <c r="CG47" i="19"/>
  <c r="CH46" i="19"/>
  <c r="CH47" i="19"/>
  <c r="CI46" i="19"/>
  <c r="CI47" i="19"/>
  <c r="CJ46" i="19"/>
  <c r="CJ47" i="19"/>
  <c r="CK46" i="19"/>
  <c r="CK47" i="19"/>
  <c r="CL46" i="19"/>
  <c r="CL47" i="19"/>
  <c r="CM46" i="19"/>
  <c r="CM47" i="19"/>
  <c r="CN46" i="19"/>
  <c r="CN47" i="19"/>
  <c r="CO46" i="19"/>
  <c r="CO47" i="19"/>
  <c r="CP46" i="19"/>
  <c r="CP47" i="19"/>
  <c r="CQ46" i="19"/>
  <c r="CQ47" i="19"/>
  <c r="CR46" i="19"/>
  <c r="CR47" i="19"/>
  <c r="CS46" i="19"/>
  <c r="CS47" i="19"/>
  <c r="CT46" i="19"/>
  <c r="CT47" i="19"/>
  <c r="CU46" i="19"/>
  <c r="CU47" i="19"/>
  <c r="CV46" i="19"/>
  <c r="CV47" i="19"/>
  <c r="CW46" i="19"/>
  <c r="CW47" i="19"/>
  <c r="CX46" i="19"/>
  <c r="CX47" i="19"/>
  <c r="CY46" i="19"/>
  <c r="CY47" i="19"/>
  <c r="CZ46" i="19"/>
  <c r="CZ47" i="19"/>
  <c r="C19" i="18"/>
  <c r="G19" i="18"/>
  <c r="G22" i="18"/>
  <c r="F26" i="18"/>
  <c r="F32" i="18"/>
  <c r="F35" i="18"/>
  <c r="E41" i="19"/>
  <c r="E42" i="19"/>
  <c r="F41" i="19"/>
  <c r="F42" i="19"/>
  <c r="G41" i="19"/>
  <c r="G42" i="19"/>
  <c r="H41" i="19"/>
  <c r="H42" i="19"/>
  <c r="I41" i="19"/>
  <c r="I42" i="19"/>
  <c r="J41" i="19"/>
  <c r="J42" i="19"/>
  <c r="K41" i="19"/>
  <c r="K42" i="19"/>
  <c r="L41" i="19"/>
  <c r="L42" i="19"/>
  <c r="M41" i="19"/>
  <c r="M42" i="19"/>
  <c r="N41" i="19"/>
  <c r="N42" i="19"/>
  <c r="O41" i="19"/>
  <c r="O42" i="19"/>
  <c r="P41" i="19"/>
  <c r="P42" i="19"/>
  <c r="Q41" i="19"/>
  <c r="Q42" i="19"/>
  <c r="R41" i="19"/>
  <c r="R42" i="19"/>
  <c r="S41" i="19"/>
  <c r="S42" i="19"/>
  <c r="T41" i="19"/>
  <c r="T42" i="19"/>
  <c r="U41" i="19"/>
  <c r="U42" i="19"/>
  <c r="V41" i="19"/>
  <c r="V42" i="19"/>
  <c r="W41" i="19"/>
  <c r="W42" i="19"/>
  <c r="X41" i="19"/>
  <c r="X42" i="19"/>
  <c r="Y41" i="19"/>
  <c r="Y42" i="19"/>
  <c r="Z41" i="19"/>
  <c r="Z42" i="19"/>
  <c r="AA41" i="19"/>
  <c r="AA42" i="19"/>
  <c r="AB41" i="19"/>
  <c r="AB42" i="19"/>
  <c r="AC41" i="19"/>
  <c r="AC42" i="19"/>
  <c r="AD41" i="19"/>
  <c r="AD42" i="19"/>
  <c r="AE41" i="19"/>
  <c r="AE42" i="19"/>
  <c r="AF41" i="19"/>
  <c r="AF42" i="19"/>
  <c r="AG41" i="19"/>
  <c r="AG42" i="19"/>
  <c r="AH41" i="19"/>
  <c r="AH42" i="19"/>
  <c r="AI41" i="19"/>
  <c r="AI42" i="19"/>
  <c r="AJ41" i="19"/>
  <c r="AJ42" i="19"/>
  <c r="AK41" i="19"/>
  <c r="AK42" i="19"/>
  <c r="AL41" i="19"/>
  <c r="AL42" i="19"/>
  <c r="AM41" i="19"/>
  <c r="AM42" i="19"/>
  <c r="AN41" i="19"/>
  <c r="AN42" i="19"/>
  <c r="AO41" i="19"/>
  <c r="AO42" i="19"/>
  <c r="AP41" i="19"/>
  <c r="AP42" i="19"/>
  <c r="AQ41" i="19"/>
  <c r="AQ42" i="19"/>
  <c r="AR41" i="19"/>
  <c r="AR42" i="19"/>
  <c r="AS41" i="19"/>
  <c r="AS42" i="19"/>
  <c r="AT41" i="19"/>
  <c r="AT42" i="19"/>
  <c r="AU41" i="19"/>
  <c r="AU42" i="19"/>
  <c r="AV41" i="19"/>
  <c r="AV42" i="19"/>
  <c r="AW41" i="19"/>
  <c r="AW42" i="19"/>
  <c r="AX41" i="19"/>
  <c r="AX42" i="19"/>
  <c r="AY41" i="19"/>
  <c r="AY42" i="19"/>
  <c r="AZ41" i="19"/>
  <c r="AZ42" i="19"/>
  <c r="BA41" i="19"/>
  <c r="BA42" i="19"/>
  <c r="BB41" i="19"/>
  <c r="BB42" i="19"/>
  <c r="BC41" i="19"/>
  <c r="BC42" i="19"/>
  <c r="BD41" i="19"/>
  <c r="BD42" i="19"/>
  <c r="BE41" i="19"/>
  <c r="BE42" i="19"/>
  <c r="BF41" i="19"/>
  <c r="BF42" i="19"/>
  <c r="BG41" i="19"/>
  <c r="BG42" i="19"/>
  <c r="BH41" i="19"/>
  <c r="BH42" i="19"/>
  <c r="BI41" i="19"/>
  <c r="BI42" i="19"/>
  <c r="BJ41" i="19"/>
  <c r="BJ42" i="19"/>
  <c r="BK41" i="19"/>
  <c r="BK42" i="19"/>
  <c r="BL41" i="19"/>
  <c r="BL42" i="19"/>
  <c r="BM41" i="19"/>
  <c r="BM42" i="19"/>
  <c r="BN41" i="19"/>
  <c r="BN42" i="19"/>
  <c r="BO41" i="19"/>
  <c r="BO42" i="19"/>
  <c r="BP41" i="19"/>
  <c r="BP42" i="19"/>
  <c r="BQ41" i="19"/>
  <c r="BQ42" i="19"/>
  <c r="BR41" i="19"/>
  <c r="BR42" i="19"/>
  <c r="BS41" i="19"/>
  <c r="BS42" i="19"/>
  <c r="BT41" i="19"/>
  <c r="BT42" i="19"/>
  <c r="BU41" i="19"/>
  <c r="BU42" i="19"/>
  <c r="BV41" i="19"/>
  <c r="BV42" i="19"/>
  <c r="BW41" i="19"/>
  <c r="BW42" i="19"/>
  <c r="BX41" i="19"/>
  <c r="BX42" i="19"/>
  <c r="BY41" i="19"/>
  <c r="BY42" i="19"/>
  <c r="BZ41" i="19"/>
  <c r="BZ42" i="19"/>
  <c r="CA41" i="19"/>
  <c r="CA42" i="19"/>
  <c r="CB41" i="19"/>
  <c r="CB42" i="19"/>
  <c r="CC41" i="19"/>
  <c r="CC42" i="19"/>
  <c r="CD41" i="19"/>
  <c r="CD42" i="19"/>
  <c r="CE41" i="19"/>
  <c r="CE42" i="19"/>
  <c r="CF41" i="19"/>
  <c r="CF42" i="19"/>
  <c r="CG41" i="19"/>
  <c r="CG42" i="19"/>
  <c r="CH41" i="19"/>
  <c r="CH42" i="19"/>
  <c r="CI41" i="19"/>
  <c r="CI42" i="19"/>
  <c r="CJ41" i="19"/>
  <c r="CJ42" i="19"/>
  <c r="CK41" i="19"/>
  <c r="CK42" i="19"/>
  <c r="CL41" i="19"/>
  <c r="CL42" i="19"/>
  <c r="CM41" i="19"/>
  <c r="CM42" i="19"/>
  <c r="CN41" i="19"/>
  <c r="CN42" i="19"/>
  <c r="CO41" i="19"/>
  <c r="CO42" i="19"/>
  <c r="CP41" i="19"/>
  <c r="CP42" i="19"/>
  <c r="CQ41" i="19"/>
  <c r="CQ42" i="19"/>
  <c r="CR41" i="19"/>
  <c r="CR42" i="19"/>
  <c r="CS41" i="19"/>
  <c r="CS42" i="19"/>
  <c r="CT41" i="19"/>
  <c r="CT42" i="19"/>
  <c r="CU41" i="19"/>
  <c r="CU42" i="19"/>
  <c r="CV41" i="19"/>
  <c r="CV42" i="19"/>
  <c r="CW41" i="19"/>
  <c r="CW42" i="19"/>
  <c r="CX41" i="19"/>
  <c r="CX42" i="19"/>
  <c r="CY41" i="19"/>
  <c r="CY42" i="19"/>
  <c r="CZ41" i="19"/>
  <c r="CZ42" i="19"/>
  <c r="D51" i="19"/>
  <c r="D52" i="19"/>
  <c r="D46" i="19"/>
  <c r="D47" i="19"/>
  <c r="D41" i="19"/>
  <c r="D42" i="19"/>
  <c r="C10" i="18"/>
  <c r="C32" i="18"/>
  <c r="K6" i="7"/>
  <c r="D13" i="11"/>
  <c r="D7" i="11"/>
  <c r="D24" i="2"/>
  <c r="C8" i="2"/>
  <c r="D78" i="18"/>
  <c r="E78" i="18"/>
  <c r="D79" i="18"/>
  <c r="E79" i="18"/>
  <c r="D80" i="18"/>
  <c r="E80" i="18"/>
  <c r="C79" i="18"/>
  <c r="C80" i="18"/>
  <c r="C78" i="18"/>
  <c r="D85" i="18"/>
  <c r="E85" i="18"/>
  <c r="D86" i="18"/>
  <c r="E86" i="18"/>
  <c r="D87" i="18"/>
  <c r="E87" i="18"/>
  <c r="C86" i="18"/>
  <c r="C87" i="18"/>
  <c r="C85" i="18"/>
  <c r="F85" i="18"/>
  <c r="G85" i="18"/>
  <c r="H85" i="18"/>
  <c r="I85" i="18"/>
  <c r="J85" i="18"/>
  <c r="K85" i="18"/>
  <c r="L85" i="18"/>
  <c r="M85" i="18"/>
  <c r="D71" i="18"/>
  <c r="E71" i="18"/>
  <c r="D72" i="18"/>
  <c r="E72" i="18"/>
  <c r="D73" i="18"/>
  <c r="E73" i="18"/>
  <c r="C72" i="18"/>
  <c r="C73" i="18"/>
  <c r="C71" i="18"/>
  <c r="D50" i="18"/>
  <c r="F50" i="18"/>
  <c r="H50" i="18"/>
  <c r="E50" i="18"/>
  <c r="I50" i="18"/>
  <c r="D51" i="18"/>
  <c r="F51" i="18"/>
  <c r="H51" i="18"/>
  <c r="E51" i="18"/>
  <c r="I51" i="18"/>
  <c r="D52" i="18"/>
  <c r="F52" i="18"/>
  <c r="H52" i="18"/>
  <c r="E52" i="18"/>
  <c r="I52" i="18"/>
  <c r="D53" i="18"/>
  <c r="F53" i="18"/>
  <c r="H53" i="18"/>
  <c r="E53" i="18"/>
  <c r="I53" i="18"/>
  <c r="C51" i="18"/>
  <c r="G51" i="18"/>
  <c r="C52" i="18"/>
  <c r="G52" i="18"/>
  <c r="C53" i="18"/>
  <c r="G53" i="18"/>
  <c r="C50" i="18"/>
  <c r="G50" i="18"/>
  <c r="D35" i="1"/>
  <c r="E35" i="1"/>
  <c r="D36" i="1"/>
  <c r="E36" i="1"/>
  <c r="D37" i="1"/>
  <c r="E37" i="1"/>
  <c r="D38" i="1"/>
  <c r="E38" i="1"/>
  <c r="D39" i="1"/>
  <c r="E39" i="1"/>
  <c r="C36" i="1"/>
  <c r="C37" i="1"/>
  <c r="C38" i="1"/>
  <c r="C39" i="1"/>
  <c r="C35" i="1"/>
  <c r="H83" i="17"/>
  <c r="H20" i="4"/>
  <c r="H19" i="4"/>
  <c r="F115" i="18"/>
  <c r="F104" i="18"/>
  <c r="C104" i="18"/>
  <c r="G104" i="18"/>
  <c r="D104" i="18"/>
  <c r="H104" i="18"/>
  <c r="E104" i="18"/>
  <c r="I104" i="18"/>
  <c r="D115" i="18"/>
  <c r="H115" i="18"/>
  <c r="E115" i="18"/>
  <c r="C115" i="18"/>
  <c r="G115" i="18"/>
  <c r="D83" i="1"/>
  <c r="E83" i="1"/>
  <c r="C83" i="1"/>
  <c r="F83" i="1"/>
  <c r="H21" i="4"/>
  <c r="H22" i="4"/>
  <c r="I115" i="18"/>
  <c r="I83" i="1"/>
  <c r="G83" i="1"/>
  <c r="H83" i="1"/>
  <c r="D20" i="19"/>
  <c r="D109" i="18"/>
  <c r="E109" i="18"/>
  <c r="D110" i="18"/>
  <c r="E110" i="18"/>
  <c r="D111" i="18"/>
  <c r="E111" i="18"/>
  <c r="D112" i="18"/>
  <c r="E112" i="18"/>
  <c r="D113" i="18"/>
  <c r="E113" i="18"/>
  <c r="D114" i="18"/>
  <c r="E114" i="18"/>
  <c r="C110" i="18"/>
  <c r="C111" i="18"/>
  <c r="C112" i="18"/>
  <c r="C113" i="18"/>
  <c r="C114" i="18"/>
  <c r="C109" i="18"/>
  <c r="C98" i="18"/>
  <c r="F110" i="18"/>
  <c r="F111" i="18"/>
  <c r="F112" i="18"/>
  <c r="F113" i="18"/>
  <c r="F114" i="18"/>
  <c r="F109" i="18"/>
  <c r="F98" i="18"/>
  <c r="D98" i="18"/>
  <c r="E98" i="18"/>
  <c r="D99" i="18"/>
  <c r="E99" i="18"/>
  <c r="D100" i="18"/>
  <c r="E100" i="18"/>
  <c r="D101" i="18"/>
  <c r="E101" i="18"/>
  <c r="D102" i="18"/>
  <c r="E102" i="18"/>
  <c r="D103" i="18"/>
  <c r="E103" i="18"/>
  <c r="C99" i="18"/>
  <c r="C100" i="18"/>
  <c r="C101" i="18"/>
  <c r="C102" i="18"/>
  <c r="C103" i="18"/>
  <c r="G86" i="18"/>
  <c r="H86" i="18"/>
  <c r="I86" i="18"/>
  <c r="J86" i="18"/>
  <c r="K86" i="18"/>
  <c r="G87" i="18"/>
  <c r="H87" i="18"/>
  <c r="I87" i="18"/>
  <c r="J87" i="18"/>
  <c r="K87" i="18"/>
  <c r="F87" i="18"/>
  <c r="F86" i="18"/>
  <c r="F71" i="18"/>
  <c r="G78" i="18"/>
  <c r="H78" i="18"/>
  <c r="I78" i="18"/>
  <c r="J78" i="18"/>
  <c r="K78" i="18"/>
  <c r="G79" i="18"/>
  <c r="H79" i="18"/>
  <c r="I79" i="18"/>
  <c r="J79" i="18"/>
  <c r="K79" i="18"/>
  <c r="G80" i="18"/>
  <c r="H80" i="18"/>
  <c r="I80" i="18"/>
  <c r="J80" i="18"/>
  <c r="K80" i="18"/>
  <c r="F79" i="18"/>
  <c r="F80" i="18"/>
  <c r="F78" i="18"/>
  <c r="F64" i="18"/>
  <c r="C66" i="18"/>
  <c r="C65" i="18"/>
  <c r="D65" i="18"/>
  <c r="E65" i="18"/>
  <c r="D66" i="18"/>
  <c r="E66" i="18"/>
  <c r="D64" i="18"/>
  <c r="E64" i="18"/>
  <c r="C64" i="18"/>
  <c r="C43" i="18"/>
  <c r="D43" i="18"/>
  <c r="E43" i="18"/>
  <c r="C44" i="18"/>
  <c r="D44" i="18"/>
  <c r="E44" i="18"/>
  <c r="C45" i="18"/>
  <c r="D45" i="18"/>
  <c r="E45" i="18"/>
  <c r="D42" i="18"/>
  <c r="E42" i="18"/>
  <c r="C42" i="18"/>
  <c r="C18" i="18"/>
  <c r="F31" i="18"/>
  <c r="D18" i="18"/>
  <c r="G31" i="18"/>
  <c r="E18" i="18"/>
  <c r="H31" i="18"/>
  <c r="C20" i="18"/>
  <c r="F33" i="18"/>
  <c r="D20" i="18"/>
  <c r="G33" i="18"/>
  <c r="E20" i="18"/>
  <c r="H33" i="18"/>
  <c r="C21" i="18"/>
  <c r="F34" i="18"/>
  <c r="D21" i="18"/>
  <c r="G34" i="18"/>
  <c r="E21" i="18"/>
  <c r="H34" i="18"/>
  <c r="D17" i="18"/>
  <c r="G30" i="18"/>
  <c r="E17" i="18"/>
  <c r="H30" i="18"/>
  <c r="C17" i="18"/>
  <c r="F30" i="18"/>
  <c r="D9" i="18"/>
  <c r="D31" i="18"/>
  <c r="E9" i="18"/>
  <c r="E31" i="18"/>
  <c r="D10" i="18"/>
  <c r="D32" i="18"/>
  <c r="E10" i="18"/>
  <c r="E32" i="18"/>
  <c r="D11" i="18"/>
  <c r="D33" i="18"/>
  <c r="E11" i="18"/>
  <c r="E33" i="18"/>
  <c r="D12" i="18"/>
  <c r="D34" i="18"/>
  <c r="E12" i="18"/>
  <c r="E34" i="18"/>
  <c r="C9" i="18"/>
  <c r="C31" i="18"/>
  <c r="C11" i="18"/>
  <c r="C33" i="18"/>
  <c r="C12" i="18"/>
  <c r="C34" i="18"/>
  <c r="D8" i="18"/>
  <c r="D30" i="18"/>
  <c r="E8" i="18"/>
  <c r="E30" i="18"/>
  <c r="C8" i="18"/>
  <c r="C30" i="18"/>
  <c r="E105" i="18"/>
  <c r="D105" i="18"/>
  <c r="C105" i="18"/>
  <c r="C116" i="18"/>
  <c r="D137" i="19"/>
  <c r="E137" i="19"/>
  <c r="F137" i="19"/>
  <c r="G137" i="19"/>
  <c r="H137" i="19"/>
  <c r="I137" i="19"/>
  <c r="J137" i="19"/>
  <c r="K137" i="19"/>
  <c r="L137" i="19"/>
  <c r="M137" i="19"/>
  <c r="N137" i="19"/>
  <c r="O137" i="19"/>
  <c r="P137" i="19"/>
  <c r="Q137" i="19"/>
  <c r="R137" i="19"/>
  <c r="S137" i="19"/>
  <c r="T137" i="19"/>
  <c r="U137" i="19"/>
  <c r="V137" i="19"/>
  <c r="W137" i="19"/>
  <c r="X137" i="19"/>
  <c r="Y137" i="19"/>
  <c r="Z137" i="19"/>
  <c r="AA137" i="19"/>
  <c r="AB137" i="19"/>
  <c r="AC137" i="19"/>
  <c r="AD137" i="19"/>
  <c r="AE137" i="19"/>
  <c r="AF137" i="19"/>
  <c r="AG137" i="19"/>
  <c r="AH137" i="19"/>
  <c r="AI137" i="19"/>
  <c r="AJ137" i="19"/>
  <c r="AK137" i="19"/>
  <c r="AL137" i="19"/>
  <c r="AM137" i="19"/>
  <c r="AN137" i="19"/>
  <c r="AO137" i="19"/>
  <c r="AP137" i="19"/>
  <c r="AQ137" i="19"/>
  <c r="AR137" i="19"/>
  <c r="AS137" i="19"/>
  <c r="AT137" i="19"/>
  <c r="AU137" i="19"/>
  <c r="AV137" i="19"/>
  <c r="AW137" i="19"/>
  <c r="AX137" i="19"/>
  <c r="AY137" i="19"/>
  <c r="AZ137" i="19"/>
  <c r="BA137" i="19"/>
  <c r="BB137" i="19"/>
  <c r="BC137" i="19"/>
  <c r="BD137" i="19"/>
  <c r="BE137" i="19"/>
  <c r="BF137" i="19"/>
  <c r="BG137" i="19"/>
  <c r="BH137" i="19"/>
  <c r="BI137" i="19"/>
  <c r="BJ137" i="19"/>
  <c r="BK137" i="19"/>
  <c r="BL137" i="19"/>
  <c r="BM137" i="19"/>
  <c r="BN137" i="19"/>
  <c r="BO137" i="19"/>
  <c r="BP137" i="19"/>
  <c r="BQ137" i="19"/>
  <c r="BR137" i="19"/>
  <c r="BS137" i="19"/>
  <c r="BT137" i="19"/>
  <c r="BU137" i="19"/>
  <c r="BV137" i="19"/>
  <c r="BW137" i="19"/>
  <c r="BX137" i="19"/>
  <c r="BY137" i="19"/>
  <c r="BZ137" i="19"/>
  <c r="CA137" i="19"/>
  <c r="CB137" i="19"/>
  <c r="CC137" i="19"/>
  <c r="CD137" i="19"/>
  <c r="CE137" i="19"/>
  <c r="CF137" i="19"/>
  <c r="CG137" i="19"/>
  <c r="CH137" i="19"/>
  <c r="CI137" i="19"/>
  <c r="CJ137" i="19"/>
  <c r="CK137" i="19"/>
  <c r="CL137" i="19"/>
  <c r="CM137" i="19"/>
  <c r="CN137" i="19"/>
  <c r="CO137" i="19"/>
  <c r="CP137" i="19"/>
  <c r="CQ137" i="19"/>
  <c r="CR137" i="19"/>
  <c r="CS137" i="19"/>
  <c r="CT137" i="19"/>
  <c r="CU137" i="19"/>
  <c r="CV137" i="19"/>
  <c r="CW137" i="19"/>
  <c r="CX137" i="19"/>
  <c r="CY137" i="19"/>
  <c r="CZ137" i="19"/>
  <c r="E116" i="18"/>
  <c r="D116" i="18"/>
  <c r="G113" i="18"/>
  <c r="G112" i="18"/>
  <c r="G111" i="18"/>
  <c r="G110" i="18"/>
  <c r="G109" i="18"/>
  <c r="G114" i="18"/>
  <c r="D142" i="19"/>
  <c r="E142" i="19"/>
  <c r="F142" i="19"/>
  <c r="G142" i="19"/>
  <c r="H142" i="19"/>
  <c r="I142" i="19"/>
  <c r="J142" i="19"/>
  <c r="K142" i="19"/>
  <c r="L142" i="19"/>
  <c r="M142" i="19"/>
  <c r="N142" i="19"/>
  <c r="O142" i="19"/>
  <c r="P142" i="19"/>
  <c r="Q142" i="19"/>
  <c r="R142" i="19"/>
  <c r="S142" i="19"/>
  <c r="T142" i="19"/>
  <c r="U142" i="19"/>
  <c r="V142" i="19"/>
  <c r="W142" i="19"/>
  <c r="X142" i="19"/>
  <c r="Y142" i="19"/>
  <c r="Z142" i="19"/>
  <c r="AA142" i="19"/>
  <c r="AB142" i="19"/>
  <c r="AC142" i="19"/>
  <c r="AD142" i="19"/>
  <c r="AE142" i="19"/>
  <c r="AF142" i="19"/>
  <c r="AG142" i="19"/>
  <c r="AH142" i="19"/>
  <c r="AI142" i="19"/>
  <c r="AJ142" i="19"/>
  <c r="AK142" i="19"/>
  <c r="AL142" i="19"/>
  <c r="AM142" i="19"/>
  <c r="AN142" i="19"/>
  <c r="AO142" i="19"/>
  <c r="AP142" i="19"/>
  <c r="AQ142" i="19"/>
  <c r="AR142" i="19"/>
  <c r="AS142" i="19"/>
  <c r="AT142" i="19"/>
  <c r="AU142" i="19"/>
  <c r="AV142" i="19"/>
  <c r="AW142" i="19"/>
  <c r="AX142" i="19"/>
  <c r="AY142" i="19"/>
  <c r="AZ142" i="19"/>
  <c r="BA142" i="19"/>
  <c r="BB142" i="19"/>
  <c r="BC142" i="19"/>
  <c r="BD142" i="19"/>
  <c r="BE142" i="19"/>
  <c r="BF142" i="19"/>
  <c r="BG142" i="19"/>
  <c r="BH142" i="19"/>
  <c r="BI142" i="19"/>
  <c r="BJ142" i="19"/>
  <c r="BK142" i="19"/>
  <c r="BL142" i="19"/>
  <c r="BM142" i="19"/>
  <c r="BN142" i="19"/>
  <c r="BO142" i="19"/>
  <c r="BP142" i="19"/>
  <c r="BQ142" i="19"/>
  <c r="BR142" i="19"/>
  <c r="BS142" i="19"/>
  <c r="BT142" i="19"/>
  <c r="BU142" i="19"/>
  <c r="BV142" i="19"/>
  <c r="BW142" i="19"/>
  <c r="BX142" i="19"/>
  <c r="BY142" i="19"/>
  <c r="BZ142" i="19"/>
  <c r="CA142" i="19"/>
  <c r="CB142" i="19"/>
  <c r="CC142" i="19"/>
  <c r="CD142" i="19"/>
  <c r="CE142" i="19"/>
  <c r="CF142" i="19"/>
  <c r="CG142" i="19"/>
  <c r="CH142" i="19"/>
  <c r="CI142" i="19"/>
  <c r="CJ142" i="19"/>
  <c r="CK142" i="19"/>
  <c r="CL142" i="19"/>
  <c r="CM142" i="19"/>
  <c r="CN142" i="19"/>
  <c r="CO142" i="19"/>
  <c r="CP142" i="19"/>
  <c r="CQ142" i="19"/>
  <c r="CR142" i="19"/>
  <c r="CS142" i="19"/>
  <c r="CT142" i="19"/>
  <c r="CU142" i="19"/>
  <c r="CV142" i="19"/>
  <c r="CW142" i="19"/>
  <c r="CX142" i="19"/>
  <c r="CY142" i="19"/>
  <c r="CZ142" i="19"/>
  <c r="D147" i="19"/>
  <c r="E147" i="19"/>
  <c r="F147" i="19"/>
  <c r="G147" i="19"/>
  <c r="H147" i="19"/>
  <c r="I147" i="19"/>
  <c r="J147" i="19"/>
  <c r="K147" i="19"/>
  <c r="L147" i="19"/>
  <c r="M147" i="19"/>
  <c r="N147" i="19"/>
  <c r="O147" i="19"/>
  <c r="P147" i="19"/>
  <c r="Q147" i="19"/>
  <c r="R147" i="19"/>
  <c r="S147" i="19"/>
  <c r="T147" i="19"/>
  <c r="U147" i="19"/>
  <c r="V147" i="19"/>
  <c r="W147" i="19"/>
  <c r="X147" i="19"/>
  <c r="Y147" i="19"/>
  <c r="Z147" i="19"/>
  <c r="AA147" i="19"/>
  <c r="AB147" i="19"/>
  <c r="AC147" i="19"/>
  <c r="AD147" i="19"/>
  <c r="AE147" i="19"/>
  <c r="AF147" i="19"/>
  <c r="AG147" i="19"/>
  <c r="AH147" i="19"/>
  <c r="AI147" i="19"/>
  <c r="AJ147" i="19"/>
  <c r="AK147" i="19"/>
  <c r="AL147" i="19"/>
  <c r="AM147" i="19"/>
  <c r="AN147" i="19"/>
  <c r="AO147" i="19"/>
  <c r="AP147" i="19"/>
  <c r="AQ147" i="19"/>
  <c r="AR147" i="19"/>
  <c r="AS147" i="19"/>
  <c r="AT147" i="19"/>
  <c r="AU147" i="19"/>
  <c r="AV147" i="19"/>
  <c r="AW147" i="19"/>
  <c r="AX147" i="19"/>
  <c r="AY147" i="19"/>
  <c r="AZ147" i="19"/>
  <c r="BA147" i="19"/>
  <c r="BB147" i="19"/>
  <c r="BC147" i="19"/>
  <c r="BD147" i="19"/>
  <c r="BE147" i="19"/>
  <c r="BF147" i="19"/>
  <c r="BG147" i="19"/>
  <c r="BH147" i="19"/>
  <c r="BI147" i="19"/>
  <c r="BJ147" i="19"/>
  <c r="BK147" i="19"/>
  <c r="BL147" i="19"/>
  <c r="BM147" i="19"/>
  <c r="BN147" i="19"/>
  <c r="BO147" i="19"/>
  <c r="BP147" i="19"/>
  <c r="BQ147" i="19"/>
  <c r="BR147" i="19"/>
  <c r="BS147" i="19"/>
  <c r="BT147" i="19"/>
  <c r="BU147" i="19"/>
  <c r="BV147" i="19"/>
  <c r="BW147" i="19"/>
  <c r="BX147" i="19"/>
  <c r="BY147" i="19"/>
  <c r="BZ147" i="19"/>
  <c r="CA147" i="19"/>
  <c r="CB147" i="19"/>
  <c r="CC147" i="19"/>
  <c r="CD147" i="19"/>
  <c r="CE147" i="19"/>
  <c r="CF147" i="19"/>
  <c r="CG147" i="19"/>
  <c r="CH147" i="19"/>
  <c r="CI147" i="19"/>
  <c r="CJ147" i="19"/>
  <c r="CK147" i="19"/>
  <c r="CL147" i="19"/>
  <c r="CM147" i="19"/>
  <c r="CN147" i="19"/>
  <c r="CO147" i="19"/>
  <c r="CP147" i="19"/>
  <c r="CQ147" i="19"/>
  <c r="CR147" i="19"/>
  <c r="CS147" i="19"/>
  <c r="CT147" i="19"/>
  <c r="CU147" i="19"/>
  <c r="CV147" i="19"/>
  <c r="CW147" i="19"/>
  <c r="CX147" i="19"/>
  <c r="CY147" i="19"/>
  <c r="CZ147" i="19"/>
  <c r="C54" i="18"/>
  <c r="D75" i="19"/>
  <c r="E75" i="19"/>
  <c r="F75" i="19"/>
  <c r="G75" i="19"/>
  <c r="H75" i="19"/>
  <c r="I75" i="19"/>
  <c r="J75" i="19"/>
  <c r="K75" i="19"/>
  <c r="L75" i="19"/>
  <c r="M75" i="19"/>
  <c r="N75" i="19"/>
  <c r="O75" i="19"/>
  <c r="P75" i="19"/>
  <c r="Q75" i="19"/>
  <c r="R75" i="19"/>
  <c r="S75" i="19"/>
  <c r="T75" i="19"/>
  <c r="U75" i="19"/>
  <c r="V75" i="19"/>
  <c r="W75" i="19"/>
  <c r="X75" i="19"/>
  <c r="Y75" i="19"/>
  <c r="Z75" i="19"/>
  <c r="AA75" i="19"/>
  <c r="AB75" i="19"/>
  <c r="AC75" i="19"/>
  <c r="AD75" i="19"/>
  <c r="AE75" i="19"/>
  <c r="AF75" i="19"/>
  <c r="AG75" i="19"/>
  <c r="AH75" i="19"/>
  <c r="AI75" i="19"/>
  <c r="AJ75" i="19"/>
  <c r="AK75" i="19"/>
  <c r="AL75" i="19"/>
  <c r="AM75" i="19"/>
  <c r="AN75" i="19"/>
  <c r="AO75" i="19"/>
  <c r="AP75" i="19"/>
  <c r="AQ75" i="19"/>
  <c r="AR75" i="19"/>
  <c r="AS75" i="19"/>
  <c r="AT75" i="19"/>
  <c r="AU75" i="19"/>
  <c r="AV75" i="19"/>
  <c r="AW75" i="19"/>
  <c r="AX75" i="19"/>
  <c r="AY75" i="19"/>
  <c r="AZ75" i="19"/>
  <c r="BA75" i="19"/>
  <c r="BB75" i="19"/>
  <c r="BC75" i="19"/>
  <c r="BD75" i="19"/>
  <c r="BE75" i="19"/>
  <c r="BF75" i="19"/>
  <c r="BG75" i="19"/>
  <c r="BH75" i="19"/>
  <c r="BI75" i="19"/>
  <c r="BJ75" i="19"/>
  <c r="BK75" i="19"/>
  <c r="BL75" i="19"/>
  <c r="BM75" i="19"/>
  <c r="BN75" i="19"/>
  <c r="BO75" i="19"/>
  <c r="BP75" i="19"/>
  <c r="BQ75" i="19"/>
  <c r="BR75" i="19"/>
  <c r="BS75" i="19"/>
  <c r="BT75" i="19"/>
  <c r="BU75" i="19"/>
  <c r="BV75" i="19"/>
  <c r="BW75" i="19"/>
  <c r="BX75" i="19"/>
  <c r="BY75" i="19"/>
  <c r="BZ75" i="19"/>
  <c r="CA75" i="19"/>
  <c r="CB75" i="19"/>
  <c r="CC75" i="19"/>
  <c r="CD75" i="19"/>
  <c r="CE75" i="19"/>
  <c r="CF75" i="19"/>
  <c r="CG75" i="19"/>
  <c r="CH75" i="19"/>
  <c r="CI75" i="19"/>
  <c r="CJ75" i="19"/>
  <c r="CK75" i="19"/>
  <c r="CL75" i="19"/>
  <c r="CM75" i="19"/>
  <c r="CN75" i="19"/>
  <c r="CO75" i="19"/>
  <c r="CP75" i="19"/>
  <c r="CQ75" i="19"/>
  <c r="CR75" i="19"/>
  <c r="CS75" i="19"/>
  <c r="CT75" i="19"/>
  <c r="CU75" i="19"/>
  <c r="CV75" i="19"/>
  <c r="CW75" i="19"/>
  <c r="CX75" i="19"/>
  <c r="CY75" i="19"/>
  <c r="CZ75" i="19"/>
  <c r="C81" i="18"/>
  <c r="D81" i="18"/>
  <c r="D88" i="18"/>
  <c r="C88" i="18"/>
  <c r="E81" i="18"/>
  <c r="E88" i="18"/>
  <c r="E54" i="18"/>
  <c r="D85" i="19"/>
  <c r="E85" i="19"/>
  <c r="F85" i="19"/>
  <c r="G85" i="19"/>
  <c r="H85" i="19"/>
  <c r="I85" i="19"/>
  <c r="J85" i="19"/>
  <c r="K85" i="19"/>
  <c r="L85" i="19"/>
  <c r="M85" i="19"/>
  <c r="N85" i="19"/>
  <c r="O85" i="19"/>
  <c r="P85" i="19"/>
  <c r="Q85" i="19"/>
  <c r="R85" i="19"/>
  <c r="S85" i="19"/>
  <c r="T85" i="19"/>
  <c r="U85" i="19"/>
  <c r="V85" i="19"/>
  <c r="W85" i="19"/>
  <c r="X85" i="19"/>
  <c r="Y85" i="19"/>
  <c r="Z85" i="19"/>
  <c r="AA85" i="19"/>
  <c r="AB85" i="19"/>
  <c r="AC85" i="19"/>
  <c r="AD85" i="19"/>
  <c r="AE85" i="19"/>
  <c r="AF85" i="19"/>
  <c r="AG85" i="19"/>
  <c r="AH85" i="19"/>
  <c r="AI85" i="19"/>
  <c r="AJ85" i="19"/>
  <c r="AK85" i="19"/>
  <c r="AL85" i="19"/>
  <c r="AM85" i="19"/>
  <c r="AN85" i="19"/>
  <c r="AO85" i="19"/>
  <c r="AP85" i="19"/>
  <c r="AQ85" i="19"/>
  <c r="AR85" i="19"/>
  <c r="AS85" i="19"/>
  <c r="AT85" i="19"/>
  <c r="AU85" i="19"/>
  <c r="AV85" i="19"/>
  <c r="AW85" i="19"/>
  <c r="AX85" i="19"/>
  <c r="AY85" i="19"/>
  <c r="AZ85" i="19"/>
  <c r="BA85" i="19"/>
  <c r="BB85" i="19"/>
  <c r="BC85" i="19"/>
  <c r="BD85" i="19"/>
  <c r="BE85" i="19"/>
  <c r="BF85" i="19"/>
  <c r="BG85" i="19"/>
  <c r="BH85" i="19"/>
  <c r="BI85" i="19"/>
  <c r="BJ85" i="19"/>
  <c r="BK85" i="19"/>
  <c r="BL85" i="19"/>
  <c r="BM85" i="19"/>
  <c r="BN85" i="19"/>
  <c r="BO85" i="19"/>
  <c r="BP85" i="19"/>
  <c r="BQ85" i="19"/>
  <c r="BR85" i="19"/>
  <c r="BS85" i="19"/>
  <c r="BT85" i="19"/>
  <c r="BU85" i="19"/>
  <c r="BV85" i="19"/>
  <c r="BW85" i="19"/>
  <c r="BX85" i="19"/>
  <c r="BY85" i="19"/>
  <c r="BZ85" i="19"/>
  <c r="CA85" i="19"/>
  <c r="CB85" i="19"/>
  <c r="CC85" i="19"/>
  <c r="CD85" i="19"/>
  <c r="CE85" i="19"/>
  <c r="CF85" i="19"/>
  <c r="CG85" i="19"/>
  <c r="CH85" i="19"/>
  <c r="CI85" i="19"/>
  <c r="CJ85" i="19"/>
  <c r="CK85" i="19"/>
  <c r="CL85" i="19"/>
  <c r="CM85" i="19"/>
  <c r="CN85" i="19"/>
  <c r="CO85" i="19"/>
  <c r="CP85" i="19"/>
  <c r="CQ85" i="19"/>
  <c r="CR85" i="19"/>
  <c r="CS85" i="19"/>
  <c r="CT85" i="19"/>
  <c r="CU85" i="19"/>
  <c r="CV85" i="19"/>
  <c r="CW85" i="19"/>
  <c r="CX85" i="19"/>
  <c r="CY85" i="19"/>
  <c r="CZ85" i="19"/>
  <c r="D54" i="18"/>
  <c r="D80" i="19"/>
  <c r="E80" i="19"/>
  <c r="F80" i="19"/>
  <c r="G80" i="19"/>
  <c r="H80" i="19"/>
  <c r="I80" i="19"/>
  <c r="J80" i="19"/>
  <c r="K80" i="19"/>
  <c r="L80" i="19"/>
  <c r="M80" i="19"/>
  <c r="N80" i="19"/>
  <c r="O80" i="19"/>
  <c r="P80" i="19"/>
  <c r="Q80" i="19"/>
  <c r="R80" i="19"/>
  <c r="S80" i="19"/>
  <c r="T80" i="19"/>
  <c r="U80" i="19"/>
  <c r="V80" i="19"/>
  <c r="W80" i="19"/>
  <c r="X80" i="19"/>
  <c r="Y80" i="19"/>
  <c r="Z80" i="19"/>
  <c r="AA80" i="19"/>
  <c r="AB80" i="19"/>
  <c r="AC80" i="19"/>
  <c r="AD80" i="19"/>
  <c r="AE80" i="19"/>
  <c r="AF80" i="19"/>
  <c r="AG80" i="19"/>
  <c r="AH80" i="19"/>
  <c r="AI80" i="19"/>
  <c r="AJ80" i="19"/>
  <c r="AK80" i="19"/>
  <c r="AL80" i="19"/>
  <c r="AM80" i="19"/>
  <c r="AN80" i="19"/>
  <c r="AO80" i="19"/>
  <c r="AP80" i="19"/>
  <c r="AQ80" i="19"/>
  <c r="AR80" i="19"/>
  <c r="AS80" i="19"/>
  <c r="AT80" i="19"/>
  <c r="AU80" i="19"/>
  <c r="AV80" i="19"/>
  <c r="AW80" i="19"/>
  <c r="AX80" i="19"/>
  <c r="AY80" i="19"/>
  <c r="AZ80" i="19"/>
  <c r="BA80" i="19"/>
  <c r="BB80" i="19"/>
  <c r="BC80" i="19"/>
  <c r="BD80" i="19"/>
  <c r="BE80" i="19"/>
  <c r="BF80" i="19"/>
  <c r="BG80" i="19"/>
  <c r="BH80" i="19"/>
  <c r="BI80" i="19"/>
  <c r="BJ80" i="19"/>
  <c r="BK80" i="19"/>
  <c r="BL80" i="19"/>
  <c r="BM80" i="19"/>
  <c r="BN80" i="19"/>
  <c r="BO80" i="19"/>
  <c r="BP80" i="19"/>
  <c r="BQ80" i="19"/>
  <c r="BR80" i="19"/>
  <c r="BS80" i="19"/>
  <c r="BT80" i="19"/>
  <c r="BU80" i="19"/>
  <c r="BV80" i="19"/>
  <c r="BW80" i="19"/>
  <c r="BX80" i="19"/>
  <c r="BY80" i="19"/>
  <c r="BZ80" i="19"/>
  <c r="CA80" i="19"/>
  <c r="CB80" i="19"/>
  <c r="CC80" i="19"/>
  <c r="CD80" i="19"/>
  <c r="CE80" i="19"/>
  <c r="CF80" i="19"/>
  <c r="CG80" i="19"/>
  <c r="CH80" i="19"/>
  <c r="CI80" i="19"/>
  <c r="CJ80" i="19"/>
  <c r="CK80" i="19"/>
  <c r="CL80" i="19"/>
  <c r="CM80" i="19"/>
  <c r="CN80" i="19"/>
  <c r="CO80" i="19"/>
  <c r="CP80" i="19"/>
  <c r="CQ80" i="19"/>
  <c r="CR80" i="19"/>
  <c r="CS80" i="19"/>
  <c r="CT80" i="19"/>
  <c r="CU80" i="19"/>
  <c r="CV80" i="19"/>
  <c r="CW80" i="19"/>
  <c r="CX80" i="19"/>
  <c r="CY80" i="19"/>
  <c r="CZ80" i="19"/>
  <c r="F18" i="18"/>
  <c r="F19" i="18"/>
  <c r="F20" i="18"/>
  <c r="F21" i="18"/>
  <c r="F17" i="18"/>
  <c r="F8" i="18"/>
  <c r="CZ17" i="19"/>
  <c r="CY17" i="19"/>
  <c r="CX17" i="19"/>
  <c r="CW17" i="19"/>
  <c r="CV17" i="19"/>
  <c r="CU17" i="19"/>
  <c r="CT17" i="19"/>
  <c r="CS17" i="19"/>
  <c r="CR17" i="19"/>
  <c r="CQ17" i="19"/>
  <c r="CP17" i="19"/>
  <c r="CO17" i="19"/>
  <c r="CN17" i="19"/>
  <c r="CM17" i="19"/>
  <c r="CL17" i="19"/>
  <c r="CK17" i="19"/>
  <c r="CJ17" i="19"/>
  <c r="CI17" i="19"/>
  <c r="CH17" i="19"/>
  <c r="CG17" i="19"/>
  <c r="CF17" i="19"/>
  <c r="CE17" i="19"/>
  <c r="CD17" i="19"/>
  <c r="CC17" i="19"/>
  <c r="CB17" i="19"/>
  <c r="CA17" i="19"/>
  <c r="BZ17" i="19"/>
  <c r="BY17" i="19"/>
  <c r="BX17" i="19"/>
  <c r="BW17" i="19"/>
  <c r="BV17" i="19"/>
  <c r="BU17" i="19"/>
  <c r="BT17" i="19"/>
  <c r="BS17" i="19"/>
  <c r="BR17" i="19"/>
  <c r="BQ17" i="19"/>
  <c r="BP17" i="19"/>
  <c r="BO17" i="19"/>
  <c r="BN17" i="19"/>
  <c r="BM17" i="19"/>
  <c r="BL17" i="19"/>
  <c r="BK17" i="19"/>
  <c r="BJ17" i="19"/>
  <c r="BI17" i="19"/>
  <c r="BH17" i="19"/>
  <c r="BG17" i="19"/>
  <c r="BF17" i="19"/>
  <c r="BE17" i="19"/>
  <c r="BD17" i="19"/>
  <c r="BC17" i="19"/>
  <c r="BB17" i="19"/>
  <c r="BA17" i="19"/>
  <c r="AZ17" i="19"/>
  <c r="AY17" i="19"/>
  <c r="AX17" i="19"/>
  <c r="AW17" i="19"/>
  <c r="AV17" i="19"/>
  <c r="AU17" i="19"/>
  <c r="AT17" i="19"/>
  <c r="AS17" i="19"/>
  <c r="AR17" i="19"/>
  <c r="AQ17" i="19"/>
  <c r="AP17" i="19"/>
  <c r="AO17" i="19"/>
  <c r="AN17" i="19"/>
  <c r="AM17" i="19"/>
  <c r="AL17" i="19"/>
  <c r="AK17" i="19"/>
  <c r="AJ17" i="19"/>
  <c r="AI17" i="19"/>
  <c r="AH17" i="19"/>
  <c r="AG17" i="19"/>
  <c r="AF17" i="19"/>
  <c r="AE17"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E18" i="19"/>
  <c r="D17" i="19"/>
  <c r="E15" i="19"/>
  <c r="F103" i="18"/>
  <c r="I114" i="18"/>
  <c r="F102" i="18"/>
  <c r="I113" i="18"/>
  <c r="F101" i="18"/>
  <c r="I112" i="18"/>
  <c r="F100" i="18"/>
  <c r="F99" i="18"/>
  <c r="I110" i="18"/>
  <c r="K73" i="18"/>
  <c r="J73" i="18"/>
  <c r="I73" i="18"/>
  <c r="H73" i="18"/>
  <c r="G73" i="18"/>
  <c r="F73" i="18"/>
  <c r="K72" i="18"/>
  <c r="J72" i="18"/>
  <c r="I72" i="18"/>
  <c r="H72" i="18"/>
  <c r="G72" i="18"/>
  <c r="F72" i="18"/>
  <c r="K71" i="18"/>
  <c r="J71" i="18"/>
  <c r="I71" i="18"/>
  <c r="H71" i="18"/>
  <c r="G71" i="18"/>
  <c r="K66" i="18"/>
  <c r="J66" i="18"/>
  <c r="I66" i="18"/>
  <c r="H66" i="18"/>
  <c r="G66" i="18"/>
  <c r="F66" i="18"/>
  <c r="K65" i="18"/>
  <c r="J65" i="18"/>
  <c r="I65" i="18"/>
  <c r="H65" i="18"/>
  <c r="G65" i="18"/>
  <c r="F65" i="18"/>
  <c r="K64" i="18"/>
  <c r="J64" i="18"/>
  <c r="I64" i="18"/>
  <c r="H64" i="18"/>
  <c r="G64" i="18"/>
  <c r="F12" i="18"/>
  <c r="F11" i="18"/>
  <c r="F10" i="18"/>
  <c r="F9" i="18"/>
  <c r="D18" i="1"/>
  <c r="E18" i="1"/>
  <c r="D19" i="1"/>
  <c r="E19" i="1"/>
  <c r="D20" i="1"/>
  <c r="E20" i="1"/>
  <c r="D21" i="1"/>
  <c r="E21" i="1"/>
  <c r="D22" i="1"/>
  <c r="E22" i="1"/>
  <c r="C19" i="1"/>
  <c r="C20" i="1"/>
  <c r="C21" i="1"/>
  <c r="C22" i="1"/>
  <c r="C18" i="1"/>
  <c r="C9" i="1"/>
  <c r="F19" i="1"/>
  <c r="F20" i="1"/>
  <c r="F21" i="1"/>
  <c r="F22" i="1"/>
  <c r="F18" i="1"/>
  <c r="C11" i="1"/>
  <c r="C10" i="1"/>
  <c r="G116" i="18"/>
  <c r="F120" i="18"/>
  <c r="I21" i="1"/>
  <c r="D40" i="1"/>
  <c r="AS35" i="2"/>
  <c r="F18" i="19"/>
  <c r="F15" i="19"/>
  <c r="H110" i="18"/>
  <c r="H114" i="18"/>
  <c r="I111" i="18"/>
  <c r="H111" i="18"/>
  <c r="H112" i="18"/>
  <c r="I109" i="18"/>
  <c r="H109" i="18"/>
  <c r="H113" i="18"/>
  <c r="I100" i="18"/>
  <c r="G100" i="18"/>
  <c r="H8" i="18"/>
  <c r="G17" i="18"/>
  <c r="C13" i="18"/>
  <c r="E13" i="18"/>
  <c r="D13" i="18"/>
  <c r="C35" i="18"/>
  <c r="D35" i="18"/>
  <c r="H20" i="18"/>
  <c r="I18" i="18"/>
  <c r="C46" i="18"/>
  <c r="D59" i="19"/>
  <c r="E59" i="19"/>
  <c r="F59" i="19"/>
  <c r="G59" i="19"/>
  <c r="H59" i="19"/>
  <c r="I59" i="19"/>
  <c r="J59" i="19"/>
  <c r="K59" i="19"/>
  <c r="L59" i="19"/>
  <c r="M59" i="19"/>
  <c r="N59" i="19"/>
  <c r="O59" i="19"/>
  <c r="P59" i="19"/>
  <c r="Q59" i="19"/>
  <c r="R59" i="19"/>
  <c r="S59" i="19"/>
  <c r="T59" i="19"/>
  <c r="U59" i="19"/>
  <c r="V59" i="19"/>
  <c r="W59" i="19"/>
  <c r="X59" i="19"/>
  <c r="Y59" i="19"/>
  <c r="Z59" i="19"/>
  <c r="AA59" i="19"/>
  <c r="AB59" i="19"/>
  <c r="AC59" i="19"/>
  <c r="AD59" i="19"/>
  <c r="AE59" i="19"/>
  <c r="AF59" i="19"/>
  <c r="AG59" i="19"/>
  <c r="AH59" i="19"/>
  <c r="AI59" i="19"/>
  <c r="AJ59" i="19"/>
  <c r="AK59" i="19"/>
  <c r="AL59" i="19"/>
  <c r="AM59" i="19"/>
  <c r="AN59" i="19"/>
  <c r="AO59" i="19"/>
  <c r="AP59" i="19"/>
  <c r="AQ59" i="19"/>
  <c r="AR59" i="19"/>
  <c r="AS59" i="19"/>
  <c r="AT59" i="19"/>
  <c r="AU59" i="19"/>
  <c r="AV59" i="19"/>
  <c r="AW59" i="19"/>
  <c r="AX59" i="19"/>
  <c r="AY59" i="19"/>
  <c r="AZ59" i="19"/>
  <c r="BA59" i="19"/>
  <c r="BB59" i="19"/>
  <c r="BC59" i="19"/>
  <c r="BD59" i="19"/>
  <c r="BE59" i="19"/>
  <c r="BF59" i="19"/>
  <c r="BG59" i="19"/>
  <c r="BH59" i="19"/>
  <c r="BI59" i="19"/>
  <c r="BJ59" i="19"/>
  <c r="BK59" i="19"/>
  <c r="BL59" i="19"/>
  <c r="BM59" i="19"/>
  <c r="BN59" i="19"/>
  <c r="BO59" i="19"/>
  <c r="BP59" i="19"/>
  <c r="BQ59" i="19"/>
  <c r="BR59" i="19"/>
  <c r="BS59" i="19"/>
  <c r="BT59" i="19"/>
  <c r="BU59" i="19"/>
  <c r="BV59" i="19"/>
  <c r="BW59" i="19"/>
  <c r="BX59" i="19"/>
  <c r="BY59" i="19"/>
  <c r="BZ59" i="19"/>
  <c r="CA59" i="19"/>
  <c r="CB59" i="19"/>
  <c r="CC59" i="19"/>
  <c r="CD59" i="19"/>
  <c r="CE59" i="19"/>
  <c r="CF59" i="19"/>
  <c r="CG59" i="19"/>
  <c r="CH59" i="19"/>
  <c r="CI59" i="19"/>
  <c r="CJ59" i="19"/>
  <c r="CK59" i="19"/>
  <c r="CL59" i="19"/>
  <c r="CM59" i="19"/>
  <c r="CN59" i="19"/>
  <c r="CO59" i="19"/>
  <c r="CP59" i="19"/>
  <c r="CQ59" i="19"/>
  <c r="CR59" i="19"/>
  <c r="CS59" i="19"/>
  <c r="CT59" i="19"/>
  <c r="CU59" i="19"/>
  <c r="CV59" i="19"/>
  <c r="CW59" i="19"/>
  <c r="CX59" i="19"/>
  <c r="CY59" i="19"/>
  <c r="CZ59" i="19"/>
  <c r="H17" i="18"/>
  <c r="G99" i="18"/>
  <c r="G101" i="18"/>
  <c r="H21" i="18"/>
  <c r="I21" i="18"/>
  <c r="I99" i="18"/>
  <c r="E67" i="18"/>
  <c r="I17" i="18"/>
  <c r="I20" i="18"/>
  <c r="G20" i="18"/>
  <c r="G18" i="18"/>
  <c r="H18" i="18"/>
  <c r="G21" i="18"/>
  <c r="G102" i="18"/>
  <c r="H102" i="18"/>
  <c r="I102" i="18"/>
  <c r="C22" i="18"/>
  <c r="D22" i="18"/>
  <c r="E22" i="18"/>
  <c r="H98" i="18"/>
  <c r="G9" i="18"/>
  <c r="G11" i="18"/>
  <c r="H11" i="18"/>
  <c r="I11" i="18"/>
  <c r="G10" i="18"/>
  <c r="G103" i="18"/>
  <c r="I10" i="18"/>
  <c r="E35" i="18"/>
  <c r="D121" i="19"/>
  <c r="E121" i="19"/>
  <c r="F121" i="19"/>
  <c r="G121" i="19"/>
  <c r="H121" i="19"/>
  <c r="I121" i="19"/>
  <c r="J121" i="19"/>
  <c r="K121" i="19"/>
  <c r="L121" i="19"/>
  <c r="M121" i="19"/>
  <c r="N121" i="19"/>
  <c r="O121" i="19"/>
  <c r="P121" i="19"/>
  <c r="Q121" i="19"/>
  <c r="R121" i="19"/>
  <c r="S121" i="19"/>
  <c r="T121" i="19"/>
  <c r="U121" i="19"/>
  <c r="V121" i="19"/>
  <c r="W121" i="19"/>
  <c r="X121" i="19"/>
  <c r="Y121" i="19"/>
  <c r="Z121" i="19"/>
  <c r="AA121" i="19"/>
  <c r="AB121" i="19"/>
  <c r="AC121" i="19"/>
  <c r="AD121" i="19"/>
  <c r="AE121" i="19"/>
  <c r="AF121" i="19"/>
  <c r="AG121" i="19"/>
  <c r="AH121" i="19"/>
  <c r="AI121" i="19"/>
  <c r="AJ121" i="19"/>
  <c r="AK121" i="19"/>
  <c r="AL121" i="19"/>
  <c r="AM121" i="19"/>
  <c r="AN121" i="19"/>
  <c r="AO121" i="19"/>
  <c r="AP121" i="19"/>
  <c r="AQ121" i="19"/>
  <c r="AR121" i="19"/>
  <c r="AS121" i="19"/>
  <c r="AT121" i="19"/>
  <c r="AU121" i="19"/>
  <c r="AV121" i="19"/>
  <c r="AW121" i="19"/>
  <c r="AX121" i="19"/>
  <c r="AY121" i="19"/>
  <c r="AZ121" i="19"/>
  <c r="BA121" i="19"/>
  <c r="BB121" i="19"/>
  <c r="BC121" i="19"/>
  <c r="BD121" i="19"/>
  <c r="BE121" i="19"/>
  <c r="BF121" i="19"/>
  <c r="BG121" i="19"/>
  <c r="BH121" i="19"/>
  <c r="BI121" i="19"/>
  <c r="BJ121" i="19"/>
  <c r="BK121" i="19"/>
  <c r="BL121" i="19"/>
  <c r="BM121" i="19"/>
  <c r="BN121" i="19"/>
  <c r="BO121" i="19"/>
  <c r="BP121" i="19"/>
  <c r="BQ121" i="19"/>
  <c r="BR121" i="19"/>
  <c r="BS121" i="19"/>
  <c r="BT121" i="19"/>
  <c r="BU121" i="19"/>
  <c r="BV121" i="19"/>
  <c r="BW121" i="19"/>
  <c r="BX121" i="19"/>
  <c r="BY121" i="19"/>
  <c r="BZ121" i="19"/>
  <c r="CA121" i="19"/>
  <c r="CB121" i="19"/>
  <c r="CC121" i="19"/>
  <c r="CD121" i="19"/>
  <c r="CE121" i="19"/>
  <c r="CF121" i="19"/>
  <c r="CG121" i="19"/>
  <c r="CH121" i="19"/>
  <c r="CI121" i="19"/>
  <c r="CJ121" i="19"/>
  <c r="CK121" i="19"/>
  <c r="CL121" i="19"/>
  <c r="CM121" i="19"/>
  <c r="CN121" i="19"/>
  <c r="CO121" i="19"/>
  <c r="CP121" i="19"/>
  <c r="CQ121" i="19"/>
  <c r="CR121" i="19"/>
  <c r="CS121" i="19"/>
  <c r="CT121" i="19"/>
  <c r="CU121" i="19"/>
  <c r="CV121" i="19"/>
  <c r="CW121" i="19"/>
  <c r="CX121" i="19"/>
  <c r="CY121" i="19"/>
  <c r="CZ121" i="19"/>
  <c r="I103" i="18"/>
  <c r="H12" i="18"/>
  <c r="D46" i="18"/>
  <c r="D64" i="19"/>
  <c r="E64" i="19"/>
  <c r="F64" i="19"/>
  <c r="G64" i="19"/>
  <c r="H64" i="19"/>
  <c r="I64" i="19"/>
  <c r="J64" i="19"/>
  <c r="K64" i="19"/>
  <c r="L64" i="19"/>
  <c r="M64" i="19"/>
  <c r="N64" i="19"/>
  <c r="O64" i="19"/>
  <c r="P64" i="19"/>
  <c r="Q64" i="19"/>
  <c r="R64" i="19"/>
  <c r="S64" i="19"/>
  <c r="T64" i="19"/>
  <c r="U64" i="19"/>
  <c r="V64" i="19"/>
  <c r="W64" i="19"/>
  <c r="X64" i="19"/>
  <c r="Y64" i="19"/>
  <c r="Z64" i="19"/>
  <c r="AA64" i="19"/>
  <c r="AB64" i="19"/>
  <c r="AC64" i="19"/>
  <c r="AD64" i="19"/>
  <c r="AE64" i="19"/>
  <c r="AF64" i="19"/>
  <c r="AG64" i="19"/>
  <c r="AH64" i="19"/>
  <c r="AI64" i="19"/>
  <c r="AJ64" i="19"/>
  <c r="AK64" i="19"/>
  <c r="AL64" i="19"/>
  <c r="AM64" i="19"/>
  <c r="AN64" i="19"/>
  <c r="AO64" i="19"/>
  <c r="AP64" i="19"/>
  <c r="AQ64" i="19"/>
  <c r="AR64" i="19"/>
  <c r="AS64" i="19"/>
  <c r="AT64" i="19"/>
  <c r="AU64" i="19"/>
  <c r="AV64" i="19"/>
  <c r="AW64" i="19"/>
  <c r="AX64" i="19"/>
  <c r="AY64" i="19"/>
  <c r="AZ64" i="19"/>
  <c r="BA64" i="19"/>
  <c r="BB64" i="19"/>
  <c r="BC64" i="19"/>
  <c r="BD64" i="19"/>
  <c r="BE64" i="19"/>
  <c r="BF64" i="19"/>
  <c r="BG64" i="19"/>
  <c r="BH64" i="19"/>
  <c r="BI64" i="19"/>
  <c r="BJ64" i="19"/>
  <c r="BK64" i="19"/>
  <c r="BL64" i="19"/>
  <c r="BM64" i="19"/>
  <c r="BN64" i="19"/>
  <c r="BO64" i="19"/>
  <c r="BP64" i="19"/>
  <c r="BQ64" i="19"/>
  <c r="BR64" i="19"/>
  <c r="BS64" i="19"/>
  <c r="BT64" i="19"/>
  <c r="BU64" i="19"/>
  <c r="BV64" i="19"/>
  <c r="BW64" i="19"/>
  <c r="BX64" i="19"/>
  <c r="BY64" i="19"/>
  <c r="BZ64" i="19"/>
  <c r="CA64" i="19"/>
  <c r="CB64" i="19"/>
  <c r="CC64" i="19"/>
  <c r="CD64" i="19"/>
  <c r="CE64" i="19"/>
  <c r="CF64" i="19"/>
  <c r="CG64" i="19"/>
  <c r="CH64" i="19"/>
  <c r="CI64" i="19"/>
  <c r="CJ64" i="19"/>
  <c r="CK64" i="19"/>
  <c r="CL64" i="19"/>
  <c r="CM64" i="19"/>
  <c r="CN64" i="19"/>
  <c r="CO64" i="19"/>
  <c r="CP64" i="19"/>
  <c r="CQ64" i="19"/>
  <c r="CR64" i="19"/>
  <c r="CS64" i="19"/>
  <c r="CT64" i="19"/>
  <c r="CU64" i="19"/>
  <c r="CV64" i="19"/>
  <c r="CW64" i="19"/>
  <c r="CX64" i="19"/>
  <c r="CY64" i="19"/>
  <c r="CZ64" i="19"/>
  <c r="E46" i="18"/>
  <c r="D69" i="19"/>
  <c r="E69" i="19"/>
  <c r="F69" i="19"/>
  <c r="G69" i="19"/>
  <c r="H69" i="19"/>
  <c r="I69" i="19"/>
  <c r="J69" i="19"/>
  <c r="K69" i="19"/>
  <c r="L69" i="19"/>
  <c r="M69" i="19"/>
  <c r="N69" i="19"/>
  <c r="O69" i="19"/>
  <c r="P69" i="19"/>
  <c r="Q69" i="19"/>
  <c r="R69" i="19"/>
  <c r="S69" i="19"/>
  <c r="T69" i="19"/>
  <c r="U69" i="19"/>
  <c r="V69" i="19"/>
  <c r="W69" i="19"/>
  <c r="X69" i="19"/>
  <c r="Y69" i="19"/>
  <c r="Z69" i="19"/>
  <c r="AA69" i="19"/>
  <c r="AB69" i="19"/>
  <c r="AC69" i="19"/>
  <c r="AD69" i="19"/>
  <c r="AE69" i="19"/>
  <c r="AF69" i="19"/>
  <c r="AG69" i="19"/>
  <c r="AH69" i="19"/>
  <c r="AI69" i="19"/>
  <c r="AJ69" i="19"/>
  <c r="AK69" i="19"/>
  <c r="AL69" i="19"/>
  <c r="AM69" i="19"/>
  <c r="AN69" i="19"/>
  <c r="AO69" i="19"/>
  <c r="AP69" i="19"/>
  <c r="AQ69" i="19"/>
  <c r="AR69" i="19"/>
  <c r="AS69" i="19"/>
  <c r="AT69" i="19"/>
  <c r="AU69" i="19"/>
  <c r="AV69" i="19"/>
  <c r="AW69" i="19"/>
  <c r="AX69" i="19"/>
  <c r="AY69" i="19"/>
  <c r="AZ69" i="19"/>
  <c r="BA69" i="19"/>
  <c r="BB69" i="19"/>
  <c r="BC69" i="19"/>
  <c r="BD69" i="19"/>
  <c r="BE69" i="19"/>
  <c r="BF69" i="19"/>
  <c r="BG69" i="19"/>
  <c r="BH69" i="19"/>
  <c r="BI69" i="19"/>
  <c r="BJ69" i="19"/>
  <c r="BK69" i="19"/>
  <c r="BL69" i="19"/>
  <c r="BM69" i="19"/>
  <c r="BN69" i="19"/>
  <c r="BO69" i="19"/>
  <c r="BP69" i="19"/>
  <c r="BQ69" i="19"/>
  <c r="BR69" i="19"/>
  <c r="BS69" i="19"/>
  <c r="BT69" i="19"/>
  <c r="BU69" i="19"/>
  <c r="BV69" i="19"/>
  <c r="BW69" i="19"/>
  <c r="BX69" i="19"/>
  <c r="BY69" i="19"/>
  <c r="BZ69" i="19"/>
  <c r="CA69" i="19"/>
  <c r="CB69" i="19"/>
  <c r="CC69" i="19"/>
  <c r="CD69" i="19"/>
  <c r="CE69" i="19"/>
  <c r="CF69" i="19"/>
  <c r="CG69" i="19"/>
  <c r="CH69" i="19"/>
  <c r="CI69" i="19"/>
  <c r="CJ69" i="19"/>
  <c r="CK69" i="19"/>
  <c r="CL69" i="19"/>
  <c r="CM69" i="19"/>
  <c r="CN69" i="19"/>
  <c r="CO69" i="19"/>
  <c r="CP69" i="19"/>
  <c r="CQ69" i="19"/>
  <c r="CR69" i="19"/>
  <c r="CS69" i="19"/>
  <c r="CT69" i="19"/>
  <c r="CU69" i="19"/>
  <c r="CV69" i="19"/>
  <c r="CW69" i="19"/>
  <c r="CX69" i="19"/>
  <c r="CY69" i="19"/>
  <c r="CZ69" i="19"/>
  <c r="H99" i="18"/>
  <c r="D74" i="18"/>
  <c r="H101" i="18"/>
  <c r="E74" i="18"/>
  <c r="D131" i="19"/>
  <c r="E131" i="19"/>
  <c r="F131" i="19"/>
  <c r="G131" i="19"/>
  <c r="H131" i="19"/>
  <c r="I131" i="19"/>
  <c r="J131" i="19"/>
  <c r="K131" i="19"/>
  <c r="L131" i="19"/>
  <c r="M131" i="19"/>
  <c r="N131" i="19"/>
  <c r="O131" i="19"/>
  <c r="P131" i="19"/>
  <c r="Q131" i="19"/>
  <c r="R131" i="19"/>
  <c r="S131" i="19"/>
  <c r="T131" i="19"/>
  <c r="U131" i="19"/>
  <c r="V131" i="19"/>
  <c r="W131" i="19"/>
  <c r="X131" i="19"/>
  <c r="Y131" i="19"/>
  <c r="Z131" i="19"/>
  <c r="AA131" i="19"/>
  <c r="AB131" i="19"/>
  <c r="AC131" i="19"/>
  <c r="AD131" i="19"/>
  <c r="AE131" i="19"/>
  <c r="AF131" i="19"/>
  <c r="AG131" i="19"/>
  <c r="AH131" i="19"/>
  <c r="AI131" i="19"/>
  <c r="AJ131" i="19"/>
  <c r="AK131" i="19"/>
  <c r="AL131" i="19"/>
  <c r="AM131" i="19"/>
  <c r="AN131" i="19"/>
  <c r="AO131" i="19"/>
  <c r="AP131" i="19"/>
  <c r="AQ131" i="19"/>
  <c r="AR131" i="19"/>
  <c r="AS131" i="19"/>
  <c r="AT131" i="19"/>
  <c r="AU131" i="19"/>
  <c r="AV131" i="19"/>
  <c r="AW131" i="19"/>
  <c r="AX131" i="19"/>
  <c r="AY131" i="19"/>
  <c r="AZ131" i="19"/>
  <c r="BA131" i="19"/>
  <c r="BB131" i="19"/>
  <c r="BC131" i="19"/>
  <c r="BD131" i="19"/>
  <c r="BE131" i="19"/>
  <c r="BF131" i="19"/>
  <c r="BG131" i="19"/>
  <c r="BH131" i="19"/>
  <c r="BI131" i="19"/>
  <c r="BJ131" i="19"/>
  <c r="BK131" i="19"/>
  <c r="BL131" i="19"/>
  <c r="BM131" i="19"/>
  <c r="BN131" i="19"/>
  <c r="BO131" i="19"/>
  <c r="BP131" i="19"/>
  <c r="BQ131" i="19"/>
  <c r="BR131" i="19"/>
  <c r="BS131" i="19"/>
  <c r="BT131" i="19"/>
  <c r="BU131" i="19"/>
  <c r="BV131" i="19"/>
  <c r="BW131" i="19"/>
  <c r="BX131" i="19"/>
  <c r="BY131" i="19"/>
  <c r="BZ131" i="19"/>
  <c r="CA131" i="19"/>
  <c r="CB131" i="19"/>
  <c r="CC131" i="19"/>
  <c r="CD131" i="19"/>
  <c r="CE131" i="19"/>
  <c r="CF131" i="19"/>
  <c r="CG131" i="19"/>
  <c r="CH131" i="19"/>
  <c r="CI131" i="19"/>
  <c r="CJ131" i="19"/>
  <c r="CK131" i="19"/>
  <c r="CL131" i="19"/>
  <c r="CM131" i="19"/>
  <c r="CN131" i="19"/>
  <c r="CO131" i="19"/>
  <c r="CP131" i="19"/>
  <c r="CQ131" i="19"/>
  <c r="CR131" i="19"/>
  <c r="CS131" i="19"/>
  <c r="CT131" i="19"/>
  <c r="CU131" i="19"/>
  <c r="CV131" i="19"/>
  <c r="CW131" i="19"/>
  <c r="CX131" i="19"/>
  <c r="CY131" i="19"/>
  <c r="CZ131" i="19"/>
  <c r="I101" i="18"/>
  <c r="H10" i="18"/>
  <c r="D67" i="18"/>
  <c r="D126" i="19"/>
  <c r="E126" i="19"/>
  <c r="F126" i="19"/>
  <c r="G126" i="19"/>
  <c r="H126" i="19"/>
  <c r="I126" i="19"/>
  <c r="J126" i="19"/>
  <c r="K126" i="19"/>
  <c r="L126" i="19"/>
  <c r="M126" i="19"/>
  <c r="N126" i="19"/>
  <c r="O126" i="19"/>
  <c r="P126" i="19"/>
  <c r="Q126" i="19"/>
  <c r="R126" i="19"/>
  <c r="S126" i="19"/>
  <c r="T126" i="19"/>
  <c r="U126" i="19"/>
  <c r="V126" i="19"/>
  <c r="W126" i="19"/>
  <c r="X126" i="19"/>
  <c r="Y126" i="19"/>
  <c r="Z126" i="19"/>
  <c r="AA126" i="19"/>
  <c r="AB126" i="19"/>
  <c r="AC126" i="19"/>
  <c r="AD126" i="19"/>
  <c r="AE126" i="19"/>
  <c r="AF126" i="19"/>
  <c r="AG126" i="19"/>
  <c r="AH126" i="19"/>
  <c r="AI126" i="19"/>
  <c r="AJ126" i="19"/>
  <c r="AK126" i="19"/>
  <c r="AL126" i="19"/>
  <c r="AM126" i="19"/>
  <c r="AN126" i="19"/>
  <c r="AO126" i="19"/>
  <c r="AP126" i="19"/>
  <c r="AQ126" i="19"/>
  <c r="AR126" i="19"/>
  <c r="AS126" i="19"/>
  <c r="AT126" i="19"/>
  <c r="AU126" i="19"/>
  <c r="AV126" i="19"/>
  <c r="AW126" i="19"/>
  <c r="AX126" i="19"/>
  <c r="AY126" i="19"/>
  <c r="AZ126" i="19"/>
  <c r="BA126" i="19"/>
  <c r="BB126" i="19"/>
  <c r="BC126" i="19"/>
  <c r="BD126" i="19"/>
  <c r="BE126" i="19"/>
  <c r="BF126" i="19"/>
  <c r="BG126" i="19"/>
  <c r="BH126" i="19"/>
  <c r="BI126" i="19"/>
  <c r="BJ126" i="19"/>
  <c r="BK126" i="19"/>
  <c r="BL126" i="19"/>
  <c r="BM126" i="19"/>
  <c r="BN126" i="19"/>
  <c r="BO126" i="19"/>
  <c r="BP126" i="19"/>
  <c r="BQ126" i="19"/>
  <c r="BR126" i="19"/>
  <c r="BS126" i="19"/>
  <c r="BT126" i="19"/>
  <c r="BU126" i="19"/>
  <c r="BV126" i="19"/>
  <c r="BW126" i="19"/>
  <c r="BX126" i="19"/>
  <c r="BY126" i="19"/>
  <c r="BZ126" i="19"/>
  <c r="CA126" i="19"/>
  <c r="CB126" i="19"/>
  <c r="CC126" i="19"/>
  <c r="CD126" i="19"/>
  <c r="CE126" i="19"/>
  <c r="CF126" i="19"/>
  <c r="CG126" i="19"/>
  <c r="CH126" i="19"/>
  <c r="CI126" i="19"/>
  <c r="CJ126" i="19"/>
  <c r="CK126" i="19"/>
  <c r="CL126" i="19"/>
  <c r="CM126" i="19"/>
  <c r="CN126" i="19"/>
  <c r="CO126" i="19"/>
  <c r="CP126" i="19"/>
  <c r="CQ126" i="19"/>
  <c r="CR126" i="19"/>
  <c r="CS126" i="19"/>
  <c r="CT126" i="19"/>
  <c r="CU126" i="19"/>
  <c r="CV126" i="19"/>
  <c r="CW126" i="19"/>
  <c r="CX126" i="19"/>
  <c r="CY126" i="19"/>
  <c r="CZ126" i="19"/>
  <c r="H103" i="18"/>
  <c r="I12" i="18"/>
  <c r="H9" i="18"/>
  <c r="H100" i="18"/>
  <c r="C74" i="18"/>
  <c r="I8" i="18"/>
  <c r="I9" i="18"/>
  <c r="C67" i="18"/>
  <c r="G98" i="18"/>
  <c r="G8" i="18"/>
  <c r="I98" i="18"/>
  <c r="G12" i="18"/>
  <c r="H19" i="1"/>
  <c r="C23" i="1"/>
  <c r="G22" i="1"/>
  <c r="H21" i="1"/>
  <c r="G21" i="1"/>
  <c r="I20" i="1"/>
  <c r="G20" i="1"/>
  <c r="H20" i="1"/>
  <c r="G19" i="1"/>
  <c r="I19" i="1"/>
  <c r="D23" i="1"/>
  <c r="E23" i="1"/>
  <c r="I22" i="1"/>
  <c r="H22" i="1"/>
  <c r="H18" i="1"/>
  <c r="G18" i="1"/>
  <c r="C40" i="1"/>
  <c r="H29" i="2"/>
  <c r="I18" i="1"/>
  <c r="E40" i="1"/>
  <c r="R41" i="2"/>
  <c r="L6" i="16"/>
  <c r="J29" i="16"/>
  <c r="I78" i="17"/>
  <c r="I79" i="17"/>
  <c r="I80" i="17"/>
  <c r="I81" i="17"/>
  <c r="I82" i="17"/>
  <c r="C77" i="17"/>
  <c r="C78" i="17"/>
  <c r="C79" i="17"/>
  <c r="C80" i="17"/>
  <c r="C81" i="17"/>
  <c r="C82" i="17"/>
  <c r="D31" i="16"/>
  <c r="E31" i="16"/>
  <c r="E30" i="16"/>
  <c r="C30" i="16"/>
  <c r="D29" i="16"/>
  <c r="E29" i="16"/>
  <c r="I105" i="18"/>
  <c r="H105" i="18"/>
  <c r="D120" i="18"/>
  <c r="G105" i="18"/>
  <c r="C120" i="18"/>
  <c r="I116" i="18"/>
  <c r="H120" i="18"/>
  <c r="E120" i="18"/>
  <c r="BM35" i="2"/>
  <c r="H116" i="18"/>
  <c r="G120" i="18"/>
  <c r="AY35" i="2"/>
  <c r="BS35" i="2"/>
  <c r="BZ35" i="2"/>
  <c r="BE35" i="2"/>
  <c r="CW35" i="2"/>
  <c r="CL35" i="2"/>
  <c r="CI35" i="2"/>
  <c r="CG35" i="2"/>
  <c r="AJ35" i="2"/>
  <c r="CD35" i="2"/>
  <c r="Z35" i="2"/>
  <c r="T35" i="2"/>
  <c r="AB35" i="2"/>
  <c r="CB35" i="2"/>
  <c r="L35" i="2"/>
  <c r="P35" i="2"/>
  <c r="BF35" i="2"/>
  <c r="CU35" i="2"/>
  <c r="AG35" i="2"/>
  <c r="CR35" i="2"/>
  <c r="BC35" i="2"/>
  <c r="BA35" i="2"/>
  <c r="AX35" i="2"/>
  <c r="BW35" i="2"/>
  <c r="Y35" i="2"/>
  <c r="CJ35" i="2"/>
  <c r="AE35" i="2"/>
  <c r="AK35" i="2"/>
  <c r="CM35" i="2"/>
  <c r="R35" i="2"/>
  <c r="AI35" i="2"/>
  <c r="W35" i="2"/>
  <c r="BT35" i="2"/>
  <c r="AT35" i="2"/>
  <c r="BO35" i="2"/>
  <c r="J35" i="2"/>
  <c r="CC35" i="2"/>
  <c r="BP35" i="2"/>
  <c r="BL35" i="2"/>
  <c r="V35" i="2"/>
  <c r="AQ35" i="2"/>
  <c r="CY35" i="2"/>
  <c r="BU35" i="2"/>
  <c r="AZ35" i="2"/>
  <c r="BD35" i="2"/>
  <c r="N35" i="2"/>
  <c r="D28" i="16"/>
  <c r="BV35" i="2"/>
  <c r="CN35" i="2"/>
  <c r="CS35" i="2"/>
  <c r="Q35" i="2"/>
  <c r="CE35" i="2"/>
  <c r="AF35" i="2"/>
  <c r="CP35" i="2"/>
  <c r="BK35" i="2"/>
  <c r="AC35" i="2"/>
  <c r="BN35" i="2"/>
  <c r="BX35" i="2"/>
  <c r="CK35" i="2"/>
  <c r="I35" i="2"/>
  <c r="BG35" i="2"/>
  <c r="X35" i="2"/>
  <c r="CH35" i="2"/>
  <c r="AM35" i="2"/>
  <c r="U35" i="2"/>
  <c r="H35" i="2"/>
  <c r="BB35" i="2"/>
  <c r="CO35" i="2"/>
  <c r="AU35" i="2"/>
  <c r="AD35" i="2"/>
  <c r="BI35" i="2"/>
  <c r="CL29" i="2"/>
  <c r="X29" i="2"/>
  <c r="S35" i="2"/>
  <c r="AP35" i="2"/>
  <c r="BH35" i="2"/>
  <c r="K35" i="2"/>
  <c r="AW35" i="2"/>
  <c r="CV35" i="2"/>
  <c r="AA35" i="2"/>
  <c r="AV35" i="2"/>
  <c r="O35" i="2"/>
  <c r="BR35" i="2"/>
  <c r="F35" i="2"/>
  <c r="BY35" i="2"/>
  <c r="M35" i="2"/>
  <c r="CT35" i="2"/>
  <c r="AH35" i="2"/>
  <c r="AR35" i="2"/>
  <c r="D35" i="2"/>
  <c r="AO35" i="2"/>
  <c r="CF35" i="2"/>
  <c r="CZ35" i="2"/>
  <c r="AN35" i="2"/>
  <c r="CA35" i="2"/>
  <c r="BJ35" i="2"/>
  <c r="CQ35" i="2"/>
  <c r="BQ35" i="2"/>
  <c r="E35" i="2"/>
  <c r="CX35" i="2"/>
  <c r="AL35" i="2"/>
  <c r="G35" i="2"/>
  <c r="Q29" i="2"/>
  <c r="CF29" i="2"/>
  <c r="F25" i="19"/>
  <c r="N25" i="19"/>
  <c r="V25" i="19"/>
  <c r="G25" i="19"/>
  <c r="O25" i="19"/>
  <c r="W25" i="19"/>
  <c r="I25" i="19"/>
  <c r="Q25" i="19"/>
  <c r="Y25" i="19"/>
  <c r="J25" i="19"/>
  <c r="R25" i="19"/>
  <c r="Z25" i="19"/>
  <c r="K25" i="19"/>
  <c r="S25" i="19"/>
  <c r="AA25" i="19"/>
  <c r="L25" i="19"/>
  <c r="T25" i="19"/>
  <c r="AB25" i="19"/>
  <c r="P25" i="19"/>
  <c r="AH25" i="19"/>
  <c r="AP25" i="19"/>
  <c r="AX25" i="19"/>
  <c r="BF25" i="19"/>
  <c r="BN25" i="19"/>
  <c r="BV25" i="19"/>
  <c r="CD25" i="19"/>
  <c r="CL25" i="19"/>
  <c r="CT25" i="19"/>
  <c r="AM25" i="19"/>
  <c r="CY25" i="19"/>
  <c r="AV25" i="19"/>
  <c r="CB25" i="19"/>
  <c r="CZ25" i="19"/>
  <c r="M25" i="19"/>
  <c r="AO25" i="19"/>
  <c r="BU25" i="19"/>
  <c r="D25" i="19"/>
  <c r="U25" i="19"/>
  <c r="AI25" i="19"/>
  <c r="AQ25" i="19"/>
  <c r="AY25" i="19"/>
  <c r="BG25" i="19"/>
  <c r="BO25" i="19"/>
  <c r="BW25" i="19"/>
  <c r="CE25" i="19"/>
  <c r="CM25" i="19"/>
  <c r="CU25" i="19"/>
  <c r="AE25" i="19"/>
  <c r="AN25" i="19"/>
  <c r="BT25" i="19"/>
  <c r="CR25" i="19"/>
  <c r="BM25" i="19"/>
  <c r="X25" i="19"/>
  <c r="AJ25" i="19"/>
  <c r="AR25" i="19"/>
  <c r="AZ25" i="19"/>
  <c r="BH25" i="19"/>
  <c r="BP25" i="19"/>
  <c r="BX25" i="19"/>
  <c r="CF25" i="19"/>
  <c r="CN25" i="19"/>
  <c r="CV25" i="19"/>
  <c r="E25" i="19"/>
  <c r="H25" i="19"/>
  <c r="BL25" i="19"/>
  <c r="BE25" i="19"/>
  <c r="CS25" i="19"/>
  <c r="AC25" i="19"/>
  <c r="AK25" i="19"/>
  <c r="AS25" i="19"/>
  <c r="BA25" i="19"/>
  <c r="BI25" i="19"/>
  <c r="BQ25" i="19"/>
  <c r="BY25" i="19"/>
  <c r="CG25" i="19"/>
  <c r="CO25" i="19"/>
  <c r="CW25" i="19"/>
  <c r="AW25" i="19"/>
  <c r="CK25" i="19"/>
  <c r="AD25" i="19"/>
  <c r="AL25" i="19"/>
  <c r="AT25" i="19"/>
  <c r="BB25" i="19"/>
  <c r="BJ25" i="19"/>
  <c r="BR25" i="19"/>
  <c r="BZ25" i="19"/>
  <c r="CH25" i="19"/>
  <c r="CP25" i="19"/>
  <c r="CX25" i="19"/>
  <c r="AU25" i="19"/>
  <c r="BC25" i="19"/>
  <c r="BK25" i="19"/>
  <c r="BS25" i="19"/>
  <c r="CA25" i="19"/>
  <c r="CI25" i="19"/>
  <c r="CQ25" i="19"/>
  <c r="AF25" i="19"/>
  <c r="BD25" i="19"/>
  <c r="CJ25" i="19"/>
  <c r="AG25" i="19"/>
  <c r="CC25" i="19"/>
  <c r="AY29" i="2"/>
  <c r="BM29" i="2"/>
  <c r="BX29" i="2"/>
  <c r="CC29" i="2"/>
  <c r="U29" i="2"/>
  <c r="J30" i="19"/>
  <c r="R30" i="19"/>
  <c r="Z30" i="19"/>
  <c r="AH30" i="19"/>
  <c r="AP30" i="19"/>
  <c r="AX30" i="19"/>
  <c r="BF30" i="19"/>
  <c r="BN30" i="19"/>
  <c r="BV30" i="19"/>
  <c r="CD30" i="19"/>
  <c r="CL30" i="19"/>
  <c r="CT30" i="19"/>
  <c r="K30" i="19"/>
  <c r="S30" i="19"/>
  <c r="AA30" i="19"/>
  <c r="AI30" i="19"/>
  <c r="AQ30" i="19"/>
  <c r="AY30" i="19"/>
  <c r="BG30" i="19"/>
  <c r="BO30" i="19"/>
  <c r="BW30" i="19"/>
  <c r="CE30" i="19"/>
  <c r="CM30" i="19"/>
  <c r="CU30" i="19"/>
  <c r="L30" i="19"/>
  <c r="T30" i="19"/>
  <c r="AB30" i="19"/>
  <c r="AJ30" i="19"/>
  <c r="AR30" i="19"/>
  <c r="AZ30" i="19"/>
  <c r="BH30" i="19"/>
  <c r="BP30" i="19"/>
  <c r="BX30" i="19"/>
  <c r="CF30" i="19"/>
  <c r="CN30" i="19"/>
  <c r="CV30" i="19"/>
  <c r="E30" i="19"/>
  <c r="M30" i="19"/>
  <c r="U30" i="19"/>
  <c r="AC30" i="19"/>
  <c r="AK30" i="19"/>
  <c r="AS30" i="19"/>
  <c r="BA30" i="19"/>
  <c r="BI30" i="19"/>
  <c r="BQ30" i="19"/>
  <c r="BY30" i="19"/>
  <c r="CG30" i="19"/>
  <c r="CO30" i="19"/>
  <c r="CW30" i="19"/>
  <c r="D30" i="19"/>
  <c r="F30" i="19"/>
  <c r="N30" i="19"/>
  <c r="V30" i="19"/>
  <c r="AD30" i="19"/>
  <c r="AL30" i="19"/>
  <c r="AT30" i="19"/>
  <c r="BB30" i="19"/>
  <c r="BJ30" i="19"/>
  <c r="BR30" i="19"/>
  <c r="BZ30" i="19"/>
  <c r="CH30" i="19"/>
  <c r="CP30" i="19"/>
  <c r="CX30" i="19"/>
  <c r="G30" i="19"/>
  <c r="O30" i="19"/>
  <c r="W30" i="19"/>
  <c r="AE30" i="19"/>
  <c r="AM30" i="19"/>
  <c r="AU30" i="19"/>
  <c r="BC30" i="19"/>
  <c r="BK30" i="19"/>
  <c r="BS30" i="19"/>
  <c r="CA30" i="19"/>
  <c r="CI30" i="19"/>
  <c r="CQ30" i="19"/>
  <c r="CY30" i="19"/>
  <c r="H30" i="19"/>
  <c r="P30" i="19"/>
  <c r="X30" i="19"/>
  <c r="AF30" i="19"/>
  <c r="AN30" i="19"/>
  <c r="AV30" i="19"/>
  <c r="BD30" i="19"/>
  <c r="BL30" i="19"/>
  <c r="BT30" i="19"/>
  <c r="CB30" i="19"/>
  <c r="CJ30" i="19"/>
  <c r="CR30" i="19"/>
  <c r="CZ30" i="19"/>
  <c r="BM30" i="19"/>
  <c r="AW30" i="19"/>
  <c r="I30" i="19"/>
  <c r="BU30" i="19"/>
  <c r="Q30" i="19"/>
  <c r="CC30" i="19"/>
  <c r="Y30" i="19"/>
  <c r="CK30" i="19"/>
  <c r="AO30" i="19"/>
  <c r="BE30" i="19"/>
  <c r="AG30" i="19"/>
  <c r="CS30" i="19"/>
  <c r="CT29" i="2"/>
  <c r="CW29" i="2"/>
  <c r="G35" i="19"/>
  <c r="O35" i="19"/>
  <c r="W35" i="19"/>
  <c r="AE35" i="19"/>
  <c r="AM35" i="19"/>
  <c r="AU35" i="19"/>
  <c r="BC35" i="19"/>
  <c r="BK35" i="19"/>
  <c r="BS35" i="19"/>
  <c r="CA35" i="19"/>
  <c r="CI35" i="19"/>
  <c r="CQ35" i="19"/>
  <c r="CY35" i="19"/>
  <c r="H35" i="19"/>
  <c r="P35" i="19"/>
  <c r="X35" i="19"/>
  <c r="AF35" i="19"/>
  <c r="AN35" i="19"/>
  <c r="AV35" i="19"/>
  <c r="BD35" i="19"/>
  <c r="BL35" i="19"/>
  <c r="BT35" i="19"/>
  <c r="CB35" i="19"/>
  <c r="CJ35" i="19"/>
  <c r="CR35" i="19"/>
  <c r="CZ35" i="19"/>
  <c r="I35" i="19"/>
  <c r="Q35" i="19"/>
  <c r="Y35" i="19"/>
  <c r="AG35" i="19"/>
  <c r="AO35" i="19"/>
  <c r="AW35" i="19"/>
  <c r="BE35" i="19"/>
  <c r="BM35" i="19"/>
  <c r="BU35" i="19"/>
  <c r="CC35" i="19"/>
  <c r="CK35" i="19"/>
  <c r="CS35" i="19"/>
  <c r="D35" i="19"/>
  <c r="J35" i="19"/>
  <c r="R35" i="19"/>
  <c r="Z35" i="19"/>
  <c r="AH35" i="19"/>
  <c r="AP35" i="19"/>
  <c r="AX35" i="19"/>
  <c r="BF35" i="19"/>
  <c r="BN35" i="19"/>
  <c r="BV35" i="19"/>
  <c r="CD35" i="19"/>
  <c r="CL35" i="19"/>
  <c r="CT35" i="19"/>
  <c r="K35" i="19"/>
  <c r="S35" i="19"/>
  <c r="AA35" i="19"/>
  <c r="AI35" i="19"/>
  <c r="AQ35" i="19"/>
  <c r="AY35" i="19"/>
  <c r="BG35" i="19"/>
  <c r="BO35" i="19"/>
  <c r="BW35" i="19"/>
  <c r="CE35" i="19"/>
  <c r="CM35" i="19"/>
  <c r="CU35" i="19"/>
  <c r="L35" i="19"/>
  <c r="T35" i="19"/>
  <c r="AB35" i="19"/>
  <c r="AJ35" i="19"/>
  <c r="AR35" i="19"/>
  <c r="AZ35" i="19"/>
  <c r="BH35" i="19"/>
  <c r="BP35" i="19"/>
  <c r="BX35" i="19"/>
  <c r="CF35" i="19"/>
  <c r="CN35" i="19"/>
  <c r="CV35" i="19"/>
  <c r="E35" i="19"/>
  <c r="M35" i="19"/>
  <c r="U35" i="19"/>
  <c r="AC35" i="19"/>
  <c r="AK35" i="19"/>
  <c r="AS35" i="19"/>
  <c r="BA35" i="19"/>
  <c r="BI35" i="19"/>
  <c r="BQ35" i="19"/>
  <c r="BY35" i="19"/>
  <c r="CG35" i="19"/>
  <c r="CO35" i="19"/>
  <c r="CW35" i="19"/>
  <c r="AL35" i="19"/>
  <c r="CX35" i="19"/>
  <c r="AD35" i="19"/>
  <c r="AT35" i="19"/>
  <c r="CH35" i="19"/>
  <c r="BB35" i="19"/>
  <c r="CP35" i="19"/>
  <c r="BJ35" i="19"/>
  <c r="F35" i="19"/>
  <c r="BR35" i="19"/>
  <c r="N35" i="19"/>
  <c r="BZ35" i="19"/>
  <c r="V35" i="19"/>
  <c r="J29" i="2"/>
  <c r="CR29" i="2"/>
  <c r="BJ29" i="2"/>
  <c r="BN29" i="2"/>
  <c r="BC29" i="2"/>
  <c r="G18" i="19"/>
  <c r="G15" i="19"/>
  <c r="I13" i="18"/>
  <c r="E26" i="18"/>
  <c r="G13" i="18"/>
  <c r="C26" i="18"/>
  <c r="H13" i="18"/>
  <c r="D26" i="18"/>
  <c r="Y29" i="2"/>
  <c r="R29" i="2"/>
  <c r="BG29" i="2"/>
  <c r="CN29" i="2"/>
  <c r="F29" i="2"/>
  <c r="BK29" i="2"/>
  <c r="AG29" i="2"/>
  <c r="CS29" i="2"/>
  <c r="AH29" i="2"/>
  <c r="BZ29" i="2"/>
  <c r="BO29" i="2"/>
  <c r="T29" i="2"/>
  <c r="CV29" i="2"/>
  <c r="AK29" i="2"/>
  <c r="N29" i="2"/>
  <c r="G29" i="2"/>
  <c r="BS29" i="2"/>
  <c r="AV29" i="2"/>
  <c r="CK29" i="2"/>
  <c r="CO29" i="2"/>
  <c r="L29" i="2"/>
  <c r="AC29" i="2"/>
  <c r="CP29" i="2"/>
  <c r="AF29" i="2"/>
  <c r="AO29" i="2"/>
  <c r="D29" i="2"/>
  <c r="AP29" i="2"/>
  <c r="K29" i="2"/>
  <c r="BW29" i="2"/>
  <c r="AB29" i="2"/>
  <c r="CG29" i="2"/>
  <c r="AS29" i="2"/>
  <c r="V29" i="2"/>
  <c r="O29" i="2"/>
  <c r="CA29" i="2"/>
  <c r="BD29" i="2"/>
  <c r="AN29" i="2"/>
  <c r="AW29" i="2"/>
  <c r="Z29" i="2"/>
  <c r="AX29" i="2"/>
  <c r="S29" i="2"/>
  <c r="CE29" i="2"/>
  <c r="AJ29" i="2"/>
  <c r="CH29" i="2"/>
  <c r="BA29" i="2"/>
  <c r="AD29" i="2"/>
  <c r="W29" i="2"/>
  <c r="CI29" i="2"/>
  <c r="BT29" i="2"/>
  <c r="BL29" i="2"/>
  <c r="BE29" i="2"/>
  <c r="BV29" i="2"/>
  <c r="BF29" i="2"/>
  <c r="AA29" i="2"/>
  <c r="CM29" i="2"/>
  <c r="AR29" i="2"/>
  <c r="CX29" i="2"/>
  <c r="BI29" i="2"/>
  <c r="AL29" i="2"/>
  <c r="AE29" i="2"/>
  <c r="CQ29" i="2"/>
  <c r="CB29" i="2"/>
  <c r="AZ41" i="2"/>
  <c r="AI29" i="2"/>
  <c r="CU29" i="2"/>
  <c r="BH29" i="2"/>
  <c r="E29" i="2"/>
  <c r="BQ29" i="2"/>
  <c r="AT29" i="2"/>
  <c r="AM29" i="2"/>
  <c r="CY29" i="2"/>
  <c r="CJ29" i="2"/>
  <c r="I29" i="2"/>
  <c r="BU29" i="2"/>
  <c r="BR29" i="2"/>
  <c r="CD29" i="2"/>
  <c r="AQ29" i="2"/>
  <c r="AZ29" i="2"/>
  <c r="BP29" i="2"/>
  <c r="M29" i="2"/>
  <c r="BY29" i="2"/>
  <c r="BB29" i="2"/>
  <c r="AU29" i="2"/>
  <c r="P29" i="2"/>
  <c r="CZ29" i="2"/>
  <c r="AT41" i="2"/>
  <c r="H23" i="1"/>
  <c r="D31" i="1"/>
  <c r="BU41" i="2"/>
  <c r="BD41" i="2"/>
  <c r="I23" i="1"/>
  <c r="E31" i="1"/>
  <c r="G23" i="1"/>
  <c r="C31" i="1"/>
  <c r="BE41" i="2"/>
  <c r="D41" i="2"/>
  <c r="AR41" i="2"/>
  <c r="H41" i="2"/>
  <c r="AW41" i="2"/>
  <c r="CK41" i="2"/>
  <c r="CM41" i="2"/>
  <c r="CY41" i="2"/>
  <c r="CE41" i="2"/>
  <c r="CQ41" i="2"/>
  <c r="AA41" i="2"/>
  <c r="AU41" i="2"/>
  <c r="P41" i="2"/>
  <c r="CO41" i="2"/>
  <c r="S41" i="2"/>
  <c r="CW41" i="2"/>
  <c r="AM41" i="2"/>
  <c r="BJ41" i="2"/>
  <c r="AK41" i="2"/>
  <c r="K41" i="2"/>
  <c r="BM41" i="2"/>
  <c r="AF41" i="2"/>
  <c r="AE41" i="2"/>
  <c r="BB41" i="2"/>
  <c r="AC41" i="2"/>
  <c r="BV41" i="2"/>
  <c r="BN41" i="2"/>
  <c r="J41" i="2"/>
  <c r="AG41" i="2"/>
  <c r="CI41" i="2"/>
  <c r="W41" i="2"/>
  <c r="AO41" i="2"/>
  <c r="CX41" i="2"/>
  <c r="AL41" i="2"/>
  <c r="Q41" i="2"/>
  <c r="BY41" i="2"/>
  <c r="M41" i="2"/>
  <c r="L41" i="2"/>
  <c r="BO41" i="2"/>
  <c r="BX41" i="2"/>
  <c r="AX41" i="2"/>
  <c r="CA41" i="2"/>
  <c r="O41" i="2"/>
  <c r="Y41" i="2"/>
  <c r="CP41" i="2"/>
  <c r="AD41" i="2"/>
  <c r="CZ41" i="2"/>
  <c r="BQ41" i="2"/>
  <c r="E41" i="2"/>
  <c r="CV41" i="2"/>
  <c r="BG41" i="2"/>
  <c r="AB41" i="2"/>
  <c r="AP41" i="2"/>
  <c r="CG41" i="2"/>
  <c r="U41" i="2"/>
  <c r="AJ41" i="2"/>
  <c r="BW41" i="2"/>
  <c r="BF41" i="2"/>
  <c r="CR41" i="2"/>
  <c r="G41" i="2"/>
  <c r="I41" i="2"/>
  <c r="V41" i="2"/>
  <c r="BL41" i="2"/>
  <c r="BI41" i="2"/>
  <c r="CN41" i="2"/>
  <c r="BP41" i="2"/>
  <c r="AY41" i="2"/>
  <c r="AH41" i="2"/>
  <c r="BT41" i="2"/>
  <c r="BK41" i="2"/>
  <c r="CS41" i="2"/>
  <c r="CJ41" i="2"/>
  <c r="BZ41" i="2"/>
  <c r="N41" i="2"/>
  <c r="AN41" i="2"/>
  <c r="BA41" i="2"/>
  <c r="CF41" i="2"/>
  <c r="T41" i="2"/>
  <c r="AQ41" i="2"/>
  <c r="CL41" i="2"/>
  <c r="Z41" i="2"/>
  <c r="BS41" i="2"/>
  <c r="CH41" i="2"/>
  <c r="CT41" i="2"/>
  <c r="AV41" i="2"/>
  <c r="BC41" i="2"/>
  <c r="CC41" i="2"/>
  <c r="CB41" i="2"/>
  <c r="BR41" i="2"/>
  <c r="F41" i="2"/>
  <c r="X41" i="2"/>
  <c r="AS41" i="2"/>
  <c r="BH41" i="2"/>
  <c r="CU41" i="2"/>
  <c r="AI41" i="2"/>
  <c r="CD41" i="2"/>
  <c r="C31" i="16"/>
  <c r="I31" i="16"/>
  <c r="J30" i="16"/>
  <c r="J28" i="16"/>
  <c r="I30" i="16"/>
  <c r="K29" i="16"/>
  <c r="K30" i="16"/>
  <c r="K31" i="16"/>
  <c r="J31" i="16"/>
  <c r="C29" i="16"/>
  <c r="I29" i="16"/>
  <c r="C28" i="16"/>
  <c r="I28" i="16"/>
  <c r="D32" i="16"/>
  <c r="D27" i="16"/>
  <c r="E28" i="16"/>
  <c r="K28" i="16"/>
  <c r="J11" i="16"/>
  <c r="D19" i="19"/>
  <c r="F132" i="19"/>
  <c r="N132" i="19"/>
  <c r="V132" i="19"/>
  <c r="AD132" i="19"/>
  <c r="AL132" i="19"/>
  <c r="AT132" i="19"/>
  <c r="BB132" i="19"/>
  <c r="BJ132" i="19"/>
  <c r="BR132" i="19"/>
  <c r="BZ132" i="19"/>
  <c r="CH132" i="19"/>
  <c r="CP132" i="19"/>
  <c r="CX132" i="19"/>
  <c r="G132" i="19"/>
  <c r="G133" i="19"/>
  <c r="O132" i="19"/>
  <c r="W132" i="19"/>
  <c r="AE132" i="19"/>
  <c r="AM132" i="19"/>
  <c r="AU132" i="19"/>
  <c r="BC132" i="19"/>
  <c r="BK132" i="19"/>
  <c r="BS132" i="19"/>
  <c r="CA132" i="19"/>
  <c r="CI132" i="19"/>
  <c r="CQ132" i="19"/>
  <c r="CY132" i="19"/>
  <c r="H132" i="19"/>
  <c r="P132" i="19"/>
  <c r="X132" i="19"/>
  <c r="AF132" i="19"/>
  <c r="AN132" i="19"/>
  <c r="AV132" i="19"/>
  <c r="BD132" i="19"/>
  <c r="BL132" i="19"/>
  <c r="BT132" i="19"/>
  <c r="CB132" i="19"/>
  <c r="CJ132" i="19"/>
  <c r="CR132" i="19"/>
  <c r="CZ132" i="19"/>
  <c r="I132" i="19"/>
  <c r="Q132" i="19"/>
  <c r="Y132" i="19"/>
  <c r="AG132" i="19"/>
  <c r="AO132" i="19"/>
  <c r="AW132" i="19"/>
  <c r="BE132" i="19"/>
  <c r="BM132" i="19"/>
  <c r="BU132" i="19"/>
  <c r="CC132" i="19"/>
  <c r="CK132" i="19"/>
  <c r="CS132" i="19"/>
  <c r="J132" i="19"/>
  <c r="R132" i="19"/>
  <c r="Z132" i="19"/>
  <c r="AH132" i="19"/>
  <c r="AP132" i="19"/>
  <c r="AX132" i="19"/>
  <c r="BF132" i="19"/>
  <c r="BN132" i="19"/>
  <c r="BV132" i="19"/>
  <c r="CD132" i="19"/>
  <c r="CL132" i="19"/>
  <c r="CT132" i="19"/>
  <c r="K132" i="19"/>
  <c r="S132" i="19"/>
  <c r="AA132" i="19"/>
  <c r="AI132" i="19"/>
  <c r="AQ132" i="19"/>
  <c r="AY132" i="19"/>
  <c r="BG132" i="19"/>
  <c r="BO132" i="19"/>
  <c r="BW132" i="19"/>
  <c r="CE132" i="19"/>
  <c r="CM132" i="19"/>
  <c r="CU132" i="19"/>
  <c r="E132" i="19"/>
  <c r="E133" i="19"/>
  <c r="M132" i="19"/>
  <c r="U132" i="19"/>
  <c r="AC132" i="19"/>
  <c r="AK132" i="19"/>
  <c r="AS132" i="19"/>
  <c r="BA132" i="19"/>
  <c r="BI132" i="19"/>
  <c r="BQ132" i="19"/>
  <c r="BY132" i="19"/>
  <c r="CG132" i="19"/>
  <c r="CO132" i="19"/>
  <c r="CW132" i="19"/>
  <c r="L132" i="19"/>
  <c r="BX132" i="19"/>
  <c r="T132" i="19"/>
  <c r="CF132" i="19"/>
  <c r="AB132" i="19"/>
  <c r="CN132" i="19"/>
  <c r="AJ132" i="19"/>
  <c r="CV132" i="19"/>
  <c r="AR132" i="19"/>
  <c r="AZ132" i="19"/>
  <c r="BH132" i="19"/>
  <c r="BP132" i="19"/>
  <c r="D132" i="19"/>
  <c r="D133" i="19"/>
  <c r="J138" i="19"/>
  <c r="R138" i="19"/>
  <c r="Z138" i="19"/>
  <c r="AH138" i="19"/>
  <c r="AP138" i="19"/>
  <c r="AX138" i="19"/>
  <c r="BF138" i="19"/>
  <c r="BN138" i="19"/>
  <c r="BV138" i="19"/>
  <c r="CD138" i="19"/>
  <c r="CL138" i="19"/>
  <c r="CT138" i="19"/>
  <c r="K138" i="19"/>
  <c r="S138" i="19"/>
  <c r="AA138" i="19"/>
  <c r="AI138" i="19"/>
  <c r="AQ138" i="19"/>
  <c r="AY138" i="19"/>
  <c r="BG138" i="19"/>
  <c r="BO138" i="19"/>
  <c r="BW138" i="19"/>
  <c r="CE138" i="19"/>
  <c r="CM138" i="19"/>
  <c r="CU138" i="19"/>
  <c r="L138" i="19"/>
  <c r="T138" i="19"/>
  <c r="AB138" i="19"/>
  <c r="AJ138" i="19"/>
  <c r="AR138" i="19"/>
  <c r="AZ138" i="19"/>
  <c r="BH138" i="19"/>
  <c r="BP138" i="19"/>
  <c r="BX138" i="19"/>
  <c r="CF138" i="19"/>
  <c r="CN138" i="19"/>
  <c r="CV138" i="19"/>
  <c r="E138" i="19"/>
  <c r="E139" i="19"/>
  <c r="M138" i="19"/>
  <c r="U138" i="19"/>
  <c r="AC138" i="19"/>
  <c r="AK138" i="19"/>
  <c r="AS138" i="19"/>
  <c r="BA138" i="19"/>
  <c r="BI138" i="19"/>
  <c r="BQ138" i="19"/>
  <c r="BY138" i="19"/>
  <c r="CG138" i="19"/>
  <c r="CO138" i="19"/>
  <c r="CW138" i="19"/>
  <c r="F138" i="19"/>
  <c r="F139" i="19"/>
  <c r="N138" i="19"/>
  <c r="V138" i="19"/>
  <c r="AD138" i="19"/>
  <c r="AL138" i="19"/>
  <c r="AT138" i="19"/>
  <c r="BB138" i="19"/>
  <c r="BJ138" i="19"/>
  <c r="BR138" i="19"/>
  <c r="BZ138" i="19"/>
  <c r="CH138" i="19"/>
  <c r="CP138" i="19"/>
  <c r="CX138" i="19"/>
  <c r="G138" i="19"/>
  <c r="G139" i="19"/>
  <c r="O138" i="19"/>
  <c r="W138" i="19"/>
  <c r="AE138" i="19"/>
  <c r="AM138" i="19"/>
  <c r="AU138" i="19"/>
  <c r="BC138" i="19"/>
  <c r="BK138" i="19"/>
  <c r="BS138" i="19"/>
  <c r="CA138" i="19"/>
  <c r="CI138" i="19"/>
  <c r="CQ138" i="19"/>
  <c r="CY138" i="19"/>
  <c r="I138" i="19"/>
  <c r="Q138" i="19"/>
  <c r="Y138" i="19"/>
  <c r="AG138" i="19"/>
  <c r="AO138" i="19"/>
  <c r="AW138" i="19"/>
  <c r="BE138" i="19"/>
  <c r="BM138" i="19"/>
  <c r="BU138" i="19"/>
  <c r="CC138" i="19"/>
  <c r="CK138" i="19"/>
  <c r="CS138" i="19"/>
  <c r="AV138" i="19"/>
  <c r="BD138" i="19"/>
  <c r="BL138" i="19"/>
  <c r="H138" i="19"/>
  <c r="BT138" i="19"/>
  <c r="P138" i="19"/>
  <c r="CB138" i="19"/>
  <c r="X138" i="19"/>
  <c r="CJ138" i="19"/>
  <c r="AF138" i="19"/>
  <c r="CR138" i="19"/>
  <c r="AN138" i="19"/>
  <c r="CZ138" i="19"/>
  <c r="D138" i="19"/>
  <c r="D139" i="19"/>
  <c r="J127" i="19"/>
  <c r="R127" i="19"/>
  <c r="Z127" i="19"/>
  <c r="AH127" i="19"/>
  <c r="AP127" i="19"/>
  <c r="AX127" i="19"/>
  <c r="BF127" i="19"/>
  <c r="BN127" i="19"/>
  <c r="BV127" i="19"/>
  <c r="CD127" i="19"/>
  <c r="CL127" i="19"/>
  <c r="CT127" i="19"/>
  <c r="K127" i="19"/>
  <c r="S127" i="19"/>
  <c r="AA127" i="19"/>
  <c r="AI127" i="19"/>
  <c r="AQ127" i="19"/>
  <c r="AY127" i="19"/>
  <c r="BG127" i="19"/>
  <c r="BO127" i="19"/>
  <c r="BW127" i="19"/>
  <c r="CE127" i="19"/>
  <c r="CM127" i="19"/>
  <c r="CU127" i="19"/>
  <c r="L127" i="19"/>
  <c r="T127" i="19"/>
  <c r="AB127" i="19"/>
  <c r="AJ127" i="19"/>
  <c r="AR127" i="19"/>
  <c r="AZ127" i="19"/>
  <c r="BH127" i="19"/>
  <c r="BP127" i="19"/>
  <c r="BX127" i="19"/>
  <c r="CF127" i="19"/>
  <c r="CN127" i="19"/>
  <c r="CV127" i="19"/>
  <c r="E127" i="19"/>
  <c r="E128" i="19"/>
  <c r="M127" i="19"/>
  <c r="U127" i="19"/>
  <c r="AC127" i="19"/>
  <c r="AK127" i="19"/>
  <c r="AS127" i="19"/>
  <c r="BA127" i="19"/>
  <c r="BI127" i="19"/>
  <c r="BQ127" i="19"/>
  <c r="BY127" i="19"/>
  <c r="CG127" i="19"/>
  <c r="CO127" i="19"/>
  <c r="CW127" i="19"/>
  <c r="F127" i="19"/>
  <c r="F128" i="19"/>
  <c r="N127" i="19"/>
  <c r="V127" i="19"/>
  <c r="AD127" i="19"/>
  <c r="AL127" i="19"/>
  <c r="AT127" i="19"/>
  <c r="BB127" i="19"/>
  <c r="BJ127" i="19"/>
  <c r="BR127" i="19"/>
  <c r="BZ127" i="19"/>
  <c r="CH127" i="19"/>
  <c r="CP127" i="19"/>
  <c r="CX127" i="19"/>
  <c r="G127" i="19"/>
  <c r="G128" i="19"/>
  <c r="O127" i="19"/>
  <c r="W127" i="19"/>
  <c r="AE127" i="19"/>
  <c r="AM127" i="19"/>
  <c r="AU127" i="19"/>
  <c r="BC127" i="19"/>
  <c r="BK127" i="19"/>
  <c r="BS127" i="19"/>
  <c r="CA127" i="19"/>
  <c r="CI127" i="19"/>
  <c r="CQ127" i="19"/>
  <c r="CY127" i="19"/>
  <c r="I127" i="19"/>
  <c r="Q127" i="19"/>
  <c r="Y127" i="19"/>
  <c r="AG127" i="19"/>
  <c r="AO127" i="19"/>
  <c r="AW127" i="19"/>
  <c r="BE127" i="19"/>
  <c r="BM127" i="19"/>
  <c r="BU127" i="19"/>
  <c r="CC127" i="19"/>
  <c r="CK127" i="19"/>
  <c r="CS127" i="19"/>
  <c r="AN127" i="19"/>
  <c r="CZ127" i="19"/>
  <c r="AV127" i="19"/>
  <c r="BD127" i="19"/>
  <c r="BL127" i="19"/>
  <c r="H127" i="19"/>
  <c r="BT127" i="19"/>
  <c r="P127" i="19"/>
  <c r="CB127" i="19"/>
  <c r="X127" i="19"/>
  <c r="CJ127" i="19"/>
  <c r="AF127" i="19"/>
  <c r="CR127" i="19"/>
  <c r="D127" i="19"/>
  <c r="F143" i="19"/>
  <c r="F144" i="19"/>
  <c r="N143" i="19"/>
  <c r="V143" i="19"/>
  <c r="AD143" i="19"/>
  <c r="AL143" i="19"/>
  <c r="AT143" i="19"/>
  <c r="BB143" i="19"/>
  <c r="BJ143" i="19"/>
  <c r="BR143" i="19"/>
  <c r="BZ143" i="19"/>
  <c r="CH143" i="19"/>
  <c r="CP143" i="19"/>
  <c r="CX143" i="19"/>
  <c r="G143" i="19"/>
  <c r="G144" i="19"/>
  <c r="O143" i="19"/>
  <c r="W143" i="19"/>
  <c r="AE143" i="19"/>
  <c r="AM143" i="19"/>
  <c r="AU143" i="19"/>
  <c r="BC143" i="19"/>
  <c r="BK143" i="19"/>
  <c r="BS143" i="19"/>
  <c r="CA143" i="19"/>
  <c r="CI143" i="19"/>
  <c r="CQ143" i="19"/>
  <c r="CY143" i="19"/>
  <c r="H143" i="19"/>
  <c r="P143" i="19"/>
  <c r="X143" i="19"/>
  <c r="AF143" i="19"/>
  <c r="AN143" i="19"/>
  <c r="AV143" i="19"/>
  <c r="BD143" i="19"/>
  <c r="BL143" i="19"/>
  <c r="BT143" i="19"/>
  <c r="CB143" i="19"/>
  <c r="CJ143" i="19"/>
  <c r="CR143" i="19"/>
  <c r="CZ143" i="19"/>
  <c r="I143" i="19"/>
  <c r="Q143" i="19"/>
  <c r="Y143" i="19"/>
  <c r="AG143" i="19"/>
  <c r="AO143" i="19"/>
  <c r="AW143" i="19"/>
  <c r="BE143" i="19"/>
  <c r="BM143" i="19"/>
  <c r="BU143" i="19"/>
  <c r="CC143" i="19"/>
  <c r="CK143" i="19"/>
  <c r="CS143" i="19"/>
  <c r="J143" i="19"/>
  <c r="R143" i="19"/>
  <c r="Z143" i="19"/>
  <c r="AH143" i="19"/>
  <c r="AP143" i="19"/>
  <c r="AX143" i="19"/>
  <c r="BF143" i="19"/>
  <c r="BN143" i="19"/>
  <c r="BV143" i="19"/>
  <c r="CD143" i="19"/>
  <c r="CL143" i="19"/>
  <c r="CT143" i="19"/>
  <c r="K143" i="19"/>
  <c r="S143" i="19"/>
  <c r="AA143" i="19"/>
  <c r="AI143" i="19"/>
  <c r="AQ143" i="19"/>
  <c r="AY143" i="19"/>
  <c r="BG143" i="19"/>
  <c r="BO143" i="19"/>
  <c r="BW143" i="19"/>
  <c r="CE143" i="19"/>
  <c r="CM143" i="19"/>
  <c r="CU143" i="19"/>
  <c r="L143" i="19"/>
  <c r="T143" i="19"/>
  <c r="AB143" i="19"/>
  <c r="AJ143" i="19"/>
  <c r="AR143" i="19"/>
  <c r="AZ143" i="19"/>
  <c r="BH143" i="19"/>
  <c r="BP143" i="19"/>
  <c r="BX143" i="19"/>
  <c r="CF143" i="19"/>
  <c r="CN143" i="19"/>
  <c r="CV143" i="19"/>
  <c r="E143" i="19"/>
  <c r="E144" i="19"/>
  <c r="M143" i="19"/>
  <c r="U143" i="19"/>
  <c r="AC143" i="19"/>
  <c r="AK143" i="19"/>
  <c r="AS143" i="19"/>
  <c r="BA143" i="19"/>
  <c r="BI143" i="19"/>
  <c r="BQ143" i="19"/>
  <c r="BY143" i="19"/>
  <c r="CG143" i="19"/>
  <c r="CO143" i="19"/>
  <c r="CW143" i="19"/>
  <c r="D143" i="19"/>
  <c r="D144" i="19"/>
  <c r="J148" i="19"/>
  <c r="R148" i="19"/>
  <c r="Z148" i="19"/>
  <c r="AH148" i="19"/>
  <c r="AP148" i="19"/>
  <c r="AX148" i="19"/>
  <c r="BF148" i="19"/>
  <c r="BN148" i="19"/>
  <c r="BV148" i="19"/>
  <c r="CD148" i="19"/>
  <c r="CL148" i="19"/>
  <c r="CT148" i="19"/>
  <c r="K148" i="19"/>
  <c r="S148" i="19"/>
  <c r="AA148" i="19"/>
  <c r="AI148" i="19"/>
  <c r="AQ148" i="19"/>
  <c r="AY148" i="19"/>
  <c r="BG148" i="19"/>
  <c r="BO148" i="19"/>
  <c r="BW148" i="19"/>
  <c r="CE148" i="19"/>
  <c r="CM148" i="19"/>
  <c r="CU148" i="19"/>
  <c r="L148" i="19"/>
  <c r="T148" i="19"/>
  <c r="AB148" i="19"/>
  <c r="AJ148" i="19"/>
  <c r="AR148" i="19"/>
  <c r="AZ148" i="19"/>
  <c r="BH148" i="19"/>
  <c r="BP148" i="19"/>
  <c r="BX148" i="19"/>
  <c r="CF148" i="19"/>
  <c r="CN148" i="19"/>
  <c r="CV148" i="19"/>
  <c r="E148" i="19"/>
  <c r="E149" i="19"/>
  <c r="M148" i="19"/>
  <c r="U148" i="19"/>
  <c r="AC148" i="19"/>
  <c r="AK148" i="19"/>
  <c r="AS148" i="19"/>
  <c r="BA148" i="19"/>
  <c r="BI148" i="19"/>
  <c r="BQ148" i="19"/>
  <c r="BY148" i="19"/>
  <c r="CG148" i="19"/>
  <c r="CO148" i="19"/>
  <c r="CW148" i="19"/>
  <c r="F148" i="19"/>
  <c r="F149" i="19"/>
  <c r="N148" i="19"/>
  <c r="V148" i="19"/>
  <c r="AD148" i="19"/>
  <c r="AL148" i="19"/>
  <c r="AT148" i="19"/>
  <c r="BB148" i="19"/>
  <c r="BJ148" i="19"/>
  <c r="BR148" i="19"/>
  <c r="BZ148" i="19"/>
  <c r="CH148" i="19"/>
  <c r="CP148" i="19"/>
  <c r="CX148" i="19"/>
  <c r="G148" i="19"/>
  <c r="G149" i="19"/>
  <c r="O148" i="19"/>
  <c r="W148" i="19"/>
  <c r="AE148" i="19"/>
  <c r="AM148" i="19"/>
  <c r="AU148" i="19"/>
  <c r="BC148" i="19"/>
  <c r="BK148" i="19"/>
  <c r="BS148" i="19"/>
  <c r="CA148" i="19"/>
  <c r="CI148" i="19"/>
  <c r="CQ148" i="19"/>
  <c r="CY148" i="19"/>
  <c r="H148" i="19"/>
  <c r="P148" i="19"/>
  <c r="X148" i="19"/>
  <c r="AF148" i="19"/>
  <c r="AN148" i="19"/>
  <c r="AV148" i="19"/>
  <c r="BD148" i="19"/>
  <c r="BL148" i="19"/>
  <c r="BT148" i="19"/>
  <c r="CB148" i="19"/>
  <c r="CJ148" i="19"/>
  <c r="CR148" i="19"/>
  <c r="CZ148" i="19"/>
  <c r="I148" i="19"/>
  <c r="Q148" i="19"/>
  <c r="Y148" i="19"/>
  <c r="AG148" i="19"/>
  <c r="AO148" i="19"/>
  <c r="AW148" i="19"/>
  <c r="BE148" i="19"/>
  <c r="BM148" i="19"/>
  <c r="BU148" i="19"/>
  <c r="CC148" i="19"/>
  <c r="CK148" i="19"/>
  <c r="CS148" i="19"/>
  <c r="D148" i="19"/>
  <c r="D149" i="19"/>
  <c r="F122" i="19"/>
  <c r="F123" i="19"/>
  <c r="N122" i="19"/>
  <c r="V122" i="19"/>
  <c r="AD122" i="19"/>
  <c r="AL122" i="19"/>
  <c r="AT122" i="19"/>
  <c r="BB122" i="19"/>
  <c r="BJ122" i="19"/>
  <c r="BR122" i="19"/>
  <c r="BZ122" i="19"/>
  <c r="CH122" i="19"/>
  <c r="CP122" i="19"/>
  <c r="CX122" i="19"/>
  <c r="G122" i="19"/>
  <c r="G123" i="19"/>
  <c r="O122" i="19"/>
  <c r="W122" i="19"/>
  <c r="AE122" i="19"/>
  <c r="AM122" i="19"/>
  <c r="AU122" i="19"/>
  <c r="BC122" i="19"/>
  <c r="BK122" i="19"/>
  <c r="BS122" i="19"/>
  <c r="CA122" i="19"/>
  <c r="CI122" i="19"/>
  <c r="CQ122" i="19"/>
  <c r="CY122" i="19"/>
  <c r="H122" i="19"/>
  <c r="P122" i="19"/>
  <c r="X122" i="19"/>
  <c r="AF122" i="19"/>
  <c r="AN122" i="19"/>
  <c r="AV122" i="19"/>
  <c r="BD122" i="19"/>
  <c r="BL122" i="19"/>
  <c r="BT122" i="19"/>
  <c r="CB122" i="19"/>
  <c r="CJ122" i="19"/>
  <c r="CR122" i="19"/>
  <c r="CZ122" i="19"/>
  <c r="I122" i="19"/>
  <c r="Q122" i="19"/>
  <c r="Y122" i="19"/>
  <c r="AG122" i="19"/>
  <c r="AO122" i="19"/>
  <c r="AW122" i="19"/>
  <c r="BE122" i="19"/>
  <c r="BM122" i="19"/>
  <c r="BU122" i="19"/>
  <c r="CC122" i="19"/>
  <c r="CK122" i="19"/>
  <c r="CS122" i="19"/>
  <c r="J122" i="19"/>
  <c r="R122" i="19"/>
  <c r="Z122" i="19"/>
  <c r="AH122" i="19"/>
  <c r="AP122" i="19"/>
  <c r="AX122" i="19"/>
  <c r="BF122" i="19"/>
  <c r="BN122" i="19"/>
  <c r="BV122" i="19"/>
  <c r="CD122" i="19"/>
  <c r="CL122" i="19"/>
  <c r="CT122" i="19"/>
  <c r="K122" i="19"/>
  <c r="S122" i="19"/>
  <c r="AA122" i="19"/>
  <c r="AI122" i="19"/>
  <c r="AQ122" i="19"/>
  <c r="AY122" i="19"/>
  <c r="BG122" i="19"/>
  <c r="BO122" i="19"/>
  <c r="BW122" i="19"/>
  <c r="CE122" i="19"/>
  <c r="CM122" i="19"/>
  <c r="CU122" i="19"/>
  <c r="E122" i="19"/>
  <c r="E123" i="19"/>
  <c r="M122" i="19"/>
  <c r="U122" i="19"/>
  <c r="AC122" i="19"/>
  <c r="AZ122" i="19"/>
  <c r="CF122" i="19"/>
  <c r="L122" i="19"/>
  <c r="BA122" i="19"/>
  <c r="CG122" i="19"/>
  <c r="T122" i="19"/>
  <c r="BH122" i="19"/>
  <c r="CN122" i="19"/>
  <c r="AB122" i="19"/>
  <c r="BI122" i="19"/>
  <c r="CO122" i="19"/>
  <c r="AJ122" i="19"/>
  <c r="BP122" i="19"/>
  <c r="CV122" i="19"/>
  <c r="AK122" i="19"/>
  <c r="BQ122" i="19"/>
  <c r="CW122" i="19"/>
  <c r="AR122" i="19"/>
  <c r="BX122" i="19"/>
  <c r="AS122" i="19"/>
  <c r="BY122" i="19"/>
  <c r="D122" i="19"/>
  <c r="D123" i="19"/>
  <c r="D128" i="19"/>
  <c r="F133" i="19"/>
  <c r="H18" i="19"/>
  <c r="H15" i="19"/>
  <c r="E27" i="16"/>
  <c r="K27" i="16"/>
  <c r="C27" i="16"/>
  <c r="I27" i="16"/>
  <c r="D26" i="16"/>
  <c r="J27" i="16"/>
  <c r="E32" i="16"/>
  <c r="K32" i="16"/>
  <c r="J32" i="16"/>
  <c r="C32" i="16"/>
  <c r="I32" i="16"/>
  <c r="D33" i="16"/>
  <c r="H149" i="19"/>
  <c r="H139" i="19"/>
  <c r="H123" i="19"/>
  <c r="H133" i="19"/>
  <c r="I18" i="19"/>
  <c r="H128" i="19"/>
  <c r="H144" i="19"/>
  <c r="I15" i="19"/>
  <c r="D34" i="16"/>
  <c r="J33" i="16"/>
  <c r="E33" i="16"/>
  <c r="K33" i="16"/>
  <c r="C33" i="16"/>
  <c r="I33" i="16"/>
  <c r="C26" i="16"/>
  <c r="I26" i="16"/>
  <c r="J26" i="16"/>
  <c r="D25" i="16"/>
  <c r="E26" i="16"/>
  <c r="K26" i="16"/>
  <c r="I128" i="19"/>
  <c r="I139" i="19"/>
  <c r="J18" i="19"/>
  <c r="I133" i="19"/>
  <c r="I149" i="19"/>
  <c r="I123" i="19"/>
  <c r="I144" i="19"/>
  <c r="J15" i="19"/>
  <c r="E25" i="16"/>
  <c r="K25" i="16"/>
  <c r="J25" i="16"/>
  <c r="C25" i="16"/>
  <c r="I25" i="16"/>
  <c r="D24" i="16"/>
  <c r="D35" i="16"/>
  <c r="C34" i="16"/>
  <c r="I34" i="16"/>
  <c r="E34" i="16"/>
  <c r="K34" i="16"/>
  <c r="J34" i="16"/>
  <c r="J133" i="19"/>
  <c r="J128" i="19"/>
  <c r="J139" i="19"/>
  <c r="J144" i="19"/>
  <c r="K18" i="19"/>
  <c r="K123" i="19"/>
  <c r="J149" i="19"/>
  <c r="J123" i="19"/>
  <c r="K15" i="19"/>
  <c r="E35" i="16"/>
  <c r="K35" i="16"/>
  <c r="D36" i="16"/>
  <c r="J35" i="16"/>
  <c r="C35" i="16"/>
  <c r="I35" i="16"/>
  <c r="J24" i="16"/>
  <c r="D23" i="16"/>
  <c r="C24" i="16"/>
  <c r="I24" i="16"/>
  <c r="E24" i="16"/>
  <c r="K24" i="16"/>
  <c r="K139" i="19"/>
  <c r="K144" i="19"/>
  <c r="L18" i="19"/>
  <c r="K149" i="19"/>
  <c r="K128" i="19"/>
  <c r="K133" i="19"/>
  <c r="L15" i="19"/>
  <c r="E36" i="16"/>
  <c r="K36" i="16"/>
  <c r="J36" i="16"/>
  <c r="C36" i="16"/>
  <c r="I36" i="16"/>
  <c r="D37" i="16"/>
  <c r="E23" i="16"/>
  <c r="K23" i="16"/>
  <c r="C23" i="16"/>
  <c r="I23" i="16"/>
  <c r="D22" i="16"/>
  <c r="J23" i="16"/>
  <c r="L144" i="19"/>
  <c r="L133" i="19"/>
  <c r="L123" i="19"/>
  <c r="L128" i="19"/>
  <c r="L139" i="19"/>
  <c r="M18" i="19"/>
  <c r="L149" i="19"/>
  <c r="M15" i="19"/>
  <c r="D38" i="16"/>
  <c r="E37" i="16"/>
  <c r="K37" i="16"/>
  <c r="J37" i="16"/>
  <c r="C37" i="16"/>
  <c r="I37" i="16"/>
  <c r="C22" i="16"/>
  <c r="I22" i="16"/>
  <c r="J22" i="16"/>
  <c r="D21" i="16"/>
  <c r="E22" i="16"/>
  <c r="K22" i="16"/>
  <c r="N18" i="19"/>
  <c r="M139" i="19"/>
  <c r="M123" i="19"/>
  <c r="M133" i="19"/>
  <c r="M149" i="19"/>
  <c r="M144" i="19"/>
  <c r="M128" i="19"/>
  <c r="N15" i="19"/>
  <c r="E21" i="16"/>
  <c r="K21" i="16"/>
  <c r="J21" i="16"/>
  <c r="D20" i="16"/>
  <c r="C21" i="16"/>
  <c r="I21" i="16"/>
  <c r="D39" i="16"/>
  <c r="C38" i="16"/>
  <c r="I38" i="16"/>
  <c r="J38" i="16"/>
  <c r="E38" i="16"/>
  <c r="K38" i="16"/>
  <c r="N139" i="19"/>
  <c r="N149" i="19"/>
  <c r="N123" i="19"/>
  <c r="N133" i="19"/>
  <c r="O18" i="19"/>
  <c r="N144" i="19"/>
  <c r="N128" i="19"/>
  <c r="N19" i="19"/>
  <c r="O15" i="19"/>
  <c r="E39" i="16"/>
  <c r="K39" i="16"/>
  <c r="D40" i="16"/>
  <c r="C39" i="16"/>
  <c r="I39" i="16"/>
  <c r="J39" i="16"/>
  <c r="J20" i="16"/>
  <c r="M19" i="19"/>
  <c r="D19" i="16"/>
  <c r="C20" i="16"/>
  <c r="I20" i="16"/>
  <c r="E20" i="16"/>
  <c r="K20" i="16"/>
  <c r="N43" i="19"/>
  <c r="N31" i="19"/>
  <c r="N26" i="19"/>
  <c r="N36" i="19"/>
  <c r="M43" i="19"/>
  <c r="M26" i="19"/>
  <c r="M31" i="19"/>
  <c r="M36" i="19"/>
  <c r="M53" i="19"/>
  <c r="O123" i="19"/>
  <c r="O144" i="19"/>
  <c r="O128" i="19"/>
  <c r="O139" i="19"/>
  <c r="O133" i="19"/>
  <c r="O149" i="19"/>
  <c r="P18" i="19"/>
  <c r="P15" i="19"/>
  <c r="O19" i="19"/>
  <c r="E19" i="16"/>
  <c r="K19" i="16"/>
  <c r="D18" i="16"/>
  <c r="J19" i="16"/>
  <c r="L19" i="19"/>
  <c r="C19" i="16"/>
  <c r="I19" i="16"/>
  <c r="J40" i="16"/>
  <c r="E40" i="16"/>
  <c r="K40" i="16"/>
  <c r="C40" i="16"/>
  <c r="I40" i="16"/>
  <c r="O26" i="19"/>
  <c r="O43" i="19"/>
  <c r="O31" i="19"/>
  <c r="O36" i="19"/>
  <c r="L26" i="19"/>
  <c r="L31" i="19"/>
  <c r="L36" i="19"/>
  <c r="P128" i="19"/>
  <c r="P144" i="19"/>
  <c r="P139" i="19"/>
  <c r="P123" i="19"/>
  <c r="P149" i="19"/>
  <c r="Q18" i="19"/>
  <c r="M37" i="19"/>
  <c r="P133" i="19"/>
  <c r="M27" i="19"/>
  <c r="M48" i="19"/>
  <c r="M32" i="19"/>
  <c r="N53" i="19"/>
  <c r="N48" i="19"/>
  <c r="N32" i="19"/>
  <c r="N37" i="19"/>
  <c r="P19" i="19"/>
  <c r="Q15" i="19"/>
  <c r="N27" i="19"/>
  <c r="C18" i="16"/>
  <c r="I18" i="16"/>
  <c r="J18" i="16"/>
  <c r="K19" i="19"/>
  <c r="D17" i="16"/>
  <c r="E18" i="16"/>
  <c r="K18" i="16"/>
  <c r="P31" i="19"/>
  <c r="P26" i="19"/>
  <c r="P43" i="19"/>
  <c r="P36" i="19"/>
  <c r="K31" i="19"/>
  <c r="K26" i="19"/>
  <c r="K36" i="19"/>
  <c r="Q133" i="19"/>
  <c r="Q128" i="19"/>
  <c r="Q149" i="19"/>
  <c r="Q144" i="19"/>
  <c r="R18" i="19"/>
  <c r="Q139" i="19"/>
  <c r="Q123" i="19"/>
  <c r="L53" i="19"/>
  <c r="L37" i="19"/>
  <c r="L48" i="19"/>
  <c r="L27" i="19"/>
  <c r="L32" i="19"/>
  <c r="L43" i="19"/>
  <c r="O53" i="19"/>
  <c r="O48" i="19"/>
  <c r="O27" i="19"/>
  <c r="O37" i="19"/>
  <c r="O32" i="19"/>
  <c r="R15" i="19"/>
  <c r="Q19" i="19"/>
  <c r="J17" i="16"/>
  <c r="J19" i="19"/>
  <c r="D16" i="16"/>
  <c r="E17" i="16"/>
  <c r="K17" i="16"/>
  <c r="C17" i="16"/>
  <c r="I17" i="16"/>
  <c r="J31" i="19"/>
  <c r="J26" i="19"/>
  <c r="J36" i="19"/>
  <c r="Q31" i="19"/>
  <c r="Q43" i="19"/>
  <c r="Q26" i="19"/>
  <c r="Q36" i="19"/>
  <c r="R123" i="19"/>
  <c r="R128" i="19"/>
  <c r="R144" i="19"/>
  <c r="R133" i="19"/>
  <c r="S18" i="19"/>
  <c r="R149" i="19"/>
  <c r="R139" i="19"/>
  <c r="K43" i="19"/>
  <c r="K27" i="19"/>
  <c r="K32" i="19"/>
  <c r="K48" i="19"/>
  <c r="K37" i="19"/>
  <c r="K53" i="19"/>
  <c r="P53" i="19"/>
  <c r="P48" i="19"/>
  <c r="P32" i="19"/>
  <c r="P37" i="19"/>
  <c r="R19" i="19"/>
  <c r="S15" i="19"/>
  <c r="P27" i="19"/>
  <c r="S123" i="19"/>
  <c r="J16" i="16"/>
  <c r="I19" i="19"/>
  <c r="D15" i="16"/>
  <c r="C16" i="16"/>
  <c r="I16" i="16"/>
  <c r="E16" i="16"/>
  <c r="K16" i="16"/>
  <c r="R31" i="19"/>
  <c r="R26" i="19"/>
  <c r="R43" i="19"/>
  <c r="R36" i="19"/>
  <c r="I31" i="19"/>
  <c r="I26" i="19"/>
  <c r="I36" i="19"/>
  <c r="S133" i="19"/>
  <c r="S128" i="19"/>
  <c r="S144" i="19"/>
  <c r="T18" i="19"/>
  <c r="T123" i="19"/>
  <c r="S139" i="19"/>
  <c r="S149" i="19"/>
  <c r="J27" i="19"/>
  <c r="J43" i="19"/>
  <c r="J37" i="19"/>
  <c r="J48" i="19"/>
  <c r="J53" i="19"/>
  <c r="J32" i="19"/>
  <c r="Q53" i="19"/>
  <c r="Q48" i="19"/>
  <c r="Q27" i="19"/>
  <c r="T15" i="19"/>
  <c r="S19" i="19"/>
  <c r="Q32" i="19"/>
  <c r="T149" i="19"/>
  <c r="T144" i="19"/>
  <c r="Q37" i="19"/>
  <c r="U18" i="19"/>
  <c r="E15" i="16"/>
  <c r="K15" i="16"/>
  <c r="C15" i="16"/>
  <c r="I15" i="16"/>
  <c r="D14" i="16"/>
  <c r="J15" i="16"/>
  <c r="H19" i="19"/>
  <c r="S26" i="19"/>
  <c r="S31" i="19"/>
  <c r="S36" i="19"/>
  <c r="H31" i="19"/>
  <c r="H26" i="19"/>
  <c r="H36" i="19"/>
  <c r="T133" i="19"/>
  <c r="T139" i="19"/>
  <c r="T128" i="19"/>
  <c r="I53" i="19"/>
  <c r="I43" i="19"/>
  <c r="I37" i="19"/>
  <c r="I27" i="19"/>
  <c r="I48" i="19"/>
  <c r="I32" i="19"/>
  <c r="S43" i="19"/>
  <c r="R48" i="19"/>
  <c r="R53" i="19"/>
  <c r="U15" i="19"/>
  <c r="T19" i="19"/>
  <c r="U144" i="19"/>
  <c r="U139" i="19"/>
  <c r="U149" i="19"/>
  <c r="R32" i="19"/>
  <c r="R27" i="19"/>
  <c r="R37" i="19"/>
  <c r="U133" i="19"/>
  <c r="U123" i="19"/>
  <c r="V18" i="19"/>
  <c r="U128" i="19"/>
  <c r="C14" i="16"/>
  <c r="I14" i="16"/>
  <c r="J14" i="16"/>
  <c r="G19" i="19"/>
  <c r="D13" i="16"/>
  <c r="E14" i="16"/>
  <c r="K14" i="16"/>
  <c r="G26" i="19"/>
  <c r="G31" i="19"/>
  <c r="G36" i="19"/>
  <c r="T43" i="19"/>
  <c r="T26" i="19"/>
  <c r="T31" i="19"/>
  <c r="T36" i="19"/>
  <c r="H53" i="19"/>
  <c r="H27" i="19"/>
  <c r="H32" i="19"/>
  <c r="H37" i="19"/>
  <c r="H43" i="19"/>
  <c r="H48" i="19"/>
  <c r="S48" i="19"/>
  <c r="S53" i="19"/>
  <c r="S27" i="19"/>
  <c r="S37" i="19"/>
  <c r="V149" i="19"/>
  <c r="V139" i="19"/>
  <c r="V144" i="19"/>
  <c r="S32" i="19"/>
  <c r="U19" i="19"/>
  <c r="V15" i="19"/>
  <c r="V128" i="19"/>
  <c r="W18" i="19"/>
  <c r="V123" i="19"/>
  <c r="V133" i="19"/>
  <c r="E13" i="16"/>
  <c r="K13" i="16"/>
  <c r="J13" i="16"/>
  <c r="F19" i="19"/>
  <c r="C13" i="16"/>
  <c r="I13" i="16"/>
  <c r="D12" i="16"/>
  <c r="F31" i="19"/>
  <c r="F26" i="19"/>
  <c r="F36" i="19"/>
  <c r="U43" i="19"/>
  <c r="U26" i="19"/>
  <c r="U31" i="19"/>
  <c r="U36" i="19"/>
  <c r="G32" i="19"/>
  <c r="G48" i="19"/>
  <c r="G53" i="19"/>
  <c r="G27" i="19"/>
  <c r="G37" i="19"/>
  <c r="G43" i="19"/>
  <c r="T48" i="19"/>
  <c r="T53" i="19"/>
  <c r="T37" i="19"/>
  <c r="T32" i="19"/>
  <c r="T27" i="19"/>
  <c r="W139" i="19"/>
  <c r="W149" i="19"/>
  <c r="W144" i="19"/>
  <c r="W15" i="19"/>
  <c r="V19" i="19"/>
  <c r="W123" i="19"/>
  <c r="X18" i="19"/>
  <c r="W128" i="19"/>
  <c r="W133" i="19"/>
  <c r="J12" i="16"/>
  <c r="E19" i="19"/>
  <c r="E12" i="16"/>
  <c r="K12" i="16"/>
  <c r="D11" i="16"/>
  <c r="C12" i="16"/>
  <c r="I12" i="16"/>
  <c r="V43" i="19"/>
  <c r="V31" i="19"/>
  <c r="V26" i="19"/>
  <c r="V36" i="19"/>
  <c r="E26" i="19"/>
  <c r="E31" i="19"/>
  <c r="E48" i="19"/>
  <c r="E36" i="19"/>
  <c r="F37" i="19"/>
  <c r="F53" i="19"/>
  <c r="F32" i="19"/>
  <c r="F43" i="19"/>
  <c r="F27" i="19"/>
  <c r="F48" i="19"/>
  <c r="U53" i="19"/>
  <c r="U48" i="19"/>
  <c r="U32" i="19"/>
  <c r="U27" i="19"/>
  <c r="X15" i="19"/>
  <c r="W19" i="19"/>
  <c r="X149" i="19"/>
  <c r="X139" i="19"/>
  <c r="X144" i="19"/>
  <c r="U37" i="19"/>
  <c r="X128" i="19"/>
  <c r="Y18" i="19"/>
  <c r="X123" i="19"/>
  <c r="X133" i="19"/>
  <c r="E11" i="16"/>
  <c r="K11" i="16"/>
  <c r="D10" i="16"/>
  <c r="C11" i="16"/>
  <c r="I11" i="16"/>
  <c r="E11" i="4"/>
  <c r="G11" i="4"/>
  <c r="E9" i="4"/>
  <c r="G9" i="4"/>
  <c r="E12" i="4"/>
  <c r="G12" i="4"/>
  <c r="E13" i="4"/>
  <c r="G13" i="4"/>
  <c r="E10" i="4"/>
  <c r="G10" i="4"/>
  <c r="W31" i="19"/>
  <c r="W26" i="19"/>
  <c r="W43" i="19"/>
  <c r="W36" i="19"/>
  <c r="E32" i="19"/>
  <c r="E53" i="19"/>
  <c r="D23" i="2"/>
  <c r="E37" i="19"/>
  <c r="E27" i="19"/>
  <c r="E43" i="19"/>
  <c r="V48" i="19"/>
  <c r="V53" i="19"/>
  <c r="V37" i="19"/>
  <c r="V27" i="19"/>
  <c r="Y139" i="19"/>
  <c r="Y149" i="19"/>
  <c r="Y144" i="19"/>
  <c r="V32" i="19"/>
  <c r="X19" i="19"/>
  <c r="Y15" i="19"/>
  <c r="Z18" i="19"/>
  <c r="Y128" i="19"/>
  <c r="Y123" i="19"/>
  <c r="Y133" i="19"/>
  <c r="C10" i="16"/>
  <c r="I10" i="16"/>
  <c r="J10" i="16"/>
  <c r="E10" i="16"/>
  <c r="K10" i="16"/>
  <c r="D36" i="2"/>
  <c r="F29" i="11"/>
  <c r="D30" i="2"/>
  <c r="E29" i="11"/>
  <c r="X31" i="19"/>
  <c r="X26" i="19"/>
  <c r="X43" i="19"/>
  <c r="X36" i="19"/>
  <c r="D42" i="2"/>
  <c r="G29" i="11"/>
  <c r="D36" i="19"/>
  <c r="D31" i="19"/>
  <c r="D26" i="19"/>
  <c r="W48" i="19"/>
  <c r="W53" i="19"/>
  <c r="W27" i="19"/>
  <c r="Z149" i="19"/>
  <c r="Z144" i="19"/>
  <c r="Z139" i="19"/>
  <c r="W37" i="19"/>
  <c r="W32" i="19"/>
  <c r="Z15" i="19"/>
  <c r="Y19" i="19"/>
  <c r="AA18" i="19"/>
  <c r="Z123" i="19"/>
  <c r="Z133" i="19"/>
  <c r="Z128" i="19"/>
  <c r="Y31" i="19"/>
  <c r="Y43" i="19"/>
  <c r="Y26" i="19"/>
  <c r="Y36" i="19"/>
  <c r="D48" i="19"/>
  <c r="D53" i="19"/>
  <c r="D37" i="19"/>
  <c r="D27" i="19"/>
  <c r="D32" i="19"/>
  <c r="X53" i="19"/>
  <c r="X48" i="19"/>
  <c r="X32" i="19"/>
  <c r="X27" i="19"/>
  <c r="X37" i="19"/>
  <c r="Z19" i="19"/>
  <c r="AA15" i="19"/>
  <c r="AA144" i="19"/>
  <c r="AA139" i="19"/>
  <c r="AA149" i="19"/>
  <c r="AA133" i="19"/>
  <c r="AA123" i="19"/>
  <c r="AB18" i="19"/>
  <c r="AA128" i="19"/>
  <c r="D77" i="1"/>
  <c r="E77" i="1"/>
  <c r="D78" i="1"/>
  <c r="E78" i="1"/>
  <c r="D79" i="1"/>
  <c r="E79" i="1"/>
  <c r="D80" i="1"/>
  <c r="E80" i="1"/>
  <c r="D81" i="1"/>
  <c r="E81" i="1"/>
  <c r="D82" i="1"/>
  <c r="E82" i="1"/>
  <c r="C78" i="1"/>
  <c r="C79" i="1"/>
  <c r="C80" i="1"/>
  <c r="C81" i="1"/>
  <c r="C82" i="1"/>
  <c r="C77" i="1"/>
  <c r="D65" i="1"/>
  <c r="E65" i="1"/>
  <c r="F65" i="1"/>
  <c r="G65" i="1"/>
  <c r="H65" i="1"/>
  <c r="I65" i="1"/>
  <c r="J65" i="1"/>
  <c r="K65" i="1"/>
  <c r="D66" i="1"/>
  <c r="E66" i="1"/>
  <c r="F66" i="1"/>
  <c r="G66" i="1"/>
  <c r="H66" i="1"/>
  <c r="I66" i="1"/>
  <c r="J66" i="1"/>
  <c r="K66" i="1"/>
  <c r="D67" i="1"/>
  <c r="E67" i="1"/>
  <c r="F67" i="1"/>
  <c r="G67" i="1"/>
  <c r="H67" i="1"/>
  <c r="I67" i="1"/>
  <c r="J67" i="1"/>
  <c r="K67" i="1"/>
  <c r="C66" i="1"/>
  <c r="C67" i="1"/>
  <c r="C65" i="1"/>
  <c r="D59" i="1"/>
  <c r="E59" i="1"/>
  <c r="F59" i="1"/>
  <c r="G59" i="1"/>
  <c r="H59" i="1"/>
  <c r="I59" i="1"/>
  <c r="J59" i="1"/>
  <c r="K59" i="1"/>
  <c r="D60" i="1"/>
  <c r="E60" i="1"/>
  <c r="F60" i="1"/>
  <c r="G60" i="1"/>
  <c r="H60" i="1"/>
  <c r="I60" i="1"/>
  <c r="J60" i="1"/>
  <c r="K60" i="1"/>
  <c r="D61" i="1"/>
  <c r="E61" i="1"/>
  <c r="F61" i="1"/>
  <c r="G61" i="1"/>
  <c r="H61" i="1"/>
  <c r="I61" i="1"/>
  <c r="J61" i="1"/>
  <c r="K61" i="1"/>
  <c r="C60" i="1"/>
  <c r="C61" i="1"/>
  <c r="C59" i="1"/>
  <c r="D46" i="1"/>
  <c r="E46" i="1"/>
  <c r="D47" i="1"/>
  <c r="E47" i="1"/>
  <c r="D48" i="1"/>
  <c r="E48" i="1"/>
  <c r="D49" i="1"/>
  <c r="E49" i="1"/>
  <c r="C47" i="1"/>
  <c r="C48" i="1"/>
  <c r="C49" i="1"/>
  <c r="C46" i="1"/>
  <c r="D9" i="1"/>
  <c r="E9" i="1"/>
  <c r="D10" i="1"/>
  <c r="E10" i="1"/>
  <c r="D11" i="1"/>
  <c r="E11" i="1"/>
  <c r="D12" i="1"/>
  <c r="E12" i="1"/>
  <c r="D13" i="1"/>
  <c r="E13" i="1"/>
  <c r="C12" i="1"/>
  <c r="C13" i="1"/>
  <c r="Z26" i="19"/>
  <c r="Z31" i="19"/>
  <c r="Z43" i="19"/>
  <c r="Z36" i="19"/>
  <c r="C84" i="1"/>
  <c r="E84" i="1"/>
  <c r="D84" i="1"/>
  <c r="C68" i="1"/>
  <c r="D65" i="2"/>
  <c r="Y48" i="19"/>
  <c r="Y53" i="19"/>
  <c r="AA19" i="19"/>
  <c r="AB15" i="19"/>
  <c r="Y32" i="19"/>
  <c r="Y37" i="19"/>
  <c r="AB149" i="19"/>
  <c r="AB139" i="19"/>
  <c r="AB144" i="19"/>
  <c r="Y27" i="19"/>
  <c r="AB123" i="19"/>
  <c r="AC18" i="19"/>
  <c r="AB128" i="19"/>
  <c r="AB133" i="19"/>
  <c r="AA43" i="19"/>
  <c r="AA26" i="19"/>
  <c r="AA31" i="19"/>
  <c r="AA36" i="19"/>
  <c r="Z53" i="19"/>
  <c r="Z48" i="19"/>
  <c r="Z32" i="19"/>
  <c r="Z37" i="19"/>
  <c r="Z27" i="19"/>
  <c r="AC144" i="19"/>
  <c r="AC139" i="19"/>
  <c r="AC149" i="19"/>
  <c r="AC15" i="19"/>
  <c r="AB19" i="19"/>
  <c r="AC133" i="19"/>
  <c r="AC128" i="19"/>
  <c r="AD18" i="19"/>
  <c r="AC123" i="19"/>
  <c r="AB43" i="19"/>
  <c r="AB26" i="19"/>
  <c r="AB31" i="19"/>
  <c r="AB36" i="19"/>
  <c r="AA48" i="19"/>
  <c r="AA53" i="19"/>
  <c r="AA37" i="19"/>
  <c r="AD15" i="19"/>
  <c r="AC19" i="19"/>
  <c r="AD149" i="19"/>
  <c r="AD139" i="19"/>
  <c r="AD144" i="19"/>
  <c r="AA32" i="19"/>
  <c r="AA27" i="19"/>
  <c r="AD128" i="19"/>
  <c r="AD123" i="19"/>
  <c r="AE18" i="19"/>
  <c r="AD133" i="19"/>
  <c r="D62" i="1"/>
  <c r="D72" i="2"/>
  <c r="E72" i="2"/>
  <c r="F72" i="2"/>
  <c r="G72" i="2"/>
  <c r="H72" i="2"/>
  <c r="I72" i="2"/>
  <c r="J72" i="2"/>
  <c r="K72" i="2"/>
  <c r="L72" i="2"/>
  <c r="M72" i="2"/>
  <c r="N72" i="2"/>
  <c r="O72" i="2"/>
  <c r="P72" i="2"/>
  <c r="Q72" i="2"/>
  <c r="R72" i="2"/>
  <c r="S72" i="2"/>
  <c r="T72" i="2"/>
  <c r="U72" i="2"/>
  <c r="V72" i="2"/>
  <c r="W72" i="2"/>
  <c r="X72" i="2"/>
  <c r="Y72" i="2"/>
  <c r="Z72" i="2"/>
  <c r="AA72" i="2"/>
  <c r="AB72" i="2"/>
  <c r="AC72" i="2"/>
  <c r="AD72" i="2"/>
  <c r="AE72" i="2"/>
  <c r="AF72" i="2"/>
  <c r="AG72" i="2"/>
  <c r="AH72" i="2"/>
  <c r="AI72" i="2"/>
  <c r="AJ72" i="2"/>
  <c r="AK72" i="2"/>
  <c r="AL72" i="2"/>
  <c r="AM72" i="2"/>
  <c r="AN72" i="2"/>
  <c r="AO72" i="2"/>
  <c r="AP72" i="2"/>
  <c r="AQ72" i="2"/>
  <c r="AR72" i="2"/>
  <c r="AS72" i="2"/>
  <c r="AT72" i="2"/>
  <c r="AU72" i="2"/>
  <c r="AV72" i="2"/>
  <c r="AW72" i="2"/>
  <c r="AX72" i="2"/>
  <c r="AY72" i="2"/>
  <c r="AZ72" i="2"/>
  <c r="BA72" i="2"/>
  <c r="BB72" i="2"/>
  <c r="BC72" i="2"/>
  <c r="BD72" i="2"/>
  <c r="BE72" i="2"/>
  <c r="BF72" i="2"/>
  <c r="BG72" i="2"/>
  <c r="BH72" i="2"/>
  <c r="BI72" i="2"/>
  <c r="BJ72" i="2"/>
  <c r="BK72" i="2"/>
  <c r="BL72" i="2"/>
  <c r="BM72" i="2"/>
  <c r="BN72" i="2"/>
  <c r="BO72" i="2"/>
  <c r="BP72" i="2"/>
  <c r="BQ72" i="2"/>
  <c r="BR72" i="2"/>
  <c r="BS72" i="2"/>
  <c r="BT72" i="2"/>
  <c r="BU72" i="2"/>
  <c r="BV72" i="2"/>
  <c r="BW72" i="2"/>
  <c r="BX72" i="2"/>
  <c r="BY72" i="2"/>
  <c r="BZ72" i="2"/>
  <c r="CA72" i="2"/>
  <c r="CB72" i="2"/>
  <c r="CC72" i="2"/>
  <c r="CD72" i="2"/>
  <c r="CE72" i="2"/>
  <c r="CF72" i="2"/>
  <c r="CG72" i="2"/>
  <c r="CH72" i="2"/>
  <c r="CI72" i="2"/>
  <c r="CJ72" i="2"/>
  <c r="CK72" i="2"/>
  <c r="CL72" i="2"/>
  <c r="CM72" i="2"/>
  <c r="CN72" i="2"/>
  <c r="CO72" i="2"/>
  <c r="CP72" i="2"/>
  <c r="CQ72" i="2"/>
  <c r="CR72" i="2"/>
  <c r="CS72" i="2"/>
  <c r="CT72" i="2"/>
  <c r="CU72" i="2"/>
  <c r="CV72" i="2"/>
  <c r="CW72" i="2"/>
  <c r="CX72" i="2"/>
  <c r="CY72" i="2"/>
  <c r="CZ72" i="2"/>
  <c r="E62" i="1"/>
  <c r="D78" i="2"/>
  <c r="E78" i="2"/>
  <c r="F78" i="2"/>
  <c r="G78" i="2"/>
  <c r="H78" i="2"/>
  <c r="I78" i="2"/>
  <c r="J78" i="2"/>
  <c r="K78" i="2"/>
  <c r="L78" i="2"/>
  <c r="M78" i="2"/>
  <c r="N78" i="2"/>
  <c r="O78" i="2"/>
  <c r="P78" i="2"/>
  <c r="Q78" i="2"/>
  <c r="R78" i="2"/>
  <c r="S78" i="2"/>
  <c r="T78" i="2"/>
  <c r="U78" i="2"/>
  <c r="V78" i="2"/>
  <c r="W78" i="2"/>
  <c r="X78" i="2"/>
  <c r="Y78" i="2"/>
  <c r="Z78" i="2"/>
  <c r="AA78" i="2"/>
  <c r="AB78" i="2"/>
  <c r="AC78" i="2"/>
  <c r="AD78" i="2"/>
  <c r="AE78" i="2"/>
  <c r="AF78" i="2"/>
  <c r="AG78" i="2"/>
  <c r="AH78" i="2"/>
  <c r="AI78" i="2"/>
  <c r="AJ78" i="2"/>
  <c r="AK78" i="2"/>
  <c r="AL78" i="2"/>
  <c r="AM78" i="2"/>
  <c r="AN78" i="2"/>
  <c r="AO78" i="2"/>
  <c r="AP78" i="2"/>
  <c r="AQ78" i="2"/>
  <c r="AR78" i="2"/>
  <c r="AS78" i="2"/>
  <c r="AT78" i="2"/>
  <c r="AU78" i="2"/>
  <c r="AV78" i="2"/>
  <c r="AW78" i="2"/>
  <c r="AX78" i="2"/>
  <c r="AY78" i="2"/>
  <c r="AZ78" i="2"/>
  <c r="BA78" i="2"/>
  <c r="BB78" i="2"/>
  <c r="BC78" i="2"/>
  <c r="BD78" i="2"/>
  <c r="BE78" i="2"/>
  <c r="BF78" i="2"/>
  <c r="BG78" i="2"/>
  <c r="BH78" i="2"/>
  <c r="BI78" i="2"/>
  <c r="BJ78" i="2"/>
  <c r="BK78" i="2"/>
  <c r="BL78" i="2"/>
  <c r="BM78" i="2"/>
  <c r="BN78" i="2"/>
  <c r="BO78" i="2"/>
  <c r="BP78" i="2"/>
  <c r="BQ78" i="2"/>
  <c r="BR78" i="2"/>
  <c r="BS78" i="2"/>
  <c r="BT78" i="2"/>
  <c r="BU78" i="2"/>
  <c r="BV78" i="2"/>
  <c r="BW78" i="2"/>
  <c r="BX78" i="2"/>
  <c r="BY78" i="2"/>
  <c r="BZ78" i="2"/>
  <c r="CA78" i="2"/>
  <c r="CB78" i="2"/>
  <c r="CC78" i="2"/>
  <c r="CD78" i="2"/>
  <c r="CE78" i="2"/>
  <c r="CF78" i="2"/>
  <c r="CG78" i="2"/>
  <c r="CH78" i="2"/>
  <c r="CI78" i="2"/>
  <c r="CJ78" i="2"/>
  <c r="CK78" i="2"/>
  <c r="CL78" i="2"/>
  <c r="CM78" i="2"/>
  <c r="CN78" i="2"/>
  <c r="CO78" i="2"/>
  <c r="CP78" i="2"/>
  <c r="CQ78" i="2"/>
  <c r="CR78" i="2"/>
  <c r="CS78" i="2"/>
  <c r="CT78" i="2"/>
  <c r="CU78" i="2"/>
  <c r="CV78" i="2"/>
  <c r="CW78" i="2"/>
  <c r="CX78" i="2"/>
  <c r="CY78" i="2"/>
  <c r="CZ78" i="2"/>
  <c r="C62" i="1"/>
  <c r="D66" i="2"/>
  <c r="E66" i="2"/>
  <c r="F66" i="2"/>
  <c r="G66" i="2"/>
  <c r="H66" i="2"/>
  <c r="I66" i="2"/>
  <c r="J66" i="2"/>
  <c r="K66" i="2"/>
  <c r="L66" i="2"/>
  <c r="M66" i="2"/>
  <c r="N66" i="2"/>
  <c r="O66" i="2"/>
  <c r="P66" i="2"/>
  <c r="Q66" i="2"/>
  <c r="R66" i="2"/>
  <c r="S66" i="2"/>
  <c r="T66" i="2"/>
  <c r="U66" i="2"/>
  <c r="V66" i="2"/>
  <c r="W66" i="2"/>
  <c r="X66" i="2"/>
  <c r="Y66" i="2"/>
  <c r="Z66" i="2"/>
  <c r="AA66" i="2"/>
  <c r="AB66" i="2"/>
  <c r="AC66" i="2"/>
  <c r="AD66" i="2"/>
  <c r="AE66" i="2"/>
  <c r="AF66" i="2"/>
  <c r="AG66" i="2"/>
  <c r="AH66" i="2"/>
  <c r="AI66" i="2"/>
  <c r="AJ66" i="2"/>
  <c r="AK66" i="2"/>
  <c r="AL66" i="2"/>
  <c r="AM66" i="2"/>
  <c r="AN66" i="2"/>
  <c r="AO66" i="2"/>
  <c r="AP66" i="2"/>
  <c r="AQ66" i="2"/>
  <c r="AR66" i="2"/>
  <c r="AS66" i="2"/>
  <c r="AT66" i="2"/>
  <c r="AU66" i="2"/>
  <c r="AV66" i="2"/>
  <c r="AW66" i="2"/>
  <c r="AX66" i="2"/>
  <c r="AY66" i="2"/>
  <c r="AZ66" i="2"/>
  <c r="BA66" i="2"/>
  <c r="BB66" i="2"/>
  <c r="BC66" i="2"/>
  <c r="BD66" i="2"/>
  <c r="BE66" i="2"/>
  <c r="BF66" i="2"/>
  <c r="BG66" i="2"/>
  <c r="BH66" i="2"/>
  <c r="BI66" i="2"/>
  <c r="BJ66" i="2"/>
  <c r="BK66" i="2"/>
  <c r="BL66" i="2"/>
  <c r="BM66" i="2"/>
  <c r="BN66" i="2"/>
  <c r="BO66" i="2"/>
  <c r="BP66" i="2"/>
  <c r="BQ66" i="2"/>
  <c r="BR66" i="2"/>
  <c r="BS66" i="2"/>
  <c r="BT66" i="2"/>
  <c r="BU66" i="2"/>
  <c r="BV66" i="2"/>
  <c r="BW66" i="2"/>
  <c r="BX66" i="2"/>
  <c r="BY66" i="2"/>
  <c r="BZ66" i="2"/>
  <c r="CA66" i="2"/>
  <c r="CB66" i="2"/>
  <c r="CC66" i="2"/>
  <c r="CD66" i="2"/>
  <c r="CE66" i="2"/>
  <c r="CF66" i="2"/>
  <c r="CG66" i="2"/>
  <c r="CH66" i="2"/>
  <c r="CI66" i="2"/>
  <c r="CJ66" i="2"/>
  <c r="CK66" i="2"/>
  <c r="CL66" i="2"/>
  <c r="CM66" i="2"/>
  <c r="CN66" i="2"/>
  <c r="CO66" i="2"/>
  <c r="CP66" i="2"/>
  <c r="CQ66" i="2"/>
  <c r="CR66" i="2"/>
  <c r="CS66" i="2"/>
  <c r="CT66" i="2"/>
  <c r="CU66" i="2"/>
  <c r="CV66" i="2"/>
  <c r="CW66" i="2"/>
  <c r="CX66" i="2"/>
  <c r="CY66" i="2"/>
  <c r="CZ66" i="2"/>
  <c r="D68" i="1"/>
  <c r="E68" i="1"/>
  <c r="F78" i="1"/>
  <c r="F79" i="1"/>
  <c r="F80" i="1"/>
  <c r="F81" i="1"/>
  <c r="F82" i="1"/>
  <c r="G82" i="1"/>
  <c r="F77" i="1"/>
  <c r="AC43" i="19"/>
  <c r="AC26" i="19"/>
  <c r="AC31" i="19"/>
  <c r="AC36" i="19"/>
  <c r="AB48" i="19"/>
  <c r="AB53" i="19"/>
  <c r="AE15" i="19"/>
  <c r="AD19" i="19"/>
  <c r="AE144" i="19"/>
  <c r="AE139" i="19"/>
  <c r="AE149" i="19"/>
  <c r="AB32" i="19"/>
  <c r="AB37" i="19"/>
  <c r="AB27" i="19"/>
  <c r="AE123" i="19"/>
  <c r="AF18" i="19"/>
  <c r="AE133" i="19"/>
  <c r="AE128" i="19"/>
  <c r="AD43" i="19"/>
  <c r="AD31" i="19"/>
  <c r="AD26" i="19"/>
  <c r="AD36" i="19"/>
  <c r="L59" i="1"/>
  <c r="N59" i="1"/>
  <c r="L78" i="18"/>
  <c r="L64" i="18"/>
  <c r="L60" i="1"/>
  <c r="N60" i="1"/>
  <c r="L79" i="18"/>
  <c r="L65" i="18"/>
  <c r="L61" i="1"/>
  <c r="L80" i="18"/>
  <c r="L66" i="18"/>
  <c r="L65" i="1"/>
  <c r="L71" i="18"/>
  <c r="L66" i="1"/>
  <c r="M66" i="1"/>
  <c r="L86" i="18"/>
  <c r="L72" i="18"/>
  <c r="L67" i="1"/>
  <c r="M67" i="1"/>
  <c r="L87" i="18"/>
  <c r="L73" i="18"/>
  <c r="AC48" i="19"/>
  <c r="AC53" i="19"/>
  <c r="AF15" i="19"/>
  <c r="AE19" i="19"/>
  <c r="AC32" i="19"/>
  <c r="AC37" i="19"/>
  <c r="AF149" i="19"/>
  <c r="AF144" i="19"/>
  <c r="AF139" i="19"/>
  <c r="AC27" i="19"/>
  <c r="AF128" i="19"/>
  <c r="AG18" i="19"/>
  <c r="AF123" i="19"/>
  <c r="AF133" i="19"/>
  <c r="M60" i="1"/>
  <c r="AE31" i="19"/>
  <c r="AE26" i="19"/>
  <c r="AE43" i="19"/>
  <c r="AE36" i="19"/>
  <c r="O60" i="1"/>
  <c r="O61" i="1"/>
  <c r="N61" i="1"/>
  <c r="M61" i="1"/>
  <c r="N65" i="1"/>
  <c r="M65" i="1"/>
  <c r="O65" i="1"/>
  <c r="N66" i="1"/>
  <c r="O59" i="1"/>
  <c r="M59" i="1"/>
  <c r="N80" i="18"/>
  <c r="O80" i="18"/>
  <c r="M80" i="18"/>
  <c r="O72" i="18"/>
  <c r="N72" i="18"/>
  <c r="M72" i="18"/>
  <c r="F48" i="1"/>
  <c r="F44" i="18"/>
  <c r="O86" i="18"/>
  <c r="N86" i="18"/>
  <c r="M86" i="18"/>
  <c r="M65" i="18"/>
  <c r="N65" i="18"/>
  <c r="O65" i="18"/>
  <c r="F47" i="1"/>
  <c r="F43" i="18"/>
  <c r="M79" i="18"/>
  <c r="O79" i="18"/>
  <c r="N79" i="18"/>
  <c r="M71" i="18"/>
  <c r="N71" i="18"/>
  <c r="F46" i="1"/>
  <c r="F42" i="18"/>
  <c r="N67" i="1"/>
  <c r="O85" i="18"/>
  <c r="N85" i="18"/>
  <c r="O64" i="18"/>
  <c r="N64" i="18"/>
  <c r="M64" i="18"/>
  <c r="O67" i="1"/>
  <c r="M73" i="18"/>
  <c r="O73" i="18"/>
  <c r="N73" i="18"/>
  <c r="O78" i="18"/>
  <c r="M78" i="18"/>
  <c r="N78" i="18"/>
  <c r="F49" i="1"/>
  <c r="F45" i="18"/>
  <c r="N87" i="18"/>
  <c r="O87" i="18"/>
  <c r="M87" i="18"/>
  <c r="M66" i="18"/>
  <c r="O66" i="18"/>
  <c r="AD48" i="19"/>
  <c r="AD53" i="19"/>
  <c r="AF19" i="19"/>
  <c r="AG15" i="19"/>
  <c r="AD32" i="19"/>
  <c r="AD27" i="19"/>
  <c r="AG144" i="19"/>
  <c r="AG139" i="19"/>
  <c r="AG149" i="19"/>
  <c r="AD37" i="19"/>
  <c r="AH18" i="19"/>
  <c r="AG128" i="19"/>
  <c r="AG133" i="19"/>
  <c r="AG123" i="19"/>
  <c r="F10" i="1"/>
  <c r="F11" i="1"/>
  <c r="F12" i="1"/>
  <c r="F13" i="1"/>
  <c r="F9" i="1"/>
  <c r="G9" i="1"/>
  <c r="M88" i="18"/>
  <c r="AF31" i="19"/>
  <c r="AF26" i="19"/>
  <c r="AF43" i="19"/>
  <c r="AF36" i="19"/>
  <c r="M62" i="1"/>
  <c r="N68" i="1"/>
  <c r="M81" i="18"/>
  <c r="F92" i="18"/>
  <c r="O81" i="18"/>
  <c r="N88" i="18"/>
  <c r="M74" i="18"/>
  <c r="N66" i="18"/>
  <c r="O88" i="18"/>
  <c r="O67" i="18"/>
  <c r="H45" i="18"/>
  <c r="I45" i="18"/>
  <c r="G45" i="18"/>
  <c r="O71" i="18"/>
  <c r="N74" i="18"/>
  <c r="H42" i="18"/>
  <c r="I42" i="18"/>
  <c r="G42" i="18"/>
  <c r="I43" i="18"/>
  <c r="G43" i="18"/>
  <c r="H43" i="18"/>
  <c r="M67" i="18"/>
  <c r="C92" i="18"/>
  <c r="N81" i="18"/>
  <c r="G92" i="18"/>
  <c r="G44" i="18"/>
  <c r="H44" i="18"/>
  <c r="I44" i="18"/>
  <c r="AE48" i="19"/>
  <c r="AE53" i="19"/>
  <c r="AH15" i="19"/>
  <c r="AG19" i="19"/>
  <c r="AE27" i="19"/>
  <c r="AE37" i="19"/>
  <c r="AH149" i="19"/>
  <c r="AH139" i="19"/>
  <c r="AH144" i="19"/>
  <c r="AE32" i="19"/>
  <c r="AI18" i="19"/>
  <c r="AH128" i="19"/>
  <c r="AH123" i="19"/>
  <c r="AH133" i="19"/>
  <c r="H9" i="1"/>
  <c r="H48" i="1"/>
  <c r="I48" i="1"/>
  <c r="G48" i="1"/>
  <c r="G47" i="1"/>
  <c r="H92" i="18"/>
  <c r="AU93" i="19"/>
  <c r="AG26" i="19"/>
  <c r="AG31" i="19"/>
  <c r="AG43" i="19"/>
  <c r="AG36" i="19"/>
  <c r="K106" i="19"/>
  <c r="K107" i="19"/>
  <c r="S106" i="19"/>
  <c r="S107" i="19"/>
  <c r="AA106" i="19"/>
  <c r="AA107" i="19"/>
  <c r="AI106" i="19"/>
  <c r="AQ106" i="19"/>
  <c r="AY106" i="19"/>
  <c r="BG106" i="19"/>
  <c r="BO106" i="19"/>
  <c r="BW106" i="19"/>
  <c r="CE106" i="19"/>
  <c r="CM106" i="19"/>
  <c r="CU106" i="19"/>
  <c r="L106" i="19"/>
  <c r="L107" i="19"/>
  <c r="T106" i="19"/>
  <c r="T107" i="19"/>
  <c r="AB106" i="19"/>
  <c r="AB107" i="19"/>
  <c r="AJ106" i="19"/>
  <c r="AR106" i="19"/>
  <c r="AZ106" i="19"/>
  <c r="BH106" i="19"/>
  <c r="BP106" i="19"/>
  <c r="BX106" i="19"/>
  <c r="CF106" i="19"/>
  <c r="CN106" i="19"/>
  <c r="CV106" i="19"/>
  <c r="E106" i="19"/>
  <c r="E107" i="19"/>
  <c r="M106" i="19"/>
  <c r="M107" i="19"/>
  <c r="U106" i="19"/>
  <c r="AC106" i="19"/>
  <c r="AC107" i="19"/>
  <c r="AK106" i="19"/>
  <c r="AS106" i="19"/>
  <c r="BA106" i="19"/>
  <c r="BI106" i="19"/>
  <c r="BQ106" i="19"/>
  <c r="BY106" i="19"/>
  <c r="CG106" i="19"/>
  <c r="CO106" i="19"/>
  <c r="CW106" i="19"/>
  <c r="F106" i="19"/>
  <c r="F107" i="19"/>
  <c r="N106" i="19"/>
  <c r="N107" i="19"/>
  <c r="V106" i="19"/>
  <c r="V107" i="19"/>
  <c r="AD106" i="19"/>
  <c r="AD107" i="19"/>
  <c r="AL106" i="19"/>
  <c r="AT106" i="19"/>
  <c r="BB106" i="19"/>
  <c r="BJ106" i="19"/>
  <c r="BR106" i="19"/>
  <c r="BZ106" i="19"/>
  <c r="CH106" i="19"/>
  <c r="CP106" i="19"/>
  <c r="CX106" i="19"/>
  <c r="G106" i="19"/>
  <c r="G107" i="19"/>
  <c r="O106" i="19"/>
  <c r="O107" i="19"/>
  <c r="W106" i="19"/>
  <c r="AE106" i="19"/>
  <c r="AE107" i="19"/>
  <c r="AM106" i="19"/>
  <c r="AU106" i="19"/>
  <c r="BC106" i="19"/>
  <c r="BK106" i="19"/>
  <c r="BS106" i="19"/>
  <c r="CA106" i="19"/>
  <c r="CI106" i="19"/>
  <c r="CQ106" i="19"/>
  <c r="CY106" i="19"/>
  <c r="H106" i="19"/>
  <c r="H107" i="19"/>
  <c r="P106" i="19"/>
  <c r="P107" i="19"/>
  <c r="X106" i="19"/>
  <c r="X107" i="19"/>
  <c r="AF106" i="19"/>
  <c r="AF107" i="19"/>
  <c r="AN106" i="19"/>
  <c r="AV106" i="19"/>
  <c r="BD106" i="19"/>
  <c r="BL106" i="19"/>
  <c r="BT106" i="19"/>
  <c r="CB106" i="19"/>
  <c r="CJ106" i="19"/>
  <c r="CR106" i="19"/>
  <c r="CZ106" i="19"/>
  <c r="I106" i="19"/>
  <c r="I107" i="19"/>
  <c r="Q106" i="19"/>
  <c r="Q107" i="19"/>
  <c r="Y106" i="19"/>
  <c r="Y107" i="19"/>
  <c r="AG106" i="19"/>
  <c r="AG107" i="19"/>
  <c r="AO106" i="19"/>
  <c r="AW106" i="19"/>
  <c r="BE106" i="19"/>
  <c r="BM106" i="19"/>
  <c r="BU106" i="19"/>
  <c r="CC106" i="19"/>
  <c r="CK106" i="19"/>
  <c r="CS106" i="19"/>
  <c r="J106" i="19"/>
  <c r="J107" i="19"/>
  <c r="R106" i="19"/>
  <c r="R107" i="19"/>
  <c r="Z106" i="19"/>
  <c r="Z107" i="19"/>
  <c r="AH106" i="19"/>
  <c r="AH107" i="19"/>
  <c r="AP106" i="19"/>
  <c r="AX106" i="19"/>
  <c r="BF106" i="19"/>
  <c r="BN106" i="19"/>
  <c r="BV106" i="19"/>
  <c r="CD106" i="19"/>
  <c r="CL106" i="19"/>
  <c r="CT106" i="19"/>
  <c r="D106" i="19"/>
  <c r="D107" i="19"/>
  <c r="AE93" i="19"/>
  <c r="CI93" i="19"/>
  <c r="P93" i="19"/>
  <c r="X93" i="19"/>
  <c r="AF93" i="19"/>
  <c r="AN93" i="19"/>
  <c r="AV93" i="19"/>
  <c r="BD93" i="19"/>
  <c r="BL93" i="19"/>
  <c r="BT93" i="19"/>
  <c r="CB93" i="19"/>
  <c r="CJ93" i="19"/>
  <c r="CR93" i="19"/>
  <c r="CZ93" i="19"/>
  <c r="I93" i="19"/>
  <c r="Q93" i="19"/>
  <c r="Y93" i="19"/>
  <c r="AG93" i="19"/>
  <c r="AO93" i="19"/>
  <c r="AW93" i="19"/>
  <c r="BE93" i="19"/>
  <c r="BM93" i="19"/>
  <c r="BU93" i="19"/>
  <c r="CC93" i="19"/>
  <c r="CK93" i="19"/>
  <c r="CS93" i="19"/>
  <c r="J93" i="19"/>
  <c r="R93" i="19"/>
  <c r="Z93" i="19"/>
  <c r="AH93" i="19"/>
  <c r="AP93" i="19"/>
  <c r="AX93" i="19"/>
  <c r="BF93" i="19"/>
  <c r="BN93" i="19"/>
  <c r="BV93" i="19"/>
  <c r="CD93" i="19"/>
  <c r="CL93" i="19"/>
  <c r="CT93" i="19"/>
  <c r="K93" i="19"/>
  <c r="S93" i="19"/>
  <c r="AA93" i="19"/>
  <c r="AI93" i="19"/>
  <c r="AQ93" i="19"/>
  <c r="AY93" i="19"/>
  <c r="BG93" i="19"/>
  <c r="BO93" i="19"/>
  <c r="BW93" i="19"/>
  <c r="CE93" i="19"/>
  <c r="CM93" i="19"/>
  <c r="CU93" i="19"/>
  <c r="L93" i="19"/>
  <c r="T93" i="19"/>
  <c r="AB93" i="19"/>
  <c r="AJ93" i="19"/>
  <c r="AR93" i="19"/>
  <c r="AZ93" i="19"/>
  <c r="BH93" i="19"/>
  <c r="BP93" i="19"/>
  <c r="BX93" i="19"/>
  <c r="CF93" i="19"/>
  <c r="CN93" i="19"/>
  <c r="CV93" i="19"/>
  <c r="E93" i="19"/>
  <c r="M93" i="19"/>
  <c r="U93" i="19"/>
  <c r="AC93" i="19"/>
  <c r="AK93" i="19"/>
  <c r="AS93" i="19"/>
  <c r="BA93" i="19"/>
  <c r="BI93" i="19"/>
  <c r="BQ93" i="19"/>
  <c r="BY93" i="19"/>
  <c r="CG93" i="19"/>
  <c r="CO93" i="19"/>
  <c r="CW93" i="19"/>
  <c r="F93" i="19"/>
  <c r="N93" i="19"/>
  <c r="V93" i="19"/>
  <c r="AD93" i="19"/>
  <c r="AL93" i="19"/>
  <c r="AT93" i="19"/>
  <c r="BB93" i="19"/>
  <c r="BJ93" i="19"/>
  <c r="BR93" i="19"/>
  <c r="BZ93" i="19"/>
  <c r="CH93" i="19"/>
  <c r="CP93" i="19"/>
  <c r="CX93" i="19"/>
  <c r="D93" i="19"/>
  <c r="D94" i="19"/>
  <c r="G110" i="19"/>
  <c r="G111" i="19"/>
  <c r="O110" i="19"/>
  <c r="O111" i="19"/>
  <c r="W110" i="19"/>
  <c r="W111" i="19"/>
  <c r="AE110" i="19"/>
  <c r="AE111" i="19"/>
  <c r="AM110" i="19"/>
  <c r="AU110" i="19"/>
  <c r="BC110" i="19"/>
  <c r="BK110" i="19"/>
  <c r="BS110" i="19"/>
  <c r="CA110" i="19"/>
  <c r="CI110" i="19"/>
  <c r="CQ110" i="19"/>
  <c r="CY110" i="19"/>
  <c r="H110" i="19"/>
  <c r="P110" i="19"/>
  <c r="X110" i="19"/>
  <c r="AF110" i="19"/>
  <c r="AN110" i="19"/>
  <c r="AV110" i="19"/>
  <c r="BD110" i="19"/>
  <c r="BL110" i="19"/>
  <c r="BT110" i="19"/>
  <c r="CB110" i="19"/>
  <c r="CJ110" i="19"/>
  <c r="CR110" i="19"/>
  <c r="CZ110" i="19"/>
  <c r="I110" i="19"/>
  <c r="I111" i="19"/>
  <c r="Q110" i="19"/>
  <c r="Q111" i="19"/>
  <c r="Y110" i="19"/>
  <c r="Y111" i="19"/>
  <c r="AG110" i="19"/>
  <c r="AG111" i="19"/>
  <c r="AO110" i="19"/>
  <c r="AW110" i="19"/>
  <c r="BE110" i="19"/>
  <c r="BM110" i="19"/>
  <c r="BU110" i="19"/>
  <c r="CC110" i="19"/>
  <c r="CK110" i="19"/>
  <c r="CS110" i="19"/>
  <c r="J110" i="19"/>
  <c r="J111" i="19"/>
  <c r="R110" i="19"/>
  <c r="R111" i="19"/>
  <c r="Z110" i="19"/>
  <c r="Z111" i="19"/>
  <c r="AH110" i="19"/>
  <c r="AH111" i="19"/>
  <c r="AP110" i="19"/>
  <c r="AX110" i="19"/>
  <c r="BF110" i="19"/>
  <c r="BN110" i="19"/>
  <c r="BV110" i="19"/>
  <c r="CD110" i="19"/>
  <c r="CL110" i="19"/>
  <c r="CT110" i="19"/>
  <c r="K110" i="19"/>
  <c r="S110" i="19"/>
  <c r="S111" i="19"/>
  <c r="AA110" i="19"/>
  <c r="AA111" i="19"/>
  <c r="AI110" i="19"/>
  <c r="AI111" i="19"/>
  <c r="AQ110" i="19"/>
  <c r="AY110" i="19"/>
  <c r="BG110" i="19"/>
  <c r="BO110" i="19"/>
  <c r="BW110" i="19"/>
  <c r="CE110" i="19"/>
  <c r="CM110" i="19"/>
  <c r="CU110" i="19"/>
  <c r="L110" i="19"/>
  <c r="L111" i="19"/>
  <c r="T110" i="19"/>
  <c r="T111" i="19"/>
  <c r="AB110" i="19"/>
  <c r="AB111" i="19"/>
  <c r="AJ110" i="19"/>
  <c r="AR110" i="19"/>
  <c r="AZ110" i="19"/>
  <c r="BH110" i="19"/>
  <c r="BP110" i="19"/>
  <c r="BX110" i="19"/>
  <c r="CF110" i="19"/>
  <c r="CN110" i="19"/>
  <c r="CV110" i="19"/>
  <c r="E110" i="19"/>
  <c r="E111" i="19"/>
  <c r="M110" i="19"/>
  <c r="M111" i="19"/>
  <c r="U110" i="19"/>
  <c r="U111" i="19"/>
  <c r="AC110" i="19"/>
  <c r="AC111" i="19"/>
  <c r="AK110" i="19"/>
  <c r="AS110" i="19"/>
  <c r="BA110" i="19"/>
  <c r="BI110" i="19"/>
  <c r="BQ110" i="19"/>
  <c r="BY110" i="19"/>
  <c r="CG110" i="19"/>
  <c r="CO110" i="19"/>
  <c r="CW110" i="19"/>
  <c r="F110" i="19"/>
  <c r="F111" i="19"/>
  <c r="N110" i="19"/>
  <c r="N111" i="19"/>
  <c r="V110" i="19"/>
  <c r="V111" i="19"/>
  <c r="AD110" i="19"/>
  <c r="AD111" i="19"/>
  <c r="AL110" i="19"/>
  <c r="AT110" i="19"/>
  <c r="BB110" i="19"/>
  <c r="BJ110" i="19"/>
  <c r="BR110" i="19"/>
  <c r="BZ110" i="19"/>
  <c r="CH110" i="19"/>
  <c r="CP110" i="19"/>
  <c r="CX110" i="19"/>
  <c r="D110" i="19"/>
  <c r="D111" i="19"/>
  <c r="J114" i="19"/>
  <c r="J115" i="19"/>
  <c r="R114" i="19"/>
  <c r="R115" i="19"/>
  <c r="Z114" i="19"/>
  <c r="Z115" i="19"/>
  <c r="AH114" i="19"/>
  <c r="AH115" i="19"/>
  <c r="AP114" i="19"/>
  <c r="AX114" i="19"/>
  <c r="BF114" i="19"/>
  <c r="BN114" i="19"/>
  <c r="BV114" i="19"/>
  <c r="CD114" i="19"/>
  <c r="K114" i="19"/>
  <c r="K115" i="19"/>
  <c r="S114" i="19"/>
  <c r="S115" i="19"/>
  <c r="AA114" i="19"/>
  <c r="AA115" i="19"/>
  <c r="AI114" i="19"/>
  <c r="AI115" i="19"/>
  <c r="AQ114" i="19"/>
  <c r="AY114" i="19"/>
  <c r="BG114" i="19"/>
  <c r="BO114" i="19"/>
  <c r="BW114" i="19"/>
  <c r="CE114" i="19"/>
  <c r="L114" i="19"/>
  <c r="L115" i="19"/>
  <c r="T114" i="19"/>
  <c r="T115" i="19"/>
  <c r="AB114" i="19"/>
  <c r="AB115" i="19"/>
  <c r="AJ114" i="19"/>
  <c r="AR114" i="19"/>
  <c r="AZ114" i="19"/>
  <c r="BH114" i="19"/>
  <c r="BP114" i="19"/>
  <c r="BX114" i="19"/>
  <c r="CF114" i="19"/>
  <c r="E114" i="19"/>
  <c r="E115" i="19"/>
  <c r="M114" i="19"/>
  <c r="M115" i="19"/>
  <c r="U114" i="19"/>
  <c r="U115" i="19"/>
  <c r="AC114" i="19"/>
  <c r="AC115" i="19"/>
  <c r="AK114" i="19"/>
  <c r="AS114" i="19"/>
  <c r="BA114" i="19"/>
  <c r="BI114" i="19"/>
  <c r="BQ114" i="19"/>
  <c r="BY114" i="19"/>
  <c r="F114" i="19"/>
  <c r="F115" i="19"/>
  <c r="N114" i="19"/>
  <c r="N115" i="19"/>
  <c r="V114" i="19"/>
  <c r="V115" i="19"/>
  <c r="AD114" i="19"/>
  <c r="AD115" i="19"/>
  <c r="AL114" i="19"/>
  <c r="AT114" i="19"/>
  <c r="BB114" i="19"/>
  <c r="BJ114" i="19"/>
  <c r="BR114" i="19"/>
  <c r="BZ114" i="19"/>
  <c r="G114" i="19"/>
  <c r="G115" i="19"/>
  <c r="O114" i="19"/>
  <c r="O115" i="19"/>
  <c r="W114" i="19"/>
  <c r="W115" i="19"/>
  <c r="AE114" i="19"/>
  <c r="AE115" i="19"/>
  <c r="AM114" i="19"/>
  <c r="AU114" i="19"/>
  <c r="BC114" i="19"/>
  <c r="BK114" i="19"/>
  <c r="BS114" i="19"/>
  <c r="CA114" i="19"/>
  <c r="P114" i="19"/>
  <c r="P115" i="19"/>
  <c r="AV114" i="19"/>
  <c r="CB114" i="19"/>
  <c r="CM114" i="19"/>
  <c r="CU114" i="19"/>
  <c r="Q114" i="19"/>
  <c r="Q115" i="19"/>
  <c r="AW114" i="19"/>
  <c r="CC114" i="19"/>
  <c r="CN114" i="19"/>
  <c r="CV114" i="19"/>
  <c r="X114" i="19"/>
  <c r="X115" i="19"/>
  <c r="BD114" i="19"/>
  <c r="CG114" i="19"/>
  <c r="CO114" i="19"/>
  <c r="CW114" i="19"/>
  <c r="Y114" i="19"/>
  <c r="Y115" i="19"/>
  <c r="BE114" i="19"/>
  <c r="CH114" i="19"/>
  <c r="CP114" i="19"/>
  <c r="CX114" i="19"/>
  <c r="AF114" i="19"/>
  <c r="AF115" i="19"/>
  <c r="BL114" i="19"/>
  <c r="CI114" i="19"/>
  <c r="CQ114" i="19"/>
  <c r="CY114" i="19"/>
  <c r="AG114" i="19"/>
  <c r="AG115" i="19"/>
  <c r="BM114" i="19"/>
  <c r="CJ114" i="19"/>
  <c r="CR114" i="19"/>
  <c r="CZ114" i="19"/>
  <c r="H114" i="19"/>
  <c r="H115" i="19"/>
  <c r="AN114" i="19"/>
  <c r="BT114" i="19"/>
  <c r="CK114" i="19"/>
  <c r="CS114" i="19"/>
  <c r="I114" i="19"/>
  <c r="I115" i="19"/>
  <c r="AO114" i="19"/>
  <c r="BU114" i="19"/>
  <c r="CL114" i="19"/>
  <c r="CT114" i="19"/>
  <c r="D114" i="19"/>
  <c r="D115" i="19"/>
  <c r="N67" i="18"/>
  <c r="D92" i="18"/>
  <c r="H54" i="18"/>
  <c r="G58" i="18"/>
  <c r="H46" i="18"/>
  <c r="D58" i="18"/>
  <c r="H111" i="19"/>
  <c r="P111" i="19"/>
  <c r="X111" i="19"/>
  <c r="AF111" i="19"/>
  <c r="K111" i="19"/>
  <c r="I54" i="18"/>
  <c r="H58" i="18"/>
  <c r="O74" i="18"/>
  <c r="E92" i="18"/>
  <c r="G46" i="18"/>
  <c r="C58" i="18"/>
  <c r="AI107" i="19"/>
  <c r="U107" i="19"/>
  <c r="W107" i="19"/>
  <c r="G54" i="18"/>
  <c r="F58" i="18"/>
  <c r="I46" i="18"/>
  <c r="E58" i="18"/>
  <c r="AF53" i="19"/>
  <c r="AF48" i="19"/>
  <c r="AI144" i="19"/>
  <c r="AI149" i="19"/>
  <c r="AI139" i="19"/>
  <c r="AF27" i="19"/>
  <c r="AF37" i="19"/>
  <c r="AF32" i="19"/>
  <c r="AH19" i="19"/>
  <c r="AI15" i="19"/>
  <c r="AI133" i="19"/>
  <c r="AJ18" i="19"/>
  <c r="AI123" i="19"/>
  <c r="AI128" i="19"/>
  <c r="CA93" i="19"/>
  <c r="BS93" i="19"/>
  <c r="AM93" i="19"/>
  <c r="H93" i="19"/>
  <c r="CY93" i="19"/>
  <c r="CQ93" i="19"/>
  <c r="W93" i="19"/>
  <c r="O93" i="19"/>
  <c r="O94" i="19"/>
  <c r="G93" i="19"/>
  <c r="G94" i="19"/>
  <c r="BK93" i="19"/>
  <c r="BC93" i="19"/>
  <c r="AH26" i="19"/>
  <c r="AH31" i="19"/>
  <c r="AH43" i="19"/>
  <c r="AH36" i="19"/>
  <c r="G70" i="19"/>
  <c r="O70" i="19"/>
  <c r="O71" i="19"/>
  <c r="W70" i="19"/>
  <c r="W71" i="19"/>
  <c r="AE70" i="19"/>
  <c r="AM70" i="19"/>
  <c r="AU70" i="19"/>
  <c r="BC70" i="19"/>
  <c r="BK70" i="19"/>
  <c r="BS70" i="19"/>
  <c r="CA70" i="19"/>
  <c r="CI70" i="19"/>
  <c r="CQ70" i="19"/>
  <c r="CY70" i="19"/>
  <c r="H70" i="19"/>
  <c r="H71" i="19"/>
  <c r="P70" i="19"/>
  <c r="P71" i="19"/>
  <c r="X70" i="19"/>
  <c r="X71" i="19"/>
  <c r="AF70" i="19"/>
  <c r="AN70" i="19"/>
  <c r="AV70" i="19"/>
  <c r="BD70" i="19"/>
  <c r="BL70" i="19"/>
  <c r="BT70" i="19"/>
  <c r="CB70" i="19"/>
  <c r="CJ70" i="19"/>
  <c r="CR70" i="19"/>
  <c r="CZ70" i="19"/>
  <c r="I70" i="19"/>
  <c r="I71" i="19"/>
  <c r="Q70" i="19"/>
  <c r="Y70" i="19"/>
  <c r="AG70" i="19"/>
  <c r="AG71" i="19"/>
  <c r="AO70" i="19"/>
  <c r="AW70" i="19"/>
  <c r="BE70" i="19"/>
  <c r="BM70" i="19"/>
  <c r="BU70" i="19"/>
  <c r="CC70" i="19"/>
  <c r="CK70" i="19"/>
  <c r="CS70" i="19"/>
  <c r="J70" i="19"/>
  <c r="J71" i="19"/>
  <c r="R70" i="19"/>
  <c r="R71" i="19"/>
  <c r="Z70" i="19"/>
  <c r="AH70" i="19"/>
  <c r="AH71" i="19"/>
  <c r="AP70" i="19"/>
  <c r="AX70" i="19"/>
  <c r="BF70" i="19"/>
  <c r="BN70" i="19"/>
  <c r="BV70" i="19"/>
  <c r="CD70" i="19"/>
  <c r="CL70" i="19"/>
  <c r="CT70" i="19"/>
  <c r="K70" i="19"/>
  <c r="K71" i="19"/>
  <c r="S70" i="19"/>
  <c r="AA70" i="19"/>
  <c r="AA71" i="19"/>
  <c r="AI70" i="19"/>
  <c r="AI71" i="19"/>
  <c r="AQ70" i="19"/>
  <c r="AY70" i="19"/>
  <c r="BG70" i="19"/>
  <c r="BO70" i="19"/>
  <c r="BW70" i="19"/>
  <c r="CE70" i="19"/>
  <c r="CM70" i="19"/>
  <c r="CU70" i="19"/>
  <c r="L70" i="19"/>
  <c r="L71" i="19"/>
  <c r="T70" i="19"/>
  <c r="T71" i="19"/>
  <c r="AB70" i="19"/>
  <c r="AB71" i="19"/>
  <c r="AJ70" i="19"/>
  <c r="AJ71" i="19"/>
  <c r="AR70" i="19"/>
  <c r="AZ70" i="19"/>
  <c r="BH70" i="19"/>
  <c r="BP70" i="19"/>
  <c r="BX70" i="19"/>
  <c r="CF70" i="19"/>
  <c r="CN70" i="19"/>
  <c r="CV70" i="19"/>
  <c r="E70" i="19"/>
  <c r="E71" i="19"/>
  <c r="M70" i="19"/>
  <c r="U70" i="19"/>
  <c r="AC70" i="19"/>
  <c r="AC71" i="19"/>
  <c r="AK70" i="19"/>
  <c r="AS70" i="19"/>
  <c r="BA70" i="19"/>
  <c r="BI70" i="19"/>
  <c r="BQ70" i="19"/>
  <c r="BY70" i="19"/>
  <c r="CG70" i="19"/>
  <c r="CO70" i="19"/>
  <c r="CW70" i="19"/>
  <c r="F70" i="19"/>
  <c r="F71" i="19"/>
  <c r="N70" i="19"/>
  <c r="V70" i="19"/>
  <c r="V71" i="19"/>
  <c r="AD70" i="19"/>
  <c r="AD71" i="19"/>
  <c r="AL70" i="19"/>
  <c r="AT70" i="19"/>
  <c r="BB70" i="19"/>
  <c r="BJ70" i="19"/>
  <c r="BR70" i="19"/>
  <c r="BZ70" i="19"/>
  <c r="CH70" i="19"/>
  <c r="CP70" i="19"/>
  <c r="CX70" i="19"/>
  <c r="D70" i="19"/>
  <c r="G60" i="19"/>
  <c r="G61" i="19"/>
  <c r="O60" i="19"/>
  <c r="O61" i="19"/>
  <c r="W60" i="19"/>
  <c r="W61" i="19"/>
  <c r="AE60" i="19"/>
  <c r="AM60" i="19"/>
  <c r="AU60" i="19"/>
  <c r="BC60" i="19"/>
  <c r="BK60" i="19"/>
  <c r="BS60" i="19"/>
  <c r="CA60" i="19"/>
  <c r="CI60" i="19"/>
  <c r="CQ60" i="19"/>
  <c r="CY60" i="19"/>
  <c r="H60" i="19"/>
  <c r="P60" i="19"/>
  <c r="X60" i="19"/>
  <c r="X61" i="19"/>
  <c r="AF60" i="19"/>
  <c r="AF61" i="19"/>
  <c r="AN60" i="19"/>
  <c r="AV60" i="19"/>
  <c r="BD60" i="19"/>
  <c r="BL60" i="19"/>
  <c r="BT60" i="19"/>
  <c r="CB60" i="19"/>
  <c r="CJ60" i="19"/>
  <c r="CR60" i="19"/>
  <c r="CZ60" i="19"/>
  <c r="I60" i="19"/>
  <c r="I61" i="19"/>
  <c r="Q60" i="19"/>
  <c r="Q61" i="19"/>
  <c r="Y60" i="19"/>
  <c r="Y61" i="19"/>
  <c r="AG60" i="19"/>
  <c r="AO60" i="19"/>
  <c r="AW60" i="19"/>
  <c r="BE60" i="19"/>
  <c r="BM60" i="19"/>
  <c r="BU60" i="19"/>
  <c r="CC60" i="19"/>
  <c r="CK60" i="19"/>
  <c r="CS60" i="19"/>
  <c r="J60" i="19"/>
  <c r="R60" i="19"/>
  <c r="R61" i="19"/>
  <c r="Z60" i="19"/>
  <c r="Z61" i="19"/>
  <c r="AH60" i="19"/>
  <c r="AH61" i="19"/>
  <c r="AP60" i="19"/>
  <c r="AX60" i="19"/>
  <c r="BF60" i="19"/>
  <c r="BN60" i="19"/>
  <c r="BV60" i="19"/>
  <c r="CD60" i="19"/>
  <c r="CL60" i="19"/>
  <c r="CT60" i="19"/>
  <c r="K60" i="19"/>
  <c r="K61" i="19"/>
  <c r="S60" i="19"/>
  <c r="AA60" i="19"/>
  <c r="AA61" i="19"/>
  <c r="AI60" i="19"/>
  <c r="AQ60" i="19"/>
  <c r="AY60" i="19"/>
  <c r="BG60" i="19"/>
  <c r="BO60" i="19"/>
  <c r="BW60" i="19"/>
  <c r="CE60" i="19"/>
  <c r="CM60" i="19"/>
  <c r="CU60" i="19"/>
  <c r="L60" i="19"/>
  <c r="T60" i="19"/>
  <c r="AB60" i="19"/>
  <c r="AB61" i="19"/>
  <c r="AJ60" i="19"/>
  <c r="AJ61" i="19"/>
  <c r="AR60" i="19"/>
  <c r="AZ60" i="19"/>
  <c r="BH60" i="19"/>
  <c r="BP60" i="19"/>
  <c r="BX60" i="19"/>
  <c r="CF60" i="19"/>
  <c r="CN60" i="19"/>
  <c r="CV60" i="19"/>
  <c r="E60" i="19"/>
  <c r="E61" i="19"/>
  <c r="M60" i="19"/>
  <c r="M61" i="19"/>
  <c r="U60" i="19"/>
  <c r="U61" i="19"/>
  <c r="AC60" i="19"/>
  <c r="AK60" i="19"/>
  <c r="AS60" i="19"/>
  <c r="BA60" i="19"/>
  <c r="BI60" i="19"/>
  <c r="BQ60" i="19"/>
  <c r="BY60" i="19"/>
  <c r="CG60" i="19"/>
  <c r="CO60" i="19"/>
  <c r="CW60" i="19"/>
  <c r="F60" i="19"/>
  <c r="F61" i="19"/>
  <c r="N60" i="19"/>
  <c r="N61" i="19"/>
  <c r="V60" i="19"/>
  <c r="V61" i="19"/>
  <c r="AD60" i="19"/>
  <c r="AD61" i="19"/>
  <c r="AL60" i="19"/>
  <c r="AT60" i="19"/>
  <c r="BB60" i="19"/>
  <c r="BJ60" i="19"/>
  <c r="BR60" i="19"/>
  <c r="BZ60" i="19"/>
  <c r="CH60" i="19"/>
  <c r="CP60" i="19"/>
  <c r="CX60" i="19"/>
  <c r="D60" i="19"/>
  <c r="D61" i="19"/>
  <c r="K65" i="19"/>
  <c r="S65" i="19"/>
  <c r="AA65" i="19"/>
  <c r="AA66" i="19"/>
  <c r="AI65" i="19"/>
  <c r="AI66" i="19"/>
  <c r="AQ65" i="19"/>
  <c r="AY65" i="19"/>
  <c r="BG65" i="19"/>
  <c r="BO65" i="19"/>
  <c r="BW65" i="19"/>
  <c r="CE65" i="19"/>
  <c r="CM65" i="19"/>
  <c r="CU65" i="19"/>
  <c r="L65" i="19"/>
  <c r="L66" i="19"/>
  <c r="T65" i="19"/>
  <c r="T66" i="19"/>
  <c r="AB65" i="19"/>
  <c r="AJ65" i="19"/>
  <c r="AJ66" i="19"/>
  <c r="AR65" i="19"/>
  <c r="AZ65" i="19"/>
  <c r="BH65" i="19"/>
  <c r="BP65" i="19"/>
  <c r="BX65" i="19"/>
  <c r="CF65" i="19"/>
  <c r="CN65" i="19"/>
  <c r="CV65" i="19"/>
  <c r="E65" i="19"/>
  <c r="M65" i="19"/>
  <c r="M66" i="19"/>
  <c r="U65" i="19"/>
  <c r="AC65" i="19"/>
  <c r="AC66" i="19"/>
  <c r="AK65" i="19"/>
  <c r="AS65" i="19"/>
  <c r="BA65" i="19"/>
  <c r="BI65" i="19"/>
  <c r="BQ65" i="19"/>
  <c r="BY65" i="19"/>
  <c r="CG65" i="19"/>
  <c r="CO65" i="19"/>
  <c r="CW65" i="19"/>
  <c r="F65" i="19"/>
  <c r="F66" i="19"/>
  <c r="N65" i="19"/>
  <c r="V65" i="19"/>
  <c r="V66" i="19"/>
  <c r="AD65" i="19"/>
  <c r="AL65" i="19"/>
  <c r="AT65" i="19"/>
  <c r="BB65" i="19"/>
  <c r="BJ65" i="19"/>
  <c r="BR65" i="19"/>
  <c r="BZ65" i="19"/>
  <c r="CH65" i="19"/>
  <c r="CP65" i="19"/>
  <c r="CX65" i="19"/>
  <c r="G65" i="19"/>
  <c r="G66" i="19"/>
  <c r="O65" i="19"/>
  <c r="O66" i="19"/>
  <c r="W65" i="19"/>
  <c r="W66" i="19"/>
  <c r="AE65" i="19"/>
  <c r="AE66" i="19"/>
  <c r="AM65" i="19"/>
  <c r="AU65" i="19"/>
  <c r="BC65" i="19"/>
  <c r="BK65" i="19"/>
  <c r="BS65" i="19"/>
  <c r="CA65" i="19"/>
  <c r="CI65" i="19"/>
  <c r="CQ65" i="19"/>
  <c r="CY65" i="19"/>
  <c r="H65" i="19"/>
  <c r="H66" i="19"/>
  <c r="P65" i="19"/>
  <c r="X65" i="19"/>
  <c r="AF65" i="19"/>
  <c r="AF66" i="19"/>
  <c r="AN65" i="19"/>
  <c r="AV65" i="19"/>
  <c r="BD65" i="19"/>
  <c r="BL65" i="19"/>
  <c r="BT65" i="19"/>
  <c r="CB65" i="19"/>
  <c r="CJ65" i="19"/>
  <c r="CR65" i="19"/>
  <c r="CZ65" i="19"/>
  <c r="I65" i="19"/>
  <c r="I66" i="19"/>
  <c r="Q65" i="19"/>
  <c r="Q66" i="19"/>
  <c r="Y65" i="19"/>
  <c r="Y66" i="19"/>
  <c r="AG65" i="19"/>
  <c r="AG66" i="19"/>
  <c r="AO65" i="19"/>
  <c r="AW65" i="19"/>
  <c r="BE65" i="19"/>
  <c r="BM65" i="19"/>
  <c r="BU65" i="19"/>
  <c r="CC65" i="19"/>
  <c r="CK65" i="19"/>
  <c r="CS65" i="19"/>
  <c r="J65" i="19"/>
  <c r="R65" i="19"/>
  <c r="R66" i="19"/>
  <c r="Z65" i="19"/>
  <c r="AH65" i="19"/>
  <c r="AH66" i="19"/>
  <c r="AP65" i="19"/>
  <c r="AX65" i="19"/>
  <c r="BF65" i="19"/>
  <c r="BN65" i="19"/>
  <c r="BV65" i="19"/>
  <c r="CD65" i="19"/>
  <c r="CL65" i="19"/>
  <c r="CT65" i="19"/>
  <c r="D65" i="19"/>
  <c r="D66" i="19"/>
  <c r="K76" i="19"/>
  <c r="K77" i="19"/>
  <c r="S76" i="19"/>
  <c r="AA76" i="19"/>
  <c r="AA77" i="19"/>
  <c r="AI76" i="19"/>
  <c r="AQ76" i="19"/>
  <c r="AY76" i="19"/>
  <c r="BG76" i="19"/>
  <c r="BO76" i="19"/>
  <c r="BW76" i="19"/>
  <c r="CE76" i="19"/>
  <c r="CM76" i="19"/>
  <c r="CU76" i="19"/>
  <c r="L76" i="19"/>
  <c r="L77" i="19"/>
  <c r="T76" i="19"/>
  <c r="T77" i="19"/>
  <c r="AB76" i="19"/>
  <c r="AB77" i="19"/>
  <c r="AJ76" i="19"/>
  <c r="AJ77" i="19"/>
  <c r="AR76" i="19"/>
  <c r="AZ76" i="19"/>
  <c r="BH76" i="19"/>
  <c r="BP76" i="19"/>
  <c r="BX76" i="19"/>
  <c r="CF76" i="19"/>
  <c r="CN76" i="19"/>
  <c r="CV76" i="19"/>
  <c r="E76" i="19"/>
  <c r="E77" i="19"/>
  <c r="M76" i="19"/>
  <c r="M77" i="19"/>
  <c r="U76" i="19"/>
  <c r="U77" i="19"/>
  <c r="AC76" i="19"/>
  <c r="AC77" i="19"/>
  <c r="AK76" i="19"/>
  <c r="AS76" i="19"/>
  <c r="BA76" i="19"/>
  <c r="BI76" i="19"/>
  <c r="BQ76" i="19"/>
  <c r="BY76" i="19"/>
  <c r="CG76" i="19"/>
  <c r="CO76" i="19"/>
  <c r="CW76" i="19"/>
  <c r="F76" i="19"/>
  <c r="F77" i="19"/>
  <c r="N76" i="19"/>
  <c r="N77" i="19"/>
  <c r="V76" i="19"/>
  <c r="V77" i="19"/>
  <c r="AD76" i="19"/>
  <c r="AD77" i="19"/>
  <c r="AL76" i="19"/>
  <c r="AT76" i="19"/>
  <c r="BB76" i="19"/>
  <c r="BJ76" i="19"/>
  <c r="BR76" i="19"/>
  <c r="BZ76" i="19"/>
  <c r="CH76" i="19"/>
  <c r="CP76" i="19"/>
  <c r="CX76" i="19"/>
  <c r="G76" i="19"/>
  <c r="G77" i="19"/>
  <c r="O76" i="19"/>
  <c r="O77" i="19"/>
  <c r="W76" i="19"/>
  <c r="W77" i="19"/>
  <c r="AE76" i="19"/>
  <c r="AE77" i="19"/>
  <c r="AM76" i="19"/>
  <c r="AU76" i="19"/>
  <c r="BC76" i="19"/>
  <c r="BK76" i="19"/>
  <c r="BS76" i="19"/>
  <c r="CA76" i="19"/>
  <c r="CI76" i="19"/>
  <c r="CQ76" i="19"/>
  <c r="CY76" i="19"/>
  <c r="H76" i="19"/>
  <c r="H77" i="19"/>
  <c r="P76" i="19"/>
  <c r="P77" i="19"/>
  <c r="X76" i="19"/>
  <c r="X77" i="19"/>
  <c r="AF76" i="19"/>
  <c r="AF77" i="19"/>
  <c r="AN76" i="19"/>
  <c r="AV76" i="19"/>
  <c r="BD76" i="19"/>
  <c r="BL76" i="19"/>
  <c r="BT76" i="19"/>
  <c r="CB76" i="19"/>
  <c r="CJ76" i="19"/>
  <c r="CR76" i="19"/>
  <c r="CZ76" i="19"/>
  <c r="I76" i="19"/>
  <c r="I77" i="19"/>
  <c r="Q76" i="19"/>
  <c r="Q77" i="19"/>
  <c r="Y76" i="19"/>
  <c r="Y77" i="19"/>
  <c r="AG76" i="19"/>
  <c r="AG77" i="19"/>
  <c r="AO76" i="19"/>
  <c r="AW76" i="19"/>
  <c r="BE76" i="19"/>
  <c r="BM76" i="19"/>
  <c r="BU76" i="19"/>
  <c r="CC76" i="19"/>
  <c r="CK76" i="19"/>
  <c r="CS76" i="19"/>
  <c r="J76" i="19"/>
  <c r="J77" i="19"/>
  <c r="R76" i="19"/>
  <c r="Z76" i="19"/>
  <c r="Z77" i="19"/>
  <c r="AH76" i="19"/>
  <c r="AH77" i="19"/>
  <c r="AP76" i="19"/>
  <c r="AX76" i="19"/>
  <c r="BF76" i="19"/>
  <c r="BN76" i="19"/>
  <c r="BV76" i="19"/>
  <c r="CD76" i="19"/>
  <c r="CL76" i="19"/>
  <c r="CT76" i="19"/>
  <c r="D76" i="19"/>
  <c r="D77" i="19"/>
  <c r="G81" i="19"/>
  <c r="G82" i="19"/>
  <c r="O81" i="19"/>
  <c r="O82" i="19"/>
  <c r="W81" i="19"/>
  <c r="W82" i="19"/>
  <c r="AE81" i="19"/>
  <c r="AE82" i="19"/>
  <c r="AM81" i="19"/>
  <c r="AU81" i="19"/>
  <c r="BC81" i="19"/>
  <c r="BK81" i="19"/>
  <c r="BS81" i="19"/>
  <c r="CA81" i="19"/>
  <c r="CI81" i="19"/>
  <c r="CQ81" i="19"/>
  <c r="CY81" i="19"/>
  <c r="H81" i="19"/>
  <c r="H82" i="19"/>
  <c r="P81" i="19"/>
  <c r="X81" i="19"/>
  <c r="X82" i="19"/>
  <c r="AF81" i="19"/>
  <c r="AF82" i="19"/>
  <c r="AN81" i="19"/>
  <c r="AV81" i="19"/>
  <c r="BD81" i="19"/>
  <c r="BL81" i="19"/>
  <c r="BT81" i="19"/>
  <c r="CB81" i="19"/>
  <c r="CJ81" i="19"/>
  <c r="CR81" i="19"/>
  <c r="CZ81" i="19"/>
  <c r="I81" i="19"/>
  <c r="I82" i="19"/>
  <c r="Q81" i="19"/>
  <c r="Q82" i="19"/>
  <c r="Y81" i="19"/>
  <c r="Y82" i="19"/>
  <c r="AG81" i="19"/>
  <c r="AG82" i="19"/>
  <c r="AO81" i="19"/>
  <c r="AW81" i="19"/>
  <c r="BE81" i="19"/>
  <c r="BM81" i="19"/>
  <c r="BU81" i="19"/>
  <c r="CC81" i="19"/>
  <c r="CK81" i="19"/>
  <c r="CS81" i="19"/>
  <c r="J81" i="19"/>
  <c r="R81" i="19"/>
  <c r="R82" i="19"/>
  <c r="Z81" i="19"/>
  <c r="Z82" i="19"/>
  <c r="AH81" i="19"/>
  <c r="AH82" i="19"/>
  <c r="AP81" i="19"/>
  <c r="AX81" i="19"/>
  <c r="BF81" i="19"/>
  <c r="BN81" i="19"/>
  <c r="BV81" i="19"/>
  <c r="CD81" i="19"/>
  <c r="CL81" i="19"/>
  <c r="CT81" i="19"/>
  <c r="K81" i="19"/>
  <c r="K82" i="19"/>
  <c r="S81" i="19"/>
  <c r="S82" i="19"/>
  <c r="AA81" i="19"/>
  <c r="AI81" i="19"/>
  <c r="AI82" i="19"/>
  <c r="AQ81" i="19"/>
  <c r="AY81" i="19"/>
  <c r="BG81" i="19"/>
  <c r="BO81" i="19"/>
  <c r="BW81" i="19"/>
  <c r="CE81" i="19"/>
  <c r="CM81" i="19"/>
  <c r="CU81" i="19"/>
  <c r="L81" i="19"/>
  <c r="L82" i="19"/>
  <c r="T81" i="19"/>
  <c r="T82" i="19"/>
  <c r="AB81" i="19"/>
  <c r="AJ81" i="19"/>
  <c r="AJ82" i="19"/>
  <c r="AR81" i="19"/>
  <c r="AZ81" i="19"/>
  <c r="BH81" i="19"/>
  <c r="BP81" i="19"/>
  <c r="BX81" i="19"/>
  <c r="CF81" i="19"/>
  <c r="CN81" i="19"/>
  <c r="CV81" i="19"/>
  <c r="E81" i="19"/>
  <c r="E82" i="19"/>
  <c r="M81" i="19"/>
  <c r="M82" i="19"/>
  <c r="U81" i="19"/>
  <c r="U82" i="19"/>
  <c r="AC81" i="19"/>
  <c r="AC82" i="19"/>
  <c r="AK81" i="19"/>
  <c r="AS81" i="19"/>
  <c r="BA81" i="19"/>
  <c r="BI81" i="19"/>
  <c r="BQ81" i="19"/>
  <c r="BY81" i="19"/>
  <c r="CG81" i="19"/>
  <c r="CO81" i="19"/>
  <c r="CW81" i="19"/>
  <c r="F81" i="19"/>
  <c r="F82" i="19"/>
  <c r="N81" i="19"/>
  <c r="N82" i="19"/>
  <c r="V81" i="19"/>
  <c r="V82" i="19"/>
  <c r="AD81" i="19"/>
  <c r="AD82" i="19"/>
  <c r="AL81" i="19"/>
  <c r="AT81" i="19"/>
  <c r="BB81" i="19"/>
  <c r="BJ81" i="19"/>
  <c r="BR81" i="19"/>
  <c r="BZ81" i="19"/>
  <c r="CH81" i="19"/>
  <c r="CP81" i="19"/>
  <c r="CX81" i="19"/>
  <c r="D81" i="19"/>
  <c r="G101" i="19"/>
  <c r="G102" i="19"/>
  <c r="O101" i="19"/>
  <c r="W101" i="19"/>
  <c r="W102" i="19"/>
  <c r="AE101" i="19"/>
  <c r="AE102" i="19"/>
  <c r="AM101" i="19"/>
  <c r="AU101" i="19"/>
  <c r="BC101" i="19"/>
  <c r="BK101" i="19"/>
  <c r="BS101" i="19"/>
  <c r="CA101" i="19"/>
  <c r="CI101" i="19"/>
  <c r="CQ101" i="19"/>
  <c r="CY101" i="19"/>
  <c r="H101" i="19"/>
  <c r="H102" i="19"/>
  <c r="P101" i="19"/>
  <c r="P102" i="19"/>
  <c r="X101" i="19"/>
  <c r="X102" i="19"/>
  <c r="AF101" i="19"/>
  <c r="AF102" i="19"/>
  <c r="AN101" i="19"/>
  <c r="AV101" i="19"/>
  <c r="BD101" i="19"/>
  <c r="BL101" i="19"/>
  <c r="BT101" i="19"/>
  <c r="CB101" i="19"/>
  <c r="CJ101" i="19"/>
  <c r="CR101" i="19"/>
  <c r="CZ101" i="19"/>
  <c r="I101" i="19"/>
  <c r="I102" i="19"/>
  <c r="Q101" i="19"/>
  <c r="Q102" i="19"/>
  <c r="Y101" i="19"/>
  <c r="Y102" i="19"/>
  <c r="AG101" i="19"/>
  <c r="AG102" i="19"/>
  <c r="AO101" i="19"/>
  <c r="AW101" i="19"/>
  <c r="BE101" i="19"/>
  <c r="BM101" i="19"/>
  <c r="BU101" i="19"/>
  <c r="CC101" i="19"/>
  <c r="CK101" i="19"/>
  <c r="CS101" i="19"/>
  <c r="J101" i="19"/>
  <c r="J102" i="19"/>
  <c r="R101" i="19"/>
  <c r="R102" i="19"/>
  <c r="Z101" i="19"/>
  <c r="Z102" i="19"/>
  <c r="AH101" i="19"/>
  <c r="AH102" i="19"/>
  <c r="AP101" i="19"/>
  <c r="AX101" i="19"/>
  <c r="BF101" i="19"/>
  <c r="BN101" i="19"/>
  <c r="BV101" i="19"/>
  <c r="CD101" i="19"/>
  <c r="CL101" i="19"/>
  <c r="CT101" i="19"/>
  <c r="K101" i="19"/>
  <c r="K102" i="19"/>
  <c r="S101" i="19"/>
  <c r="S102" i="19"/>
  <c r="AA101" i="19"/>
  <c r="AA102" i="19"/>
  <c r="AI101" i="19"/>
  <c r="AI102" i="19"/>
  <c r="AQ101" i="19"/>
  <c r="AY101" i="19"/>
  <c r="BG101" i="19"/>
  <c r="BO101" i="19"/>
  <c r="BW101" i="19"/>
  <c r="CE101" i="19"/>
  <c r="CM101" i="19"/>
  <c r="CU101" i="19"/>
  <c r="L101" i="19"/>
  <c r="L102" i="19"/>
  <c r="T101" i="19"/>
  <c r="T102" i="19"/>
  <c r="AB101" i="19"/>
  <c r="AB102" i="19"/>
  <c r="AJ101" i="19"/>
  <c r="AR101" i="19"/>
  <c r="AZ101" i="19"/>
  <c r="BH101" i="19"/>
  <c r="BP101" i="19"/>
  <c r="BX101" i="19"/>
  <c r="CF101" i="19"/>
  <c r="CN101" i="19"/>
  <c r="CV101" i="19"/>
  <c r="E101" i="19"/>
  <c r="E102" i="19"/>
  <c r="M101" i="19"/>
  <c r="M102" i="19"/>
  <c r="U101" i="19"/>
  <c r="U102" i="19"/>
  <c r="AC101" i="19"/>
  <c r="AC102" i="19"/>
  <c r="AK101" i="19"/>
  <c r="AS101" i="19"/>
  <c r="BA101" i="19"/>
  <c r="BI101" i="19"/>
  <c r="BQ101" i="19"/>
  <c r="BY101" i="19"/>
  <c r="CG101" i="19"/>
  <c r="CO101" i="19"/>
  <c r="CW101" i="19"/>
  <c r="F101" i="19"/>
  <c r="F102" i="19"/>
  <c r="N101" i="19"/>
  <c r="N102" i="19"/>
  <c r="V101" i="19"/>
  <c r="AD101" i="19"/>
  <c r="AD102" i="19"/>
  <c r="AL101" i="19"/>
  <c r="AT101" i="19"/>
  <c r="BB101" i="19"/>
  <c r="BJ101" i="19"/>
  <c r="BR101" i="19"/>
  <c r="BZ101" i="19"/>
  <c r="CH101" i="19"/>
  <c r="CP101" i="19"/>
  <c r="CX101" i="19"/>
  <c r="D101" i="19"/>
  <c r="D102" i="19"/>
  <c r="K86" i="19"/>
  <c r="K87" i="19"/>
  <c r="S86" i="19"/>
  <c r="S87" i="19"/>
  <c r="AA86" i="19"/>
  <c r="AI86" i="19"/>
  <c r="AI87" i="19"/>
  <c r="AQ86" i="19"/>
  <c r="AY86" i="19"/>
  <c r="BG86" i="19"/>
  <c r="BO86" i="19"/>
  <c r="BW86" i="19"/>
  <c r="CE86" i="19"/>
  <c r="L86" i="19"/>
  <c r="L87" i="19"/>
  <c r="T86" i="19"/>
  <c r="T87" i="19"/>
  <c r="AB86" i="19"/>
  <c r="AB87" i="19"/>
  <c r="AJ86" i="19"/>
  <c r="AJ87" i="19"/>
  <c r="AR86" i="19"/>
  <c r="AZ86" i="19"/>
  <c r="BH86" i="19"/>
  <c r="BP86" i="19"/>
  <c r="BX86" i="19"/>
  <c r="CF86" i="19"/>
  <c r="E86" i="19"/>
  <c r="E87" i="19"/>
  <c r="M86" i="19"/>
  <c r="M87" i="19"/>
  <c r="U86" i="19"/>
  <c r="U87" i="19"/>
  <c r="AC86" i="19"/>
  <c r="AC87" i="19"/>
  <c r="AK86" i="19"/>
  <c r="AS86" i="19"/>
  <c r="BA86" i="19"/>
  <c r="BI86" i="19"/>
  <c r="BQ86" i="19"/>
  <c r="BY86" i="19"/>
  <c r="CG86" i="19"/>
  <c r="F86" i="19"/>
  <c r="F87" i="19"/>
  <c r="N86" i="19"/>
  <c r="N87" i="19"/>
  <c r="V86" i="19"/>
  <c r="V87" i="19"/>
  <c r="AD86" i="19"/>
  <c r="AD87" i="19"/>
  <c r="AL86" i="19"/>
  <c r="AT86" i="19"/>
  <c r="BB86" i="19"/>
  <c r="BJ86" i="19"/>
  <c r="BR86" i="19"/>
  <c r="BZ86" i="19"/>
  <c r="G86" i="19"/>
  <c r="G87" i="19"/>
  <c r="O86" i="19"/>
  <c r="O87" i="19"/>
  <c r="W86" i="19"/>
  <c r="W87" i="19"/>
  <c r="AE86" i="19"/>
  <c r="AE87" i="19"/>
  <c r="AM86" i="19"/>
  <c r="AU86" i="19"/>
  <c r="BC86" i="19"/>
  <c r="BK86" i="19"/>
  <c r="BS86" i="19"/>
  <c r="CA86" i="19"/>
  <c r="H86" i="19"/>
  <c r="H87" i="19"/>
  <c r="P86" i="19"/>
  <c r="P87" i="19"/>
  <c r="X86" i="19"/>
  <c r="X87" i="19"/>
  <c r="AF86" i="19"/>
  <c r="AF87" i="19"/>
  <c r="AN86" i="19"/>
  <c r="AV86" i="19"/>
  <c r="BD86" i="19"/>
  <c r="BL86" i="19"/>
  <c r="BT86" i="19"/>
  <c r="CB86" i="19"/>
  <c r="I86" i="19"/>
  <c r="I87" i="19"/>
  <c r="Q86" i="19"/>
  <c r="Q87" i="19"/>
  <c r="Y86" i="19"/>
  <c r="Y87" i="19"/>
  <c r="AG86" i="19"/>
  <c r="AG87" i="19"/>
  <c r="AO86" i="19"/>
  <c r="AW86" i="19"/>
  <c r="BE86" i="19"/>
  <c r="BM86" i="19"/>
  <c r="BU86" i="19"/>
  <c r="CC86" i="19"/>
  <c r="J86" i="19"/>
  <c r="J87" i="19"/>
  <c r="R86" i="19"/>
  <c r="R87" i="19"/>
  <c r="Z86" i="19"/>
  <c r="Z87" i="19"/>
  <c r="AH86" i="19"/>
  <c r="AP86" i="19"/>
  <c r="AX86" i="19"/>
  <c r="BF86" i="19"/>
  <c r="BN86" i="19"/>
  <c r="BV86" i="19"/>
  <c r="CD86" i="19"/>
  <c r="CM86" i="19"/>
  <c r="CU86" i="19"/>
  <c r="CN86" i="19"/>
  <c r="CV86" i="19"/>
  <c r="CO86" i="19"/>
  <c r="CW86" i="19"/>
  <c r="CH86" i="19"/>
  <c r="CP86" i="19"/>
  <c r="CX86" i="19"/>
  <c r="CI86" i="19"/>
  <c r="CQ86" i="19"/>
  <c r="CY86" i="19"/>
  <c r="CJ86" i="19"/>
  <c r="CR86" i="19"/>
  <c r="CZ86" i="19"/>
  <c r="CK86" i="19"/>
  <c r="CS86" i="19"/>
  <c r="CL86" i="19"/>
  <c r="CT86" i="19"/>
  <c r="D86" i="19"/>
  <c r="D87" i="19"/>
  <c r="K97" i="19"/>
  <c r="K98" i="19"/>
  <c r="S97" i="19"/>
  <c r="S98" i="19"/>
  <c r="AA97" i="19"/>
  <c r="AA98" i="19"/>
  <c r="AI97" i="19"/>
  <c r="AI98" i="19"/>
  <c r="AQ97" i="19"/>
  <c r="AY97" i="19"/>
  <c r="BG97" i="19"/>
  <c r="BO97" i="19"/>
  <c r="BW97" i="19"/>
  <c r="CE97" i="19"/>
  <c r="CM97" i="19"/>
  <c r="CU97" i="19"/>
  <c r="L97" i="19"/>
  <c r="L98" i="19"/>
  <c r="T97" i="19"/>
  <c r="T98" i="19"/>
  <c r="AB97" i="19"/>
  <c r="AB98" i="19"/>
  <c r="AJ97" i="19"/>
  <c r="AJ98" i="19"/>
  <c r="AR97" i="19"/>
  <c r="AZ97" i="19"/>
  <c r="BH97" i="19"/>
  <c r="BP97" i="19"/>
  <c r="BX97" i="19"/>
  <c r="CF97" i="19"/>
  <c r="CN97" i="19"/>
  <c r="CV97" i="19"/>
  <c r="E97" i="19"/>
  <c r="E98" i="19"/>
  <c r="M97" i="19"/>
  <c r="M98" i="19"/>
  <c r="U97" i="19"/>
  <c r="U98" i="19"/>
  <c r="AC97" i="19"/>
  <c r="AC98" i="19"/>
  <c r="AK97" i="19"/>
  <c r="AS97" i="19"/>
  <c r="BA97" i="19"/>
  <c r="BI97" i="19"/>
  <c r="BQ97" i="19"/>
  <c r="BY97" i="19"/>
  <c r="CG97" i="19"/>
  <c r="CO97" i="19"/>
  <c r="CW97" i="19"/>
  <c r="F97" i="19"/>
  <c r="F98" i="19"/>
  <c r="N97" i="19"/>
  <c r="N98" i="19"/>
  <c r="V97" i="19"/>
  <c r="V98" i="19"/>
  <c r="AD97" i="19"/>
  <c r="AD98" i="19"/>
  <c r="AL97" i="19"/>
  <c r="AT97" i="19"/>
  <c r="BB97" i="19"/>
  <c r="BJ97" i="19"/>
  <c r="BR97" i="19"/>
  <c r="BZ97" i="19"/>
  <c r="CH97" i="19"/>
  <c r="CP97" i="19"/>
  <c r="CX97" i="19"/>
  <c r="G97" i="19"/>
  <c r="G98" i="19"/>
  <c r="O97" i="19"/>
  <c r="O98" i="19"/>
  <c r="W97" i="19"/>
  <c r="W98" i="19"/>
  <c r="AE97" i="19"/>
  <c r="AE98" i="19"/>
  <c r="AM97" i="19"/>
  <c r="AU97" i="19"/>
  <c r="BC97" i="19"/>
  <c r="BK97" i="19"/>
  <c r="BS97" i="19"/>
  <c r="CA97" i="19"/>
  <c r="CI97" i="19"/>
  <c r="CQ97" i="19"/>
  <c r="CY97" i="19"/>
  <c r="H97" i="19"/>
  <c r="H98" i="19"/>
  <c r="P97" i="19"/>
  <c r="P98" i="19"/>
  <c r="X97" i="19"/>
  <c r="X98" i="19"/>
  <c r="AF97" i="19"/>
  <c r="AF98" i="19"/>
  <c r="AN97" i="19"/>
  <c r="AV97" i="19"/>
  <c r="BD97" i="19"/>
  <c r="BL97" i="19"/>
  <c r="BT97" i="19"/>
  <c r="CB97" i="19"/>
  <c r="CJ97" i="19"/>
  <c r="CR97" i="19"/>
  <c r="CZ97" i="19"/>
  <c r="I97" i="19"/>
  <c r="I98" i="19"/>
  <c r="Q97" i="19"/>
  <c r="Y97" i="19"/>
  <c r="Y98" i="19"/>
  <c r="AG97" i="19"/>
  <c r="AG98" i="19"/>
  <c r="AO97" i="19"/>
  <c r="AW97" i="19"/>
  <c r="BE97" i="19"/>
  <c r="BM97" i="19"/>
  <c r="BU97" i="19"/>
  <c r="CC97" i="19"/>
  <c r="CK97" i="19"/>
  <c r="CS97" i="19"/>
  <c r="J97" i="19"/>
  <c r="J98" i="19"/>
  <c r="R97" i="19"/>
  <c r="R98" i="19"/>
  <c r="Z97" i="19"/>
  <c r="Z98" i="19"/>
  <c r="AH97" i="19"/>
  <c r="AH98" i="19"/>
  <c r="AP97" i="19"/>
  <c r="AX97" i="19"/>
  <c r="BF97" i="19"/>
  <c r="BN97" i="19"/>
  <c r="BV97" i="19"/>
  <c r="CD97" i="19"/>
  <c r="CL97" i="19"/>
  <c r="CT97" i="19"/>
  <c r="D97" i="19"/>
  <c r="D98" i="19"/>
  <c r="Q98" i="19"/>
  <c r="V102" i="19"/>
  <c r="AJ102" i="19"/>
  <c r="O102" i="19"/>
  <c r="J94" i="19"/>
  <c r="R94" i="19"/>
  <c r="Z94" i="19"/>
  <c r="AH94" i="19"/>
  <c r="K94" i="19"/>
  <c r="S94" i="19"/>
  <c r="AA94" i="19"/>
  <c r="AI94" i="19"/>
  <c r="L94" i="19"/>
  <c r="T94" i="19"/>
  <c r="AB94" i="19"/>
  <c r="AJ94" i="19"/>
  <c r="E94" i="19"/>
  <c r="M94" i="19"/>
  <c r="U94" i="19"/>
  <c r="AC94" i="19"/>
  <c r="F94" i="19"/>
  <c r="N94" i="19"/>
  <c r="V94" i="19"/>
  <c r="AD94" i="19"/>
  <c r="W94" i="19"/>
  <c r="AE94" i="19"/>
  <c r="X94" i="19"/>
  <c r="Y94" i="19"/>
  <c r="AF94" i="19"/>
  <c r="AG94" i="19"/>
  <c r="H94" i="19"/>
  <c r="I94" i="19"/>
  <c r="P94" i="19"/>
  <c r="Q94" i="19"/>
  <c r="E66" i="19"/>
  <c r="U66" i="19"/>
  <c r="N66" i="19"/>
  <c r="AD66" i="19"/>
  <c r="P66" i="19"/>
  <c r="X66" i="19"/>
  <c r="J66" i="19"/>
  <c r="Z66" i="19"/>
  <c r="K66" i="19"/>
  <c r="S66" i="19"/>
  <c r="AB66" i="19"/>
  <c r="Q71" i="19"/>
  <c r="Y71" i="19"/>
  <c r="Z71" i="19"/>
  <c r="S71" i="19"/>
  <c r="M71" i="19"/>
  <c r="U71" i="19"/>
  <c r="N71" i="19"/>
  <c r="G71" i="19"/>
  <c r="AE71" i="19"/>
  <c r="AF71" i="19"/>
  <c r="D71" i="19"/>
  <c r="R77" i="19"/>
  <c r="S77" i="19"/>
  <c r="AI77" i="19"/>
  <c r="J82" i="19"/>
  <c r="AA82" i="19"/>
  <c r="AB82" i="19"/>
  <c r="P82" i="19"/>
  <c r="D82" i="19"/>
  <c r="L61" i="19"/>
  <c r="T61" i="19"/>
  <c r="AC61" i="19"/>
  <c r="AE61" i="19"/>
  <c r="H61" i="19"/>
  <c r="P61" i="19"/>
  <c r="AG61" i="19"/>
  <c r="J61" i="19"/>
  <c r="S61" i="19"/>
  <c r="AI61" i="19"/>
  <c r="AH87" i="19"/>
  <c r="AA87" i="19"/>
  <c r="AG53" i="19"/>
  <c r="AG48" i="19"/>
  <c r="AJ115" i="19"/>
  <c r="AJ111" i="19"/>
  <c r="AJ107" i="19"/>
  <c r="AG27" i="19"/>
  <c r="AG37" i="19"/>
  <c r="AG32" i="19"/>
  <c r="AJ149" i="19"/>
  <c r="AJ139" i="19"/>
  <c r="AJ144" i="19"/>
  <c r="AI19" i="19"/>
  <c r="AJ15" i="19"/>
  <c r="AK18" i="19"/>
  <c r="AJ123" i="19"/>
  <c r="AJ133" i="19"/>
  <c r="AJ128" i="19"/>
  <c r="CC20" i="2"/>
  <c r="CD20" i="2"/>
  <c r="CE20" i="2"/>
  <c r="CF20" i="2"/>
  <c r="CG20" i="2"/>
  <c r="CH20" i="2"/>
  <c r="CI20" i="2"/>
  <c r="CJ20" i="2"/>
  <c r="CK20" i="2"/>
  <c r="CL20" i="2"/>
  <c r="CM20" i="2"/>
  <c r="CN20" i="2"/>
  <c r="CO20" i="2"/>
  <c r="CP20" i="2"/>
  <c r="CQ20" i="2"/>
  <c r="CR20" i="2"/>
  <c r="CS20" i="2"/>
  <c r="CT20" i="2"/>
  <c r="CU20" i="2"/>
  <c r="CV20" i="2"/>
  <c r="CW20" i="2"/>
  <c r="CX20" i="2"/>
  <c r="CY20" i="2"/>
  <c r="CZ20" i="2"/>
  <c r="CB20" i="2"/>
  <c r="BM20" i="2"/>
  <c r="BN20" i="2"/>
  <c r="BO20" i="2"/>
  <c r="BP20" i="2"/>
  <c r="BQ20" i="2"/>
  <c r="BR20" i="2"/>
  <c r="BS20" i="2"/>
  <c r="BT20" i="2"/>
  <c r="BU20" i="2"/>
  <c r="BV20" i="2"/>
  <c r="BW20" i="2"/>
  <c r="BX20" i="2"/>
  <c r="BY20" i="2"/>
  <c r="BZ20" i="2"/>
  <c r="CA20" i="2"/>
  <c r="D71" i="2"/>
  <c r="D77" i="2"/>
  <c r="E77" i="2"/>
  <c r="F77" i="2"/>
  <c r="G77" i="2"/>
  <c r="H77" i="2"/>
  <c r="I77" i="2"/>
  <c r="J77" i="2"/>
  <c r="K77" i="2"/>
  <c r="L77" i="2"/>
  <c r="M77" i="2"/>
  <c r="N77" i="2"/>
  <c r="O77" i="2"/>
  <c r="P77" i="2"/>
  <c r="Q77" i="2"/>
  <c r="R77" i="2"/>
  <c r="S77" i="2"/>
  <c r="T77" i="2"/>
  <c r="U77" i="2"/>
  <c r="V77" i="2"/>
  <c r="W77" i="2"/>
  <c r="X77" i="2"/>
  <c r="Y77" i="2"/>
  <c r="Z77" i="2"/>
  <c r="AA77" i="2"/>
  <c r="AB77" i="2"/>
  <c r="AC77" i="2"/>
  <c r="AD77" i="2"/>
  <c r="AE77" i="2"/>
  <c r="AF77" i="2"/>
  <c r="AG77" i="2"/>
  <c r="AH77" i="2"/>
  <c r="AI77" i="2"/>
  <c r="AJ77" i="2"/>
  <c r="AK77" i="2"/>
  <c r="AL77" i="2"/>
  <c r="AM77" i="2"/>
  <c r="AN77" i="2"/>
  <c r="AO77" i="2"/>
  <c r="AP77" i="2"/>
  <c r="AQ77" i="2"/>
  <c r="AR77" i="2"/>
  <c r="AS77" i="2"/>
  <c r="AT77" i="2"/>
  <c r="AU77" i="2"/>
  <c r="AV77" i="2"/>
  <c r="AW77" i="2"/>
  <c r="AX77" i="2"/>
  <c r="AY77" i="2"/>
  <c r="AZ77" i="2"/>
  <c r="BA77" i="2"/>
  <c r="BB77" i="2"/>
  <c r="BC77" i="2"/>
  <c r="BD77" i="2"/>
  <c r="BE77" i="2"/>
  <c r="BF77" i="2"/>
  <c r="BG77" i="2"/>
  <c r="BH77" i="2"/>
  <c r="BI77" i="2"/>
  <c r="BJ77" i="2"/>
  <c r="BK77" i="2"/>
  <c r="BL77" i="2"/>
  <c r="BM77" i="2"/>
  <c r="BN77" i="2"/>
  <c r="BO77" i="2"/>
  <c r="BP77" i="2"/>
  <c r="BQ77" i="2"/>
  <c r="BR77" i="2"/>
  <c r="BS77" i="2"/>
  <c r="BT77" i="2"/>
  <c r="BU77" i="2"/>
  <c r="BV77" i="2"/>
  <c r="BW77" i="2"/>
  <c r="BX77" i="2"/>
  <c r="BY77" i="2"/>
  <c r="BZ77" i="2"/>
  <c r="CA77" i="2"/>
  <c r="CB77" i="2"/>
  <c r="CC77" i="2"/>
  <c r="CD77" i="2"/>
  <c r="CE77" i="2"/>
  <c r="CF77" i="2"/>
  <c r="CG77" i="2"/>
  <c r="CH77" i="2"/>
  <c r="CI77" i="2"/>
  <c r="CJ77" i="2"/>
  <c r="CK77" i="2"/>
  <c r="CL77" i="2"/>
  <c r="CM77" i="2"/>
  <c r="CN77" i="2"/>
  <c r="CO77" i="2"/>
  <c r="CP77" i="2"/>
  <c r="CQ77" i="2"/>
  <c r="CR77" i="2"/>
  <c r="CS77" i="2"/>
  <c r="CT77" i="2"/>
  <c r="CU77" i="2"/>
  <c r="CV77" i="2"/>
  <c r="CW77" i="2"/>
  <c r="CX77" i="2"/>
  <c r="CY77" i="2"/>
  <c r="CZ77" i="2"/>
  <c r="E65" i="2"/>
  <c r="F65" i="2"/>
  <c r="G65" i="2"/>
  <c r="H65" i="2"/>
  <c r="I65" i="2"/>
  <c r="J65" i="2"/>
  <c r="K65" i="2"/>
  <c r="L65" i="2"/>
  <c r="M65" i="2"/>
  <c r="N65" i="2"/>
  <c r="O65" i="2"/>
  <c r="P65" i="2"/>
  <c r="Q65" i="2"/>
  <c r="R65" i="2"/>
  <c r="S65" i="2"/>
  <c r="T65" i="2"/>
  <c r="U65" i="2"/>
  <c r="V65" i="2"/>
  <c r="W65" i="2"/>
  <c r="X65" i="2"/>
  <c r="Y65" i="2"/>
  <c r="Z65" i="2"/>
  <c r="AA65" i="2"/>
  <c r="AB65" i="2"/>
  <c r="AC65" i="2"/>
  <c r="AD65" i="2"/>
  <c r="AE65" i="2"/>
  <c r="AF65" i="2"/>
  <c r="AG65" i="2"/>
  <c r="AH65" i="2"/>
  <c r="AI65" i="2"/>
  <c r="AJ65" i="2"/>
  <c r="AK65" i="2"/>
  <c r="AL65" i="2"/>
  <c r="AM65" i="2"/>
  <c r="AN65" i="2"/>
  <c r="AO65" i="2"/>
  <c r="AP65" i="2"/>
  <c r="AQ65" i="2"/>
  <c r="AR65" i="2"/>
  <c r="AS65" i="2"/>
  <c r="AT65" i="2"/>
  <c r="AU65" i="2"/>
  <c r="AV65" i="2"/>
  <c r="AW65" i="2"/>
  <c r="AX65" i="2"/>
  <c r="AY65" i="2"/>
  <c r="AZ65" i="2"/>
  <c r="BA65" i="2"/>
  <c r="BB65" i="2"/>
  <c r="BC65" i="2"/>
  <c r="BD65" i="2"/>
  <c r="BE65" i="2"/>
  <c r="BF65" i="2"/>
  <c r="BG65" i="2"/>
  <c r="BH65" i="2"/>
  <c r="BI65" i="2"/>
  <c r="BJ65" i="2"/>
  <c r="BK65" i="2"/>
  <c r="BL65" i="2"/>
  <c r="BM65" i="2"/>
  <c r="BN65" i="2"/>
  <c r="BO65" i="2"/>
  <c r="BP65" i="2"/>
  <c r="BQ65" i="2"/>
  <c r="BR65" i="2"/>
  <c r="BS65" i="2"/>
  <c r="BT65" i="2"/>
  <c r="BU65" i="2"/>
  <c r="BV65" i="2"/>
  <c r="BW65" i="2"/>
  <c r="BX65" i="2"/>
  <c r="BY65" i="2"/>
  <c r="BZ65" i="2"/>
  <c r="CA65" i="2"/>
  <c r="CB65" i="2"/>
  <c r="CC65" i="2"/>
  <c r="CD65" i="2"/>
  <c r="CE65" i="2"/>
  <c r="CF65" i="2"/>
  <c r="CG65" i="2"/>
  <c r="CH65" i="2"/>
  <c r="CI65" i="2"/>
  <c r="CJ65" i="2"/>
  <c r="CK65" i="2"/>
  <c r="CL65" i="2"/>
  <c r="CM65" i="2"/>
  <c r="CN65" i="2"/>
  <c r="CO65" i="2"/>
  <c r="CP65" i="2"/>
  <c r="CQ65" i="2"/>
  <c r="CR65" i="2"/>
  <c r="CS65" i="2"/>
  <c r="CT65" i="2"/>
  <c r="CU65" i="2"/>
  <c r="CV65" i="2"/>
  <c r="CW65" i="2"/>
  <c r="CX65" i="2"/>
  <c r="CY65" i="2"/>
  <c r="CZ65" i="2"/>
  <c r="D90" i="2"/>
  <c r="E90" i="2"/>
  <c r="F90" i="2"/>
  <c r="G90" i="2"/>
  <c r="H90" i="2"/>
  <c r="I90" i="2"/>
  <c r="J90" i="2"/>
  <c r="K90" i="2"/>
  <c r="L90" i="2"/>
  <c r="M90" i="2"/>
  <c r="N90" i="2"/>
  <c r="O90" i="2"/>
  <c r="P90" i="2"/>
  <c r="Q90" i="2"/>
  <c r="R90" i="2"/>
  <c r="S90" i="2"/>
  <c r="T90" i="2"/>
  <c r="U90" i="2"/>
  <c r="V90" i="2"/>
  <c r="W90" i="2"/>
  <c r="X90" i="2"/>
  <c r="Y90" i="2"/>
  <c r="Z90" i="2"/>
  <c r="AA90" i="2"/>
  <c r="AB90" i="2"/>
  <c r="AC90" i="2"/>
  <c r="AD90" i="2"/>
  <c r="AE90" i="2"/>
  <c r="AF90" i="2"/>
  <c r="AG90" i="2"/>
  <c r="AH90" i="2"/>
  <c r="AI90" i="2"/>
  <c r="AJ90" i="2"/>
  <c r="AK90" i="2"/>
  <c r="AL90" i="2"/>
  <c r="AM90" i="2"/>
  <c r="AN90" i="2"/>
  <c r="AO90" i="2"/>
  <c r="AP90" i="2"/>
  <c r="AQ90" i="2"/>
  <c r="AR90" i="2"/>
  <c r="AS90" i="2"/>
  <c r="AT90" i="2"/>
  <c r="AU90" i="2"/>
  <c r="AV90" i="2"/>
  <c r="AW90" i="2"/>
  <c r="AX90" i="2"/>
  <c r="AY90" i="2"/>
  <c r="AZ90" i="2"/>
  <c r="BA90" i="2"/>
  <c r="BB90" i="2"/>
  <c r="BC90" i="2"/>
  <c r="BD90" i="2"/>
  <c r="BE90" i="2"/>
  <c r="BF90" i="2"/>
  <c r="BG90" i="2"/>
  <c r="BH90" i="2"/>
  <c r="BI90" i="2"/>
  <c r="BJ90" i="2"/>
  <c r="BK90" i="2"/>
  <c r="BL90" i="2"/>
  <c r="BM90" i="2"/>
  <c r="BN90" i="2"/>
  <c r="BO90" i="2"/>
  <c r="BP90" i="2"/>
  <c r="BQ90" i="2"/>
  <c r="BR90" i="2"/>
  <c r="BS90" i="2"/>
  <c r="BT90" i="2"/>
  <c r="BU90" i="2"/>
  <c r="BV90" i="2"/>
  <c r="BW90" i="2"/>
  <c r="BX90" i="2"/>
  <c r="BY90" i="2"/>
  <c r="BZ90" i="2"/>
  <c r="CA90" i="2"/>
  <c r="CB90" i="2"/>
  <c r="CC90" i="2"/>
  <c r="CD90" i="2"/>
  <c r="CE90" i="2"/>
  <c r="CF90" i="2"/>
  <c r="CG90" i="2"/>
  <c r="CH90" i="2"/>
  <c r="CI90" i="2"/>
  <c r="CJ90" i="2"/>
  <c r="CK90" i="2"/>
  <c r="CL90" i="2"/>
  <c r="CM90" i="2"/>
  <c r="CN90" i="2"/>
  <c r="CO90" i="2"/>
  <c r="CP90" i="2"/>
  <c r="CQ90" i="2"/>
  <c r="CR90" i="2"/>
  <c r="CS90" i="2"/>
  <c r="CT90" i="2"/>
  <c r="CU90" i="2"/>
  <c r="CV90" i="2"/>
  <c r="CW90" i="2"/>
  <c r="CX90" i="2"/>
  <c r="CY90" i="2"/>
  <c r="CZ90" i="2"/>
  <c r="D95" i="2"/>
  <c r="E95" i="2"/>
  <c r="F95" i="2"/>
  <c r="G95" i="2"/>
  <c r="H95" i="2"/>
  <c r="I95" i="2"/>
  <c r="J95" i="2"/>
  <c r="K95" i="2"/>
  <c r="L95" i="2"/>
  <c r="M95" i="2"/>
  <c r="N95" i="2"/>
  <c r="O95" i="2"/>
  <c r="P95" i="2"/>
  <c r="Q95" i="2"/>
  <c r="R95" i="2"/>
  <c r="S95" i="2"/>
  <c r="T95" i="2"/>
  <c r="U95" i="2"/>
  <c r="V95" i="2"/>
  <c r="W95" i="2"/>
  <c r="X95" i="2"/>
  <c r="Y95" i="2"/>
  <c r="Z95" i="2"/>
  <c r="AA95" i="2"/>
  <c r="AB95" i="2"/>
  <c r="AC95" i="2"/>
  <c r="AD95" i="2"/>
  <c r="AE95" i="2"/>
  <c r="AF95" i="2"/>
  <c r="AG95" i="2"/>
  <c r="AH95" i="2"/>
  <c r="AI95" i="2"/>
  <c r="AJ95" i="2"/>
  <c r="AK95" i="2"/>
  <c r="AL95" i="2"/>
  <c r="AM95" i="2"/>
  <c r="AN95" i="2"/>
  <c r="AO95" i="2"/>
  <c r="AP95" i="2"/>
  <c r="AQ95" i="2"/>
  <c r="AR95" i="2"/>
  <c r="AS95" i="2"/>
  <c r="AT95" i="2"/>
  <c r="AU95" i="2"/>
  <c r="AV95" i="2"/>
  <c r="AW95" i="2"/>
  <c r="AX95" i="2"/>
  <c r="AY95" i="2"/>
  <c r="AZ95" i="2"/>
  <c r="BA95" i="2"/>
  <c r="BB95" i="2"/>
  <c r="BC95" i="2"/>
  <c r="BD95" i="2"/>
  <c r="BE95" i="2"/>
  <c r="BF95" i="2"/>
  <c r="BG95" i="2"/>
  <c r="BH95" i="2"/>
  <c r="BI95" i="2"/>
  <c r="BJ95" i="2"/>
  <c r="BK95" i="2"/>
  <c r="BL95" i="2"/>
  <c r="BM95" i="2"/>
  <c r="BN95" i="2"/>
  <c r="BO95" i="2"/>
  <c r="BP95" i="2"/>
  <c r="BQ95" i="2"/>
  <c r="BR95" i="2"/>
  <c r="BS95" i="2"/>
  <c r="BT95" i="2"/>
  <c r="BU95" i="2"/>
  <c r="BV95" i="2"/>
  <c r="BW95" i="2"/>
  <c r="BX95" i="2"/>
  <c r="BY95" i="2"/>
  <c r="BZ95" i="2"/>
  <c r="CA95" i="2"/>
  <c r="CB95" i="2"/>
  <c r="CC95" i="2"/>
  <c r="CD95" i="2"/>
  <c r="CE95" i="2"/>
  <c r="CF95" i="2"/>
  <c r="CG95" i="2"/>
  <c r="CH95" i="2"/>
  <c r="CI95" i="2"/>
  <c r="CJ95" i="2"/>
  <c r="CK95" i="2"/>
  <c r="CL95" i="2"/>
  <c r="CM95" i="2"/>
  <c r="CN95" i="2"/>
  <c r="CO95" i="2"/>
  <c r="CP95" i="2"/>
  <c r="CQ95" i="2"/>
  <c r="CR95" i="2"/>
  <c r="CS95" i="2"/>
  <c r="CT95" i="2"/>
  <c r="CU95" i="2"/>
  <c r="CV95" i="2"/>
  <c r="CW95" i="2"/>
  <c r="CX95" i="2"/>
  <c r="CY95" i="2"/>
  <c r="CZ95" i="2"/>
  <c r="D85" i="2"/>
  <c r="E85" i="2"/>
  <c r="F85" i="2"/>
  <c r="G85" i="2"/>
  <c r="H85" i="2"/>
  <c r="I85" i="2"/>
  <c r="J85" i="2"/>
  <c r="K85" i="2"/>
  <c r="L85" i="2"/>
  <c r="M85" i="2"/>
  <c r="N85" i="2"/>
  <c r="O85" i="2"/>
  <c r="P85" i="2"/>
  <c r="Q85" i="2"/>
  <c r="R85" i="2"/>
  <c r="S85" i="2"/>
  <c r="T85" i="2"/>
  <c r="U85" i="2"/>
  <c r="V85" i="2"/>
  <c r="W85" i="2"/>
  <c r="X85" i="2"/>
  <c r="Y85" i="2"/>
  <c r="Z85" i="2"/>
  <c r="AA85" i="2"/>
  <c r="AB85" i="2"/>
  <c r="AC85" i="2"/>
  <c r="AD85" i="2"/>
  <c r="AE85" i="2"/>
  <c r="AF85" i="2"/>
  <c r="AG85" i="2"/>
  <c r="AH85" i="2"/>
  <c r="AI85" i="2"/>
  <c r="AJ85" i="2"/>
  <c r="AK85" i="2"/>
  <c r="AL85" i="2"/>
  <c r="AM85" i="2"/>
  <c r="AN85" i="2"/>
  <c r="AO85" i="2"/>
  <c r="AP85" i="2"/>
  <c r="AQ85" i="2"/>
  <c r="AR85" i="2"/>
  <c r="AS85" i="2"/>
  <c r="AT85" i="2"/>
  <c r="AU85" i="2"/>
  <c r="AV85" i="2"/>
  <c r="AW85" i="2"/>
  <c r="AX85" i="2"/>
  <c r="AY85" i="2"/>
  <c r="AZ85" i="2"/>
  <c r="BA85" i="2"/>
  <c r="BB85" i="2"/>
  <c r="BC85" i="2"/>
  <c r="BD85" i="2"/>
  <c r="BE85" i="2"/>
  <c r="BF85" i="2"/>
  <c r="BG85" i="2"/>
  <c r="BH85" i="2"/>
  <c r="BI85" i="2"/>
  <c r="BJ85" i="2"/>
  <c r="BK85" i="2"/>
  <c r="BL85" i="2"/>
  <c r="BM85" i="2"/>
  <c r="BN85" i="2"/>
  <c r="BO85" i="2"/>
  <c r="BP85" i="2"/>
  <c r="BQ85" i="2"/>
  <c r="BR85" i="2"/>
  <c r="BS85" i="2"/>
  <c r="BT85" i="2"/>
  <c r="BU85" i="2"/>
  <c r="BV85" i="2"/>
  <c r="BW85" i="2"/>
  <c r="BX85" i="2"/>
  <c r="BY85" i="2"/>
  <c r="BZ85" i="2"/>
  <c r="CA85" i="2"/>
  <c r="CB85" i="2"/>
  <c r="CC85" i="2"/>
  <c r="CD85" i="2"/>
  <c r="CE85" i="2"/>
  <c r="CF85" i="2"/>
  <c r="CG85" i="2"/>
  <c r="CH85" i="2"/>
  <c r="CI85" i="2"/>
  <c r="CJ85" i="2"/>
  <c r="CK85" i="2"/>
  <c r="CL85" i="2"/>
  <c r="CM85" i="2"/>
  <c r="CN85" i="2"/>
  <c r="CO85" i="2"/>
  <c r="CP85" i="2"/>
  <c r="CQ85" i="2"/>
  <c r="CR85" i="2"/>
  <c r="CS85" i="2"/>
  <c r="CT85" i="2"/>
  <c r="CU85" i="2"/>
  <c r="CV85" i="2"/>
  <c r="CW85" i="2"/>
  <c r="CX85" i="2"/>
  <c r="CY85" i="2"/>
  <c r="CZ85" i="2"/>
  <c r="D50" i="1"/>
  <c r="D53" i="2"/>
  <c r="E53" i="2"/>
  <c r="F53" i="2"/>
  <c r="G53" i="2"/>
  <c r="H53" i="2"/>
  <c r="I53" i="2"/>
  <c r="J53" i="2"/>
  <c r="K53" i="2"/>
  <c r="L53" i="2"/>
  <c r="M53" i="2"/>
  <c r="N53" i="2"/>
  <c r="O53" i="2"/>
  <c r="P53" i="2"/>
  <c r="Q53" i="2"/>
  <c r="R53" i="2"/>
  <c r="S53" i="2"/>
  <c r="T53" i="2"/>
  <c r="U53" i="2"/>
  <c r="V53" i="2"/>
  <c r="W53" i="2"/>
  <c r="X53" i="2"/>
  <c r="Y53" i="2"/>
  <c r="Z53" i="2"/>
  <c r="AA53" i="2"/>
  <c r="AB53" i="2"/>
  <c r="AC53" i="2"/>
  <c r="AD53" i="2"/>
  <c r="AE53" i="2"/>
  <c r="AF53" i="2"/>
  <c r="AG53" i="2"/>
  <c r="AH53" i="2"/>
  <c r="AI53" i="2"/>
  <c r="AJ53" i="2"/>
  <c r="AK53" i="2"/>
  <c r="AL53" i="2"/>
  <c r="AM53" i="2"/>
  <c r="AN53" i="2"/>
  <c r="AO53" i="2"/>
  <c r="AP53" i="2"/>
  <c r="AQ53" i="2"/>
  <c r="AR53" i="2"/>
  <c r="AS53" i="2"/>
  <c r="AT53" i="2"/>
  <c r="AU53" i="2"/>
  <c r="AV53" i="2"/>
  <c r="AW53" i="2"/>
  <c r="AX53" i="2"/>
  <c r="AY53" i="2"/>
  <c r="AZ53" i="2"/>
  <c r="BA53" i="2"/>
  <c r="BB53" i="2"/>
  <c r="BC53" i="2"/>
  <c r="BD53" i="2"/>
  <c r="BE53" i="2"/>
  <c r="BF53" i="2"/>
  <c r="BG53" i="2"/>
  <c r="BH53" i="2"/>
  <c r="BI53" i="2"/>
  <c r="BJ53" i="2"/>
  <c r="BK53" i="2"/>
  <c r="BL53" i="2"/>
  <c r="BM53" i="2"/>
  <c r="BN53" i="2"/>
  <c r="BO53" i="2"/>
  <c r="BP53" i="2"/>
  <c r="BQ53" i="2"/>
  <c r="BR53" i="2"/>
  <c r="BS53" i="2"/>
  <c r="BT53" i="2"/>
  <c r="BU53" i="2"/>
  <c r="BV53" i="2"/>
  <c r="BW53" i="2"/>
  <c r="BX53" i="2"/>
  <c r="BY53" i="2"/>
  <c r="BZ53" i="2"/>
  <c r="CA53" i="2"/>
  <c r="CB53" i="2"/>
  <c r="CC53" i="2"/>
  <c r="CD53" i="2"/>
  <c r="CE53" i="2"/>
  <c r="CF53" i="2"/>
  <c r="CG53" i="2"/>
  <c r="CH53" i="2"/>
  <c r="CI53" i="2"/>
  <c r="CJ53" i="2"/>
  <c r="CK53" i="2"/>
  <c r="CL53" i="2"/>
  <c r="CM53" i="2"/>
  <c r="CN53" i="2"/>
  <c r="CO53" i="2"/>
  <c r="CP53" i="2"/>
  <c r="CQ53" i="2"/>
  <c r="CR53" i="2"/>
  <c r="CS53" i="2"/>
  <c r="CT53" i="2"/>
  <c r="CU53" i="2"/>
  <c r="CV53" i="2"/>
  <c r="CW53" i="2"/>
  <c r="CX53" i="2"/>
  <c r="CY53" i="2"/>
  <c r="CZ53" i="2"/>
  <c r="E50" i="1"/>
  <c r="D58" i="2"/>
  <c r="E58" i="2"/>
  <c r="F58" i="2"/>
  <c r="G58" i="2"/>
  <c r="H58" i="2"/>
  <c r="I58" i="2"/>
  <c r="J58" i="2"/>
  <c r="K58" i="2"/>
  <c r="L58" i="2"/>
  <c r="M58" i="2"/>
  <c r="N58" i="2"/>
  <c r="O58" i="2"/>
  <c r="P58" i="2"/>
  <c r="Q58" i="2"/>
  <c r="R58" i="2"/>
  <c r="S58" i="2"/>
  <c r="T58" i="2"/>
  <c r="U58" i="2"/>
  <c r="V58" i="2"/>
  <c r="W58" i="2"/>
  <c r="X58" i="2"/>
  <c r="Y58" i="2"/>
  <c r="Z58" i="2"/>
  <c r="AA58" i="2"/>
  <c r="AB58" i="2"/>
  <c r="AC58" i="2"/>
  <c r="AD58" i="2"/>
  <c r="AE58" i="2"/>
  <c r="AF58" i="2"/>
  <c r="AG58" i="2"/>
  <c r="AH58" i="2"/>
  <c r="AI58" i="2"/>
  <c r="AJ58" i="2"/>
  <c r="AK58" i="2"/>
  <c r="AL58" i="2"/>
  <c r="AM58" i="2"/>
  <c r="AN58" i="2"/>
  <c r="AO58" i="2"/>
  <c r="AP58" i="2"/>
  <c r="AQ58" i="2"/>
  <c r="AR58" i="2"/>
  <c r="AS58" i="2"/>
  <c r="AT58" i="2"/>
  <c r="AU58" i="2"/>
  <c r="AV58" i="2"/>
  <c r="AW58" i="2"/>
  <c r="AX58" i="2"/>
  <c r="AY58" i="2"/>
  <c r="AZ58" i="2"/>
  <c r="BA58" i="2"/>
  <c r="BB58" i="2"/>
  <c r="BC58" i="2"/>
  <c r="BD58" i="2"/>
  <c r="BE58" i="2"/>
  <c r="BF58" i="2"/>
  <c r="BG58" i="2"/>
  <c r="BH58" i="2"/>
  <c r="BI58" i="2"/>
  <c r="BJ58" i="2"/>
  <c r="BK58" i="2"/>
  <c r="BL58" i="2"/>
  <c r="BM58" i="2"/>
  <c r="BN58" i="2"/>
  <c r="BO58" i="2"/>
  <c r="BP58" i="2"/>
  <c r="BQ58" i="2"/>
  <c r="BR58" i="2"/>
  <c r="BS58" i="2"/>
  <c r="BT58" i="2"/>
  <c r="BU58" i="2"/>
  <c r="BV58" i="2"/>
  <c r="BW58" i="2"/>
  <c r="BX58" i="2"/>
  <c r="BY58" i="2"/>
  <c r="BZ58" i="2"/>
  <c r="CA58" i="2"/>
  <c r="CB58" i="2"/>
  <c r="CC58" i="2"/>
  <c r="CD58" i="2"/>
  <c r="CE58" i="2"/>
  <c r="CF58" i="2"/>
  <c r="CG58" i="2"/>
  <c r="CH58" i="2"/>
  <c r="CI58" i="2"/>
  <c r="CJ58" i="2"/>
  <c r="CK58" i="2"/>
  <c r="CL58" i="2"/>
  <c r="CM58" i="2"/>
  <c r="CN58" i="2"/>
  <c r="CO58" i="2"/>
  <c r="CP58" i="2"/>
  <c r="CQ58" i="2"/>
  <c r="CR58" i="2"/>
  <c r="CS58" i="2"/>
  <c r="CT58" i="2"/>
  <c r="CU58" i="2"/>
  <c r="CV58" i="2"/>
  <c r="CW58" i="2"/>
  <c r="CX58" i="2"/>
  <c r="CY58" i="2"/>
  <c r="CZ58" i="2"/>
  <c r="C50" i="1"/>
  <c r="D48" i="2"/>
  <c r="E48" i="2"/>
  <c r="F48" i="2"/>
  <c r="G48" i="2"/>
  <c r="H48" i="2"/>
  <c r="I48" i="2"/>
  <c r="J48" i="2"/>
  <c r="K48" i="2"/>
  <c r="L48" i="2"/>
  <c r="M48" i="2"/>
  <c r="N48" i="2"/>
  <c r="O48" i="2"/>
  <c r="P48" i="2"/>
  <c r="Q48" i="2"/>
  <c r="R48" i="2"/>
  <c r="S48" i="2"/>
  <c r="T48" i="2"/>
  <c r="U48" i="2"/>
  <c r="V48" i="2"/>
  <c r="W48" i="2"/>
  <c r="X48" i="2"/>
  <c r="Y48" i="2"/>
  <c r="Z48" i="2"/>
  <c r="AA48" i="2"/>
  <c r="AB48" i="2"/>
  <c r="AC48" i="2"/>
  <c r="AD48" i="2"/>
  <c r="AE48" i="2"/>
  <c r="AF48" i="2"/>
  <c r="AG48" i="2"/>
  <c r="AH48" i="2"/>
  <c r="AI48" i="2"/>
  <c r="AJ48" i="2"/>
  <c r="AK48" i="2"/>
  <c r="AL48" i="2"/>
  <c r="AM48" i="2"/>
  <c r="AN48" i="2"/>
  <c r="AO48" i="2"/>
  <c r="AP48" i="2"/>
  <c r="AQ48" i="2"/>
  <c r="AR48" i="2"/>
  <c r="AS48" i="2"/>
  <c r="AT48" i="2"/>
  <c r="AU48" i="2"/>
  <c r="AV48" i="2"/>
  <c r="AW48" i="2"/>
  <c r="AX48" i="2"/>
  <c r="AY48" i="2"/>
  <c r="AZ48" i="2"/>
  <c r="BA48" i="2"/>
  <c r="BB48" i="2"/>
  <c r="BC48" i="2"/>
  <c r="BD48" i="2"/>
  <c r="BE48" i="2"/>
  <c r="BF48" i="2"/>
  <c r="BG48" i="2"/>
  <c r="BH48" i="2"/>
  <c r="BI48" i="2"/>
  <c r="BJ48" i="2"/>
  <c r="BK48" i="2"/>
  <c r="BL48" i="2"/>
  <c r="BM48" i="2"/>
  <c r="BN48" i="2"/>
  <c r="BO48" i="2"/>
  <c r="BP48" i="2"/>
  <c r="BQ48" i="2"/>
  <c r="BR48" i="2"/>
  <c r="BS48" i="2"/>
  <c r="BT48" i="2"/>
  <c r="BU48" i="2"/>
  <c r="BV48" i="2"/>
  <c r="BW48" i="2"/>
  <c r="BX48" i="2"/>
  <c r="BY48" i="2"/>
  <c r="BZ48" i="2"/>
  <c r="CA48" i="2"/>
  <c r="CB48" i="2"/>
  <c r="CC48" i="2"/>
  <c r="CD48" i="2"/>
  <c r="CE48" i="2"/>
  <c r="CF48" i="2"/>
  <c r="CG48" i="2"/>
  <c r="CH48" i="2"/>
  <c r="CI48" i="2"/>
  <c r="CJ48" i="2"/>
  <c r="CK48" i="2"/>
  <c r="CL48" i="2"/>
  <c r="CM48" i="2"/>
  <c r="CN48" i="2"/>
  <c r="CO48" i="2"/>
  <c r="CP48" i="2"/>
  <c r="CQ48" i="2"/>
  <c r="CR48" i="2"/>
  <c r="CS48" i="2"/>
  <c r="CT48" i="2"/>
  <c r="CU48" i="2"/>
  <c r="CV48" i="2"/>
  <c r="CW48" i="2"/>
  <c r="CX48" i="2"/>
  <c r="CY48" i="2"/>
  <c r="CZ48" i="2"/>
  <c r="D14" i="1"/>
  <c r="D34" i="2"/>
  <c r="E34" i="2"/>
  <c r="F34" i="2"/>
  <c r="G34" i="2"/>
  <c r="H34" i="2"/>
  <c r="I34" i="2"/>
  <c r="J34" i="2"/>
  <c r="K34" i="2"/>
  <c r="L34" i="2"/>
  <c r="M34" i="2"/>
  <c r="N34" i="2"/>
  <c r="O34" i="2"/>
  <c r="P34" i="2"/>
  <c r="Q34" i="2"/>
  <c r="R34" i="2"/>
  <c r="S34" i="2"/>
  <c r="T34" i="2"/>
  <c r="U34" i="2"/>
  <c r="V34" i="2"/>
  <c r="W34" i="2"/>
  <c r="X34" i="2"/>
  <c r="Y34" i="2"/>
  <c r="Z34" i="2"/>
  <c r="AA34" i="2"/>
  <c r="AB34" i="2"/>
  <c r="AC34" i="2"/>
  <c r="AD34" i="2"/>
  <c r="AE34" i="2"/>
  <c r="AF34" i="2"/>
  <c r="AG34" i="2"/>
  <c r="AH34" i="2"/>
  <c r="AI34" i="2"/>
  <c r="AJ34" i="2"/>
  <c r="AK34" i="2"/>
  <c r="AL34" i="2"/>
  <c r="AM34" i="2"/>
  <c r="AN34" i="2"/>
  <c r="AO34" i="2"/>
  <c r="AP34" i="2"/>
  <c r="AQ34" i="2"/>
  <c r="AR34" i="2"/>
  <c r="AS34" i="2"/>
  <c r="AT34" i="2"/>
  <c r="AU34" i="2"/>
  <c r="AV34" i="2"/>
  <c r="AW34" i="2"/>
  <c r="AX34" i="2"/>
  <c r="AY34" i="2"/>
  <c r="AZ34" i="2"/>
  <c r="BA34" i="2"/>
  <c r="BB34" i="2"/>
  <c r="BC34" i="2"/>
  <c r="BD34" i="2"/>
  <c r="BE34" i="2"/>
  <c r="BF34" i="2"/>
  <c r="BG34" i="2"/>
  <c r="BH34" i="2"/>
  <c r="BI34" i="2"/>
  <c r="BJ34" i="2"/>
  <c r="BK34" i="2"/>
  <c r="BL34" i="2"/>
  <c r="BM34" i="2"/>
  <c r="BN34" i="2"/>
  <c r="BO34" i="2"/>
  <c r="BP34" i="2"/>
  <c r="BQ34" i="2"/>
  <c r="BR34" i="2"/>
  <c r="BS34" i="2"/>
  <c r="BT34" i="2"/>
  <c r="BU34" i="2"/>
  <c r="BV34" i="2"/>
  <c r="BW34" i="2"/>
  <c r="BX34" i="2"/>
  <c r="BY34" i="2"/>
  <c r="BZ34" i="2"/>
  <c r="CA34" i="2"/>
  <c r="CB34" i="2"/>
  <c r="CC34" i="2"/>
  <c r="CD34" i="2"/>
  <c r="CE34" i="2"/>
  <c r="CF34" i="2"/>
  <c r="CG34" i="2"/>
  <c r="CH34" i="2"/>
  <c r="CI34" i="2"/>
  <c r="CJ34" i="2"/>
  <c r="CK34" i="2"/>
  <c r="CL34" i="2"/>
  <c r="CM34" i="2"/>
  <c r="CN34" i="2"/>
  <c r="CO34" i="2"/>
  <c r="CP34" i="2"/>
  <c r="CQ34" i="2"/>
  <c r="CR34" i="2"/>
  <c r="CS34" i="2"/>
  <c r="CT34" i="2"/>
  <c r="CU34" i="2"/>
  <c r="CV34" i="2"/>
  <c r="CW34" i="2"/>
  <c r="CX34" i="2"/>
  <c r="CY34" i="2"/>
  <c r="CZ34" i="2"/>
  <c r="E14" i="1"/>
  <c r="D40" i="2"/>
  <c r="E40" i="2"/>
  <c r="F40" i="2"/>
  <c r="G40" i="2"/>
  <c r="H40" i="2"/>
  <c r="I40" i="2"/>
  <c r="J40" i="2"/>
  <c r="K40" i="2"/>
  <c r="L40" i="2"/>
  <c r="M40" i="2"/>
  <c r="N40" i="2"/>
  <c r="O40" i="2"/>
  <c r="P40" i="2"/>
  <c r="Q40" i="2"/>
  <c r="R40" i="2"/>
  <c r="S40" i="2"/>
  <c r="T40" i="2"/>
  <c r="U40" i="2"/>
  <c r="V40" i="2"/>
  <c r="W40" i="2"/>
  <c r="X40" i="2"/>
  <c r="Y40" i="2"/>
  <c r="Z40" i="2"/>
  <c r="AA40" i="2"/>
  <c r="AB40" i="2"/>
  <c r="AC40" i="2"/>
  <c r="AD40" i="2"/>
  <c r="AE40" i="2"/>
  <c r="AF40" i="2"/>
  <c r="AG40" i="2"/>
  <c r="AH40" i="2"/>
  <c r="AI40" i="2"/>
  <c r="AJ40" i="2"/>
  <c r="AK40" i="2"/>
  <c r="AL40" i="2"/>
  <c r="AM40" i="2"/>
  <c r="AN40" i="2"/>
  <c r="AO40" i="2"/>
  <c r="AP40" i="2"/>
  <c r="AQ40" i="2"/>
  <c r="AR40" i="2"/>
  <c r="AS40" i="2"/>
  <c r="AT40" i="2"/>
  <c r="AU40" i="2"/>
  <c r="AV40" i="2"/>
  <c r="AW40" i="2"/>
  <c r="AX40" i="2"/>
  <c r="AY40" i="2"/>
  <c r="AZ40" i="2"/>
  <c r="BA40" i="2"/>
  <c r="BB40" i="2"/>
  <c r="BC40" i="2"/>
  <c r="BD40" i="2"/>
  <c r="BE40" i="2"/>
  <c r="BF40" i="2"/>
  <c r="BG40" i="2"/>
  <c r="BH40" i="2"/>
  <c r="BI40" i="2"/>
  <c r="BJ40" i="2"/>
  <c r="BK40" i="2"/>
  <c r="BL40" i="2"/>
  <c r="BM40" i="2"/>
  <c r="BN40" i="2"/>
  <c r="BO40" i="2"/>
  <c r="BP40" i="2"/>
  <c r="BQ40" i="2"/>
  <c r="BR40" i="2"/>
  <c r="BS40" i="2"/>
  <c r="BT40" i="2"/>
  <c r="BU40" i="2"/>
  <c r="BV40" i="2"/>
  <c r="BW40" i="2"/>
  <c r="BX40" i="2"/>
  <c r="BY40" i="2"/>
  <c r="BZ40" i="2"/>
  <c r="CA40" i="2"/>
  <c r="CB40" i="2"/>
  <c r="CC40" i="2"/>
  <c r="CD40" i="2"/>
  <c r="CE40" i="2"/>
  <c r="CF40" i="2"/>
  <c r="CG40" i="2"/>
  <c r="CH40" i="2"/>
  <c r="CI40" i="2"/>
  <c r="CJ40" i="2"/>
  <c r="CK40" i="2"/>
  <c r="CL40" i="2"/>
  <c r="CM40" i="2"/>
  <c r="CN40" i="2"/>
  <c r="CO40" i="2"/>
  <c r="CP40" i="2"/>
  <c r="CQ40" i="2"/>
  <c r="CR40" i="2"/>
  <c r="CS40" i="2"/>
  <c r="CT40" i="2"/>
  <c r="CU40" i="2"/>
  <c r="CV40" i="2"/>
  <c r="CW40" i="2"/>
  <c r="CX40" i="2"/>
  <c r="CY40" i="2"/>
  <c r="CZ40" i="2"/>
  <c r="C14" i="1"/>
  <c r="D28" i="2"/>
  <c r="E28" i="2"/>
  <c r="AJ20" i="2"/>
  <c r="AK20" i="2"/>
  <c r="AL20" i="2"/>
  <c r="AM20" i="2"/>
  <c r="AN20" i="2"/>
  <c r="AO20" i="2"/>
  <c r="AP20" i="2"/>
  <c r="AQ20" i="2"/>
  <c r="AR20" i="2"/>
  <c r="AS20" i="2"/>
  <c r="AT20" i="2"/>
  <c r="AU20" i="2"/>
  <c r="AV20" i="2"/>
  <c r="AW20" i="2"/>
  <c r="AX20" i="2"/>
  <c r="AY20" i="2"/>
  <c r="AZ20" i="2"/>
  <c r="BA20" i="2"/>
  <c r="BB20" i="2"/>
  <c r="BC20" i="2"/>
  <c r="BD20" i="2"/>
  <c r="BE20" i="2"/>
  <c r="BF20" i="2"/>
  <c r="BG20" i="2"/>
  <c r="BH20" i="2"/>
  <c r="BI20" i="2"/>
  <c r="BJ20" i="2"/>
  <c r="BK20" i="2"/>
  <c r="BL20" i="2"/>
  <c r="AI20" i="2"/>
  <c r="E20" i="2"/>
  <c r="E21" i="2"/>
  <c r="F20" i="2"/>
  <c r="G20" i="2"/>
  <c r="H20" i="2"/>
  <c r="I20" i="2"/>
  <c r="J20" i="2"/>
  <c r="K20" i="2"/>
  <c r="L20" i="2"/>
  <c r="M20" i="2"/>
  <c r="N20" i="2"/>
  <c r="O20" i="2"/>
  <c r="P20" i="2"/>
  <c r="Q20" i="2"/>
  <c r="R20" i="2"/>
  <c r="S20" i="2"/>
  <c r="T20" i="2"/>
  <c r="U20" i="2"/>
  <c r="V20" i="2"/>
  <c r="W20" i="2"/>
  <c r="X20" i="2"/>
  <c r="Y20" i="2"/>
  <c r="Z20" i="2"/>
  <c r="AA20" i="2"/>
  <c r="AB20" i="2"/>
  <c r="AC20" i="2"/>
  <c r="AD20" i="2"/>
  <c r="AE20" i="2"/>
  <c r="AF20" i="2"/>
  <c r="AG20" i="2"/>
  <c r="AH20" i="2"/>
  <c r="D20" i="2"/>
  <c r="E18" i="2"/>
  <c r="AI26" i="19"/>
  <c r="AI31" i="19"/>
  <c r="AI36" i="19"/>
  <c r="AI43" i="19"/>
  <c r="AH48" i="19"/>
  <c r="AH53" i="19"/>
  <c r="AK87" i="19"/>
  <c r="AK77" i="19"/>
  <c r="AK82" i="19"/>
  <c r="AK115" i="19"/>
  <c r="AK107" i="19"/>
  <c r="AK111" i="19"/>
  <c r="AH37" i="19"/>
  <c r="AH32" i="19"/>
  <c r="AH27" i="19"/>
  <c r="AK139" i="19"/>
  <c r="AK144" i="19"/>
  <c r="AK149" i="19"/>
  <c r="AK15" i="19"/>
  <c r="AJ19" i="19"/>
  <c r="AK133" i="19"/>
  <c r="AK128" i="19"/>
  <c r="AK71" i="19"/>
  <c r="AK61" i="19"/>
  <c r="AL18" i="19"/>
  <c r="AK102" i="19"/>
  <c r="AK98" i="19"/>
  <c r="AK66" i="19"/>
  <c r="AK94" i="19"/>
  <c r="AK123" i="19"/>
  <c r="F18" i="2"/>
  <c r="E23" i="2"/>
  <c r="E71" i="2"/>
  <c r="F28" i="2"/>
  <c r="G28" i="2"/>
  <c r="H28" i="2"/>
  <c r="I28" i="2"/>
  <c r="J28" i="2"/>
  <c r="K28" i="2"/>
  <c r="L28" i="2"/>
  <c r="M28" i="2"/>
  <c r="N28" i="2"/>
  <c r="O28" i="2"/>
  <c r="P28" i="2"/>
  <c r="Q28" i="2"/>
  <c r="R28" i="2"/>
  <c r="S28" i="2"/>
  <c r="T28" i="2"/>
  <c r="U28" i="2"/>
  <c r="V28" i="2"/>
  <c r="W28" i="2"/>
  <c r="X28" i="2"/>
  <c r="Y28" i="2"/>
  <c r="Z28" i="2"/>
  <c r="AA28" i="2"/>
  <c r="AB28" i="2"/>
  <c r="AC28" i="2"/>
  <c r="AD28" i="2"/>
  <c r="AE28" i="2"/>
  <c r="AF28" i="2"/>
  <c r="AG28" i="2"/>
  <c r="AH28" i="2"/>
  <c r="AI28" i="2"/>
  <c r="AJ28" i="2"/>
  <c r="AK28" i="2"/>
  <c r="AL28" i="2"/>
  <c r="AM28" i="2"/>
  <c r="AN28" i="2"/>
  <c r="AO28" i="2"/>
  <c r="AP28" i="2"/>
  <c r="AQ28" i="2"/>
  <c r="AR28" i="2"/>
  <c r="AS28" i="2"/>
  <c r="AT28" i="2"/>
  <c r="AU28" i="2"/>
  <c r="AV28" i="2"/>
  <c r="AW28" i="2"/>
  <c r="AX28" i="2"/>
  <c r="AY28" i="2"/>
  <c r="AZ28" i="2"/>
  <c r="BA28" i="2"/>
  <c r="BB28" i="2"/>
  <c r="BC28" i="2"/>
  <c r="BD28" i="2"/>
  <c r="BE28" i="2"/>
  <c r="BF28" i="2"/>
  <c r="BG28" i="2"/>
  <c r="BH28" i="2"/>
  <c r="BI28" i="2"/>
  <c r="BJ28" i="2"/>
  <c r="BK28" i="2"/>
  <c r="BL28" i="2"/>
  <c r="BM28" i="2"/>
  <c r="BN28" i="2"/>
  <c r="BO28" i="2"/>
  <c r="BP28" i="2"/>
  <c r="BQ28" i="2"/>
  <c r="BR28" i="2"/>
  <c r="BS28" i="2"/>
  <c r="BT28" i="2"/>
  <c r="BU28" i="2"/>
  <c r="BV28" i="2"/>
  <c r="BW28" i="2"/>
  <c r="BX28" i="2"/>
  <c r="BY28" i="2"/>
  <c r="BZ28" i="2"/>
  <c r="CA28" i="2"/>
  <c r="CB28" i="2"/>
  <c r="CC28" i="2"/>
  <c r="CD28" i="2"/>
  <c r="CE28" i="2"/>
  <c r="CF28" i="2"/>
  <c r="CG28" i="2"/>
  <c r="CH28" i="2"/>
  <c r="CI28" i="2"/>
  <c r="CJ28" i="2"/>
  <c r="CK28" i="2"/>
  <c r="CL28" i="2"/>
  <c r="CM28" i="2"/>
  <c r="CN28" i="2"/>
  <c r="CO28" i="2"/>
  <c r="CP28" i="2"/>
  <c r="CQ28" i="2"/>
  <c r="CR28" i="2"/>
  <c r="CS28" i="2"/>
  <c r="CT28" i="2"/>
  <c r="CU28" i="2"/>
  <c r="CV28" i="2"/>
  <c r="CW28" i="2"/>
  <c r="CX28" i="2"/>
  <c r="CY28" i="2"/>
  <c r="CZ28" i="2"/>
  <c r="F21" i="2"/>
  <c r="AJ43" i="19"/>
  <c r="AJ26" i="19"/>
  <c r="AJ31" i="19"/>
  <c r="AJ36" i="19"/>
  <c r="E30" i="2"/>
  <c r="E36" i="2"/>
  <c r="E42" i="2"/>
  <c r="AI48" i="19"/>
  <c r="AI53" i="19"/>
  <c r="AL82" i="19"/>
  <c r="AL87" i="19"/>
  <c r="AL77" i="19"/>
  <c r="AL111" i="19"/>
  <c r="AL107" i="19"/>
  <c r="AL115" i="19"/>
  <c r="AL15" i="19"/>
  <c r="AK19" i="19"/>
  <c r="AI32" i="19"/>
  <c r="AI37" i="19"/>
  <c r="AL149" i="19"/>
  <c r="AL139" i="19"/>
  <c r="AL144" i="19"/>
  <c r="AI27" i="19"/>
  <c r="AL128" i="19"/>
  <c r="AL98" i="19"/>
  <c r="AL71" i="19"/>
  <c r="AL66" i="19"/>
  <c r="AM18" i="19"/>
  <c r="AL61" i="19"/>
  <c r="AL94" i="19"/>
  <c r="AL123" i="19"/>
  <c r="AL133" i="19"/>
  <c r="AL102" i="19"/>
  <c r="G18" i="2"/>
  <c r="F23" i="2"/>
  <c r="F71" i="2"/>
  <c r="G21" i="2"/>
  <c r="AK43" i="19"/>
  <c r="AK31" i="19"/>
  <c r="AK36" i="19"/>
  <c r="AK26" i="19"/>
  <c r="F36" i="2"/>
  <c r="F42" i="2"/>
  <c r="F30" i="2"/>
  <c r="AJ48" i="19"/>
  <c r="AJ53" i="19"/>
  <c r="AM82" i="19"/>
  <c r="AM77" i="19"/>
  <c r="AM87" i="19"/>
  <c r="AM115" i="19"/>
  <c r="AM111" i="19"/>
  <c r="AM107" i="19"/>
  <c r="AJ27" i="19"/>
  <c r="AJ37" i="19"/>
  <c r="AM139" i="19"/>
  <c r="AM144" i="19"/>
  <c r="AM149" i="19"/>
  <c r="AJ32" i="19"/>
  <c r="AL19" i="19"/>
  <c r="AM15" i="19"/>
  <c r="AM123" i="19"/>
  <c r="AM66" i="19"/>
  <c r="AN18" i="19"/>
  <c r="AM61" i="19"/>
  <c r="AM71" i="19"/>
  <c r="AM98" i="19"/>
  <c r="AM94" i="19"/>
  <c r="AM102" i="19"/>
  <c r="AM128" i="19"/>
  <c r="AM133" i="19"/>
  <c r="H18" i="2"/>
  <c r="G23" i="2"/>
  <c r="G71" i="2"/>
  <c r="H21" i="2"/>
  <c r="G30" i="2"/>
  <c r="G36" i="2"/>
  <c r="G42" i="2"/>
  <c r="AL31" i="19"/>
  <c r="AL43" i="19"/>
  <c r="AL26" i="19"/>
  <c r="AL36" i="19"/>
  <c r="AK48" i="19"/>
  <c r="AK53" i="19"/>
  <c r="AN82" i="19"/>
  <c r="AN77" i="19"/>
  <c r="AN87" i="19"/>
  <c r="AN111" i="19"/>
  <c r="AN107" i="19"/>
  <c r="AN115" i="19"/>
  <c r="AK27" i="19"/>
  <c r="AK32" i="19"/>
  <c r="AK37" i="19"/>
  <c r="AN149" i="19"/>
  <c r="AN144" i="19"/>
  <c r="AN139" i="19"/>
  <c r="AN15" i="19"/>
  <c r="AM19" i="19"/>
  <c r="AN128" i="19"/>
  <c r="AN102" i="19"/>
  <c r="AN71" i="19"/>
  <c r="AN98" i="19"/>
  <c r="AN66" i="19"/>
  <c r="AO18" i="19"/>
  <c r="AN61" i="19"/>
  <c r="AN94" i="19"/>
  <c r="AN133" i="19"/>
  <c r="AN123" i="19"/>
  <c r="I18" i="2"/>
  <c r="H23" i="2"/>
  <c r="H71" i="2"/>
  <c r="I21" i="2"/>
  <c r="H42" i="2"/>
  <c r="H30" i="2"/>
  <c r="H36" i="2"/>
  <c r="AM31" i="19"/>
  <c r="AM26" i="19"/>
  <c r="AM43" i="19"/>
  <c r="AM36" i="19"/>
  <c r="AL48" i="19"/>
  <c r="AL53" i="19"/>
  <c r="AO77" i="19"/>
  <c r="AO82" i="19"/>
  <c r="AO87" i="19"/>
  <c r="AO107" i="19"/>
  <c r="AO115" i="19"/>
  <c r="AO111" i="19"/>
  <c r="AL27" i="19"/>
  <c r="AO144" i="19"/>
  <c r="AO149" i="19"/>
  <c r="AO139" i="19"/>
  <c r="AL32" i="19"/>
  <c r="AN19" i="19"/>
  <c r="AO15" i="19"/>
  <c r="AL37" i="19"/>
  <c r="AO102" i="19"/>
  <c r="AO94" i="19"/>
  <c r="AO66" i="19"/>
  <c r="AO61" i="19"/>
  <c r="AP18" i="19"/>
  <c r="AO98" i="19"/>
  <c r="AO71" i="19"/>
  <c r="AO128" i="19"/>
  <c r="AO133" i="19"/>
  <c r="AO123" i="19"/>
  <c r="J18" i="2"/>
  <c r="I23" i="2"/>
  <c r="I71" i="2"/>
  <c r="J21" i="2"/>
  <c r="I30" i="2"/>
  <c r="I42" i="2"/>
  <c r="I36" i="2"/>
  <c r="AN31" i="19"/>
  <c r="AN26" i="19"/>
  <c r="AN43" i="19"/>
  <c r="AN36" i="19"/>
  <c r="AM48" i="19"/>
  <c r="AM53" i="19"/>
  <c r="AP77" i="19"/>
  <c r="AP87" i="19"/>
  <c r="AP82" i="19"/>
  <c r="AP111" i="19"/>
  <c r="AP107" i="19"/>
  <c r="AP115" i="19"/>
  <c r="AM37" i="19"/>
  <c r="AM32" i="19"/>
  <c r="AP15" i="19"/>
  <c r="AO19" i="19"/>
  <c r="AP149" i="19"/>
  <c r="AP139" i="19"/>
  <c r="AP144" i="19"/>
  <c r="AM27" i="19"/>
  <c r="AP94" i="19"/>
  <c r="AP66" i="19"/>
  <c r="AQ18" i="19"/>
  <c r="AP61" i="19"/>
  <c r="AP71" i="19"/>
  <c r="AP102" i="19"/>
  <c r="AP98" i="19"/>
  <c r="AP133" i="19"/>
  <c r="AP128" i="19"/>
  <c r="AP123" i="19"/>
  <c r="K18" i="2"/>
  <c r="J23" i="2"/>
  <c r="J71" i="2"/>
  <c r="K21" i="2"/>
  <c r="J30" i="2"/>
  <c r="J42" i="2"/>
  <c r="J36" i="2"/>
  <c r="AO43" i="19"/>
  <c r="AO26" i="19"/>
  <c r="AO31" i="19"/>
  <c r="AO36" i="19"/>
  <c r="AN48" i="19"/>
  <c r="AN53" i="19"/>
  <c r="AQ77" i="19"/>
  <c r="AQ82" i="19"/>
  <c r="AQ87" i="19"/>
  <c r="AQ115" i="19"/>
  <c r="AQ107" i="19"/>
  <c r="AQ111" i="19"/>
  <c r="AN37" i="19"/>
  <c r="AP19" i="19"/>
  <c r="AQ15" i="19"/>
  <c r="AN32" i="19"/>
  <c r="AQ144" i="19"/>
  <c r="AQ139" i="19"/>
  <c r="AQ149" i="19"/>
  <c r="AN27" i="19"/>
  <c r="AQ133" i="19"/>
  <c r="AQ94" i="19"/>
  <c r="AR18" i="19"/>
  <c r="AQ61" i="19"/>
  <c r="AQ102" i="19"/>
  <c r="AQ66" i="19"/>
  <c r="AQ71" i="19"/>
  <c r="AQ123" i="19"/>
  <c r="AQ98" i="19"/>
  <c r="AQ128" i="19"/>
  <c r="L18" i="2"/>
  <c r="K23" i="2"/>
  <c r="K71" i="2"/>
  <c r="L21" i="2"/>
  <c r="K36" i="2"/>
  <c r="K42" i="2"/>
  <c r="K30" i="2"/>
  <c r="AP26" i="19"/>
  <c r="AP31" i="19"/>
  <c r="AP43" i="19"/>
  <c r="AP36" i="19"/>
  <c r="AO48" i="19"/>
  <c r="AO53" i="19"/>
  <c r="AR87" i="19"/>
  <c r="AR82" i="19"/>
  <c r="AR77" i="19"/>
  <c r="AR115" i="19"/>
  <c r="AR107" i="19"/>
  <c r="AR111" i="19"/>
  <c r="AR15" i="19"/>
  <c r="AQ19" i="19"/>
  <c r="AO27" i="19"/>
  <c r="AR149" i="19"/>
  <c r="AR139" i="19"/>
  <c r="AR144" i="19"/>
  <c r="AO37" i="19"/>
  <c r="AO32" i="19"/>
  <c r="AR123" i="19"/>
  <c r="AS18" i="19"/>
  <c r="AR66" i="19"/>
  <c r="AR61" i="19"/>
  <c r="AR98" i="19"/>
  <c r="AR94" i="19"/>
  <c r="AR71" i="19"/>
  <c r="AR102" i="19"/>
  <c r="AR133" i="19"/>
  <c r="AR128" i="19"/>
  <c r="M18" i="2"/>
  <c r="L23" i="2"/>
  <c r="L71" i="2"/>
  <c r="M21" i="2"/>
  <c r="L36" i="2"/>
  <c r="L42" i="2"/>
  <c r="L30" i="2"/>
  <c r="AQ43" i="19"/>
  <c r="AQ26" i="19"/>
  <c r="AQ31" i="19"/>
  <c r="AQ36" i="19"/>
  <c r="AP48" i="19"/>
  <c r="AP53" i="19"/>
  <c r="AS87" i="19"/>
  <c r="AS77" i="19"/>
  <c r="AS82" i="19"/>
  <c r="AS115" i="19"/>
  <c r="AS107" i="19"/>
  <c r="AS111" i="19"/>
  <c r="AP32" i="19"/>
  <c r="AP27" i="19"/>
  <c r="AP37" i="19"/>
  <c r="AS144" i="19"/>
  <c r="AS139" i="19"/>
  <c r="AS149" i="19"/>
  <c r="AR19" i="19"/>
  <c r="AS15" i="19"/>
  <c r="AS128" i="19"/>
  <c r="AS133" i="19"/>
  <c r="AS102" i="19"/>
  <c r="AS61" i="19"/>
  <c r="AT18" i="19"/>
  <c r="AS71" i="19"/>
  <c r="AS98" i="19"/>
  <c r="AS66" i="19"/>
  <c r="AS94" i="19"/>
  <c r="AS123" i="19"/>
  <c r="N18" i="2"/>
  <c r="M23" i="2"/>
  <c r="M71" i="2"/>
  <c r="N21" i="2"/>
  <c r="M30" i="2"/>
  <c r="M36" i="2"/>
  <c r="M42" i="2"/>
  <c r="AR43" i="19"/>
  <c r="AR31" i="19"/>
  <c r="AR26" i="19"/>
  <c r="AR36" i="19"/>
  <c r="AQ48" i="19"/>
  <c r="AQ53" i="19"/>
  <c r="AT77" i="19"/>
  <c r="AT82" i="19"/>
  <c r="AT87" i="19"/>
  <c r="AT111" i="19"/>
  <c r="AT107" i="19"/>
  <c r="AT115" i="19"/>
  <c r="AQ32" i="19"/>
  <c r="AQ27" i="19"/>
  <c r="AT149" i="19"/>
  <c r="AT139" i="19"/>
  <c r="AT144" i="19"/>
  <c r="AT15" i="19"/>
  <c r="AS19" i="19"/>
  <c r="AQ37" i="19"/>
  <c r="AT98" i="19"/>
  <c r="AT128" i="19"/>
  <c r="AT66" i="19"/>
  <c r="AU18" i="19"/>
  <c r="AT71" i="19"/>
  <c r="AT61" i="19"/>
  <c r="AT94" i="19"/>
  <c r="AT123" i="19"/>
  <c r="AT133" i="19"/>
  <c r="AT102" i="19"/>
  <c r="O18" i="2"/>
  <c r="N23" i="2"/>
  <c r="N71" i="2"/>
  <c r="O21" i="2"/>
  <c r="N42" i="2"/>
  <c r="N30" i="2"/>
  <c r="N36" i="2"/>
  <c r="AS43" i="19"/>
  <c r="AS26" i="19"/>
  <c r="AS31" i="19"/>
  <c r="AS36" i="19"/>
  <c r="AR53" i="19"/>
  <c r="AR48" i="19"/>
  <c r="AU82" i="19"/>
  <c r="AU77" i="19"/>
  <c r="AU87" i="19"/>
  <c r="AU115" i="19"/>
  <c r="AU107" i="19"/>
  <c r="AU111" i="19"/>
  <c r="AT19" i="19"/>
  <c r="AU15" i="19"/>
  <c r="AR27" i="19"/>
  <c r="AU139" i="19"/>
  <c r="AU144" i="19"/>
  <c r="AU149" i="19"/>
  <c r="AR32" i="19"/>
  <c r="AR37" i="19"/>
  <c r="AU123" i="19"/>
  <c r="AU66" i="19"/>
  <c r="AV18" i="19"/>
  <c r="AU94" i="19"/>
  <c r="AU61" i="19"/>
  <c r="AU71" i="19"/>
  <c r="AU98" i="19"/>
  <c r="AU133" i="19"/>
  <c r="AU102" i="19"/>
  <c r="AU128" i="19"/>
  <c r="P18" i="2"/>
  <c r="O23" i="2"/>
  <c r="O71" i="2"/>
  <c r="P21" i="2"/>
  <c r="O30" i="2"/>
  <c r="O36" i="2"/>
  <c r="O42" i="2"/>
  <c r="AT31" i="19"/>
  <c r="AT43" i="19"/>
  <c r="AT26" i="19"/>
  <c r="AT36" i="19"/>
  <c r="AS48" i="19"/>
  <c r="AS53" i="19"/>
  <c r="AV82" i="19"/>
  <c r="AV77" i="19"/>
  <c r="AV87" i="19"/>
  <c r="AV111" i="19"/>
  <c r="AV115" i="19"/>
  <c r="AV107" i="19"/>
  <c r="AV15" i="19"/>
  <c r="AU19" i="19"/>
  <c r="AS37" i="19"/>
  <c r="AS27" i="19"/>
  <c r="AV149" i="19"/>
  <c r="AV144" i="19"/>
  <c r="AV139" i="19"/>
  <c r="AS32" i="19"/>
  <c r="AV128" i="19"/>
  <c r="AV102" i="19"/>
  <c r="AV98" i="19"/>
  <c r="AV66" i="19"/>
  <c r="AW18" i="19"/>
  <c r="AV71" i="19"/>
  <c r="AV61" i="19"/>
  <c r="AV94" i="19"/>
  <c r="AV123" i="19"/>
  <c r="AV133" i="19"/>
  <c r="Q18" i="2"/>
  <c r="P23" i="2"/>
  <c r="P71" i="2"/>
  <c r="Q21" i="2"/>
  <c r="P36" i="2"/>
  <c r="P42" i="2"/>
  <c r="P30" i="2"/>
  <c r="AU31" i="19"/>
  <c r="AU26" i="19"/>
  <c r="AU43" i="19"/>
  <c r="AU36" i="19"/>
  <c r="AT48" i="19"/>
  <c r="AT53" i="19"/>
  <c r="AW77" i="19"/>
  <c r="AW87" i="19"/>
  <c r="AW82" i="19"/>
  <c r="AW107" i="19"/>
  <c r="AW115" i="19"/>
  <c r="AW111" i="19"/>
  <c r="AT27" i="19"/>
  <c r="AW144" i="19"/>
  <c r="AW139" i="19"/>
  <c r="AW149" i="19"/>
  <c r="AT32" i="19"/>
  <c r="AT37" i="19"/>
  <c r="AV19" i="19"/>
  <c r="AW15" i="19"/>
  <c r="AW102" i="19"/>
  <c r="AW94" i="19"/>
  <c r="AW66" i="19"/>
  <c r="AW61" i="19"/>
  <c r="AX18" i="19"/>
  <c r="AW98" i="19"/>
  <c r="AW71" i="19"/>
  <c r="AW128" i="19"/>
  <c r="AW133" i="19"/>
  <c r="AW123" i="19"/>
  <c r="R18" i="2"/>
  <c r="Q23" i="2"/>
  <c r="Q71" i="2"/>
  <c r="R21" i="2"/>
  <c r="Q42" i="2"/>
  <c r="Q30" i="2"/>
  <c r="Q36" i="2"/>
  <c r="AV26" i="19"/>
  <c r="AV43" i="19"/>
  <c r="AV31" i="19"/>
  <c r="AV36" i="19"/>
  <c r="AU48" i="19"/>
  <c r="AU53" i="19"/>
  <c r="AX77" i="19"/>
  <c r="AX87" i="19"/>
  <c r="AX82" i="19"/>
  <c r="AX111" i="19"/>
  <c r="AX115" i="19"/>
  <c r="AX107" i="19"/>
  <c r="AU37" i="19"/>
  <c r="AU27" i="19"/>
  <c r="AU32" i="19"/>
  <c r="AX149" i="19"/>
  <c r="AX144" i="19"/>
  <c r="AX139" i="19"/>
  <c r="AX15" i="19"/>
  <c r="AW19" i="19"/>
  <c r="AX94" i="19"/>
  <c r="AX66" i="19"/>
  <c r="AY18" i="19"/>
  <c r="AX98" i="19"/>
  <c r="AX61" i="19"/>
  <c r="AX71" i="19"/>
  <c r="AX102" i="19"/>
  <c r="AX133" i="19"/>
  <c r="AX128" i="19"/>
  <c r="AX123" i="19"/>
  <c r="S18" i="2"/>
  <c r="R23" i="2"/>
  <c r="R71" i="2"/>
  <c r="S21" i="2"/>
  <c r="R30" i="2"/>
  <c r="R42" i="2"/>
  <c r="R36" i="2"/>
  <c r="AW43" i="19"/>
  <c r="AW26" i="19"/>
  <c r="AW31" i="19"/>
  <c r="AW36" i="19"/>
  <c r="AV48" i="19"/>
  <c r="AV53" i="19"/>
  <c r="AY77" i="19"/>
  <c r="AY87" i="19"/>
  <c r="AY82" i="19"/>
  <c r="AY115" i="19"/>
  <c r="AY107" i="19"/>
  <c r="AY111" i="19"/>
  <c r="AY144" i="19"/>
  <c r="AY139" i="19"/>
  <c r="AY149" i="19"/>
  <c r="AV27" i="19"/>
  <c r="AX19" i="19"/>
  <c r="AY15" i="19"/>
  <c r="AV32" i="19"/>
  <c r="AV37" i="19"/>
  <c r="AY133" i="19"/>
  <c r="AY123" i="19"/>
  <c r="AY102" i="19"/>
  <c r="AY94" i="19"/>
  <c r="AY61" i="19"/>
  <c r="AZ18" i="19"/>
  <c r="AY98" i="19"/>
  <c r="AY66" i="19"/>
  <c r="AY71" i="19"/>
  <c r="AY128" i="19"/>
  <c r="T18" i="2"/>
  <c r="S23" i="2"/>
  <c r="S71" i="2"/>
  <c r="T21" i="2"/>
  <c r="AX31" i="19"/>
  <c r="AX26" i="19"/>
  <c r="AX36" i="19"/>
  <c r="AX43" i="19"/>
  <c r="S36" i="2"/>
  <c r="S30" i="2"/>
  <c r="S42" i="2"/>
  <c r="AW48" i="19"/>
  <c r="AW53" i="19"/>
  <c r="AZ87" i="19"/>
  <c r="AZ82" i="19"/>
  <c r="AZ77" i="19"/>
  <c r="AZ111" i="19"/>
  <c r="AZ115" i="19"/>
  <c r="AZ107" i="19"/>
  <c r="AZ149" i="19"/>
  <c r="AZ144" i="19"/>
  <c r="AZ139" i="19"/>
  <c r="AW32" i="19"/>
  <c r="AW37" i="19"/>
  <c r="AY19" i="19"/>
  <c r="AZ15" i="19"/>
  <c r="AW27" i="19"/>
  <c r="AZ123" i="19"/>
  <c r="AZ71" i="19"/>
  <c r="BA18" i="19"/>
  <c r="AZ66" i="19"/>
  <c r="AZ61" i="19"/>
  <c r="AZ98" i="19"/>
  <c r="AZ94" i="19"/>
  <c r="AZ102" i="19"/>
  <c r="AZ128" i="19"/>
  <c r="AZ133" i="19"/>
  <c r="U18" i="2"/>
  <c r="T23" i="2"/>
  <c r="T71" i="2"/>
  <c r="U21" i="2"/>
  <c r="AY43" i="19"/>
  <c r="AY26" i="19"/>
  <c r="AY31" i="19"/>
  <c r="AY36" i="19"/>
  <c r="T36" i="2"/>
  <c r="T42" i="2"/>
  <c r="T30" i="2"/>
  <c r="AX48" i="19"/>
  <c r="AX53" i="19"/>
  <c r="BA87" i="19"/>
  <c r="BA82" i="19"/>
  <c r="BA77" i="19"/>
  <c r="BA115" i="19"/>
  <c r="BA107" i="19"/>
  <c r="BA111" i="19"/>
  <c r="BA144" i="19"/>
  <c r="BA139" i="19"/>
  <c r="BA149" i="19"/>
  <c r="BA15" i="19"/>
  <c r="AZ19" i="19"/>
  <c r="AX27" i="19"/>
  <c r="AX37" i="19"/>
  <c r="AX32" i="19"/>
  <c r="BA133" i="19"/>
  <c r="BA71" i="19"/>
  <c r="BA94" i="19"/>
  <c r="BB18" i="19"/>
  <c r="BA98" i="19"/>
  <c r="BA66" i="19"/>
  <c r="BA61" i="19"/>
  <c r="BA123" i="19"/>
  <c r="BA128" i="19"/>
  <c r="BA102" i="19"/>
  <c r="V18" i="2"/>
  <c r="U23" i="2"/>
  <c r="U71" i="2"/>
  <c r="V21" i="2"/>
  <c r="U30" i="2"/>
  <c r="U42" i="2"/>
  <c r="U36" i="2"/>
  <c r="AZ43" i="19"/>
  <c r="AZ26" i="19"/>
  <c r="AZ31" i="19"/>
  <c r="AZ36" i="19"/>
  <c r="AY48" i="19"/>
  <c r="AY53" i="19"/>
  <c r="BB82" i="19"/>
  <c r="BB77" i="19"/>
  <c r="BB87" i="19"/>
  <c r="BB111" i="19"/>
  <c r="BB107" i="19"/>
  <c r="BB115" i="19"/>
  <c r="AY27" i="19"/>
  <c r="BA19" i="19"/>
  <c r="BB15" i="19"/>
  <c r="BB149" i="19"/>
  <c r="BB139" i="19"/>
  <c r="BB144" i="19"/>
  <c r="AY32" i="19"/>
  <c r="AY37" i="19"/>
  <c r="BB128" i="19"/>
  <c r="BB98" i="19"/>
  <c r="BB71" i="19"/>
  <c r="BC18" i="19"/>
  <c r="BB61" i="19"/>
  <c r="BB94" i="19"/>
  <c r="BB66" i="19"/>
  <c r="BB123" i="19"/>
  <c r="BB133" i="19"/>
  <c r="BB102" i="19"/>
  <c r="W18" i="2"/>
  <c r="V23" i="2"/>
  <c r="V71" i="2"/>
  <c r="W21" i="2"/>
  <c r="V42" i="2"/>
  <c r="V30" i="2"/>
  <c r="V36" i="2"/>
  <c r="BA31" i="19"/>
  <c r="BA43" i="19"/>
  <c r="BA26" i="19"/>
  <c r="BA36" i="19"/>
  <c r="AZ48" i="19"/>
  <c r="AZ53" i="19"/>
  <c r="BC82" i="19"/>
  <c r="BC77" i="19"/>
  <c r="BC87" i="19"/>
  <c r="BC115" i="19"/>
  <c r="BC107" i="19"/>
  <c r="BC111" i="19"/>
  <c r="AZ32" i="19"/>
  <c r="BB19" i="19"/>
  <c r="BC15" i="19"/>
  <c r="BC139" i="19"/>
  <c r="BC149" i="19"/>
  <c r="BC144" i="19"/>
  <c r="AZ27" i="19"/>
  <c r="AZ37" i="19"/>
  <c r="BC123" i="19"/>
  <c r="BC66" i="19"/>
  <c r="BD18" i="19"/>
  <c r="BC94" i="19"/>
  <c r="BC61" i="19"/>
  <c r="BC71" i="19"/>
  <c r="BC98" i="19"/>
  <c r="BC133" i="19"/>
  <c r="BC102" i="19"/>
  <c r="BC128" i="19"/>
  <c r="X18" i="2"/>
  <c r="W23" i="2"/>
  <c r="W71" i="2"/>
  <c r="X21" i="2"/>
  <c r="W30" i="2"/>
  <c r="W36" i="2"/>
  <c r="W42" i="2"/>
  <c r="BB31" i="19"/>
  <c r="BB43" i="19"/>
  <c r="BB26" i="19"/>
  <c r="BB36" i="19"/>
  <c r="BA48" i="19"/>
  <c r="BA53" i="19"/>
  <c r="BD82" i="19"/>
  <c r="BD77" i="19"/>
  <c r="BD87" i="19"/>
  <c r="BD111" i="19"/>
  <c r="BD115" i="19"/>
  <c r="BD107" i="19"/>
  <c r="BA32" i="19"/>
  <c r="BD149" i="19"/>
  <c r="BD144" i="19"/>
  <c r="BD139" i="19"/>
  <c r="BA27" i="19"/>
  <c r="BD15" i="19"/>
  <c r="BC19" i="19"/>
  <c r="BA37" i="19"/>
  <c r="BD128" i="19"/>
  <c r="BD98" i="19"/>
  <c r="BD66" i="19"/>
  <c r="BE18" i="19"/>
  <c r="BD71" i="19"/>
  <c r="BD102" i="19"/>
  <c r="BD61" i="19"/>
  <c r="BD94" i="19"/>
  <c r="BD123" i="19"/>
  <c r="BD133" i="19"/>
  <c r="Y18" i="2"/>
  <c r="X23" i="2"/>
  <c r="X71" i="2"/>
  <c r="Y21" i="2"/>
  <c r="X30" i="2"/>
  <c r="X36" i="2"/>
  <c r="X42" i="2"/>
  <c r="BC26" i="19"/>
  <c r="BC43" i="19"/>
  <c r="BC31" i="19"/>
  <c r="BC36" i="19"/>
  <c r="BB48" i="19"/>
  <c r="BB53" i="19"/>
  <c r="BE77" i="19"/>
  <c r="BE87" i="19"/>
  <c r="BE82" i="19"/>
  <c r="BE107" i="19"/>
  <c r="BE115" i="19"/>
  <c r="BE111" i="19"/>
  <c r="BD19" i="19"/>
  <c r="BE15" i="19"/>
  <c r="BB27" i="19"/>
  <c r="BB32" i="19"/>
  <c r="BE139" i="19"/>
  <c r="BE144" i="19"/>
  <c r="BE149" i="19"/>
  <c r="BB37" i="19"/>
  <c r="BE102" i="19"/>
  <c r="BE94" i="19"/>
  <c r="BE66" i="19"/>
  <c r="BF18" i="19"/>
  <c r="BE98" i="19"/>
  <c r="BE61" i="19"/>
  <c r="BE71" i="19"/>
  <c r="BE128" i="19"/>
  <c r="BE133" i="19"/>
  <c r="BE123" i="19"/>
  <c r="Z18" i="2"/>
  <c r="Y23" i="2"/>
  <c r="Y71" i="2"/>
  <c r="Z21" i="2"/>
  <c r="Y36" i="2"/>
  <c r="Y42" i="2"/>
  <c r="Y30" i="2"/>
  <c r="BD26" i="19"/>
  <c r="BD43" i="19"/>
  <c r="BD31" i="19"/>
  <c r="BD36" i="19"/>
  <c r="BC48" i="19"/>
  <c r="BC53" i="19"/>
  <c r="BF77" i="19"/>
  <c r="BF87" i="19"/>
  <c r="BF82" i="19"/>
  <c r="BF111" i="19"/>
  <c r="BF115" i="19"/>
  <c r="BF107" i="19"/>
  <c r="BF149" i="19"/>
  <c r="BF144" i="19"/>
  <c r="BF139" i="19"/>
  <c r="BC27" i="19"/>
  <c r="BC37" i="19"/>
  <c r="BC32" i="19"/>
  <c r="BF15" i="19"/>
  <c r="BE19" i="19"/>
  <c r="BF66" i="19"/>
  <c r="BG18" i="19"/>
  <c r="BF98" i="19"/>
  <c r="BF61" i="19"/>
  <c r="BF71" i="19"/>
  <c r="BF102" i="19"/>
  <c r="BF94" i="19"/>
  <c r="BF133" i="19"/>
  <c r="BF128" i="19"/>
  <c r="BF123" i="19"/>
  <c r="AA18" i="2"/>
  <c r="Z23" i="2"/>
  <c r="Z71" i="2"/>
  <c r="AA21" i="2"/>
  <c r="Z30" i="2"/>
  <c r="Z42" i="2"/>
  <c r="Z36" i="2"/>
  <c r="BE31" i="19"/>
  <c r="BE43" i="19"/>
  <c r="BE26" i="19"/>
  <c r="BE36" i="19"/>
  <c r="BD48" i="19"/>
  <c r="BD53" i="19"/>
  <c r="BG82" i="19"/>
  <c r="BG87" i="19"/>
  <c r="BG77" i="19"/>
  <c r="BG115" i="19"/>
  <c r="BG111" i="19"/>
  <c r="BG107" i="19"/>
  <c r="BD32" i="19"/>
  <c r="BG144" i="19"/>
  <c r="BG149" i="19"/>
  <c r="BG139" i="19"/>
  <c r="BF19" i="19"/>
  <c r="BG15" i="19"/>
  <c r="BD37" i="19"/>
  <c r="BD27" i="19"/>
  <c r="BG133" i="19"/>
  <c r="BG123" i="19"/>
  <c r="BG102" i="19"/>
  <c r="BG94" i="19"/>
  <c r="BG61" i="19"/>
  <c r="BH18" i="19"/>
  <c r="BG98" i="19"/>
  <c r="BG66" i="19"/>
  <c r="BG71" i="19"/>
  <c r="BG128" i="19"/>
  <c r="AB18" i="2"/>
  <c r="AA23" i="2"/>
  <c r="AA71" i="2"/>
  <c r="AB21" i="2"/>
  <c r="BF31" i="19"/>
  <c r="BF26" i="19"/>
  <c r="BF36" i="19"/>
  <c r="BF43" i="19"/>
  <c r="AA30" i="2"/>
  <c r="AA42" i="2"/>
  <c r="AA36" i="2"/>
  <c r="BE48" i="19"/>
  <c r="BE53" i="19"/>
  <c r="BH87" i="19"/>
  <c r="BH82" i="19"/>
  <c r="BH77" i="19"/>
  <c r="BH111" i="19"/>
  <c r="BH115" i="19"/>
  <c r="BH107" i="19"/>
  <c r="BG19" i="19"/>
  <c r="BH15" i="19"/>
  <c r="BE27" i="19"/>
  <c r="BE37" i="19"/>
  <c r="BH139" i="19"/>
  <c r="BH144" i="19"/>
  <c r="BH149" i="19"/>
  <c r="BE32" i="19"/>
  <c r="BH123" i="19"/>
  <c r="BI18" i="19"/>
  <c r="BH66" i="19"/>
  <c r="BH61" i="19"/>
  <c r="BH71" i="19"/>
  <c r="BH94" i="19"/>
  <c r="BH133" i="19"/>
  <c r="BH98" i="19"/>
  <c r="BH102" i="19"/>
  <c r="BH128" i="19"/>
  <c r="AC18" i="2"/>
  <c r="AB23" i="2"/>
  <c r="AB71" i="2"/>
  <c r="AC21" i="2"/>
  <c r="BG43" i="19"/>
  <c r="BG26" i="19"/>
  <c r="BG31" i="19"/>
  <c r="BG36" i="19"/>
  <c r="AB36" i="2"/>
  <c r="AB42" i="2"/>
  <c r="AB30" i="2"/>
  <c r="BF48" i="19"/>
  <c r="BF53" i="19"/>
  <c r="BI87" i="19"/>
  <c r="BI77" i="19"/>
  <c r="BI82" i="19"/>
  <c r="BI115" i="19"/>
  <c r="BI107" i="19"/>
  <c r="BI111" i="19"/>
  <c r="BI144" i="19"/>
  <c r="BI139" i="19"/>
  <c r="BI149" i="19"/>
  <c r="BF37" i="19"/>
  <c r="BF32" i="19"/>
  <c r="BF27" i="19"/>
  <c r="BI15" i="19"/>
  <c r="BH19" i="19"/>
  <c r="BI133" i="19"/>
  <c r="BI71" i="19"/>
  <c r="BI61" i="19"/>
  <c r="BJ18" i="19"/>
  <c r="BI94" i="19"/>
  <c r="BI102" i="19"/>
  <c r="BI98" i="19"/>
  <c r="BI66" i="19"/>
  <c r="BI123" i="19"/>
  <c r="BI128" i="19"/>
  <c r="AD18" i="2"/>
  <c r="AC23" i="2"/>
  <c r="AC71" i="2"/>
  <c r="AD21" i="2"/>
  <c r="BH31" i="19"/>
  <c r="BH43" i="19"/>
  <c r="BH26" i="19"/>
  <c r="BH36" i="19"/>
  <c r="AC36" i="2"/>
  <c r="AC30" i="2"/>
  <c r="AC42" i="2"/>
  <c r="BG48" i="19"/>
  <c r="BG53" i="19"/>
  <c r="BJ77" i="19"/>
  <c r="BJ87" i="19"/>
  <c r="BJ82" i="19"/>
  <c r="BJ111" i="19"/>
  <c r="BJ107" i="19"/>
  <c r="BJ115" i="19"/>
  <c r="BG32" i="19"/>
  <c r="BG37" i="19"/>
  <c r="BI19" i="19"/>
  <c r="BJ15" i="19"/>
  <c r="BJ149" i="19"/>
  <c r="BJ144" i="19"/>
  <c r="BJ139" i="19"/>
  <c r="BG27" i="19"/>
  <c r="BJ128" i="19"/>
  <c r="BJ123" i="19"/>
  <c r="BJ98" i="19"/>
  <c r="BJ71" i="19"/>
  <c r="BK18" i="19"/>
  <c r="BJ61" i="19"/>
  <c r="BJ94" i="19"/>
  <c r="BJ66" i="19"/>
  <c r="BJ102" i="19"/>
  <c r="BJ133" i="19"/>
  <c r="AE18" i="2"/>
  <c r="AD23" i="2"/>
  <c r="AD71" i="2"/>
  <c r="AE21" i="2"/>
  <c r="BI31" i="19"/>
  <c r="BI43" i="19"/>
  <c r="BI26" i="19"/>
  <c r="BI36" i="19"/>
  <c r="AD42" i="2"/>
  <c r="AD30" i="2"/>
  <c r="AD36" i="2"/>
  <c r="BH48" i="19"/>
  <c r="BH53" i="19"/>
  <c r="BK82" i="19"/>
  <c r="BK77" i="19"/>
  <c r="BK87" i="19"/>
  <c r="BK115" i="19"/>
  <c r="BK107" i="19"/>
  <c r="BK111" i="19"/>
  <c r="BK15" i="19"/>
  <c r="BJ19" i="19"/>
  <c r="BH32" i="19"/>
  <c r="BH37" i="19"/>
  <c r="BK149" i="19"/>
  <c r="BK139" i="19"/>
  <c r="BK144" i="19"/>
  <c r="BH27" i="19"/>
  <c r="BK123" i="19"/>
  <c r="BK98" i="19"/>
  <c r="BK66" i="19"/>
  <c r="BL18" i="19"/>
  <c r="BK94" i="19"/>
  <c r="BK61" i="19"/>
  <c r="BK71" i="19"/>
  <c r="BK102" i="19"/>
  <c r="BK128" i="19"/>
  <c r="BK133" i="19"/>
  <c r="AF18" i="2"/>
  <c r="AG18" i="2"/>
  <c r="AH18" i="2"/>
  <c r="AI18" i="2"/>
  <c r="AJ18" i="2"/>
  <c r="AK18" i="2"/>
  <c r="AL18" i="2"/>
  <c r="AM18" i="2"/>
  <c r="AN18" i="2"/>
  <c r="AO18" i="2"/>
  <c r="AP18" i="2"/>
  <c r="AQ18" i="2"/>
  <c r="AR18" i="2"/>
  <c r="AS18" i="2"/>
  <c r="AT18" i="2"/>
  <c r="AU18" i="2"/>
  <c r="AV18" i="2"/>
  <c r="AW18" i="2"/>
  <c r="AX18" i="2"/>
  <c r="AY18" i="2"/>
  <c r="AZ18" i="2"/>
  <c r="BA18" i="2"/>
  <c r="BB18" i="2"/>
  <c r="BC18" i="2"/>
  <c r="BD18" i="2"/>
  <c r="BE18" i="2"/>
  <c r="BF18" i="2"/>
  <c r="BG18" i="2"/>
  <c r="BH18" i="2"/>
  <c r="BI18" i="2"/>
  <c r="BJ18" i="2"/>
  <c r="BK18" i="2"/>
  <c r="BL18" i="2"/>
  <c r="BM18" i="2"/>
  <c r="BN18" i="2"/>
  <c r="BO18" i="2"/>
  <c r="BP18" i="2"/>
  <c r="BQ18" i="2"/>
  <c r="BR18" i="2"/>
  <c r="BS18" i="2"/>
  <c r="BT18" i="2"/>
  <c r="BU18" i="2"/>
  <c r="BV18" i="2"/>
  <c r="BW18" i="2"/>
  <c r="BX18" i="2"/>
  <c r="BY18" i="2"/>
  <c r="BZ18" i="2"/>
  <c r="CA18" i="2"/>
  <c r="CB18" i="2"/>
  <c r="CC18" i="2"/>
  <c r="CD18" i="2"/>
  <c r="CE18" i="2"/>
  <c r="CF18" i="2"/>
  <c r="CG18" i="2"/>
  <c r="CH18" i="2"/>
  <c r="CI18" i="2"/>
  <c r="CJ18" i="2"/>
  <c r="CK18" i="2"/>
  <c r="CL18" i="2"/>
  <c r="CM18" i="2"/>
  <c r="CN18" i="2"/>
  <c r="CO18" i="2"/>
  <c r="CP18" i="2"/>
  <c r="CQ18" i="2"/>
  <c r="CR18" i="2"/>
  <c r="CS18" i="2"/>
  <c r="CT18" i="2"/>
  <c r="CU18" i="2"/>
  <c r="CV18" i="2"/>
  <c r="CW18" i="2"/>
  <c r="CX18" i="2"/>
  <c r="CY18" i="2"/>
  <c r="CZ18" i="2"/>
  <c r="AE23" i="2"/>
  <c r="AE71" i="2"/>
  <c r="AF21" i="2"/>
  <c r="AE42" i="2"/>
  <c r="AE30" i="2"/>
  <c r="AE36" i="2"/>
  <c r="BJ43" i="19"/>
  <c r="BJ31" i="19"/>
  <c r="BJ26" i="19"/>
  <c r="BJ36" i="19"/>
  <c r="BI48" i="19"/>
  <c r="BI53" i="19"/>
  <c r="BL82" i="19"/>
  <c r="BL77" i="19"/>
  <c r="BL87" i="19"/>
  <c r="BL111" i="19"/>
  <c r="BL107" i="19"/>
  <c r="BL115" i="19"/>
  <c r="BI32" i="19"/>
  <c r="BL149" i="19"/>
  <c r="BL139" i="19"/>
  <c r="BL144" i="19"/>
  <c r="BI27" i="19"/>
  <c r="BI37" i="19"/>
  <c r="BK19" i="19"/>
  <c r="BL15" i="19"/>
  <c r="BL128" i="19"/>
  <c r="BL98" i="19"/>
  <c r="BL102" i="19"/>
  <c r="BL66" i="19"/>
  <c r="BL71" i="19"/>
  <c r="BM18" i="19"/>
  <c r="BL94" i="19"/>
  <c r="BL61" i="19"/>
  <c r="BL123" i="19"/>
  <c r="BL133" i="19"/>
  <c r="AF23" i="2"/>
  <c r="AF71" i="2"/>
  <c r="AG21" i="2"/>
  <c r="AF30" i="2"/>
  <c r="AF36" i="2"/>
  <c r="AF42" i="2"/>
  <c r="BK26" i="19"/>
  <c r="BK43" i="19"/>
  <c r="BK31" i="19"/>
  <c r="BK36" i="19"/>
  <c r="BJ48" i="19"/>
  <c r="BJ53" i="19"/>
  <c r="BM77" i="19"/>
  <c r="BM82" i="19"/>
  <c r="BM87" i="19"/>
  <c r="BM115" i="19"/>
  <c r="BM107" i="19"/>
  <c r="BM111" i="19"/>
  <c r="BM144" i="19"/>
  <c r="BM149" i="19"/>
  <c r="BM139" i="19"/>
  <c r="BJ27" i="19"/>
  <c r="BJ37" i="19"/>
  <c r="BJ32" i="19"/>
  <c r="BM15" i="19"/>
  <c r="BL19" i="19"/>
  <c r="BM102" i="19"/>
  <c r="BM98" i="19"/>
  <c r="BM94" i="19"/>
  <c r="BM66" i="19"/>
  <c r="BN18" i="19"/>
  <c r="BM128" i="19"/>
  <c r="BM61" i="19"/>
  <c r="BM71" i="19"/>
  <c r="BM133" i="19"/>
  <c r="BM123" i="19"/>
  <c r="AG23" i="2"/>
  <c r="AG71" i="2"/>
  <c r="AH21" i="2"/>
  <c r="AG42" i="2"/>
  <c r="AG36" i="2"/>
  <c r="AG30" i="2"/>
  <c r="BL26" i="19"/>
  <c r="BL43" i="19"/>
  <c r="BL31" i="19"/>
  <c r="BL36" i="19"/>
  <c r="BK48" i="19"/>
  <c r="BK53" i="19"/>
  <c r="BN77" i="19"/>
  <c r="BN87" i="19"/>
  <c r="BN82" i="19"/>
  <c r="BN111" i="19"/>
  <c r="BN107" i="19"/>
  <c r="BN115" i="19"/>
  <c r="BK32" i="19"/>
  <c r="BM19" i="19"/>
  <c r="BN15" i="19"/>
  <c r="BN149" i="19"/>
  <c r="BN144" i="19"/>
  <c r="BN139" i="19"/>
  <c r="BK27" i="19"/>
  <c r="BK37" i="19"/>
  <c r="BN94" i="19"/>
  <c r="BN66" i="19"/>
  <c r="BO18" i="19"/>
  <c r="BN98" i="19"/>
  <c r="BN61" i="19"/>
  <c r="BN71" i="19"/>
  <c r="BN102" i="19"/>
  <c r="BN133" i="19"/>
  <c r="BN128" i="19"/>
  <c r="BN123" i="19"/>
  <c r="AH23" i="2"/>
  <c r="AH71" i="2"/>
  <c r="AI21" i="2"/>
  <c r="AH30" i="2"/>
  <c r="AH42" i="2"/>
  <c r="AH36" i="2"/>
  <c r="BM31" i="19"/>
  <c r="BM43" i="19"/>
  <c r="BM26" i="19"/>
  <c r="BM36" i="19"/>
  <c r="BL48" i="19"/>
  <c r="BL53" i="19"/>
  <c r="BO82" i="19"/>
  <c r="BO87" i="19"/>
  <c r="BO77" i="19"/>
  <c r="BO115" i="19"/>
  <c r="BO107" i="19"/>
  <c r="BO111" i="19"/>
  <c r="BL37" i="19"/>
  <c r="BL27" i="19"/>
  <c r="BL32" i="19"/>
  <c r="BN19" i="19"/>
  <c r="BO15" i="19"/>
  <c r="BO144" i="19"/>
  <c r="BO149" i="19"/>
  <c r="BO139" i="19"/>
  <c r="BO133" i="19"/>
  <c r="BO94" i="19"/>
  <c r="BO61" i="19"/>
  <c r="BP18" i="19"/>
  <c r="BO71" i="19"/>
  <c r="BO98" i="19"/>
  <c r="BO123" i="19"/>
  <c r="BO66" i="19"/>
  <c r="BO102" i="19"/>
  <c r="BO128" i="19"/>
  <c r="AI23" i="2"/>
  <c r="AI71" i="2"/>
  <c r="AJ21" i="2"/>
  <c r="BN31" i="19"/>
  <c r="BN26" i="19"/>
  <c r="BN36" i="19"/>
  <c r="BN43" i="19"/>
  <c r="AI30" i="2"/>
  <c r="AI42" i="2"/>
  <c r="AI36" i="2"/>
  <c r="BM48" i="19"/>
  <c r="BM53" i="19"/>
  <c r="BP87" i="19"/>
  <c r="BP82" i="19"/>
  <c r="BP77" i="19"/>
  <c r="BP111" i="19"/>
  <c r="BP107" i="19"/>
  <c r="BP115" i="19"/>
  <c r="BO19" i="19"/>
  <c r="BP15" i="19"/>
  <c r="BP149" i="19"/>
  <c r="BP144" i="19"/>
  <c r="BP139" i="19"/>
  <c r="BM27" i="19"/>
  <c r="BM37" i="19"/>
  <c r="BM32" i="19"/>
  <c r="BQ18" i="19"/>
  <c r="BP94" i="19"/>
  <c r="BP102" i="19"/>
  <c r="BP71" i="19"/>
  <c r="BP66" i="19"/>
  <c r="BP61" i="19"/>
  <c r="BP128" i="19"/>
  <c r="BP123" i="19"/>
  <c r="BP98" i="19"/>
  <c r="BP133" i="19"/>
  <c r="AJ23" i="2"/>
  <c r="AJ71" i="2"/>
  <c r="AK21" i="2"/>
  <c r="AJ30" i="2"/>
  <c r="AJ36" i="2"/>
  <c r="AJ42" i="2"/>
  <c r="BO31" i="19"/>
  <c r="BO43" i="19"/>
  <c r="BO26" i="19"/>
  <c r="BO36" i="19"/>
  <c r="BN48" i="19"/>
  <c r="BN53" i="19"/>
  <c r="BQ87" i="19"/>
  <c r="BQ77" i="19"/>
  <c r="BQ82" i="19"/>
  <c r="BQ115" i="19"/>
  <c r="BQ107" i="19"/>
  <c r="BQ111" i="19"/>
  <c r="BN37" i="19"/>
  <c r="BQ144" i="19"/>
  <c r="BQ139" i="19"/>
  <c r="BQ149" i="19"/>
  <c r="BN32" i="19"/>
  <c r="BN27" i="19"/>
  <c r="BQ15" i="19"/>
  <c r="BP19" i="19"/>
  <c r="BQ133" i="19"/>
  <c r="BQ94" i="19"/>
  <c r="BQ61" i="19"/>
  <c r="BR18" i="19"/>
  <c r="BQ71" i="19"/>
  <c r="BQ98" i="19"/>
  <c r="BQ66" i="19"/>
  <c r="BQ102" i="19"/>
  <c r="BQ128" i="19"/>
  <c r="BQ123" i="19"/>
  <c r="AK23" i="2"/>
  <c r="AK71" i="2"/>
  <c r="AL21" i="2"/>
  <c r="AK36" i="2"/>
  <c r="AK30" i="2"/>
  <c r="AK42" i="2"/>
  <c r="BP31" i="19"/>
  <c r="BP43" i="19"/>
  <c r="BP26" i="19"/>
  <c r="BP36" i="19"/>
  <c r="BO48" i="19"/>
  <c r="BO53" i="19"/>
  <c r="BR87" i="19"/>
  <c r="BR82" i="19"/>
  <c r="BR77" i="19"/>
  <c r="BR111" i="19"/>
  <c r="BR107" i="19"/>
  <c r="BR115" i="19"/>
  <c r="BR15" i="19"/>
  <c r="BQ19" i="19"/>
  <c r="BO32" i="19"/>
  <c r="BO27" i="19"/>
  <c r="BR149" i="19"/>
  <c r="BR139" i="19"/>
  <c r="BR144" i="19"/>
  <c r="BO37" i="19"/>
  <c r="BR128" i="19"/>
  <c r="BR66" i="19"/>
  <c r="BS18" i="19"/>
  <c r="BR98" i="19"/>
  <c r="BR71" i="19"/>
  <c r="BR61" i="19"/>
  <c r="BR94" i="19"/>
  <c r="BR133" i="19"/>
  <c r="BR102" i="19"/>
  <c r="BR123" i="19"/>
  <c r="AL23" i="2"/>
  <c r="AL71" i="2"/>
  <c r="AM21" i="2"/>
  <c r="AL42" i="2"/>
  <c r="AL30" i="2"/>
  <c r="AL36" i="2"/>
  <c r="BQ43" i="19"/>
  <c r="BQ26" i="19"/>
  <c r="BQ31" i="19"/>
  <c r="BQ36" i="19"/>
  <c r="BP48" i="19"/>
  <c r="BP53" i="19"/>
  <c r="BS82" i="19"/>
  <c r="BS77" i="19"/>
  <c r="BS87" i="19"/>
  <c r="BS115" i="19"/>
  <c r="BS107" i="19"/>
  <c r="BS111" i="19"/>
  <c r="BS144" i="19"/>
  <c r="BS139" i="19"/>
  <c r="BS149" i="19"/>
  <c r="BR19" i="19"/>
  <c r="BS15" i="19"/>
  <c r="BP27" i="19"/>
  <c r="BP37" i="19"/>
  <c r="BP32" i="19"/>
  <c r="BS123" i="19"/>
  <c r="BS66" i="19"/>
  <c r="BT18" i="19"/>
  <c r="BS61" i="19"/>
  <c r="BS94" i="19"/>
  <c r="BS71" i="19"/>
  <c r="BS98" i="19"/>
  <c r="BS102" i="19"/>
  <c r="BS133" i="19"/>
  <c r="BS128" i="19"/>
  <c r="AM23" i="2"/>
  <c r="AM71" i="2"/>
  <c r="AN21" i="2"/>
  <c r="AM42" i="2"/>
  <c r="AM30" i="2"/>
  <c r="AM36" i="2"/>
  <c r="BR43" i="19"/>
  <c r="BR31" i="19"/>
  <c r="BR36" i="19"/>
  <c r="BR26" i="19"/>
  <c r="BQ48" i="19"/>
  <c r="BQ53" i="19"/>
  <c r="BT82" i="19"/>
  <c r="BT77" i="19"/>
  <c r="BT87" i="19"/>
  <c r="BT111" i="19"/>
  <c r="BT107" i="19"/>
  <c r="BT115" i="19"/>
  <c r="BT149" i="19"/>
  <c r="BT139" i="19"/>
  <c r="BT144" i="19"/>
  <c r="BS19" i="19"/>
  <c r="BT15" i="19"/>
  <c r="BQ27" i="19"/>
  <c r="BQ32" i="19"/>
  <c r="BQ37" i="19"/>
  <c r="BT128" i="19"/>
  <c r="BT98" i="19"/>
  <c r="BT102" i="19"/>
  <c r="BT66" i="19"/>
  <c r="BU18" i="19"/>
  <c r="BT61" i="19"/>
  <c r="BT94" i="19"/>
  <c r="BT71" i="19"/>
  <c r="BT123" i="19"/>
  <c r="BT133" i="19"/>
  <c r="AN23" i="2"/>
  <c r="AN71" i="2"/>
  <c r="AO21" i="2"/>
  <c r="BS26" i="19"/>
  <c r="BS43" i="19"/>
  <c r="BS31" i="19"/>
  <c r="BS36" i="19"/>
  <c r="AN42" i="2"/>
  <c r="AN30" i="2"/>
  <c r="AN36" i="2"/>
  <c r="BR48" i="19"/>
  <c r="BR53" i="19"/>
  <c r="BU77" i="19"/>
  <c r="BU82" i="19"/>
  <c r="BU87" i="19"/>
  <c r="BU111" i="19"/>
  <c r="BU115" i="19"/>
  <c r="BU107" i="19"/>
  <c r="BR27" i="19"/>
  <c r="BT19" i="19"/>
  <c r="BU15" i="19"/>
  <c r="BR32" i="19"/>
  <c r="BR37" i="19"/>
  <c r="BU144" i="19"/>
  <c r="BU139" i="19"/>
  <c r="BU149" i="19"/>
  <c r="BU98" i="19"/>
  <c r="BU102" i="19"/>
  <c r="BU94" i="19"/>
  <c r="BU61" i="19"/>
  <c r="BU66" i="19"/>
  <c r="BV18" i="19"/>
  <c r="BU128" i="19"/>
  <c r="BU71" i="19"/>
  <c r="BU133" i="19"/>
  <c r="BU123" i="19"/>
  <c r="AO23" i="2"/>
  <c r="AO71" i="2"/>
  <c r="AP21" i="2"/>
  <c r="AO36" i="2"/>
  <c r="AO30" i="2"/>
  <c r="AO42" i="2"/>
  <c r="BT31" i="19"/>
  <c r="BT26" i="19"/>
  <c r="BT43" i="19"/>
  <c r="BT36" i="19"/>
  <c r="BS48" i="19"/>
  <c r="BS53" i="19"/>
  <c r="BV77" i="19"/>
  <c r="BV87" i="19"/>
  <c r="BV82" i="19"/>
  <c r="BV111" i="19"/>
  <c r="BV115" i="19"/>
  <c r="BV107" i="19"/>
  <c r="BV15" i="19"/>
  <c r="BU19" i="19"/>
  <c r="BS37" i="19"/>
  <c r="BS27" i="19"/>
  <c r="BV149" i="19"/>
  <c r="BV139" i="19"/>
  <c r="BV144" i="19"/>
  <c r="BS32" i="19"/>
  <c r="BV94" i="19"/>
  <c r="BV66" i="19"/>
  <c r="BW18" i="19"/>
  <c r="BV98" i="19"/>
  <c r="BV102" i="19"/>
  <c r="BV61" i="19"/>
  <c r="BV71" i="19"/>
  <c r="BV123" i="19"/>
  <c r="BV133" i="19"/>
  <c r="BV128" i="19"/>
  <c r="AP23" i="2"/>
  <c r="AP71" i="2"/>
  <c r="AQ21" i="2"/>
  <c r="AP36" i="2"/>
  <c r="AP30" i="2"/>
  <c r="AP42" i="2"/>
  <c r="BU31" i="19"/>
  <c r="BU26" i="19"/>
  <c r="BU43" i="19"/>
  <c r="BU36" i="19"/>
  <c r="BT48" i="19"/>
  <c r="BT53" i="19"/>
  <c r="BW82" i="19"/>
  <c r="BW87" i="19"/>
  <c r="BW77" i="19"/>
  <c r="BW115" i="19"/>
  <c r="BW111" i="19"/>
  <c r="BW107" i="19"/>
  <c r="BT32" i="19"/>
  <c r="BT37" i="19"/>
  <c r="BT27" i="19"/>
  <c r="BW144" i="19"/>
  <c r="BW149" i="19"/>
  <c r="BW139" i="19"/>
  <c r="BW15" i="19"/>
  <c r="BV19" i="19"/>
  <c r="BW133" i="19"/>
  <c r="BW102" i="19"/>
  <c r="BW98" i="19"/>
  <c r="BW94" i="19"/>
  <c r="BX18" i="19"/>
  <c r="BW66" i="19"/>
  <c r="BW71" i="19"/>
  <c r="BW61" i="19"/>
  <c r="BW123" i="19"/>
  <c r="BW128" i="19"/>
  <c r="AQ23" i="2"/>
  <c r="AQ71" i="2"/>
  <c r="AR21" i="2"/>
  <c r="AQ30" i="2"/>
  <c r="AQ42" i="2"/>
  <c r="AQ36" i="2"/>
  <c r="BV31" i="19"/>
  <c r="BV26" i="19"/>
  <c r="BV43" i="19"/>
  <c r="BV36" i="19"/>
  <c r="BU48" i="19"/>
  <c r="BU53" i="19"/>
  <c r="BX87" i="19"/>
  <c r="BX77" i="19"/>
  <c r="BX82" i="19"/>
  <c r="BX107" i="19"/>
  <c r="BX115" i="19"/>
  <c r="BX111" i="19"/>
  <c r="BU37" i="19"/>
  <c r="BW19" i="19"/>
  <c r="BX15" i="19"/>
  <c r="BU32" i="19"/>
  <c r="BU27" i="19"/>
  <c r="BX149" i="19"/>
  <c r="BX144" i="19"/>
  <c r="BX139" i="19"/>
  <c r="BX133" i="19"/>
  <c r="BX123" i="19"/>
  <c r="BY18" i="19"/>
  <c r="BX71" i="19"/>
  <c r="BX94" i="19"/>
  <c r="BX102" i="19"/>
  <c r="BX66" i="19"/>
  <c r="BX61" i="19"/>
  <c r="BX128" i="19"/>
  <c r="BX98" i="19"/>
  <c r="AR23" i="2"/>
  <c r="AR71" i="2"/>
  <c r="AS21" i="2"/>
  <c r="BW31" i="19"/>
  <c r="BW43" i="19"/>
  <c r="BW26" i="19"/>
  <c r="BW36" i="19"/>
  <c r="AR42" i="2"/>
  <c r="AR30" i="2"/>
  <c r="AR36" i="2"/>
  <c r="BV53" i="19"/>
  <c r="BV48" i="19"/>
  <c r="BY87" i="19"/>
  <c r="BY77" i="19"/>
  <c r="BY82" i="19"/>
  <c r="BY107" i="19"/>
  <c r="BY115" i="19"/>
  <c r="BY111" i="19"/>
  <c r="BV37" i="19"/>
  <c r="BY144" i="19"/>
  <c r="BY139" i="19"/>
  <c r="BY149" i="19"/>
  <c r="BX19" i="19"/>
  <c r="BY15" i="19"/>
  <c r="BV27" i="19"/>
  <c r="BV32" i="19"/>
  <c r="BY133" i="19"/>
  <c r="BY102" i="19"/>
  <c r="BY94" i="19"/>
  <c r="BY61" i="19"/>
  <c r="BY71" i="19"/>
  <c r="BZ18" i="19"/>
  <c r="BY66" i="19"/>
  <c r="BY98" i="19"/>
  <c r="BY128" i="19"/>
  <c r="BY123" i="19"/>
  <c r="AS23" i="2"/>
  <c r="AS71" i="2"/>
  <c r="AT21" i="2"/>
  <c r="BX26" i="19"/>
  <c r="BX31" i="19"/>
  <c r="BX43" i="19"/>
  <c r="BX36" i="19"/>
  <c r="AS36" i="2"/>
  <c r="AS30" i="2"/>
  <c r="AS42" i="2"/>
  <c r="BW48" i="19"/>
  <c r="BW53" i="19"/>
  <c r="BZ77" i="19"/>
  <c r="BZ87" i="19"/>
  <c r="BZ82" i="19"/>
  <c r="BZ111" i="19"/>
  <c r="BZ115" i="19"/>
  <c r="BZ107" i="19"/>
  <c r="BW27" i="19"/>
  <c r="BW37" i="19"/>
  <c r="BZ139" i="19"/>
  <c r="BZ149" i="19"/>
  <c r="BZ144" i="19"/>
  <c r="BW32" i="19"/>
  <c r="BZ15" i="19"/>
  <c r="BY19" i="19"/>
  <c r="BZ128" i="19"/>
  <c r="BZ71" i="19"/>
  <c r="CA18" i="19"/>
  <c r="BZ66" i="19"/>
  <c r="BZ98" i="19"/>
  <c r="BZ61" i="19"/>
  <c r="BZ94" i="19"/>
  <c r="BZ133" i="19"/>
  <c r="BZ102" i="19"/>
  <c r="BZ123" i="19"/>
  <c r="AT23" i="2"/>
  <c r="AT71" i="2"/>
  <c r="AU21" i="2"/>
  <c r="BY26" i="19"/>
  <c r="BY31" i="19"/>
  <c r="BY36" i="19"/>
  <c r="AT36" i="2"/>
  <c r="AT42" i="2"/>
  <c r="AT30" i="2"/>
  <c r="BY43" i="19"/>
  <c r="BX48" i="19"/>
  <c r="BX53" i="19"/>
  <c r="CA82" i="19"/>
  <c r="CA77" i="19"/>
  <c r="CA87" i="19"/>
  <c r="CA115" i="19"/>
  <c r="CA111" i="19"/>
  <c r="CA107" i="19"/>
  <c r="BZ19" i="19"/>
  <c r="CA15" i="19"/>
  <c r="BX37" i="19"/>
  <c r="BX32" i="19"/>
  <c r="CA139" i="19"/>
  <c r="CA144" i="19"/>
  <c r="CA149" i="19"/>
  <c r="BX27" i="19"/>
  <c r="CA123" i="19"/>
  <c r="CB18" i="19"/>
  <c r="CA66" i="19"/>
  <c r="CA71" i="19"/>
  <c r="CA98" i="19"/>
  <c r="CA61" i="19"/>
  <c r="CA94" i="19"/>
  <c r="CA128" i="19"/>
  <c r="CA102" i="19"/>
  <c r="CA133" i="19"/>
  <c r="AU23" i="2"/>
  <c r="AU71" i="2"/>
  <c r="AV21" i="2"/>
  <c r="AU42" i="2"/>
  <c r="AU30" i="2"/>
  <c r="AU36" i="2"/>
  <c r="BZ43" i="19"/>
  <c r="BZ31" i="19"/>
  <c r="BZ36" i="19"/>
  <c r="BZ26" i="19"/>
  <c r="BY48" i="19"/>
  <c r="BY53" i="19"/>
  <c r="CB82" i="19"/>
  <c r="CB77" i="19"/>
  <c r="CB87" i="19"/>
  <c r="CB111" i="19"/>
  <c r="CB107" i="19"/>
  <c r="CB115" i="19"/>
  <c r="CB149" i="19"/>
  <c r="CB139" i="19"/>
  <c r="CB144" i="19"/>
  <c r="CB15" i="19"/>
  <c r="CA19" i="19"/>
  <c r="BY37" i="19"/>
  <c r="BY27" i="19"/>
  <c r="BY32" i="19"/>
  <c r="CB128" i="19"/>
  <c r="CB94" i="19"/>
  <c r="CB66" i="19"/>
  <c r="CB71" i="19"/>
  <c r="CC18" i="19"/>
  <c r="CB61" i="19"/>
  <c r="CB98" i="19"/>
  <c r="CB102" i="19"/>
  <c r="CB123" i="19"/>
  <c r="CB133" i="19"/>
  <c r="AV23" i="2"/>
  <c r="AV71" i="2"/>
  <c r="AW21" i="2"/>
  <c r="CA26" i="19"/>
  <c r="CA43" i="19"/>
  <c r="CA31" i="19"/>
  <c r="CA36" i="19"/>
  <c r="AV42" i="2"/>
  <c r="AV30" i="2"/>
  <c r="AV36" i="2"/>
  <c r="BZ53" i="19"/>
  <c r="BZ48" i="19"/>
  <c r="CC77" i="19"/>
  <c r="CC82" i="19"/>
  <c r="CC87" i="19"/>
  <c r="CC107" i="19"/>
  <c r="CC111" i="19"/>
  <c r="CC115" i="19"/>
  <c r="CB19" i="19"/>
  <c r="CC15" i="19"/>
  <c r="CC144" i="19"/>
  <c r="CC139" i="19"/>
  <c r="CC149" i="19"/>
  <c r="BZ32" i="19"/>
  <c r="BZ27" i="19"/>
  <c r="BZ37" i="19"/>
  <c r="CC102" i="19"/>
  <c r="CC94" i="19"/>
  <c r="CC66" i="19"/>
  <c r="CC61" i="19"/>
  <c r="CD18" i="19"/>
  <c r="CC128" i="19"/>
  <c r="CC98" i="19"/>
  <c r="CC71" i="19"/>
  <c r="CC123" i="19"/>
  <c r="CC133" i="19"/>
  <c r="AW23" i="2"/>
  <c r="AW71" i="2"/>
  <c r="AX21" i="2"/>
  <c r="CB31" i="19"/>
  <c r="CB26" i="19"/>
  <c r="CB43" i="19"/>
  <c r="CB36" i="19"/>
  <c r="AW36" i="2"/>
  <c r="AW42" i="2"/>
  <c r="AW30" i="2"/>
  <c r="CA48" i="19"/>
  <c r="CA53" i="19"/>
  <c r="CD77" i="19"/>
  <c r="CD87" i="19"/>
  <c r="CD82" i="19"/>
  <c r="CD111" i="19"/>
  <c r="CD115" i="19"/>
  <c r="CD107" i="19"/>
  <c r="CD15" i="19"/>
  <c r="CC19" i="19"/>
  <c r="CA27" i="19"/>
  <c r="CD149" i="19"/>
  <c r="CD139" i="19"/>
  <c r="CD144" i="19"/>
  <c r="CA32" i="19"/>
  <c r="CA37" i="19"/>
  <c r="CD66" i="19"/>
  <c r="CD94" i="19"/>
  <c r="CE18" i="19"/>
  <c r="CD102" i="19"/>
  <c r="CD98" i="19"/>
  <c r="CD61" i="19"/>
  <c r="CD71" i="19"/>
  <c r="CD123" i="19"/>
  <c r="CD133" i="19"/>
  <c r="CD128" i="19"/>
  <c r="AX23" i="2"/>
  <c r="AX71" i="2"/>
  <c r="AY21" i="2"/>
  <c r="AX36" i="2"/>
  <c r="AX30" i="2"/>
  <c r="AX42" i="2"/>
  <c r="CC31" i="19"/>
  <c r="CC43" i="19"/>
  <c r="CC26" i="19"/>
  <c r="CC36" i="19"/>
  <c r="CB53" i="19"/>
  <c r="CB48" i="19"/>
  <c r="CE82" i="19"/>
  <c r="CE87" i="19"/>
  <c r="CE77" i="19"/>
  <c r="CE115" i="19"/>
  <c r="CE107" i="19"/>
  <c r="CE111" i="19"/>
  <c r="CE144" i="19"/>
  <c r="CE149" i="19"/>
  <c r="CE139" i="19"/>
  <c r="CB27" i="19"/>
  <c r="CB37" i="19"/>
  <c r="CB32" i="19"/>
  <c r="CE15" i="19"/>
  <c r="CD19" i="19"/>
  <c r="CE133" i="19"/>
  <c r="CE123" i="19"/>
  <c r="CE102" i="19"/>
  <c r="CE94" i="19"/>
  <c r="CE61" i="19"/>
  <c r="CF18" i="19"/>
  <c r="CE66" i="19"/>
  <c r="CE71" i="19"/>
  <c r="CE98" i="19"/>
  <c r="CE128" i="19"/>
  <c r="AY23" i="2"/>
  <c r="AY71" i="2"/>
  <c r="AZ21" i="2"/>
  <c r="AY36" i="2"/>
  <c r="AY30" i="2"/>
  <c r="AY42" i="2"/>
  <c r="CD31" i="19"/>
  <c r="CD26" i="19"/>
  <c r="CD43" i="19"/>
  <c r="CD36" i="19"/>
  <c r="CC53" i="19"/>
  <c r="CC48" i="19"/>
  <c r="CF87" i="19"/>
  <c r="CF77" i="19"/>
  <c r="CF82" i="19"/>
  <c r="CF107" i="19"/>
  <c r="CF111" i="19"/>
  <c r="CF115" i="19"/>
  <c r="CC27" i="19"/>
  <c r="CC37" i="19"/>
  <c r="CE19" i="19"/>
  <c r="CF15" i="19"/>
  <c r="CF149" i="19"/>
  <c r="CF144" i="19"/>
  <c r="CF139" i="19"/>
  <c r="CC32" i="19"/>
  <c r="CF133" i="19"/>
  <c r="CF123" i="19"/>
  <c r="CG18" i="19"/>
  <c r="CF71" i="19"/>
  <c r="CF94" i="19"/>
  <c r="CF102" i="19"/>
  <c r="CF66" i="19"/>
  <c r="CF61" i="19"/>
  <c r="CF98" i="19"/>
  <c r="CF128" i="19"/>
  <c r="AZ23" i="2"/>
  <c r="AZ71" i="2"/>
  <c r="BA21" i="2"/>
  <c r="AZ42" i="2"/>
  <c r="AZ30" i="2"/>
  <c r="AZ36" i="2"/>
  <c r="CE26" i="19"/>
  <c r="CE31" i="19"/>
  <c r="CE43" i="19"/>
  <c r="CE36" i="19"/>
  <c r="CD53" i="19"/>
  <c r="CD48" i="19"/>
  <c r="CG87" i="19"/>
  <c r="CG77" i="19"/>
  <c r="CG82" i="19"/>
  <c r="CG115" i="19"/>
  <c r="CG107" i="19"/>
  <c r="CG111" i="19"/>
  <c r="CG15" i="19"/>
  <c r="CF19" i="19"/>
  <c r="CD32" i="19"/>
  <c r="CD27" i="19"/>
  <c r="CG144" i="19"/>
  <c r="CG139" i="19"/>
  <c r="CG149" i="19"/>
  <c r="CD37" i="19"/>
  <c r="CG133" i="19"/>
  <c r="CG71" i="19"/>
  <c r="CG102" i="19"/>
  <c r="CH18" i="19"/>
  <c r="CG66" i="19"/>
  <c r="CG94" i="19"/>
  <c r="CG61" i="19"/>
  <c r="CG98" i="19"/>
  <c r="CG128" i="19"/>
  <c r="CG123" i="19"/>
  <c r="BA23" i="2"/>
  <c r="BA71" i="2"/>
  <c r="BB21" i="2"/>
  <c r="BA36" i="2"/>
  <c r="BA30" i="2"/>
  <c r="BA42" i="2"/>
  <c r="CF43" i="19"/>
  <c r="CF26" i="19"/>
  <c r="CF31" i="19"/>
  <c r="CF36" i="19"/>
  <c r="CE48" i="19"/>
  <c r="CE53" i="19"/>
  <c r="CH77" i="19"/>
  <c r="CH87" i="19"/>
  <c r="CH82" i="19"/>
  <c r="CH111" i="19"/>
  <c r="CH115" i="19"/>
  <c r="CH107" i="19"/>
  <c r="CE27" i="19"/>
  <c r="CE32" i="19"/>
  <c r="CE37" i="19"/>
  <c r="CH149" i="19"/>
  <c r="CH139" i="19"/>
  <c r="CH144" i="19"/>
  <c r="CH15" i="19"/>
  <c r="CG19" i="19"/>
  <c r="CH128" i="19"/>
  <c r="CH98" i="19"/>
  <c r="CH71" i="19"/>
  <c r="CH66" i="19"/>
  <c r="CI18" i="19"/>
  <c r="CH61" i="19"/>
  <c r="CH94" i="19"/>
  <c r="CH133" i="19"/>
  <c r="CH102" i="19"/>
  <c r="CH123" i="19"/>
  <c r="BB23" i="2"/>
  <c r="BB71" i="2"/>
  <c r="BC21" i="2"/>
  <c r="BB36" i="2"/>
  <c r="BB42" i="2"/>
  <c r="BB30" i="2"/>
  <c r="CG43" i="19"/>
  <c r="CG26" i="19"/>
  <c r="CG31" i="19"/>
  <c r="CG36" i="19"/>
  <c r="CF48" i="19"/>
  <c r="CF53" i="19"/>
  <c r="CI82" i="19"/>
  <c r="CI77" i="19"/>
  <c r="CI87" i="19"/>
  <c r="CI115" i="19"/>
  <c r="CI111" i="19"/>
  <c r="CI107" i="19"/>
  <c r="CF32" i="19"/>
  <c r="CF37" i="19"/>
  <c r="CH19" i="19"/>
  <c r="CI15" i="19"/>
  <c r="CI149" i="19"/>
  <c r="CI139" i="19"/>
  <c r="CI144" i="19"/>
  <c r="CF27" i="19"/>
  <c r="CI123" i="19"/>
  <c r="CI98" i="19"/>
  <c r="CI66" i="19"/>
  <c r="CJ18" i="19"/>
  <c r="CI71" i="19"/>
  <c r="CI61" i="19"/>
  <c r="CI94" i="19"/>
  <c r="CI128" i="19"/>
  <c r="CI102" i="19"/>
  <c r="CI133" i="19"/>
  <c r="BC23" i="2"/>
  <c r="BC71" i="2"/>
  <c r="BD21" i="2"/>
  <c r="CH43" i="19"/>
  <c r="CH31" i="19"/>
  <c r="CH26" i="19"/>
  <c r="CH36" i="19"/>
  <c r="BC42" i="2"/>
  <c r="BC30" i="2"/>
  <c r="BC36" i="2"/>
  <c r="CG48" i="19"/>
  <c r="CG53" i="19"/>
  <c r="CJ82" i="19"/>
  <c r="CJ77" i="19"/>
  <c r="CJ87" i="19"/>
  <c r="CJ111" i="19"/>
  <c r="CJ107" i="19"/>
  <c r="CJ115" i="19"/>
  <c r="CG32" i="19"/>
  <c r="CG27" i="19"/>
  <c r="CJ15" i="19"/>
  <c r="CI19" i="19"/>
  <c r="CG37" i="19"/>
  <c r="CJ149" i="19"/>
  <c r="CJ139" i="19"/>
  <c r="CJ144" i="19"/>
  <c r="CJ128" i="19"/>
  <c r="CJ102" i="19"/>
  <c r="CJ71" i="19"/>
  <c r="CJ66" i="19"/>
  <c r="CK18" i="19"/>
  <c r="CJ61" i="19"/>
  <c r="CJ94" i="19"/>
  <c r="CJ98" i="19"/>
  <c r="CJ123" i="19"/>
  <c r="CJ133" i="19"/>
  <c r="BD23" i="2"/>
  <c r="BD71" i="2"/>
  <c r="BE21" i="2"/>
  <c r="BD42" i="2"/>
  <c r="BD30" i="2"/>
  <c r="BD36" i="2"/>
  <c r="CI31" i="19"/>
  <c r="CI26" i="19"/>
  <c r="CI43" i="19"/>
  <c r="CI36" i="19"/>
  <c r="CH48" i="19"/>
  <c r="CH53" i="19"/>
  <c r="CK77" i="19"/>
  <c r="CK82" i="19"/>
  <c r="CK87" i="19"/>
  <c r="CK107" i="19"/>
  <c r="CK111" i="19"/>
  <c r="CK115" i="19"/>
  <c r="CH32" i="19"/>
  <c r="CJ19" i="19"/>
  <c r="CK15" i="19"/>
  <c r="CH37" i="19"/>
  <c r="CK139" i="19"/>
  <c r="CK144" i="19"/>
  <c r="CK149" i="19"/>
  <c r="CH27" i="19"/>
  <c r="CK102" i="19"/>
  <c r="CK98" i="19"/>
  <c r="CK94" i="19"/>
  <c r="CK66" i="19"/>
  <c r="CL18" i="19"/>
  <c r="CK71" i="19"/>
  <c r="CK128" i="19"/>
  <c r="CK61" i="19"/>
  <c r="CK133" i="19"/>
  <c r="CK123" i="19"/>
  <c r="BE23" i="2"/>
  <c r="BE71" i="2"/>
  <c r="BF21" i="2"/>
  <c r="CJ31" i="19"/>
  <c r="CJ26" i="19"/>
  <c r="CJ43" i="19"/>
  <c r="CJ36" i="19"/>
  <c r="BE42" i="2"/>
  <c r="BE36" i="2"/>
  <c r="BE30" i="2"/>
  <c r="CI48" i="19"/>
  <c r="CI53" i="19"/>
  <c r="CL87" i="19"/>
  <c r="CL82" i="19"/>
  <c r="CL77" i="19"/>
  <c r="CL111" i="19"/>
  <c r="CL107" i="19"/>
  <c r="CL115" i="19"/>
  <c r="CI27" i="19"/>
  <c r="CI37" i="19"/>
  <c r="CI32" i="19"/>
  <c r="CL149" i="19"/>
  <c r="CL144" i="19"/>
  <c r="CL139" i="19"/>
  <c r="CL15" i="19"/>
  <c r="CK19" i="19"/>
  <c r="CL94" i="19"/>
  <c r="CL66" i="19"/>
  <c r="CM18" i="19"/>
  <c r="CL102" i="19"/>
  <c r="CL98" i="19"/>
  <c r="CL61" i="19"/>
  <c r="CL71" i="19"/>
  <c r="CL128" i="19"/>
  <c r="CL123" i="19"/>
  <c r="CL133" i="19"/>
  <c r="BF23" i="2"/>
  <c r="BF71" i="2"/>
  <c r="BG21" i="2"/>
  <c r="BF36" i="2"/>
  <c r="BF30" i="2"/>
  <c r="BF42" i="2"/>
  <c r="CK31" i="19"/>
  <c r="CK43" i="19"/>
  <c r="CK26" i="19"/>
  <c r="CK36" i="19"/>
  <c r="CJ48" i="19"/>
  <c r="CJ53" i="19"/>
  <c r="CM87" i="19"/>
  <c r="CM82" i="19"/>
  <c r="CM77" i="19"/>
  <c r="CM115" i="19"/>
  <c r="CM107" i="19"/>
  <c r="CM111" i="19"/>
  <c r="CM15" i="19"/>
  <c r="CL19" i="19"/>
  <c r="CM144" i="19"/>
  <c r="CM149" i="19"/>
  <c r="CM139" i="19"/>
  <c r="CJ32" i="19"/>
  <c r="CJ27" i="19"/>
  <c r="CJ37" i="19"/>
  <c r="CM133" i="19"/>
  <c r="CM123" i="19"/>
  <c r="CM102" i="19"/>
  <c r="CM94" i="19"/>
  <c r="CM71" i="19"/>
  <c r="CM61" i="19"/>
  <c r="CN18" i="19"/>
  <c r="CM66" i="19"/>
  <c r="CM98" i="19"/>
  <c r="CM128" i="19"/>
  <c r="BG23" i="2"/>
  <c r="BG71" i="2"/>
  <c r="BH21" i="2"/>
  <c r="CL26" i="19"/>
  <c r="CL31" i="19"/>
  <c r="CL43" i="19"/>
  <c r="CL36" i="19"/>
  <c r="BG36" i="2"/>
  <c r="BG30" i="2"/>
  <c r="BG42" i="2"/>
  <c r="CK48" i="19"/>
  <c r="CK53" i="19"/>
  <c r="CN87" i="19"/>
  <c r="CN77" i="19"/>
  <c r="CN82" i="19"/>
  <c r="CN111" i="19"/>
  <c r="CN107" i="19"/>
  <c r="CN115" i="19"/>
  <c r="CK37" i="19"/>
  <c r="CK32" i="19"/>
  <c r="CK27" i="19"/>
  <c r="CN149" i="19"/>
  <c r="CN139" i="19"/>
  <c r="CN144" i="19"/>
  <c r="CM19" i="19"/>
  <c r="CN15" i="19"/>
  <c r="CN133" i="19"/>
  <c r="CN123" i="19"/>
  <c r="CO18" i="19"/>
  <c r="CN61" i="19"/>
  <c r="CN71" i="19"/>
  <c r="CN94" i="19"/>
  <c r="CN66" i="19"/>
  <c r="CN102" i="19"/>
  <c r="CN98" i="19"/>
  <c r="CN128" i="19"/>
  <c r="BH23" i="2"/>
  <c r="BH71" i="2"/>
  <c r="BI21" i="2"/>
  <c r="BH42" i="2"/>
  <c r="BH30" i="2"/>
  <c r="BH36" i="2"/>
  <c r="CM43" i="19"/>
  <c r="CM26" i="19"/>
  <c r="CM31" i="19"/>
  <c r="CM36" i="19"/>
  <c r="CL53" i="19"/>
  <c r="CL48" i="19"/>
  <c r="CO87" i="19"/>
  <c r="CO77" i="19"/>
  <c r="CO82" i="19"/>
  <c r="CO107" i="19"/>
  <c r="CO115" i="19"/>
  <c r="CO111" i="19"/>
  <c r="CL32" i="19"/>
  <c r="CL27" i="19"/>
  <c r="CL37" i="19"/>
  <c r="CO144" i="19"/>
  <c r="CO139" i="19"/>
  <c r="CO149" i="19"/>
  <c r="CO15" i="19"/>
  <c r="CN19" i="19"/>
  <c r="CO133" i="19"/>
  <c r="CO94" i="19"/>
  <c r="CO71" i="19"/>
  <c r="CO61" i="19"/>
  <c r="CP18" i="19"/>
  <c r="CO98" i="19"/>
  <c r="CO66" i="19"/>
  <c r="CO102" i="19"/>
  <c r="CO123" i="19"/>
  <c r="CO128" i="19"/>
  <c r="BI23" i="2"/>
  <c r="BI71" i="2"/>
  <c r="BJ21" i="2"/>
  <c r="BI30" i="2"/>
  <c r="BI42" i="2"/>
  <c r="BI36" i="2"/>
  <c r="CN43" i="19"/>
  <c r="CN26" i="19"/>
  <c r="CN31" i="19"/>
  <c r="CN36" i="19"/>
  <c r="CM48" i="19"/>
  <c r="CM53" i="19"/>
  <c r="CP82" i="19"/>
  <c r="CP77" i="19"/>
  <c r="CP87" i="19"/>
  <c r="CP111" i="19"/>
  <c r="CP115" i="19"/>
  <c r="CP107" i="19"/>
  <c r="CP15" i="19"/>
  <c r="CO19" i="19"/>
  <c r="CM32" i="19"/>
  <c r="CM27" i="19"/>
  <c r="CP149" i="19"/>
  <c r="CP139" i="19"/>
  <c r="CP144" i="19"/>
  <c r="CM37" i="19"/>
  <c r="CP128" i="19"/>
  <c r="CP98" i="19"/>
  <c r="CP123" i="19"/>
  <c r="CP66" i="19"/>
  <c r="CQ18" i="19"/>
  <c r="CP71" i="19"/>
  <c r="CP102" i="19"/>
  <c r="CP61" i="19"/>
  <c r="CP94" i="19"/>
  <c r="CP133" i="19"/>
  <c r="BJ23" i="2"/>
  <c r="BJ71" i="2"/>
  <c r="BK21" i="2"/>
  <c r="BJ36" i="2"/>
  <c r="BJ42" i="2"/>
  <c r="BJ30" i="2"/>
  <c r="CO43" i="19"/>
  <c r="CO26" i="19"/>
  <c r="CO31" i="19"/>
  <c r="CO36" i="19"/>
  <c r="CN48" i="19"/>
  <c r="CN53" i="19"/>
  <c r="CQ82" i="19"/>
  <c r="CQ77" i="19"/>
  <c r="CQ87" i="19"/>
  <c r="CQ115" i="19"/>
  <c r="CQ111" i="19"/>
  <c r="CQ107" i="19"/>
  <c r="CQ139" i="19"/>
  <c r="CQ144" i="19"/>
  <c r="CQ149" i="19"/>
  <c r="CN27" i="19"/>
  <c r="CN37" i="19"/>
  <c r="CN32" i="19"/>
  <c r="CQ15" i="19"/>
  <c r="CP19" i="19"/>
  <c r="CQ123" i="19"/>
  <c r="CQ98" i="19"/>
  <c r="CQ66" i="19"/>
  <c r="CR18" i="19"/>
  <c r="CQ71" i="19"/>
  <c r="CQ102" i="19"/>
  <c r="CQ61" i="19"/>
  <c r="CQ94" i="19"/>
  <c r="CQ128" i="19"/>
  <c r="CQ133" i="19"/>
  <c r="BK23" i="2"/>
  <c r="BK71" i="2"/>
  <c r="BL21" i="2"/>
  <c r="BK36" i="2"/>
  <c r="BK42" i="2"/>
  <c r="BK30" i="2"/>
  <c r="CP43" i="19"/>
  <c r="CP31" i="19"/>
  <c r="CP26" i="19"/>
  <c r="CP36" i="19"/>
  <c r="CO48" i="19"/>
  <c r="CO53" i="19"/>
  <c r="CR82" i="19"/>
  <c r="CR77" i="19"/>
  <c r="CR87" i="19"/>
  <c r="CR111" i="19"/>
  <c r="CR107" i="19"/>
  <c r="CR115" i="19"/>
  <c r="CR15" i="19"/>
  <c r="CQ19" i="19"/>
  <c r="CO32" i="19"/>
  <c r="CO27" i="19"/>
  <c r="CR149" i="19"/>
  <c r="CR144" i="19"/>
  <c r="CR139" i="19"/>
  <c r="CO37" i="19"/>
  <c r="CR128" i="19"/>
  <c r="CR102" i="19"/>
  <c r="CR98" i="19"/>
  <c r="CR66" i="19"/>
  <c r="CR94" i="19"/>
  <c r="CS18" i="19"/>
  <c r="CR61" i="19"/>
  <c r="CR123" i="19"/>
  <c r="CR71" i="19"/>
  <c r="CR133" i="19"/>
  <c r="BL23" i="2"/>
  <c r="BL71" i="2"/>
  <c r="BM71" i="2"/>
  <c r="BN71" i="2"/>
  <c r="BO71" i="2"/>
  <c r="BP71" i="2"/>
  <c r="BQ71" i="2"/>
  <c r="BR71" i="2"/>
  <c r="BS71" i="2"/>
  <c r="BT71" i="2"/>
  <c r="BU71" i="2"/>
  <c r="BV71" i="2"/>
  <c r="BW71" i="2"/>
  <c r="BX71" i="2"/>
  <c r="BY71" i="2"/>
  <c r="BZ71" i="2"/>
  <c r="CA71" i="2"/>
  <c r="CB71" i="2"/>
  <c r="CC71" i="2"/>
  <c r="CD71" i="2"/>
  <c r="CE71" i="2"/>
  <c r="CF71" i="2"/>
  <c r="CG71" i="2"/>
  <c r="CH71" i="2"/>
  <c r="CI71" i="2"/>
  <c r="CJ71" i="2"/>
  <c r="CK71" i="2"/>
  <c r="CL71" i="2"/>
  <c r="CM71" i="2"/>
  <c r="CN71" i="2"/>
  <c r="CO71" i="2"/>
  <c r="CP71" i="2"/>
  <c r="CQ71" i="2"/>
  <c r="CR71" i="2"/>
  <c r="CS71" i="2"/>
  <c r="CT71" i="2"/>
  <c r="CU71" i="2"/>
  <c r="CV71" i="2"/>
  <c r="CW71" i="2"/>
  <c r="CX71" i="2"/>
  <c r="CY71" i="2"/>
  <c r="CZ71" i="2"/>
  <c r="BM21" i="2"/>
  <c r="H46" i="1"/>
  <c r="I46" i="1"/>
  <c r="G46" i="1"/>
  <c r="H49" i="1"/>
  <c r="I49" i="1"/>
  <c r="G49" i="1"/>
  <c r="H47" i="1"/>
  <c r="I47" i="1"/>
  <c r="H82" i="1"/>
  <c r="I82" i="1"/>
  <c r="H81" i="1"/>
  <c r="I81" i="1"/>
  <c r="H80" i="1"/>
  <c r="I80" i="1"/>
  <c r="H79" i="1"/>
  <c r="I79" i="1"/>
  <c r="H78" i="1"/>
  <c r="I78" i="1"/>
  <c r="G81" i="1"/>
  <c r="G80" i="1"/>
  <c r="G79" i="1"/>
  <c r="G78" i="1"/>
  <c r="H77" i="1"/>
  <c r="I77" i="1"/>
  <c r="G77" i="1"/>
  <c r="O66" i="1"/>
  <c r="CQ31" i="19"/>
  <c r="CQ26" i="19"/>
  <c r="CQ43" i="19"/>
  <c r="CQ36" i="19"/>
  <c r="BL42" i="2"/>
  <c r="BL30" i="2"/>
  <c r="BL36" i="2"/>
  <c r="I84" i="1"/>
  <c r="E88" i="1"/>
  <c r="G84" i="1"/>
  <c r="C88" i="1"/>
  <c r="H84" i="1"/>
  <c r="D88" i="1"/>
  <c r="CP48" i="19"/>
  <c r="CP53" i="19"/>
  <c r="CS77" i="19"/>
  <c r="CS87" i="19"/>
  <c r="CS82" i="19"/>
  <c r="CS111" i="19"/>
  <c r="CS107" i="19"/>
  <c r="CS115" i="19"/>
  <c r="CP37" i="19"/>
  <c r="CP27" i="19"/>
  <c r="CS144" i="19"/>
  <c r="CS139" i="19"/>
  <c r="CS149" i="19"/>
  <c r="CP32" i="19"/>
  <c r="CS15" i="19"/>
  <c r="CR19" i="19"/>
  <c r="CS102" i="19"/>
  <c r="CS98" i="19"/>
  <c r="CS94" i="19"/>
  <c r="CS66" i="19"/>
  <c r="CT18" i="19"/>
  <c r="CS71" i="19"/>
  <c r="CS128" i="19"/>
  <c r="CS61" i="19"/>
  <c r="CS123" i="19"/>
  <c r="CS133" i="19"/>
  <c r="BM23" i="2"/>
  <c r="BN21" i="2"/>
  <c r="C54" i="1"/>
  <c r="D49" i="2"/>
  <c r="M68" i="1"/>
  <c r="C72" i="1"/>
  <c r="D67" i="2"/>
  <c r="I50" i="1"/>
  <c r="G50" i="1"/>
  <c r="H50" i="1"/>
  <c r="BM42" i="2"/>
  <c r="BM30" i="2"/>
  <c r="BM36" i="2"/>
  <c r="CR31" i="19"/>
  <c r="CR26" i="19"/>
  <c r="CR43" i="19"/>
  <c r="CR36" i="19"/>
  <c r="L86" i="2"/>
  <c r="T86" i="2"/>
  <c r="AB86" i="2"/>
  <c r="E86" i="2"/>
  <c r="M86" i="2"/>
  <c r="U86" i="2"/>
  <c r="AC86" i="2"/>
  <c r="F86" i="2"/>
  <c r="N86" i="2"/>
  <c r="V86" i="2"/>
  <c r="AD86" i="2"/>
  <c r="G86" i="2"/>
  <c r="O86" i="2"/>
  <c r="W86" i="2"/>
  <c r="AE86" i="2"/>
  <c r="H86" i="2"/>
  <c r="P86" i="2"/>
  <c r="X86" i="2"/>
  <c r="AF86" i="2"/>
  <c r="I86" i="2"/>
  <c r="Q86" i="2"/>
  <c r="Y86" i="2"/>
  <c r="J86" i="2"/>
  <c r="R86" i="2"/>
  <c r="Z86" i="2"/>
  <c r="K86" i="2"/>
  <c r="S86" i="2"/>
  <c r="AA86" i="2"/>
  <c r="AL86" i="2"/>
  <c r="AT86" i="2"/>
  <c r="BB86" i="2"/>
  <c r="BJ86" i="2"/>
  <c r="BR86" i="2"/>
  <c r="BZ86" i="2"/>
  <c r="CH86" i="2"/>
  <c r="CP86" i="2"/>
  <c r="CX86" i="2"/>
  <c r="AM86" i="2"/>
  <c r="AU86" i="2"/>
  <c r="BC86" i="2"/>
  <c r="BK86" i="2"/>
  <c r="BS86" i="2"/>
  <c r="CA86" i="2"/>
  <c r="CI86" i="2"/>
  <c r="CQ86" i="2"/>
  <c r="CY86" i="2"/>
  <c r="AN86" i="2"/>
  <c r="AV86" i="2"/>
  <c r="BD86" i="2"/>
  <c r="BL86" i="2"/>
  <c r="BT86" i="2"/>
  <c r="CB86" i="2"/>
  <c r="CJ86" i="2"/>
  <c r="CR86" i="2"/>
  <c r="CZ86" i="2"/>
  <c r="AG86" i="2"/>
  <c r="AO86" i="2"/>
  <c r="AW86" i="2"/>
  <c r="BE86" i="2"/>
  <c r="BM86" i="2"/>
  <c r="BU86" i="2"/>
  <c r="CC86" i="2"/>
  <c r="CK86" i="2"/>
  <c r="CS86" i="2"/>
  <c r="AH86" i="2"/>
  <c r="AP86" i="2"/>
  <c r="AX86" i="2"/>
  <c r="BF86" i="2"/>
  <c r="BN86" i="2"/>
  <c r="BV86" i="2"/>
  <c r="CD86" i="2"/>
  <c r="CL86" i="2"/>
  <c r="CT86" i="2"/>
  <c r="AI86" i="2"/>
  <c r="AQ86" i="2"/>
  <c r="AY86" i="2"/>
  <c r="BG86" i="2"/>
  <c r="BO86" i="2"/>
  <c r="BW86" i="2"/>
  <c r="CE86" i="2"/>
  <c r="CM86" i="2"/>
  <c r="CU86" i="2"/>
  <c r="AJ86" i="2"/>
  <c r="AR86" i="2"/>
  <c r="AZ86" i="2"/>
  <c r="BH86" i="2"/>
  <c r="BP86" i="2"/>
  <c r="BX86" i="2"/>
  <c r="CF86" i="2"/>
  <c r="CN86" i="2"/>
  <c r="CV86" i="2"/>
  <c r="AK86" i="2"/>
  <c r="AS86" i="2"/>
  <c r="BA86" i="2"/>
  <c r="BI86" i="2"/>
  <c r="BQ86" i="2"/>
  <c r="BY86" i="2"/>
  <c r="CG86" i="2"/>
  <c r="CO86" i="2"/>
  <c r="CW86" i="2"/>
  <c r="D86" i="2"/>
  <c r="F49" i="2"/>
  <c r="N49" i="2"/>
  <c r="V49" i="2"/>
  <c r="AD49" i="2"/>
  <c r="AL49" i="2"/>
  <c r="AT49" i="2"/>
  <c r="BB49" i="2"/>
  <c r="BJ49" i="2"/>
  <c r="BR49" i="2"/>
  <c r="BZ49" i="2"/>
  <c r="CH49" i="2"/>
  <c r="CP49" i="2"/>
  <c r="CX49" i="2"/>
  <c r="G49" i="2"/>
  <c r="O49" i="2"/>
  <c r="W49" i="2"/>
  <c r="AE49" i="2"/>
  <c r="AM49" i="2"/>
  <c r="AU49" i="2"/>
  <c r="BC49" i="2"/>
  <c r="BK49" i="2"/>
  <c r="BS49" i="2"/>
  <c r="CA49" i="2"/>
  <c r="CI49" i="2"/>
  <c r="CQ49" i="2"/>
  <c r="H49" i="2"/>
  <c r="P49" i="2"/>
  <c r="X49" i="2"/>
  <c r="AF49" i="2"/>
  <c r="AN49" i="2"/>
  <c r="AV49" i="2"/>
  <c r="BD49" i="2"/>
  <c r="BL49" i="2"/>
  <c r="BT49" i="2"/>
  <c r="CB49" i="2"/>
  <c r="CJ49" i="2"/>
  <c r="CR49" i="2"/>
  <c r="I49" i="2"/>
  <c r="Q49" i="2"/>
  <c r="Y49" i="2"/>
  <c r="AG49" i="2"/>
  <c r="AO49" i="2"/>
  <c r="AW49" i="2"/>
  <c r="BE49" i="2"/>
  <c r="BM49" i="2"/>
  <c r="BU49" i="2"/>
  <c r="CC49" i="2"/>
  <c r="CK49" i="2"/>
  <c r="CS49" i="2"/>
  <c r="J49" i="2"/>
  <c r="R49" i="2"/>
  <c r="Z49" i="2"/>
  <c r="AH49" i="2"/>
  <c r="AP49" i="2"/>
  <c r="AX49" i="2"/>
  <c r="BF49" i="2"/>
  <c r="BN49" i="2"/>
  <c r="BV49" i="2"/>
  <c r="CD49" i="2"/>
  <c r="CL49" i="2"/>
  <c r="CT49" i="2"/>
  <c r="K49" i="2"/>
  <c r="S49" i="2"/>
  <c r="AA49" i="2"/>
  <c r="AI49" i="2"/>
  <c r="AQ49" i="2"/>
  <c r="AY49" i="2"/>
  <c r="BG49" i="2"/>
  <c r="BO49" i="2"/>
  <c r="BW49" i="2"/>
  <c r="CE49" i="2"/>
  <c r="CM49" i="2"/>
  <c r="CU49" i="2"/>
  <c r="L49" i="2"/>
  <c r="T49" i="2"/>
  <c r="AB49" i="2"/>
  <c r="AJ49" i="2"/>
  <c r="AR49" i="2"/>
  <c r="AZ49" i="2"/>
  <c r="BH49" i="2"/>
  <c r="BP49" i="2"/>
  <c r="BX49" i="2"/>
  <c r="CF49" i="2"/>
  <c r="CN49" i="2"/>
  <c r="E49" i="2"/>
  <c r="M49" i="2"/>
  <c r="U49" i="2"/>
  <c r="AC49" i="2"/>
  <c r="AK49" i="2"/>
  <c r="AS49" i="2"/>
  <c r="BA49" i="2"/>
  <c r="BI49" i="2"/>
  <c r="BQ49" i="2"/>
  <c r="BY49" i="2"/>
  <c r="CG49" i="2"/>
  <c r="CO49" i="2"/>
  <c r="CV49" i="2"/>
  <c r="CW49" i="2"/>
  <c r="CY49" i="2"/>
  <c r="CZ49" i="2"/>
  <c r="J67" i="2"/>
  <c r="R67" i="2"/>
  <c r="Z67" i="2"/>
  <c r="AH67" i="2"/>
  <c r="AP67" i="2"/>
  <c r="AX67" i="2"/>
  <c r="BF67" i="2"/>
  <c r="BN67" i="2"/>
  <c r="BV67" i="2"/>
  <c r="CD67" i="2"/>
  <c r="CL67" i="2"/>
  <c r="CT67" i="2"/>
  <c r="K67" i="2"/>
  <c r="S67" i="2"/>
  <c r="AA67" i="2"/>
  <c r="AI67" i="2"/>
  <c r="AQ67" i="2"/>
  <c r="AY67" i="2"/>
  <c r="BG67" i="2"/>
  <c r="BO67" i="2"/>
  <c r="BW67" i="2"/>
  <c r="CE67" i="2"/>
  <c r="CM67" i="2"/>
  <c r="CU67" i="2"/>
  <c r="L67" i="2"/>
  <c r="T67" i="2"/>
  <c r="AB67" i="2"/>
  <c r="AJ67" i="2"/>
  <c r="AR67" i="2"/>
  <c r="AZ67" i="2"/>
  <c r="BH67" i="2"/>
  <c r="BP67" i="2"/>
  <c r="BX67" i="2"/>
  <c r="CF67" i="2"/>
  <c r="CN67" i="2"/>
  <c r="CV67" i="2"/>
  <c r="E67" i="2"/>
  <c r="M67" i="2"/>
  <c r="U67" i="2"/>
  <c r="AC67" i="2"/>
  <c r="AK67" i="2"/>
  <c r="AS67" i="2"/>
  <c r="BA67" i="2"/>
  <c r="BI67" i="2"/>
  <c r="BQ67" i="2"/>
  <c r="BY67" i="2"/>
  <c r="CG67" i="2"/>
  <c r="CO67" i="2"/>
  <c r="CW67" i="2"/>
  <c r="F67" i="2"/>
  <c r="N67" i="2"/>
  <c r="V67" i="2"/>
  <c r="AD67" i="2"/>
  <c r="AL67" i="2"/>
  <c r="AT67" i="2"/>
  <c r="BB67" i="2"/>
  <c r="BJ67" i="2"/>
  <c r="BR67" i="2"/>
  <c r="BZ67" i="2"/>
  <c r="CH67" i="2"/>
  <c r="CP67" i="2"/>
  <c r="CX67" i="2"/>
  <c r="G67" i="2"/>
  <c r="O67" i="2"/>
  <c r="W67" i="2"/>
  <c r="AE67" i="2"/>
  <c r="AM67" i="2"/>
  <c r="AU67" i="2"/>
  <c r="BC67" i="2"/>
  <c r="BK67" i="2"/>
  <c r="BS67" i="2"/>
  <c r="CA67" i="2"/>
  <c r="CI67" i="2"/>
  <c r="CQ67" i="2"/>
  <c r="CY67" i="2"/>
  <c r="H67" i="2"/>
  <c r="P67" i="2"/>
  <c r="X67" i="2"/>
  <c r="AF67" i="2"/>
  <c r="AN67" i="2"/>
  <c r="AV67" i="2"/>
  <c r="BD67" i="2"/>
  <c r="BL67" i="2"/>
  <c r="BT67" i="2"/>
  <c r="CB67" i="2"/>
  <c r="CJ67" i="2"/>
  <c r="CR67" i="2"/>
  <c r="CZ67" i="2"/>
  <c r="I67" i="2"/>
  <c r="Q67" i="2"/>
  <c r="Y67" i="2"/>
  <c r="AG67" i="2"/>
  <c r="AO67" i="2"/>
  <c r="AW67" i="2"/>
  <c r="BE67" i="2"/>
  <c r="BM67" i="2"/>
  <c r="BU67" i="2"/>
  <c r="CC67" i="2"/>
  <c r="CK67" i="2"/>
  <c r="CS67" i="2"/>
  <c r="CQ48" i="19"/>
  <c r="CQ53" i="19"/>
  <c r="CT77" i="19"/>
  <c r="CT82" i="19"/>
  <c r="CT87" i="19"/>
  <c r="CT111" i="19"/>
  <c r="CT107" i="19"/>
  <c r="CT115" i="19"/>
  <c r="CQ37" i="19"/>
  <c r="CQ32" i="19"/>
  <c r="CQ27" i="19"/>
  <c r="CS19" i="19"/>
  <c r="CT15" i="19"/>
  <c r="CT149" i="19"/>
  <c r="CT139" i="19"/>
  <c r="CT144" i="19"/>
  <c r="CT94" i="19"/>
  <c r="CT66" i="19"/>
  <c r="CU18" i="19"/>
  <c r="CT102" i="19"/>
  <c r="CT98" i="19"/>
  <c r="CT61" i="19"/>
  <c r="CT71" i="19"/>
  <c r="CT123" i="19"/>
  <c r="CT133" i="19"/>
  <c r="CT128" i="19"/>
  <c r="BN23" i="2"/>
  <c r="BO21" i="2"/>
  <c r="E37" i="11"/>
  <c r="D97" i="1"/>
  <c r="E41" i="11"/>
  <c r="CS26" i="19"/>
  <c r="CS31" i="19"/>
  <c r="CS43" i="19"/>
  <c r="CS36" i="19"/>
  <c r="BN36" i="2"/>
  <c r="BN30" i="2"/>
  <c r="BN42" i="2"/>
  <c r="CR48" i="19"/>
  <c r="CR53" i="19"/>
  <c r="CU77" i="19"/>
  <c r="CU82" i="19"/>
  <c r="CU87" i="19"/>
  <c r="CU115" i="19"/>
  <c r="CU107" i="19"/>
  <c r="CU111" i="19"/>
  <c r="CT19" i="19"/>
  <c r="CU15" i="19"/>
  <c r="CR37" i="19"/>
  <c r="CU144" i="19"/>
  <c r="CU149" i="19"/>
  <c r="CU139" i="19"/>
  <c r="CR32" i="19"/>
  <c r="CR27" i="19"/>
  <c r="CU133" i="19"/>
  <c r="CU102" i="19"/>
  <c r="CU94" i="19"/>
  <c r="CU61" i="19"/>
  <c r="CV18" i="19"/>
  <c r="CU123" i="19"/>
  <c r="CU66" i="19"/>
  <c r="CU71" i="19"/>
  <c r="CU98" i="19"/>
  <c r="CU128" i="19"/>
  <c r="BO23" i="2"/>
  <c r="BP21" i="2"/>
  <c r="D96" i="1"/>
  <c r="D68" i="2"/>
  <c r="CT26" i="19"/>
  <c r="CT31" i="19"/>
  <c r="CT43" i="19"/>
  <c r="CT36" i="19"/>
  <c r="BO36" i="2"/>
  <c r="BO30" i="2"/>
  <c r="BO42" i="2"/>
  <c r="CS48" i="19"/>
  <c r="CS53" i="19"/>
  <c r="CV87" i="19"/>
  <c r="CV77" i="19"/>
  <c r="CV82" i="19"/>
  <c r="CV111" i="19"/>
  <c r="CV115" i="19"/>
  <c r="CV107" i="19"/>
  <c r="CS27" i="19"/>
  <c r="CS32" i="19"/>
  <c r="CS37" i="19"/>
  <c r="CV139" i="19"/>
  <c r="CV149" i="19"/>
  <c r="CV144" i="19"/>
  <c r="CV15" i="19"/>
  <c r="CU19" i="19"/>
  <c r="CV133" i="19"/>
  <c r="CV71" i="19"/>
  <c r="CV61" i="19"/>
  <c r="CW18" i="19"/>
  <c r="CV66" i="19"/>
  <c r="CV94" i="19"/>
  <c r="CV102" i="19"/>
  <c r="CV98" i="19"/>
  <c r="CV128" i="19"/>
  <c r="CV123" i="19"/>
  <c r="BP23" i="2"/>
  <c r="BQ21" i="2"/>
  <c r="E68" i="2"/>
  <c r="H12" i="1"/>
  <c r="I12" i="1"/>
  <c r="H13" i="1"/>
  <c r="I13" i="1"/>
  <c r="G13" i="1"/>
  <c r="G12" i="1"/>
  <c r="H11" i="1"/>
  <c r="I11" i="1"/>
  <c r="G11" i="1"/>
  <c r="H10" i="1"/>
  <c r="I10" i="1"/>
  <c r="G10" i="1"/>
  <c r="I9" i="1"/>
  <c r="BP36" i="2"/>
  <c r="BP42" i="2"/>
  <c r="BP30" i="2"/>
  <c r="CU43" i="19"/>
  <c r="CU26" i="19"/>
  <c r="CU31" i="19"/>
  <c r="CU36" i="19"/>
  <c r="G14" i="1"/>
  <c r="C27" i="1"/>
  <c r="CT48" i="19"/>
  <c r="CT53" i="19"/>
  <c r="CW87" i="19"/>
  <c r="CW77" i="19"/>
  <c r="CW82" i="19"/>
  <c r="CW115" i="19"/>
  <c r="CW107" i="19"/>
  <c r="CW111" i="19"/>
  <c r="CT37" i="19"/>
  <c r="CW15" i="19"/>
  <c r="CV19" i="19"/>
  <c r="CW144" i="19"/>
  <c r="CW139" i="19"/>
  <c r="CW149" i="19"/>
  <c r="CT27" i="19"/>
  <c r="CT32" i="19"/>
  <c r="CW133" i="19"/>
  <c r="CW128" i="19"/>
  <c r="CW102" i="19"/>
  <c r="CW71" i="19"/>
  <c r="CW61" i="19"/>
  <c r="CX18" i="19"/>
  <c r="CW98" i="19"/>
  <c r="CW94" i="19"/>
  <c r="CW66" i="19"/>
  <c r="CW123" i="19"/>
  <c r="BQ23" i="2"/>
  <c r="BR21" i="2"/>
  <c r="I14" i="1"/>
  <c r="E27" i="1"/>
  <c r="H14" i="1"/>
  <c r="D27" i="1"/>
  <c r="E54" i="1"/>
  <c r="D54" i="1"/>
  <c r="CV43" i="19"/>
  <c r="CV26" i="19"/>
  <c r="CV31" i="19"/>
  <c r="CV36" i="19"/>
  <c r="BQ30" i="2"/>
  <c r="BQ42" i="2"/>
  <c r="BQ36" i="2"/>
  <c r="H91" i="2"/>
  <c r="P91" i="2"/>
  <c r="X91" i="2"/>
  <c r="AF91" i="2"/>
  <c r="AN91" i="2"/>
  <c r="AV91" i="2"/>
  <c r="BD91" i="2"/>
  <c r="BL91" i="2"/>
  <c r="BT91" i="2"/>
  <c r="CB91" i="2"/>
  <c r="CJ91" i="2"/>
  <c r="CR91" i="2"/>
  <c r="CZ91" i="2"/>
  <c r="I91" i="2"/>
  <c r="Q91" i="2"/>
  <c r="Y91" i="2"/>
  <c r="AG91" i="2"/>
  <c r="AO91" i="2"/>
  <c r="AW91" i="2"/>
  <c r="BE91" i="2"/>
  <c r="BM91" i="2"/>
  <c r="BU91" i="2"/>
  <c r="CC91" i="2"/>
  <c r="CK91" i="2"/>
  <c r="CS91" i="2"/>
  <c r="J91" i="2"/>
  <c r="R91" i="2"/>
  <c r="Z91" i="2"/>
  <c r="AH91" i="2"/>
  <c r="AP91" i="2"/>
  <c r="AX91" i="2"/>
  <c r="BF91" i="2"/>
  <c r="BN91" i="2"/>
  <c r="BV91" i="2"/>
  <c r="CD91" i="2"/>
  <c r="CL91" i="2"/>
  <c r="CT91" i="2"/>
  <c r="K91" i="2"/>
  <c r="S91" i="2"/>
  <c r="AA91" i="2"/>
  <c r="AI91" i="2"/>
  <c r="AQ91" i="2"/>
  <c r="AY91" i="2"/>
  <c r="BG91" i="2"/>
  <c r="BO91" i="2"/>
  <c r="BW91" i="2"/>
  <c r="CE91" i="2"/>
  <c r="CM91" i="2"/>
  <c r="CU91" i="2"/>
  <c r="L91" i="2"/>
  <c r="T91" i="2"/>
  <c r="AB91" i="2"/>
  <c r="AJ91" i="2"/>
  <c r="AR91" i="2"/>
  <c r="AZ91" i="2"/>
  <c r="BH91" i="2"/>
  <c r="BP91" i="2"/>
  <c r="BX91" i="2"/>
  <c r="CF91" i="2"/>
  <c r="CN91" i="2"/>
  <c r="CV91" i="2"/>
  <c r="E91" i="2"/>
  <c r="M91" i="2"/>
  <c r="U91" i="2"/>
  <c r="AC91" i="2"/>
  <c r="AK91" i="2"/>
  <c r="AS91" i="2"/>
  <c r="BA91" i="2"/>
  <c r="BI91" i="2"/>
  <c r="BQ91" i="2"/>
  <c r="BY91" i="2"/>
  <c r="CG91" i="2"/>
  <c r="CO91" i="2"/>
  <c r="CW91" i="2"/>
  <c r="F91" i="2"/>
  <c r="N91" i="2"/>
  <c r="V91" i="2"/>
  <c r="AD91" i="2"/>
  <c r="AL91" i="2"/>
  <c r="AT91" i="2"/>
  <c r="BB91" i="2"/>
  <c r="BJ91" i="2"/>
  <c r="BR91" i="2"/>
  <c r="BZ91" i="2"/>
  <c r="CH91" i="2"/>
  <c r="CP91" i="2"/>
  <c r="CX91" i="2"/>
  <c r="G91" i="2"/>
  <c r="O91" i="2"/>
  <c r="W91" i="2"/>
  <c r="AE91" i="2"/>
  <c r="AM91" i="2"/>
  <c r="AU91" i="2"/>
  <c r="BC91" i="2"/>
  <c r="BK91" i="2"/>
  <c r="BS91" i="2"/>
  <c r="CA91" i="2"/>
  <c r="CI91" i="2"/>
  <c r="CQ91" i="2"/>
  <c r="CY91" i="2"/>
  <c r="D91" i="2"/>
  <c r="F59" i="2"/>
  <c r="N59" i="2"/>
  <c r="V59" i="2"/>
  <c r="AD59" i="2"/>
  <c r="AL59" i="2"/>
  <c r="AT59" i="2"/>
  <c r="BB59" i="2"/>
  <c r="BJ59" i="2"/>
  <c r="BR59" i="2"/>
  <c r="BZ59" i="2"/>
  <c r="CH59" i="2"/>
  <c r="CP59" i="2"/>
  <c r="CX59" i="2"/>
  <c r="G59" i="2"/>
  <c r="O59" i="2"/>
  <c r="W59" i="2"/>
  <c r="AE59" i="2"/>
  <c r="AM59" i="2"/>
  <c r="AU59" i="2"/>
  <c r="BC59" i="2"/>
  <c r="BK59" i="2"/>
  <c r="BS59" i="2"/>
  <c r="CA59" i="2"/>
  <c r="CI59" i="2"/>
  <c r="CQ59" i="2"/>
  <c r="CY59" i="2"/>
  <c r="H59" i="2"/>
  <c r="P59" i="2"/>
  <c r="X59" i="2"/>
  <c r="AF59" i="2"/>
  <c r="AN59" i="2"/>
  <c r="AV59" i="2"/>
  <c r="BD59" i="2"/>
  <c r="BL59" i="2"/>
  <c r="BT59" i="2"/>
  <c r="CB59" i="2"/>
  <c r="CJ59" i="2"/>
  <c r="CR59" i="2"/>
  <c r="CZ59" i="2"/>
  <c r="I59" i="2"/>
  <c r="Q59" i="2"/>
  <c r="Y59" i="2"/>
  <c r="AG59" i="2"/>
  <c r="AO59" i="2"/>
  <c r="AW59" i="2"/>
  <c r="BE59" i="2"/>
  <c r="BM59" i="2"/>
  <c r="BU59" i="2"/>
  <c r="CC59" i="2"/>
  <c r="CK59" i="2"/>
  <c r="CS59" i="2"/>
  <c r="J59" i="2"/>
  <c r="R59" i="2"/>
  <c r="Z59" i="2"/>
  <c r="AH59" i="2"/>
  <c r="AP59" i="2"/>
  <c r="AX59" i="2"/>
  <c r="BF59" i="2"/>
  <c r="BN59" i="2"/>
  <c r="BV59" i="2"/>
  <c r="CD59" i="2"/>
  <c r="CL59" i="2"/>
  <c r="CT59" i="2"/>
  <c r="K59" i="2"/>
  <c r="S59" i="2"/>
  <c r="AA59" i="2"/>
  <c r="AI59" i="2"/>
  <c r="AQ59" i="2"/>
  <c r="AY59" i="2"/>
  <c r="BG59" i="2"/>
  <c r="BO59" i="2"/>
  <c r="BW59" i="2"/>
  <c r="CE59" i="2"/>
  <c r="CM59" i="2"/>
  <c r="CU59" i="2"/>
  <c r="L59" i="2"/>
  <c r="T59" i="2"/>
  <c r="AB59" i="2"/>
  <c r="AJ59" i="2"/>
  <c r="AR59" i="2"/>
  <c r="AZ59" i="2"/>
  <c r="BH59" i="2"/>
  <c r="BP59" i="2"/>
  <c r="BX59" i="2"/>
  <c r="CF59" i="2"/>
  <c r="CN59" i="2"/>
  <c r="CV59" i="2"/>
  <c r="E59" i="2"/>
  <c r="M59" i="2"/>
  <c r="U59" i="2"/>
  <c r="AC59" i="2"/>
  <c r="AK59" i="2"/>
  <c r="AS59" i="2"/>
  <c r="BA59" i="2"/>
  <c r="BI59" i="2"/>
  <c r="BQ59" i="2"/>
  <c r="BY59" i="2"/>
  <c r="CG59" i="2"/>
  <c r="CO59" i="2"/>
  <c r="CW59" i="2"/>
  <c r="D59" i="2"/>
  <c r="L96" i="2"/>
  <c r="T96" i="2"/>
  <c r="AB96" i="2"/>
  <c r="AJ96" i="2"/>
  <c r="AR96" i="2"/>
  <c r="AZ96" i="2"/>
  <c r="BH96" i="2"/>
  <c r="BP96" i="2"/>
  <c r="BX96" i="2"/>
  <c r="CF96" i="2"/>
  <c r="CN96" i="2"/>
  <c r="CV96" i="2"/>
  <c r="E96" i="2"/>
  <c r="M96" i="2"/>
  <c r="U96" i="2"/>
  <c r="AC96" i="2"/>
  <c r="AK96" i="2"/>
  <c r="AS96" i="2"/>
  <c r="BA96" i="2"/>
  <c r="BI96" i="2"/>
  <c r="BQ96" i="2"/>
  <c r="BY96" i="2"/>
  <c r="CG96" i="2"/>
  <c r="CO96" i="2"/>
  <c r="CW96" i="2"/>
  <c r="F96" i="2"/>
  <c r="N96" i="2"/>
  <c r="V96" i="2"/>
  <c r="AD96" i="2"/>
  <c r="AL96" i="2"/>
  <c r="AT96" i="2"/>
  <c r="BB96" i="2"/>
  <c r="BJ96" i="2"/>
  <c r="BR96" i="2"/>
  <c r="BZ96" i="2"/>
  <c r="CH96" i="2"/>
  <c r="CP96" i="2"/>
  <c r="CX96" i="2"/>
  <c r="G96" i="2"/>
  <c r="O96" i="2"/>
  <c r="W96" i="2"/>
  <c r="AE96" i="2"/>
  <c r="AM96" i="2"/>
  <c r="AU96" i="2"/>
  <c r="BC96" i="2"/>
  <c r="BK96" i="2"/>
  <c r="BS96" i="2"/>
  <c r="CA96" i="2"/>
  <c r="CI96" i="2"/>
  <c r="CQ96" i="2"/>
  <c r="CY96" i="2"/>
  <c r="H96" i="2"/>
  <c r="P96" i="2"/>
  <c r="X96" i="2"/>
  <c r="AF96" i="2"/>
  <c r="AN96" i="2"/>
  <c r="AV96" i="2"/>
  <c r="BD96" i="2"/>
  <c r="BL96" i="2"/>
  <c r="BT96" i="2"/>
  <c r="CB96" i="2"/>
  <c r="CJ96" i="2"/>
  <c r="CR96" i="2"/>
  <c r="CZ96" i="2"/>
  <c r="I96" i="2"/>
  <c r="Q96" i="2"/>
  <c r="Y96" i="2"/>
  <c r="AG96" i="2"/>
  <c r="AO96" i="2"/>
  <c r="AW96" i="2"/>
  <c r="BE96" i="2"/>
  <c r="BM96" i="2"/>
  <c r="BU96" i="2"/>
  <c r="CC96" i="2"/>
  <c r="CK96" i="2"/>
  <c r="CS96" i="2"/>
  <c r="J96" i="2"/>
  <c r="R96" i="2"/>
  <c r="Z96" i="2"/>
  <c r="AH96" i="2"/>
  <c r="AP96" i="2"/>
  <c r="AX96" i="2"/>
  <c r="BF96" i="2"/>
  <c r="BN96" i="2"/>
  <c r="BV96" i="2"/>
  <c r="CD96" i="2"/>
  <c r="CL96" i="2"/>
  <c r="CT96" i="2"/>
  <c r="K96" i="2"/>
  <c r="S96" i="2"/>
  <c r="AA96" i="2"/>
  <c r="AI96" i="2"/>
  <c r="AQ96" i="2"/>
  <c r="AY96" i="2"/>
  <c r="BG96" i="2"/>
  <c r="BO96" i="2"/>
  <c r="BW96" i="2"/>
  <c r="CE96" i="2"/>
  <c r="CM96" i="2"/>
  <c r="CU96" i="2"/>
  <c r="D96" i="2"/>
  <c r="J54" i="2"/>
  <c r="R54" i="2"/>
  <c r="Z54" i="2"/>
  <c r="AH54" i="2"/>
  <c r="AP54" i="2"/>
  <c r="AX54" i="2"/>
  <c r="BF54" i="2"/>
  <c r="BN54" i="2"/>
  <c r="BV54" i="2"/>
  <c r="CD54" i="2"/>
  <c r="CL54" i="2"/>
  <c r="CT54" i="2"/>
  <c r="K54" i="2"/>
  <c r="S54" i="2"/>
  <c r="AA54" i="2"/>
  <c r="AI54" i="2"/>
  <c r="AQ54" i="2"/>
  <c r="AY54" i="2"/>
  <c r="BG54" i="2"/>
  <c r="BO54" i="2"/>
  <c r="BW54" i="2"/>
  <c r="CE54" i="2"/>
  <c r="CM54" i="2"/>
  <c r="CU54" i="2"/>
  <c r="L54" i="2"/>
  <c r="T54" i="2"/>
  <c r="AB54" i="2"/>
  <c r="AJ54" i="2"/>
  <c r="AR54" i="2"/>
  <c r="AZ54" i="2"/>
  <c r="BH54" i="2"/>
  <c r="BP54" i="2"/>
  <c r="BX54" i="2"/>
  <c r="CF54" i="2"/>
  <c r="CN54" i="2"/>
  <c r="CV54" i="2"/>
  <c r="E54" i="2"/>
  <c r="M54" i="2"/>
  <c r="U54" i="2"/>
  <c r="AC54" i="2"/>
  <c r="AK54" i="2"/>
  <c r="AS54" i="2"/>
  <c r="BA54" i="2"/>
  <c r="BI54" i="2"/>
  <c r="BQ54" i="2"/>
  <c r="BY54" i="2"/>
  <c r="CG54" i="2"/>
  <c r="CO54" i="2"/>
  <c r="CW54" i="2"/>
  <c r="F54" i="2"/>
  <c r="N54" i="2"/>
  <c r="V54" i="2"/>
  <c r="AD54" i="2"/>
  <c r="AL54" i="2"/>
  <c r="AT54" i="2"/>
  <c r="BB54" i="2"/>
  <c r="BJ54" i="2"/>
  <c r="BR54" i="2"/>
  <c r="BZ54" i="2"/>
  <c r="CH54" i="2"/>
  <c r="CP54" i="2"/>
  <c r="CX54" i="2"/>
  <c r="G54" i="2"/>
  <c r="O54" i="2"/>
  <c r="W54" i="2"/>
  <c r="AE54" i="2"/>
  <c r="AM54" i="2"/>
  <c r="AU54" i="2"/>
  <c r="BC54" i="2"/>
  <c r="BK54" i="2"/>
  <c r="BS54" i="2"/>
  <c r="CA54" i="2"/>
  <c r="CI54" i="2"/>
  <c r="CQ54" i="2"/>
  <c r="CY54" i="2"/>
  <c r="H54" i="2"/>
  <c r="P54" i="2"/>
  <c r="X54" i="2"/>
  <c r="AF54" i="2"/>
  <c r="AN54" i="2"/>
  <c r="AV54" i="2"/>
  <c r="BD54" i="2"/>
  <c r="BL54" i="2"/>
  <c r="BT54" i="2"/>
  <c r="CB54" i="2"/>
  <c r="CJ54" i="2"/>
  <c r="CR54" i="2"/>
  <c r="CZ54" i="2"/>
  <c r="I54" i="2"/>
  <c r="Q54" i="2"/>
  <c r="Y54" i="2"/>
  <c r="AG54" i="2"/>
  <c r="AO54" i="2"/>
  <c r="AW54" i="2"/>
  <c r="BE54" i="2"/>
  <c r="BM54" i="2"/>
  <c r="BU54" i="2"/>
  <c r="CC54" i="2"/>
  <c r="CK54" i="2"/>
  <c r="CS54" i="2"/>
  <c r="D54" i="2"/>
  <c r="CU48" i="19"/>
  <c r="CU53" i="19"/>
  <c r="CX77" i="19"/>
  <c r="CX82" i="19"/>
  <c r="CX87" i="19"/>
  <c r="CX111" i="19"/>
  <c r="CX107" i="19"/>
  <c r="CX115" i="19"/>
  <c r="CW19" i="19"/>
  <c r="CX15" i="19"/>
  <c r="CU27" i="19"/>
  <c r="CU32" i="19"/>
  <c r="CX149" i="19"/>
  <c r="CX139" i="19"/>
  <c r="CX144" i="19"/>
  <c r="CU37" i="19"/>
  <c r="CX128" i="19"/>
  <c r="CX71" i="19"/>
  <c r="CX66" i="19"/>
  <c r="CY18" i="19"/>
  <c r="CX98" i="19"/>
  <c r="CX61" i="19"/>
  <c r="CX94" i="19"/>
  <c r="CX102" i="19"/>
  <c r="CX133" i="19"/>
  <c r="CX123" i="19"/>
  <c r="BR23" i="2"/>
  <c r="BS21" i="2"/>
  <c r="D43" i="2"/>
  <c r="E97" i="1"/>
  <c r="F41" i="11"/>
  <c r="F97" i="1"/>
  <c r="G41" i="11"/>
  <c r="E95" i="1"/>
  <c r="F33" i="11"/>
  <c r="D95" i="1"/>
  <c r="E33" i="11"/>
  <c r="D94" i="1"/>
  <c r="E94" i="1"/>
  <c r="F95" i="1"/>
  <c r="G33" i="11"/>
  <c r="F94" i="1"/>
  <c r="F68" i="2"/>
  <c r="G68" i="2"/>
  <c r="CW43" i="19"/>
  <c r="CW31" i="19"/>
  <c r="CW36" i="19"/>
  <c r="CW26" i="19"/>
  <c r="BR30" i="2"/>
  <c r="BR36" i="2"/>
  <c r="BR42" i="2"/>
  <c r="CV48" i="19"/>
  <c r="CV53" i="19"/>
  <c r="CY82" i="19"/>
  <c r="D83" i="19"/>
  <c r="O18" i="7"/>
  <c r="CY77" i="19"/>
  <c r="D78" i="19"/>
  <c r="N18" i="7"/>
  <c r="CY87" i="19"/>
  <c r="D88" i="19"/>
  <c r="P18" i="7"/>
  <c r="CY115" i="19"/>
  <c r="D116" i="19"/>
  <c r="P24" i="7"/>
  <c r="CY107" i="19"/>
  <c r="D108" i="19"/>
  <c r="N24" i="7"/>
  <c r="CY111" i="19"/>
  <c r="D112" i="19"/>
  <c r="O24" i="7"/>
  <c r="CY139" i="19"/>
  <c r="D140" i="19"/>
  <c r="N32" i="7"/>
  <c r="CY149" i="19"/>
  <c r="D150" i="19"/>
  <c r="P32" i="7"/>
  <c r="CY144" i="19"/>
  <c r="D145" i="19"/>
  <c r="O32" i="7"/>
  <c r="CX19" i="19"/>
  <c r="CY15" i="19"/>
  <c r="CV27" i="19"/>
  <c r="CV32" i="19"/>
  <c r="CV37" i="19"/>
  <c r="CY123" i="19"/>
  <c r="D124" i="19"/>
  <c r="K32" i="7"/>
  <c r="CY66" i="19"/>
  <c r="D67" i="19"/>
  <c r="L18" i="7"/>
  <c r="CZ18" i="19"/>
  <c r="CY98" i="19"/>
  <c r="D99" i="19"/>
  <c r="L24" i="7"/>
  <c r="CY71" i="19"/>
  <c r="D72" i="19"/>
  <c r="M18" i="7"/>
  <c r="CY61" i="19"/>
  <c r="D62" i="19"/>
  <c r="K18" i="7"/>
  <c r="CY94" i="19"/>
  <c r="CY133" i="19"/>
  <c r="D134" i="19"/>
  <c r="M32" i="7"/>
  <c r="CY128" i="19"/>
  <c r="D129" i="19"/>
  <c r="L32" i="7"/>
  <c r="CY102" i="19"/>
  <c r="D103" i="19"/>
  <c r="M24" i="7"/>
  <c r="BS23" i="2"/>
  <c r="BT21" i="2"/>
  <c r="D87" i="2"/>
  <c r="D60" i="2"/>
  <c r="D55" i="2"/>
  <c r="D92" i="2"/>
  <c r="D31" i="2"/>
  <c r="D97" i="2"/>
  <c r="E43" i="2"/>
  <c r="D50" i="2"/>
  <c r="D37" i="2"/>
  <c r="E97" i="2"/>
  <c r="E87" i="2"/>
  <c r="E92" i="2"/>
  <c r="H68" i="2"/>
  <c r="E50" i="2"/>
  <c r="E31" i="2"/>
  <c r="E60" i="2"/>
  <c r="E55" i="2"/>
  <c r="E37" i="2"/>
  <c r="CX31" i="19"/>
  <c r="CX43" i="19"/>
  <c r="CX26" i="19"/>
  <c r="CX36" i="19"/>
  <c r="BS36" i="2"/>
  <c r="BS42" i="2"/>
  <c r="BS30" i="2"/>
  <c r="D95" i="19"/>
  <c r="K24" i="7"/>
  <c r="CW48" i="19"/>
  <c r="CW53" i="19"/>
  <c r="CZ77" i="19"/>
  <c r="CZ82" i="19"/>
  <c r="CZ87" i="19"/>
  <c r="CZ111" i="19"/>
  <c r="CZ107" i="19"/>
  <c r="CZ115" i="19"/>
  <c r="CZ15" i="19"/>
  <c r="CY19" i="19"/>
  <c r="CZ149" i="19"/>
  <c r="CZ144" i="19"/>
  <c r="CZ139" i="19"/>
  <c r="CW27" i="19"/>
  <c r="CW32" i="19"/>
  <c r="CW37" i="19"/>
  <c r="CZ128" i="19"/>
  <c r="CZ123" i="19"/>
  <c r="CZ98" i="19"/>
  <c r="CZ71" i="19"/>
  <c r="CZ102" i="19"/>
  <c r="CZ66" i="19"/>
  <c r="CZ94" i="19"/>
  <c r="CZ61" i="19"/>
  <c r="CZ133" i="19"/>
  <c r="BT23" i="2"/>
  <c r="BU21" i="2"/>
  <c r="F87" i="2"/>
  <c r="F92" i="2"/>
  <c r="F97" i="2"/>
  <c r="I68" i="2"/>
  <c r="F37" i="2"/>
  <c r="F31" i="2"/>
  <c r="F55" i="2"/>
  <c r="F60" i="2"/>
  <c r="F50" i="2"/>
  <c r="BT42" i="2"/>
  <c r="BT30" i="2"/>
  <c r="BT36" i="2"/>
  <c r="CY31" i="19"/>
  <c r="CY26" i="19"/>
  <c r="CY43" i="19"/>
  <c r="CY36" i="19"/>
  <c r="CX48" i="19"/>
  <c r="CX53" i="19"/>
  <c r="CZ19" i="19"/>
  <c r="CX27" i="19"/>
  <c r="CX32" i="19"/>
  <c r="CX37" i="19"/>
  <c r="BU23" i="2"/>
  <c r="BV21" i="2"/>
  <c r="F43" i="2"/>
  <c r="G92" i="2"/>
  <c r="G87" i="2"/>
  <c r="G97" i="2"/>
  <c r="J68" i="2"/>
  <c r="G50" i="2"/>
  <c r="G60" i="2"/>
  <c r="G55" i="2"/>
  <c r="G31" i="2"/>
  <c r="G43" i="2"/>
  <c r="G37" i="2"/>
  <c r="CZ31" i="19"/>
  <c r="CZ26" i="19"/>
  <c r="CZ43" i="19"/>
  <c r="CZ36" i="19"/>
  <c r="CZ37" i="19"/>
  <c r="BU30" i="2"/>
  <c r="BU36" i="2"/>
  <c r="BU42" i="2"/>
  <c r="CY53" i="19"/>
  <c r="D54" i="19"/>
  <c r="P11" i="7"/>
  <c r="CY48" i="19"/>
  <c r="D49" i="19"/>
  <c r="O11" i="7"/>
  <c r="CZ32" i="19"/>
  <c r="CZ27" i="19"/>
  <c r="CY27" i="19"/>
  <c r="D28" i="19"/>
  <c r="CY32" i="19"/>
  <c r="D33" i="19"/>
  <c r="CY37" i="19"/>
  <c r="D38" i="19"/>
  <c r="M11" i="7"/>
  <c r="BV23" i="2"/>
  <c r="BW21" i="2"/>
  <c r="H87" i="2"/>
  <c r="H97" i="2"/>
  <c r="H92" i="2"/>
  <c r="K68" i="2"/>
  <c r="H37" i="2"/>
  <c r="H60" i="2"/>
  <c r="H43" i="2"/>
  <c r="H50" i="2"/>
  <c r="H31" i="2"/>
  <c r="H55" i="2"/>
  <c r="BV30" i="2"/>
  <c r="BV42" i="2"/>
  <c r="BV36" i="2"/>
  <c r="C8" i="19"/>
  <c r="L11" i="7"/>
  <c r="C7" i="19"/>
  <c r="K11" i="7"/>
  <c r="C9" i="19"/>
  <c r="CZ48" i="19"/>
  <c r="CZ53" i="19"/>
  <c r="BW23" i="2"/>
  <c r="BX21" i="2"/>
  <c r="I87" i="2"/>
  <c r="I92" i="2"/>
  <c r="I97" i="2"/>
  <c r="L68" i="2"/>
  <c r="I55" i="2"/>
  <c r="I50" i="2"/>
  <c r="I31" i="2"/>
  <c r="I43" i="2"/>
  <c r="I37" i="2"/>
  <c r="I60" i="2"/>
  <c r="BW36" i="2"/>
  <c r="BW30" i="2"/>
  <c r="BW42" i="2"/>
  <c r="D43" i="19"/>
  <c r="D44" i="19"/>
  <c r="N11" i="7"/>
  <c r="BX23" i="2"/>
  <c r="BY21" i="2"/>
  <c r="J97" i="2"/>
  <c r="J92" i="2"/>
  <c r="J87" i="2"/>
  <c r="M68" i="2"/>
  <c r="J37" i="2"/>
  <c r="J43" i="2"/>
  <c r="J55" i="2"/>
  <c r="J60" i="2"/>
  <c r="J31" i="2"/>
  <c r="J50" i="2"/>
  <c r="BX36" i="2"/>
  <c r="BX30" i="2"/>
  <c r="BX42" i="2"/>
  <c r="BY23" i="2"/>
  <c r="BZ21" i="2"/>
  <c r="K92" i="2"/>
  <c r="K97" i="2"/>
  <c r="K87" i="2"/>
  <c r="N68" i="2"/>
  <c r="K50" i="2"/>
  <c r="K55" i="2"/>
  <c r="K60" i="2"/>
  <c r="K43" i="2"/>
  <c r="K31" i="2"/>
  <c r="K37" i="2"/>
  <c r="BY30" i="2"/>
  <c r="BY42" i="2"/>
  <c r="BY36" i="2"/>
  <c r="BZ23" i="2"/>
  <c r="CA21" i="2"/>
  <c r="L92" i="2"/>
  <c r="L97" i="2"/>
  <c r="L87" i="2"/>
  <c r="O68" i="2"/>
  <c r="L37" i="2"/>
  <c r="L43" i="2"/>
  <c r="L31" i="2"/>
  <c r="L60" i="2"/>
  <c r="L55" i="2"/>
  <c r="L50" i="2"/>
  <c r="BZ42" i="2"/>
  <c r="BZ30" i="2"/>
  <c r="BZ36" i="2"/>
  <c r="CA23" i="2"/>
  <c r="CB21" i="2"/>
  <c r="M87" i="2"/>
  <c r="M97" i="2"/>
  <c r="M92" i="2"/>
  <c r="P68" i="2"/>
  <c r="M50" i="2"/>
  <c r="M55" i="2"/>
  <c r="M43" i="2"/>
  <c r="M31" i="2"/>
  <c r="M60" i="2"/>
  <c r="M37" i="2"/>
  <c r="CA30" i="2"/>
  <c r="CA36" i="2"/>
  <c r="CA42" i="2"/>
  <c r="CB23" i="2"/>
  <c r="CC21" i="2"/>
  <c r="N97" i="2"/>
  <c r="N92" i="2"/>
  <c r="N87" i="2"/>
  <c r="Q68" i="2"/>
  <c r="N60" i="2"/>
  <c r="N43" i="2"/>
  <c r="N31" i="2"/>
  <c r="N55" i="2"/>
  <c r="N50" i="2"/>
  <c r="N37" i="2"/>
  <c r="CB36" i="2"/>
  <c r="CB42" i="2"/>
  <c r="CB30" i="2"/>
  <c r="CC23" i="2"/>
  <c r="CD21" i="2"/>
  <c r="O87" i="2"/>
  <c r="O92" i="2"/>
  <c r="O97" i="2"/>
  <c r="R68" i="2"/>
  <c r="O37" i="2"/>
  <c r="O43" i="2"/>
  <c r="O31" i="2"/>
  <c r="O50" i="2"/>
  <c r="O55" i="2"/>
  <c r="O60" i="2"/>
  <c r="CC42" i="2"/>
  <c r="CC30" i="2"/>
  <c r="CC36" i="2"/>
  <c r="CD23" i="2"/>
  <c r="CE21" i="2"/>
  <c r="P97" i="2"/>
  <c r="P92" i="2"/>
  <c r="P87" i="2"/>
  <c r="S68" i="2"/>
  <c r="P60" i="2"/>
  <c r="P31" i="2"/>
  <c r="P37" i="2"/>
  <c r="P50" i="2"/>
  <c r="P43" i="2"/>
  <c r="P55" i="2"/>
  <c r="CD30" i="2"/>
  <c r="CD42" i="2"/>
  <c r="CD36" i="2"/>
  <c r="CE23" i="2"/>
  <c r="CF21" i="2"/>
  <c r="Q92" i="2"/>
  <c r="Q87" i="2"/>
  <c r="Q97" i="2"/>
  <c r="T68" i="2"/>
  <c r="Q43" i="2"/>
  <c r="Q31" i="2"/>
  <c r="Q55" i="2"/>
  <c r="Q50" i="2"/>
  <c r="Q60" i="2"/>
  <c r="Q37" i="2"/>
  <c r="CE36" i="2"/>
  <c r="CE30" i="2"/>
  <c r="CE42" i="2"/>
  <c r="CF23" i="2"/>
  <c r="CG21" i="2"/>
  <c r="R87" i="2"/>
  <c r="R92" i="2"/>
  <c r="R97" i="2"/>
  <c r="U68" i="2"/>
  <c r="R43" i="2"/>
  <c r="R60" i="2"/>
  <c r="R55" i="2"/>
  <c r="R31" i="2"/>
  <c r="R37" i="2"/>
  <c r="R50" i="2"/>
  <c r="CF36" i="2"/>
  <c r="CF30" i="2"/>
  <c r="CF42" i="2"/>
  <c r="CG23" i="2"/>
  <c r="CH21" i="2"/>
  <c r="S97" i="2"/>
  <c r="S87" i="2"/>
  <c r="S92" i="2"/>
  <c r="V68" i="2"/>
  <c r="S55" i="2"/>
  <c r="S43" i="2"/>
  <c r="S37" i="2"/>
  <c r="S60" i="2"/>
  <c r="S31" i="2"/>
  <c r="S50" i="2"/>
  <c r="CG30" i="2"/>
  <c r="CG42" i="2"/>
  <c r="CG36" i="2"/>
  <c r="CH23" i="2"/>
  <c r="CI21" i="2"/>
  <c r="T92" i="2"/>
  <c r="T87" i="2"/>
  <c r="T97" i="2"/>
  <c r="W68" i="2"/>
  <c r="T37" i="2"/>
  <c r="T43" i="2"/>
  <c r="T50" i="2"/>
  <c r="T31" i="2"/>
  <c r="T60" i="2"/>
  <c r="T55" i="2"/>
  <c r="CH42" i="2"/>
  <c r="CH30" i="2"/>
  <c r="CH36" i="2"/>
  <c r="CI23" i="2"/>
  <c r="CJ21" i="2"/>
  <c r="U97" i="2"/>
  <c r="U92" i="2"/>
  <c r="U87" i="2"/>
  <c r="X68" i="2"/>
  <c r="U37" i="2"/>
  <c r="U55" i="2"/>
  <c r="U31" i="2"/>
  <c r="U43" i="2"/>
  <c r="U60" i="2"/>
  <c r="U50" i="2"/>
  <c r="CI30" i="2"/>
  <c r="CI36" i="2"/>
  <c r="CI42" i="2"/>
  <c r="CJ23" i="2"/>
  <c r="CK21" i="2"/>
  <c r="V92" i="2"/>
  <c r="V87" i="2"/>
  <c r="V97" i="2"/>
  <c r="Y68" i="2"/>
  <c r="V60" i="2"/>
  <c r="V31" i="2"/>
  <c r="V43" i="2"/>
  <c r="V55" i="2"/>
  <c r="V50" i="2"/>
  <c r="V37" i="2"/>
  <c r="CJ30" i="2"/>
  <c r="CJ36" i="2"/>
  <c r="CJ42" i="2"/>
  <c r="CK23" i="2"/>
  <c r="CL21" i="2"/>
  <c r="W92" i="2"/>
  <c r="W87" i="2"/>
  <c r="W97" i="2"/>
  <c r="Z68" i="2"/>
  <c r="W60" i="2"/>
  <c r="W55" i="2"/>
  <c r="W43" i="2"/>
  <c r="W50" i="2"/>
  <c r="W31" i="2"/>
  <c r="W37" i="2"/>
  <c r="CK30" i="2"/>
  <c r="CK36" i="2"/>
  <c r="CK42" i="2"/>
  <c r="CL23" i="2"/>
  <c r="CM21" i="2"/>
  <c r="X97" i="2"/>
  <c r="X87" i="2"/>
  <c r="X92" i="2"/>
  <c r="AA68" i="2"/>
  <c r="X37" i="2"/>
  <c r="X55" i="2"/>
  <c r="X31" i="2"/>
  <c r="X60" i="2"/>
  <c r="X50" i="2"/>
  <c r="X43" i="2"/>
  <c r="CL30" i="2"/>
  <c r="CL42" i="2"/>
  <c r="CL36" i="2"/>
  <c r="CM23" i="2"/>
  <c r="CN21" i="2"/>
  <c r="Y97" i="2"/>
  <c r="Y87" i="2"/>
  <c r="Y92" i="2"/>
  <c r="AB68" i="2"/>
  <c r="Y55" i="2"/>
  <c r="Y37" i="2"/>
  <c r="Y60" i="2"/>
  <c r="Y50" i="2"/>
  <c r="Y43" i="2"/>
  <c r="Y31" i="2"/>
  <c r="CM30" i="2"/>
  <c r="CM42" i="2"/>
  <c r="CM36" i="2"/>
  <c r="CN23" i="2"/>
  <c r="CO21" i="2"/>
  <c r="Z87" i="2"/>
  <c r="Z92" i="2"/>
  <c r="Z97" i="2"/>
  <c r="AC68" i="2"/>
  <c r="Z50" i="2"/>
  <c r="Z55" i="2"/>
  <c r="Z37" i="2"/>
  <c r="Z60" i="2"/>
  <c r="Z31" i="2"/>
  <c r="Z43" i="2"/>
  <c r="CN30" i="2"/>
  <c r="CN36" i="2"/>
  <c r="CN42" i="2"/>
  <c r="CO23" i="2"/>
  <c r="CP21" i="2"/>
  <c r="AA97" i="2"/>
  <c r="AA92" i="2"/>
  <c r="AA87" i="2"/>
  <c r="AD68" i="2"/>
  <c r="AA43" i="2"/>
  <c r="AA31" i="2"/>
  <c r="AA55" i="2"/>
  <c r="AA37" i="2"/>
  <c r="AA60" i="2"/>
  <c r="AA50" i="2"/>
  <c r="CO36" i="2"/>
  <c r="CO30" i="2"/>
  <c r="CO42" i="2"/>
  <c r="CP23" i="2"/>
  <c r="CQ21" i="2"/>
  <c r="AB92" i="2"/>
  <c r="AB97" i="2"/>
  <c r="AB87" i="2"/>
  <c r="AE68" i="2"/>
  <c r="AB37" i="2"/>
  <c r="AB55" i="2"/>
  <c r="AB43" i="2"/>
  <c r="AB60" i="2"/>
  <c r="AB31" i="2"/>
  <c r="AB50" i="2"/>
  <c r="CP42" i="2"/>
  <c r="CP30" i="2"/>
  <c r="CP36" i="2"/>
  <c r="CQ23" i="2"/>
  <c r="CR21" i="2"/>
  <c r="AC87" i="2"/>
  <c r="AC97" i="2"/>
  <c r="AC92" i="2"/>
  <c r="AF68" i="2"/>
  <c r="AC43" i="2"/>
  <c r="AC31" i="2"/>
  <c r="AC55" i="2"/>
  <c r="AC50" i="2"/>
  <c r="AC60" i="2"/>
  <c r="AC37" i="2"/>
  <c r="CQ42" i="2"/>
  <c r="CQ30" i="2"/>
  <c r="CQ36" i="2"/>
  <c r="CR23" i="2"/>
  <c r="CS21" i="2"/>
  <c r="AD92" i="2"/>
  <c r="AD97" i="2"/>
  <c r="AD87" i="2"/>
  <c r="AG68" i="2"/>
  <c r="AD60" i="2"/>
  <c r="AD37" i="2"/>
  <c r="AD50" i="2"/>
  <c r="AD43" i="2"/>
  <c r="AD31" i="2"/>
  <c r="AD55" i="2"/>
  <c r="CR30" i="2"/>
  <c r="CR36" i="2"/>
  <c r="CR42" i="2"/>
  <c r="CS23" i="2"/>
  <c r="CT21" i="2"/>
  <c r="AE97" i="2"/>
  <c r="AE87" i="2"/>
  <c r="AE92" i="2"/>
  <c r="AH68" i="2"/>
  <c r="AE60" i="2"/>
  <c r="AE31" i="2"/>
  <c r="AE37" i="2"/>
  <c r="AE55" i="2"/>
  <c r="AE43" i="2"/>
  <c r="AE50" i="2"/>
  <c r="CS36" i="2"/>
  <c r="CS42" i="2"/>
  <c r="CS30" i="2"/>
  <c r="CT23" i="2"/>
  <c r="CU21" i="2"/>
  <c r="AF87" i="2"/>
  <c r="AF92" i="2"/>
  <c r="AF97" i="2"/>
  <c r="AI68" i="2"/>
  <c r="AF60" i="2"/>
  <c r="AF43" i="2"/>
  <c r="AF37" i="2"/>
  <c r="AF55" i="2"/>
  <c r="AF31" i="2"/>
  <c r="AF50" i="2"/>
  <c r="CT30" i="2"/>
  <c r="CT42" i="2"/>
  <c r="CT36" i="2"/>
  <c r="CU23" i="2"/>
  <c r="CV21" i="2"/>
  <c r="AG97" i="2"/>
  <c r="AG87" i="2"/>
  <c r="AG92" i="2"/>
  <c r="AJ68" i="2"/>
  <c r="AG55" i="2"/>
  <c r="AG43" i="2"/>
  <c r="AG31" i="2"/>
  <c r="AG37" i="2"/>
  <c r="AG60" i="2"/>
  <c r="AG50" i="2"/>
  <c r="CU30" i="2"/>
  <c r="CU42" i="2"/>
  <c r="CU36" i="2"/>
  <c r="CV23" i="2"/>
  <c r="CW21" i="2"/>
  <c r="AH92" i="2"/>
  <c r="AH87" i="2"/>
  <c r="AH97" i="2"/>
  <c r="AK68" i="2"/>
  <c r="AH37" i="2"/>
  <c r="AH43" i="2"/>
  <c r="AH60" i="2"/>
  <c r="AH50" i="2"/>
  <c r="AH31" i="2"/>
  <c r="AH55" i="2"/>
  <c r="CV36" i="2"/>
  <c r="CV30" i="2"/>
  <c r="CV42" i="2"/>
  <c r="CW23" i="2"/>
  <c r="CX21" i="2"/>
  <c r="AI87" i="2"/>
  <c r="AI92" i="2"/>
  <c r="AI97" i="2"/>
  <c r="AL68" i="2"/>
  <c r="AI37" i="2"/>
  <c r="AI31" i="2"/>
  <c r="AI55" i="2"/>
  <c r="AI50" i="2"/>
  <c r="AI60" i="2"/>
  <c r="AI43" i="2"/>
  <c r="CW30" i="2"/>
  <c r="CW42" i="2"/>
  <c r="CW36" i="2"/>
  <c r="CX23" i="2"/>
  <c r="CY21" i="2"/>
  <c r="D22" i="2"/>
  <c r="AJ97" i="2"/>
  <c r="AJ92" i="2"/>
  <c r="AJ87" i="2"/>
  <c r="AM68" i="2"/>
  <c r="AJ60" i="2"/>
  <c r="AJ31" i="2"/>
  <c r="AJ43" i="2"/>
  <c r="AJ50" i="2"/>
  <c r="AJ37" i="2"/>
  <c r="AJ55" i="2"/>
  <c r="CX42" i="2"/>
  <c r="CX30" i="2"/>
  <c r="CX36" i="2"/>
  <c r="CY23" i="2"/>
  <c r="CZ21" i="2"/>
  <c r="AK87" i="2"/>
  <c r="AK92" i="2"/>
  <c r="AK97" i="2"/>
  <c r="AN68" i="2"/>
  <c r="AK31" i="2"/>
  <c r="AK37" i="2"/>
  <c r="AK43" i="2"/>
  <c r="AK50" i="2"/>
  <c r="AK60" i="2"/>
  <c r="AK55" i="2"/>
  <c r="CY42" i="2"/>
  <c r="CY30" i="2"/>
  <c r="CY36" i="2"/>
  <c r="CZ23" i="2"/>
  <c r="AL87" i="2"/>
  <c r="AL92" i="2"/>
  <c r="AL97" i="2"/>
  <c r="AO68" i="2"/>
  <c r="AL37" i="2"/>
  <c r="AL60" i="2"/>
  <c r="AL55" i="2"/>
  <c r="AL50" i="2"/>
  <c r="AL43" i="2"/>
  <c r="AL31" i="2"/>
  <c r="CZ42" i="2"/>
  <c r="CZ30" i="2"/>
  <c r="CZ36" i="2"/>
  <c r="AM92" i="2"/>
  <c r="AM97" i="2"/>
  <c r="AM87" i="2"/>
  <c r="AP68" i="2"/>
  <c r="AM55" i="2"/>
  <c r="AM60" i="2"/>
  <c r="AM31" i="2"/>
  <c r="AM50" i="2"/>
  <c r="AM43" i="2"/>
  <c r="AM37" i="2"/>
  <c r="AN87" i="2"/>
  <c r="AN92" i="2"/>
  <c r="AN97" i="2"/>
  <c r="AQ68" i="2"/>
  <c r="AN31" i="2"/>
  <c r="AN37" i="2"/>
  <c r="AN50" i="2"/>
  <c r="AN60" i="2"/>
  <c r="AN43" i="2"/>
  <c r="AN55" i="2"/>
  <c r="AO87" i="2"/>
  <c r="AO97" i="2"/>
  <c r="AO92" i="2"/>
  <c r="AR68" i="2"/>
  <c r="AO60" i="2"/>
  <c r="AO43" i="2"/>
  <c r="AO50" i="2"/>
  <c r="AO55" i="2"/>
  <c r="AO31" i="2"/>
  <c r="AO37" i="2"/>
  <c r="AP97" i="2"/>
  <c r="AP87" i="2"/>
  <c r="AP92" i="2"/>
  <c r="AS68" i="2"/>
  <c r="AP37" i="2"/>
  <c r="AP50" i="2"/>
  <c r="AP31" i="2"/>
  <c r="AP43" i="2"/>
  <c r="AP55" i="2"/>
  <c r="AP60" i="2"/>
  <c r="AQ87" i="2"/>
  <c r="AQ97" i="2"/>
  <c r="AQ92" i="2"/>
  <c r="AT68" i="2"/>
  <c r="AQ60" i="2"/>
  <c r="AQ31" i="2"/>
  <c r="AQ55" i="2"/>
  <c r="AQ43" i="2"/>
  <c r="AQ50" i="2"/>
  <c r="AQ37" i="2"/>
  <c r="AR87" i="2"/>
  <c r="AR92" i="2"/>
  <c r="AR97" i="2"/>
  <c r="AU68" i="2"/>
  <c r="AR50" i="2"/>
  <c r="AR60" i="2"/>
  <c r="AR31" i="2"/>
  <c r="AR37" i="2"/>
  <c r="AR43" i="2"/>
  <c r="AR55" i="2"/>
  <c r="AS92" i="2"/>
  <c r="AS97" i="2"/>
  <c r="AS87" i="2"/>
  <c r="AV68" i="2"/>
  <c r="AS37" i="2"/>
  <c r="AS60" i="2"/>
  <c r="AS31" i="2"/>
  <c r="AS50" i="2"/>
  <c r="AS55" i="2"/>
  <c r="AS43" i="2"/>
  <c r="AT97" i="2"/>
  <c r="AT87" i="2"/>
  <c r="AT92" i="2"/>
  <c r="AW68" i="2"/>
  <c r="AT50" i="2"/>
  <c r="AT31" i="2"/>
  <c r="AT60" i="2"/>
  <c r="AT55" i="2"/>
  <c r="AT37" i="2"/>
  <c r="AT43" i="2"/>
  <c r="AU87" i="2"/>
  <c r="AU97" i="2"/>
  <c r="AU92" i="2"/>
  <c r="AX68" i="2"/>
  <c r="AU55" i="2"/>
  <c r="AU43" i="2"/>
  <c r="AU50" i="2"/>
  <c r="AU37" i="2"/>
  <c r="AU60" i="2"/>
  <c r="AU31" i="2"/>
  <c r="AV92" i="2"/>
  <c r="AV97" i="2"/>
  <c r="AV87" i="2"/>
  <c r="AY68" i="2"/>
  <c r="AV60" i="2"/>
  <c r="AV37" i="2"/>
  <c r="AV50" i="2"/>
  <c r="AV55" i="2"/>
  <c r="AV31" i="2"/>
  <c r="AV43" i="2"/>
  <c r="AW97" i="2"/>
  <c r="AW87" i="2"/>
  <c r="AW92" i="2"/>
  <c r="AZ68" i="2"/>
  <c r="AW55" i="2"/>
  <c r="AW50" i="2"/>
  <c r="AW43" i="2"/>
  <c r="AW37" i="2"/>
  <c r="AW31" i="2"/>
  <c r="AW60" i="2"/>
  <c r="AX92" i="2"/>
  <c r="AX87" i="2"/>
  <c r="AX97" i="2"/>
  <c r="BA68" i="2"/>
  <c r="AX60" i="2"/>
  <c r="AX50" i="2"/>
  <c r="AX55" i="2"/>
  <c r="AX37" i="2"/>
  <c r="AX31" i="2"/>
  <c r="AX43" i="2"/>
  <c r="AY87" i="2"/>
  <c r="AY97" i="2"/>
  <c r="AY92" i="2"/>
  <c r="BB68" i="2"/>
  <c r="AY31" i="2"/>
  <c r="AY50" i="2"/>
  <c r="AY37" i="2"/>
  <c r="AY60" i="2"/>
  <c r="AY43" i="2"/>
  <c r="AY55" i="2"/>
  <c r="AZ87" i="2"/>
  <c r="AZ92" i="2"/>
  <c r="AZ97" i="2"/>
  <c r="BC68" i="2"/>
  <c r="AZ55" i="2"/>
  <c r="AZ43" i="2"/>
  <c r="AZ60" i="2"/>
  <c r="AZ50" i="2"/>
  <c r="AZ37" i="2"/>
  <c r="AZ31" i="2"/>
  <c r="BA92" i="2"/>
  <c r="BA97" i="2"/>
  <c r="BA87" i="2"/>
  <c r="BD68" i="2"/>
  <c r="BA60" i="2"/>
  <c r="BA43" i="2"/>
  <c r="BA50" i="2"/>
  <c r="BA31" i="2"/>
  <c r="BA37" i="2"/>
  <c r="BA55" i="2"/>
  <c r="BB97" i="2"/>
  <c r="BB92" i="2"/>
  <c r="BB87" i="2"/>
  <c r="BE68" i="2"/>
  <c r="BB50" i="2"/>
  <c r="BB37" i="2"/>
  <c r="BB55" i="2"/>
  <c r="BB60" i="2"/>
  <c r="BB31" i="2"/>
  <c r="BB43" i="2"/>
  <c r="BC97" i="2"/>
  <c r="BC92" i="2"/>
  <c r="BC87" i="2"/>
  <c r="BF68" i="2"/>
  <c r="BC60" i="2"/>
  <c r="BC43" i="2"/>
  <c r="BC50" i="2"/>
  <c r="BC37" i="2"/>
  <c r="BC55" i="2"/>
  <c r="BC31" i="2"/>
  <c r="BD92" i="2"/>
  <c r="BD97" i="2"/>
  <c r="BD87" i="2"/>
  <c r="BG68" i="2"/>
  <c r="BD43" i="2"/>
  <c r="BD55" i="2"/>
  <c r="BD60" i="2"/>
  <c r="BD37" i="2"/>
  <c r="BD31" i="2"/>
  <c r="BD50" i="2"/>
  <c r="BE87" i="2"/>
  <c r="BE97" i="2"/>
  <c r="BE92" i="2"/>
  <c r="BH68" i="2"/>
  <c r="BE55" i="2"/>
  <c r="BE50" i="2"/>
  <c r="BE37" i="2"/>
  <c r="BE31" i="2"/>
  <c r="BE60" i="2"/>
  <c r="BE43" i="2"/>
  <c r="BF97" i="2"/>
  <c r="BF87" i="2"/>
  <c r="BF92" i="2"/>
  <c r="BI68" i="2"/>
  <c r="BF60" i="2"/>
  <c r="BF37" i="2"/>
  <c r="BF50" i="2"/>
  <c r="BF43" i="2"/>
  <c r="BF31" i="2"/>
  <c r="BF55" i="2"/>
  <c r="BG87" i="2"/>
  <c r="BG92" i="2"/>
  <c r="BG97" i="2"/>
  <c r="BJ68" i="2"/>
  <c r="BG37" i="2"/>
  <c r="BG60" i="2"/>
  <c r="BG31" i="2"/>
  <c r="BG55" i="2"/>
  <c r="BG43" i="2"/>
  <c r="BG50" i="2"/>
  <c r="BH87" i="2"/>
  <c r="BH97" i="2"/>
  <c r="BH92" i="2"/>
  <c r="BK68" i="2"/>
  <c r="BH55" i="2"/>
  <c r="BH60" i="2"/>
  <c r="BH50" i="2"/>
  <c r="BH31" i="2"/>
  <c r="BH43" i="2"/>
  <c r="BH37" i="2"/>
  <c r="BI97" i="2"/>
  <c r="BI87" i="2"/>
  <c r="BI92" i="2"/>
  <c r="BL68" i="2"/>
  <c r="BI60" i="2"/>
  <c r="BI31" i="2"/>
  <c r="BI55" i="2"/>
  <c r="BI37" i="2"/>
  <c r="BI43" i="2"/>
  <c r="BI50" i="2"/>
  <c r="BJ87" i="2"/>
  <c r="BJ97" i="2"/>
  <c r="BJ92" i="2"/>
  <c r="BM68" i="2"/>
  <c r="BJ55" i="2"/>
  <c r="BJ31" i="2"/>
  <c r="BJ37" i="2"/>
  <c r="BJ50" i="2"/>
  <c r="BJ43" i="2"/>
  <c r="BJ60" i="2"/>
  <c r="BK87" i="2"/>
  <c r="BK97" i="2"/>
  <c r="BK92" i="2"/>
  <c r="BN68" i="2"/>
  <c r="BK31" i="2"/>
  <c r="BK50" i="2"/>
  <c r="BK60" i="2"/>
  <c r="BK55" i="2"/>
  <c r="BK37" i="2"/>
  <c r="BK43" i="2"/>
  <c r="BL92" i="2"/>
  <c r="BL97" i="2"/>
  <c r="BL87" i="2"/>
  <c r="BO68" i="2"/>
  <c r="BL50" i="2"/>
  <c r="BL43" i="2"/>
  <c r="BL55" i="2"/>
  <c r="BL37" i="2"/>
  <c r="BL31" i="2"/>
  <c r="BL60" i="2"/>
  <c r="BM97" i="2"/>
  <c r="BM87" i="2"/>
  <c r="BM92" i="2"/>
  <c r="BP68" i="2"/>
  <c r="BM37" i="2"/>
  <c r="BM50" i="2"/>
  <c r="BM55" i="2"/>
  <c r="BM60" i="2"/>
  <c r="BM43" i="2"/>
  <c r="BM31" i="2"/>
  <c r="BN92" i="2"/>
  <c r="BN97" i="2"/>
  <c r="BN87" i="2"/>
  <c r="BQ68" i="2"/>
  <c r="BN60" i="2"/>
  <c r="M17" i="7"/>
  <c r="BN50" i="2"/>
  <c r="K17" i="7"/>
  <c r="BN31" i="2"/>
  <c r="K10" i="7"/>
  <c r="BN37" i="2"/>
  <c r="L10" i="7"/>
  <c r="BN43" i="2"/>
  <c r="M10" i="7"/>
  <c r="BN55" i="2"/>
  <c r="L17" i="7"/>
  <c r="BO97" i="2"/>
  <c r="BO92" i="2"/>
  <c r="BO87" i="2"/>
  <c r="BR68" i="2"/>
  <c r="BO55" i="2"/>
  <c r="BO37" i="2"/>
  <c r="BO50" i="2"/>
  <c r="BO31" i="2"/>
  <c r="BO60" i="2"/>
  <c r="BO43" i="2"/>
  <c r="BP87" i="2"/>
  <c r="BP92" i="2"/>
  <c r="BP97" i="2"/>
  <c r="BS68" i="2"/>
  <c r="BP31" i="2"/>
  <c r="BP55" i="2"/>
  <c r="BP37" i="2"/>
  <c r="BP43" i="2"/>
  <c r="BP60" i="2"/>
  <c r="BP50" i="2"/>
  <c r="BQ92" i="2"/>
  <c r="BQ97" i="2"/>
  <c r="BQ87" i="2"/>
  <c r="BT68" i="2"/>
  <c r="BQ50" i="2"/>
  <c r="BQ37" i="2"/>
  <c r="BQ55" i="2"/>
  <c r="BQ43" i="2"/>
  <c r="BQ60" i="2"/>
  <c r="BQ31" i="2"/>
  <c r="BR87" i="2"/>
  <c r="BR97" i="2"/>
  <c r="BR92" i="2"/>
  <c r="BU68" i="2"/>
  <c r="BR31" i="2"/>
  <c r="BR43" i="2"/>
  <c r="BR37" i="2"/>
  <c r="BR55" i="2"/>
  <c r="BR50" i="2"/>
  <c r="BR60" i="2"/>
  <c r="BS92" i="2"/>
  <c r="BS87" i="2"/>
  <c r="BS97" i="2"/>
  <c r="BV68" i="2"/>
  <c r="BS60" i="2"/>
  <c r="BS55" i="2"/>
  <c r="BS43" i="2"/>
  <c r="BS50" i="2"/>
  <c r="BS37" i="2"/>
  <c r="BS31" i="2"/>
  <c r="BT92" i="2"/>
  <c r="BT87" i="2"/>
  <c r="BT97" i="2"/>
  <c r="BW68" i="2"/>
  <c r="BT43" i="2"/>
  <c r="BT37" i="2"/>
  <c r="BT55" i="2"/>
  <c r="BT60" i="2"/>
  <c r="BT31" i="2"/>
  <c r="BT50" i="2"/>
  <c r="BU87" i="2"/>
  <c r="BU92" i="2"/>
  <c r="BU97" i="2"/>
  <c r="BX68" i="2"/>
  <c r="BU31" i="2"/>
  <c r="BU55" i="2"/>
  <c r="BU50" i="2"/>
  <c r="BU43" i="2"/>
  <c r="BU37" i="2"/>
  <c r="BU60" i="2"/>
  <c r="BV97" i="2"/>
  <c r="BV92" i="2"/>
  <c r="BV87" i="2"/>
  <c r="BY68" i="2"/>
  <c r="BV60" i="2"/>
  <c r="BV55" i="2"/>
  <c r="BV37" i="2"/>
  <c r="BV50" i="2"/>
  <c r="BV31" i="2"/>
  <c r="BV43" i="2"/>
  <c r="BW87" i="2"/>
  <c r="BW92" i="2"/>
  <c r="BW97" i="2"/>
  <c r="BZ68" i="2"/>
  <c r="BW37" i="2"/>
  <c r="BW50" i="2"/>
  <c r="BW43" i="2"/>
  <c r="BW55" i="2"/>
  <c r="BW60" i="2"/>
  <c r="BW31" i="2"/>
  <c r="BX92" i="2"/>
  <c r="BX97" i="2"/>
  <c r="BX87" i="2"/>
  <c r="CA68" i="2"/>
  <c r="BX55" i="2"/>
  <c r="BX50" i="2"/>
  <c r="BX43" i="2"/>
  <c r="BX60" i="2"/>
  <c r="BX37" i="2"/>
  <c r="BX31" i="2"/>
  <c r="BY87" i="2"/>
  <c r="BY92" i="2"/>
  <c r="BY97" i="2"/>
  <c r="CB68" i="2"/>
  <c r="BY50" i="2"/>
  <c r="BY43" i="2"/>
  <c r="BY31" i="2"/>
  <c r="BY37" i="2"/>
  <c r="BY60" i="2"/>
  <c r="BY55" i="2"/>
  <c r="BZ92" i="2"/>
  <c r="BZ87" i="2"/>
  <c r="BZ97" i="2"/>
  <c r="CC68" i="2"/>
  <c r="BZ31" i="2"/>
  <c r="BZ43" i="2"/>
  <c r="BZ60" i="2"/>
  <c r="BZ55" i="2"/>
  <c r="BZ37" i="2"/>
  <c r="BZ50" i="2"/>
  <c r="CA87" i="2"/>
  <c r="CA92" i="2"/>
  <c r="CA97" i="2"/>
  <c r="CD68" i="2"/>
  <c r="CA43" i="2"/>
  <c r="CA37" i="2"/>
  <c r="CA55" i="2"/>
  <c r="CA31" i="2"/>
  <c r="CA60" i="2"/>
  <c r="CA50" i="2"/>
  <c r="CB92" i="2"/>
  <c r="CB87" i="2"/>
  <c r="CB97" i="2"/>
  <c r="CE68" i="2"/>
  <c r="CB50" i="2"/>
  <c r="CB37" i="2"/>
  <c r="CB60" i="2"/>
  <c r="CB31" i="2"/>
  <c r="CB55" i="2"/>
  <c r="CB43" i="2"/>
  <c r="CC87" i="2"/>
  <c r="CC92" i="2"/>
  <c r="CC97" i="2"/>
  <c r="CF68" i="2"/>
  <c r="CC43" i="2"/>
  <c r="CC55" i="2"/>
  <c r="CC31" i="2"/>
  <c r="CC37" i="2"/>
  <c r="CC60" i="2"/>
  <c r="CC50" i="2"/>
  <c r="CD92" i="2"/>
  <c r="CD87" i="2"/>
  <c r="CD97" i="2"/>
  <c r="CG68" i="2"/>
  <c r="CD37" i="2"/>
  <c r="CD50" i="2"/>
  <c r="CD55" i="2"/>
  <c r="CD31" i="2"/>
  <c r="CD43" i="2"/>
  <c r="CD60" i="2"/>
  <c r="CE87" i="2"/>
  <c r="CE97" i="2"/>
  <c r="CE92" i="2"/>
  <c r="CH68" i="2"/>
  <c r="CE55" i="2"/>
  <c r="CE50" i="2"/>
  <c r="CE60" i="2"/>
  <c r="CE43" i="2"/>
  <c r="CE37" i="2"/>
  <c r="CE31" i="2"/>
  <c r="CF87" i="2"/>
  <c r="CF92" i="2"/>
  <c r="CF97" i="2"/>
  <c r="CI68" i="2"/>
  <c r="CF31" i="2"/>
  <c r="CF60" i="2"/>
  <c r="CF37" i="2"/>
  <c r="CF50" i="2"/>
  <c r="CF43" i="2"/>
  <c r="CF55" i="2"/>
  <c r="CG92" i="2"/>
  <c r="CG97" i="2"/>
  <c r="CG87" i="2"/>
  <c r="CJ68" i="2"/>
  <c r="CG50" i="2"/>
  <c r="CG55" i="2"/>
  <c r="CG43" i="2"/>
  <c r="CG60" i="2"/>
  <c r="CG37" i="2"/>
  <c r="CG31" i="2"/>
  <c r="CH87" i="2"/>
  <c r="CH97" i="2"/>
  <c r="CH92" i="2"/>
  <c r="CK68" i="2"/>
  <c r="CH60" i="2"/>
  <c r="CH55" i="2"/>
  <c r="CH31" i="2"/>
  <c r="CH50" i="2"/>
  <c r="CH37" i="2"/>
  <c r="CH43" i="2"/>
  <c r="CI87" i="2"/>
  <c r="CI92" i="2"/>
  <c r="CI97" i="2"/>
  <c r="CL68" i="2"/>
  <c r="CI55" i="2"/>
  <c r="CI43" i="2"/>
  <c r="CI60" i="2"/>
  <c r="CI31" i="2"/>
  <c r="CI37" i="2"/>
  <c r="CI50" i="2"/>
  <c r="CJ92" i="2"/>
  <c r="CJ87" i="2"/>
  <c r="CJ97" i="2"/>
  <c r="CM68" i="2"/>
  <c r="CJ31" i="2"/>
  <c r="CJ60" i="2"/>
  <c r="CJ37" i="2"/>
  <c r="CJ43" i="2"/>
  <c r="CJ50" i="2"/>
  <c r="CJ55" i="2"/>
  <c r="CK87" i="2"/>
  <c r="CK92" i="2"/>
  <c r="CK97" i="2"/>
  <c r="CN68" i="2"/>
  <c r="CK50" i="2"/>
  <c r="CK37" i="2"/>
  <c r="CK43" i="2"/>
  <c r="CK60" i="2"/>
  <c r="CK31" i="2"/>
  <c r="CK55" i="2"/>
  <c r="CL92" i="2"/>
  <c r="CL97" i="2"/>
  <c r="CL87" i="2"/>
  <c r="CO68" i="2"/>
  <c r="CL55" i="2"/>
  <c r="CL31" i="2"/>
  <c r="CL60" i="2"/>
  <c r="CL37" i="2"/>
  <c r="CL50" i="2"/>
  <c r="CL43" i="2"/>
  <c r="CM97" i="2"/>
  <c r="CM87" i="2"/>
  <c r="CM92" i="2"/>
  <c r="CP68" i="2"/>
  <c r="CM50" i="2"/>
  <c r="CM60" i="2"/>
  <c r="CM43" i="2"/>
  <c r="CM31" i="2"/>
  <c r="CM37" i="2"/>
  <c r="CM55" i="2"/>
  <c r="CN87" i="2"/>
  <c r="CN97" i="2"/>
  <c r="CN92" i="2"/>
  <c r="CQ68" i="2"/>
  <c r="CN37" i="2"/>
  <c r="CN43" i="2"/>
  <c r="CN31" i="2"/>
  <c r="CN60" i="2"/>
  <c r="CN50" i="2"/>
  <c r="CN55" i="2"/>
  <c r="CO92" i="2"/>
  <c r="CO97" i="2"/>
  <c r="CO87" i="2"/>
  <c r="CR68" i="2"/>
  <c r="CO55" i="2"/>
  <c r="CO37" i="2"/>
  <c r="CO60" i="2"/>
  <c r="CO31" i="2"/>
  <c r="CO50" i="2"/>
  <c r="CO43" i="2"/>
  <c r="CP87" i="2"/>
  <c r="CP97" i="2"/>
  <c r="CP92" i="2"/>
  <c r="CS68" i="2"/>
  <c r="CP60" i="2"/>
  <c r="CP50" i="2"/>
  <c r="CP43" i="2"/>
  <c r="CP55" i="2"/>
  <c r="CP37" i="2"/>
  <c r="CP31" i="2"/>
  <c r="CQ97" i="2"/>
  <c r="CQ92" i="2"/>
  <c r="CQ87" i="2"/>
  <c r="CT68" i="2"/>
  <c r="CQ50" i="2"/>
  <c r="CQ31" i="2"/>
  <c r="CQ43" i="2"/>
  <c r="CQ60" i="2"/>
  <c r="CQ37" i="2"/>
  <c r="CQ55" i="2"/>
  <c r="CR92" i="2"/>
  <c r="CR97" i="2"/>
  <c r="CR87" i="2"/>
  <c r="CU68" i="2"/>
  <c r="CR55" i="2"/>
  <c r="CR31" i="2"/>
  <c r="CR43" i="2"/>
  <c r="CR60" i="2"/>
  <c r="CR50" i="2"/>
  <c r="CR37" i="2"/>
  <c r="CS97" i="2"/>
  <c r="CS87" i="2"/>
  <c r="CS92" i="2"/>
  <c r="CV68" i="2"/>
  <c r="CS60" i="2"/>
  <c r="CS31" i="2"/>
  <c r="CS43" i="2"/>
  <c r="CS55" i="2"/>
  <c r="CS37" i="2"/>
  <c r="CS50" i="2"/>
  <c r="CT92" i="2"/>
  <c r="CT97" i="2"/>
  <c r="CT87" i="2"/>
  <c r="CW68" i="2"/>
  <c r="CT31" i="2"/>
  <c r="CT43" i="2"/>
  <c r="CT50" i="2"/>
  <c r="CT60" i="2"/>
  <c r="CT55" i="2"/>
  <c r="CT37" i="2"/>
  <c r="CU92" i="2"/>
  <c r="CU87" i="2"/>
  <c r="CU97" i="2"/>
  <c r="CX68" i="2"/>
  <c r="CU50" i="2"/>
  <c r="CU55" i="2"/>
  <c r="CU43" i="2"/>
  <c r="CU60" i="2"/>
  <c r="CU37" i="2"/>
  <c r="CU31" i="2"/>
  <c r="CV87" i="2"/>
  <c r="CV97" i="2"/>
  <c r="CV92" i="2"/>
  <c r="CY68" i="2"/>
  <c r="D69" i="2"/>
  <c r="CZ68" i="2"/>
  <c r="CV31" i="2"/>
  <c r="CV50" i="2"/>
  <c r="CV43" i="2"/>
  <c r="CV60" i="2"/>
  <c r="CV37" i="2"/>
  <c r="CV55" i="2"/>
  <c r="K23" i="7"/>
  <c r="N23" i="7"/>
  <c r="E11" i="11"/>
  <c r="E20" i="11"/>
  <c r="CW87" i="2"/>
  <c r="CW92" i="2"/>
  <c r="CW97" i="2"/>
  <c r="CW50" i="2"/>
  <c r="CW31" i="2"/>
  <c r="CW55" i="2"/>
  <c r="CW37" i="2"/>
  <c r="CW43" i="2"/>
  <c r="CW60" i="2"/>
  <c r="CX92" i="2"/>
  <c r="CX87" i="2"/>
  <c r="CX97" i="2"/>
  <c r="CX31" i="2"/>
  <c r="CX60" i="2"/>
  <c r="CX37" i="2"/>
  <c r="CX50" i="2"/>
  <c r="CX43" i="2"/>
  <c r="CX55" i="2"/>
  <c r="CY87" i="2"/>
  <c r="CZ87" i="2"/>
  <c r="CZ97" i="2"/>
  <c r="CY97" i="2"/>
  <c r="CY92" i="2"/>
  <c r="CZ92" i="2"/>
  <c r="CY60" i="2"/>
  <c r="CZ60" i="2"/>
  <c r="P17" i="7"/>
  <c r="CY50" i="2"/>
  <c r="CZ50" i="2"/>
  <c r="CZ55" i="2"/>
  <c r="CY55" i="2"/>
  <c r="CY43" i="2"/>
  <c r="D44" i="2"/>
  <c r="CZ43" i="2"/>
  <c r="P10" i="7"/>
  <c r="CZ37" i="2"/>
  <c r="CY37" i="2"/>
  <c r="D38" i="2"/>
  <c r="CY31" i="2"/>
  <c r="D32" i="2"/>
  <c r="E9" i="11"/>
  <c r="E18" i="11"/>
  <c r="CZ31" i="2"/>
  <c r="O17" i="7"/>
  <c r="O10" i="7"/>
  <c r="N10" i="7"/>
  <c r="N17" i="7"/>
  <c r="P31" i="7"/>
  <c r="M31" i="7"/>
  <c r="O31" i="7"/>
  <c r="L31" i="7"/>
  <c r="N31" i="7"/>
  <c r="K31" i="7"/>
  <c r="D51" i="2"/>
  <c r="E10" i="11"/>
  <c r="E19" i="11"/>
  <c r="D93" i="2"/>
  <c r="F12" i="11"/>
  <c r="F21" i="11"/>
  <c r="D98" i="2"/>
  <c r="G12" i="11"/>
  <c r="G21" i="11"/>
  <c r="D56" i="2"/>
  <c r="F10" i="11"/>
  <c r="F19" i="11"/>
  <c r="D61" i="2"/>
  <c r="G10" i="11"/>
  <c r="G19" i="11"/>
  <c r="D88" i="2"/>
  <c r="F9" i="11"/>
  <c r="F18" i="11"/>
  <c r="G9" i="11"/>
  <c r="G18" i="11"/>
  <c r="C9" i="2"/>
  <c r="D98" i="1"/>
  <c r="E13" i="11"/>
  <c r="E22" i="11"/>
  <c r="E12" i="11"/>
  <c r="E21" i="11"/>
  <c r="N62" i="1"/>
  <c r="D72" i="1"/>
  <c r="O62" i="1"/>
  <c r="F73" i="2"/>
  <c r="N73" i="2"/>
  <c r="V73" i="2"/>
  <c r="V74" i="2"/>
  <c r="AD73" i="2"/>
  <c r="AL73" i="2"/>
  <c r="AL74" i="2"/>
  <c r="AT73" i="2"/>
  <c r="AT74" i="2"/>
  <c r="BB73" i="2"/>
  <c r="BJ73" i="2"/>
  <c r="BJ74" i="2"/>
  <c r="BR73" i="2"/>
  <c r="BZ73" i="2"/>
  <c r="BZ74" i="2"/>
  <c r="CH73" i="2"/>
  <c r="CH74" i="2"/>
  <c r="CP73" i="2"/>
  <c r="CP74" i="2"/>
  <c r="CX73" i="2"/>
  <c r="CX74" i="2"/>
  <c r="G73" i="2"/>
  <c r="G74" i="2"/>
  <c r="O73" i="2"/>
  <c r="O74" i="2"/>
  <c r="W73" i="2"/>
  <c r="W74" i="2"/>
  <c r="AE73" i="2"/>
  <c r="AM73" i="2"/>
  <c r="AM74" i="2"/>
  <c r="AU73" i="2"/>
  <c r="AU74" i="2"/>
  <c r="BC73" i="2"/>
  <c r="BC74" i="2"/>
  <c r="BK73" i="2"/>
  <c r="BK74" i="2"/>
  <c r="BS73" i="2"/>
  <c r="BS74" i="2"/>
  <c r="CA73" i="2"/>
  <c r="CA74" i="2"/>
  <c r="CI73" i="2"/>
  <c r="CI74" i="2"/>
  <c r="CQ73" i="2"/>
  <c r="CY73" i="2"/>
  <c r="H73" i="2"/>
  <c r="P73" i="2"/>
  <c r="P74" i="2"/>
  <c r="X73" i="2"/>
  <c r="X74" i="2"/>
  <c r="AF73" i="2"/>
  <c r="AF74" i="2"/>
  <c r="AN73" i="2"/>
  <c r="AN74" i="2"/>
  <c r="AV73" i="2"/>
  <c r="AV74" i="2"/>
  <c r="BD73" i="2"/>
  <c r="BL73" i="2"/>
  <c r="BT73" i="2"/>
  <c r="BT74" i="2"/>
  <c r="CB73" i="2"/>
  <c r="CB74" i="2"/>
  <c r="CJ73" i="2"/>
  <c r="CJ74" i="2"/>
  <c r="CR73" i="2"/>
  <c r="CR74" i="2"/>
  <c r="CZ73" i="2"/>
  <c r="CZ74" i="2"/>
  <c r="I73" i="2"/>
  <c r="I74" i="2"/>
  <c r="Q73" i="2"/>
  <c r="Y73" i="2"/>
  <c r="AG73" i="2"/>
  <c r="AG74" i="2"/>
  <c r="AO73" i="2"/>
  <c r="AO74" i="2"/>
  <c r="AW73" i="2"/>
  <c r="AW74" i="2"/>
  <c r="BE73" i="2"/>
  <c r="BE74" i="2"/>
  <c r="BM73" i="2"/>
  <c r="BM74" i="2"/>
  <c r="BU73" i="2"/>
  <c r="BU74" i="2"/>
  <c r="CC73" i="2"/>
  <c r="CK73" i="2"/>
  <c r="CS73" i="2"/>
  <c r="CS74" i="2"/>
  <c r="J73" i="2"/>
  <c r="J74" i="2"/>
  <c r="R73" i="2"/>
  <c r="R74" i="2"/>
  <c r="Z73" i="2"/>
  <c r="Z74" i="2"/>
  <c r="AH73" i="2"/>
  <c r="AH74" i="2"/>
  <c r="AP73" i="2"/>
  <c r="AP74" i="2"/>
  <c r="AX73" i="2"/>
  <c r="BF73" i="2"/>
  <c r="BF74" i="2"/>
  <c r="BN73" i="2"/>
  <c r="BN74" i="2"/>
  <c r="BV73" i="2"/>
  <c r="BV74" i="2"/>
  <c r="CD73" i="2"/>
  <c r="CD74" i="2"/>
  <c r="CL73" i="2"/>
  <c r="CL74" i="2"/>
  <c r="CT73" i="2"/>
  <c r="CT74" i="2"/>
  <c r="K73" i="2"/>
  <c r="K74" i="2"/>
  <c r="S73" i="2"/>
  <c r="AA73" i="2"/>
  <c r="AA74" i="2"/>
  <c r="AI73" i="2"/>
  <c r="AI74" i="2"/>
  <c r="AQ73" i="2"/>
  <c r="AY73" i="2"/>
  <c r="AY74" i="2"/>
  <c r="BG73" i="2"/>
  <c r="BG74" i="2"/>
  <c r="BO73" i="2"/>
  <c r="BO74" i="2"/>
  <c r="BW73" i="2"/>
  <c r="BW74" i="2"/>
  <c r="CE73" i="2"/>
  <c r="CE74" i="2"/>
  <c r="CM73" i="2"/>
  <c r="CM74" i="2"/>
  <c r="CU73" i="2"/>
  <c r="CU74" i="2"/>
  <c r="L73" i="2"/>
  <c r="L74" i="2"/>
  <c r="T73" i="2"/>
  <c r="T74" i="2"/>
  <c r="AB73" i="2"/>
  <c r="AB74" i="2"/>
  <c r="AJ73" i="2"/>
  <c r="AJ74" i="2"/>
  <c r="AR73" i="2"/>
  <c r="AR74" i="2"/>
  <c r="AZ73" i="2"/>
  <c r="BH73" i="2"/>
  <c r="BP73" i="2"/>
  <c r="BP74" i="2"/>
  <c r="BX73" i="2"/>
  <c r="BX74" i="2"/>
  <c r="CF73" i="2"/>
  <c r="CF74" i="2"/>
  <c r="CN73" i="2"/>
  <c r="CN74" i="2"/>
  <c r="CV73" i="2"/>
  <c r="CV74" i="2"/>
  <c r="E73" i="2"/>
  <c r="E74" i="2"/>
  <c r="M73" i="2"/>
  <c r="M74" i="2"/>
  <c r="U73" i="2"/>
  <c r="U74" i="2"/>
  <c r="AC73" i="2"/>
  <c r="AC74" i="2"/>
  <c r="AK73" i="2"/>
  <c r="AK74" i="2"/>
  <c r="AS73" i="2"/>
  <c r="AS74" i="2"/>
  <c r="BA73" i="2"/>
  <c r="BA74" i="2"/>
  <c r="BI73" i="2"/>
  <c r="BI74" i="2"/>
  <c r="BQ73" i="2"/>
  <c r="BQ74" i="2"/>
  <c r="BY73" i="2"/>
  <c r="CG73" i="2"/>
  <c r="CG74" i="2"/>
  <c r="CO73" i="2"/>
  <c r="CO74" i="2"/>
  <c r="CW73" i="2"/>
  <c r="CW74" i="2"/>
  <c r="D73" i="2"/>
  <c r="D74" i="2"/>
  <c r="BY74" i="2"/>
  <c r="F74" i="2"/>
  <c r="N74" i="2"/>
  <c r="AD74" i="2"/>
  <c r="BB74" i="2"/>
  <c r="BR74" i="2"/>
  <c r="AE74" i="2"/>
  <c r="CQ74" i="2"/>
  <c r="CY74" i="2"/>
  <c r="H74" i="2"/>
  <c r="BD74" i="2"/>
  <c r="BL74" i="2"/>
  <c r="S74" i="2"/>
  <c r="AQ74" i="2"/>
  <c r="AZ74" i="2"/>
  <c r="BH74" i="2"/>
  <c r="AX74" i="2"/>
  <c r="Q74" i="2"/>
  <c r="CC74" i="2"/>
  <c r="Y74" i="2"/>
  <c r="CK74" i="2"/>
  <c r="F37" i="11"/>
  <c r="E96" i="1"/>
  <c r="O23" i="7"/>
  <c r="L23" i="7"/>
  <c r="D75" i="2"/>
  <c r="C10" i="2"/>
  <c r="E98" i="1"/>
  <c r="F13" i="11"/>
  <c r="F22" i="11"/>
  <c r="F11" i="11"/>
  <c r="F20" i="11"/>
  <c r="O68" i="1"/>
  <c r="E72" i="1"/>
  <c r="J79" i="2"/>
  <c r="R79" i="2"/>
  <c r="Z79" i="2"/>
  <c r="AH79" i="2"/>
  <c r="AP79" i="2"/>
  <c r="AX79" i="2"/>
  <c r="BF79" i="2"/>
  <c r="BN79" i="2"/>
  <c r="BV79" i="2"/>
  <c r="CD79" i="2"/>
  <c r="CL79" i="2"/>
  <c r="CT79" i="2"/>
  <c r="K79" i="2"/>
  <c r="S79" i="2"/>
  <c r="AA79" i="2"/>
  <c r="AI79" i="2"/>
  <c r="AQ79" i="2"/>
  <c r="AY79" i="2"/>
  <c r="BG79" i="2"/>
  <c r="BO79" i="2"/>
  <c r="BW79" i="2"/>
  <c r="CE79" i="2"/>
  <c r="CM79" i="2"/>
  <c r="CU79" i="2"/>
  <c r="L79" i="2"/>
  <c r="T79" i="2"/>
  <c r="AB79" i="2"/>
  <c r="AJ79" i="2"/>
  <c r="AR79" i="2"/>
  <c r="AZ79" i="2"/>
  <c r="BH79" i="2"/>
  <c r="BP79" i="2"/>
  <c r="BX79" i="2"/>
  <c r="CF79" i="2"/>
  <c r="CN79" i="2"/>
  <c r="CV79" i="2"/>
  <c r="E79" i="2"/>
  <c r="M79" i="2"/>
  <c r="U79" i="2"/>
  <c r="AC79" i="2"/>
  <c r="AK79" i="2"/>
  <c r="AS79" i="2"/>
  <c r="BA79" i="2"/>
  <c r="BI79" i="2"/>
  <c r="BQ79" i="2"/>
  <c r="BY79" i="2"/>
  <c r="CG79" i="2"/>
  <c r="CO79" i="2"/>
  <c r="CW79" i="2"/>
  <c r="F79" i="2"/>
  <c r="N79" i="2"/>
  <c r="V79" i="2"/>
  <c r="AD79" i="2"/>
  <c r="AL79" i="2"/>
  <c r="AT79" i="2"/>
  <c r="BB79" i="2"/>
  <c r="BJ79" i="2"/>
  <c r="BR79" i="2"/>
  <c r="BZ79" i="2"/>
  <c r="CH79" i="2"/>
  <c r="CP79" i="2"/>
  <c r="CX79" i="2"/>
  <c r="G79" i="2"/>
  <c r="O79" i="2"/>
  <c r="W79" i="2"/>
  <c r="AE79" i="2"/>
  <c r="AM79" i="2"/>
  <c r="AU79" i="2"/>
  <c r="BC79" i="2"/>
  <c r="BK79" i="2"/>
  <c r="BS79" i="2"/>
  <c r="CA79" i="2"/>
  <c r="CI79" i="2"/>
  <c r="CQ79" i="2"/>
  <c r="CY79" i="2"/>
  <c r="H79" i="2"/>
  <c r="P79" i="2"/>
  <c r="X79" i="2"/>
  <c r="AF79" i="2"/>
  <c r="AN79" i="2"/>
  <c r="AV79" i="2"/>
  <c r="BD79" i="2"/>
  <c r="BL79" i="2"/>
  <c r="BT79" i="2"/>
  <c r="CB79" i="2"/>
  <c r="CJ79" i="2"/>
  <c r="CR79" i="2"/>
  <c r="CZ79" i="2"/>
  <c r="I79" i="2"/>
  <c r="Q79" i="2"/>
  <c r="Y79" i="2"/>
  <c r="AG79" i="2"/>
  <c r="AO79" i="2"/>
  <c r="AW79" i="2"/>
  <c r="BE79" i="2"/>
  <c r="BM79" i="2"/>
  <c r="BU79" i="2"/>
  <c r="CC79" i="2"/>
  <c r="CK79" i="2"/>
  <c r="CS79" i="2"/>
  <c r="D79" i="2"/>
  <c r="F96" i="1"/>
  <c r="G37" i="11"/>
  <c r="D80" i="2"/>
  <c r="E80" i="2"/>
  <c r="F80" i="2"/>
  <c r="G80" i="2"/>
  <c r="H80" i="2"/>
  <c r="I80" i="2"/>
  <c r="J80" i="2"/>
  <c r="K80" i="2"/>
  <c r="L80" i="2"/>
  <c r="M80" i="2"/>
  <c r="N80" i="2"/>
  <c r="O80" i="2"/>
  <c r="P80" i="2"/>
  <c r="Q80" i="2"/>
  <c r="R80" i="2"/>
  <c r="S80" i="2"/>
  <c r="T80" i="2"/>
  <c r="U80" i="2"/>
  <c r="V80" i="2"/>
  <c r="W80" i="2"/>
  <c r="X80" i="2"/>
  <c r="Y80" i="2"/>
  <c r="Z80" i="2"/>
  <c r="AA80" i="2"/>
  <c r="AB80" i="2"/>
  <c r="AC80" i="2"/>
  <c r="AD80" i="2"/>
  <c r="AE80" i="2"/>
  <c r="AF80" i="2"/>
  <c r="AG80" i="2"/>
  <c r="AH80" i="2"/>
  <c r="AI80" i="2"/>
  <c r="AJ80" i="2"/>
  <c r="AK80" i="2"/>
  <c r="AL80" i="2"/>
  <c r="AM80" i="2"/>
  <c r="AN80" i="2"/>
  <c r="AO80" i="2"/>
  <c r="AP80" i="2"/>
  <c r="AQ80" i="2"/>
  <c r="AR80" i="2"/>
  <c r="AS80" i="2"/>
  <c r="AT80" i="2"/>
  <c r="AU80" i="2"/>
  <c r="AV80" i="2"/>
  <c r="AW80" i="2"/>
  <c r="AX80" i="2"/>
  <c r="AY80" i="2"/>
  <c r="AZ80" i="2"/>
  <c r="BA80" i="2"/>
  <c r="BB80" i="2"/>
  <c r="BC80" i="2"/>
  <c r="BD80" i="2"/>
  <c r="BE80" i="2"/>
  <c r="BF80" i="2"/>
  <c r="BG80" i="2"/>
  <c r="BH80" i="2"/>
  <c r="BI80" i="2"/>
  <c r="BJ80" i="2"/>
  <c r="BK80" i="2"/>
  <c r="BL80" i="2"/>
  <c r="BM80" i="2"/>
  <c r="BN80" i="2"/>
  <c r="BO80" i="2"/>
  <c r="BP80" i="2"/>
  <c r="BQ80" i="2"/>
  <c r="BR80" i="2"/>
  <c r="BS80" i="2"/>
  <c r="BT80" i="2"/>
  <c r="BU80" i="2"/>
  <c r="BV80" i="2"/>
  <c r="BW80" i="2"/>
  <c r="BX80" i="2"/>
  <c r="BY80" i="2"/>
  <c r="BZ80" i="2"/>
  <c r="CA80" i="2"/>
  <c r="CB80" i="2"/>
  <c r="CC80" i="2"/>
  <c r="CD80" i="2"/>
  <c r="CE80" i="2"/>
  <c r="CF80" i="2"/>
  <c r="CG80" i="2"/>
  <c r="CH80" i="2"/>
  <c r="CI80" i="2"/>
  <c r="CJ80" i="2"/>
  <c r="CK80" i="2"/>
  <c r="CL80" i="2"/>
  <c r="CM80" i="2"/>
  <c r="CN80" i="2"/>
  <c r="CO80" i="2"/>
  <c r="CP80" i="2"/>
  <c r="CQ80" i="2"/>
  <c r="CR80" i="2"/>
  <c r="CS80" i="2"/>
  <c r="CT80" i="2"/>
  <c r="CU80" i="2"/>
  <c r="CV80" i="2"/>
  <c r="CW80" i="2"/>
  <c r="CX80" i="2"/>
  <c r="CZ80" i="2"/>
  <c r="CY80" i="2"/>
  <c r="D81" i="2"/>
  <c r="P23" i="7"/>
  <c r="M23" i="7"/>
  <c r="C11" i="2"/>
  <c r="F98" i="1"/>
  <c r="G13" i="11"/>
  <c r="G22" i="11"/>
  <c r="G11" i="11"/>
  <c r="G20" i="11"/>
</calcChain>
</file>

<file path=xl/sharedStrings.xml><?xml version="1.0" encoding="utf-8"?>
<sst xmlns="http://schemas.openxmlformats.org/spreadsheetml/2006/main" count="1250" uniqueCount="531">
  <si>
    <t>Logos</t>
  </si>
  <si>
    <t xml:space="preserve">FCERM Environmental and Historic Environment Outcomes Valuation (EHOV) </t>
  </si>
  <si>
    <t>EHOV-lite workbook - DRAFT FINAL</t>
  </si>
  <si>
    <t>Version</t>
  </si>
  <si>
    <t>Date</t>
  </si>
  <si>
    <t>November 2022</t>
  </si>
  <si>
    <t>Description</t>
  </si>
  <si>
    <t xml:space="preserve">EHOV-lite is a tool that is built around a set of indicative values for a small number of natural environment impacts that are expected to be (relatively) common for FCERM options. </t>
  </si>
  <si>
    <t xml:space="preserve">The tool has been designed to calculate monetary values for these impacts using the minimum amount of information about a scheme and options. </t>
  </si>
  <si>
    <t xml:space="preserve">It follows the natural capital framework.  </t>
  </si>
  <si>
    <t>Visible tabs</t>
  </si>
  <si>
    <t>Tabs that require user inputs and review, or provide the main results.</t>
  </si>
  <si>
    <t>Tool outline</t>
  </si>
  <si>
    <t>Outline of the EHOV-lite tool inputs in the context of the natural capital assets &gt; services &gt; benefits &gt; value logic chain.</t>
  </si>
  <si>
    <t>Project details</t>
  </si>
  <si>
    <t>Tab for the input of high-level details of the FCERM project being assessed and details of workbook completion.</t>
  </si>
  <si>
    <t>Data inputs</t>
  </si>
  <si>
    <t>Tab for the input of habitat (natural asset) extent and visit number data across the FCERM options assessed. Also allows users to change the duration of impacts (e.g. if not expected to last the default 100-year analysis period).</t>
  </si>
  <si>
    <t>Results</t>
  </si>
  <si>
    <t>Tab that presents the annual value, annual impacts, and present value estimates for the FCERM options assessed.</t>
  </si>
  <si>
    <t>Sensitivity analyses</t>
  </si>
  <si>
    <t>Tab that allows user to adjust key assumptions in the analysis to understand their influence on results. Two "built-in" sensitivities tests: (i) changes in the duration of benefits; and (ii) changes in expected habitat extent.</t>
  </si>
  <si>
    <t>Carbon values</t>
  </si>
  <si>
    <t>BEIS carbon values (£/tonne) applied in the analysis (version: BEIS 2021 Valuation of energy use and greenhouse gas. Supplementary guidance to the HM Treasury Green Book on Appraisal and Evaluation in Central Government).</t>
  </si>
  <si>
    <t>GDP deflator</t>
  </si>
  <si>
    <t>HM Treasury GDP deflators applied in the analysis (version: March 2022 GDP Deflators).</t>
  </si>
  <si>
    <t>Click +/- to show more/less</t>
  </si>
  <si>
    <t>Hidden tabs</t>
  </si>
  <si>
    <t xml:space="preserve">These tabs support the main data inputs and results. It is not essential that users view these tabs in order to produce results using default assumptions, but they can be accessed if users wish to adjust assumptions and calculations. </t>
  </si>
  <si>
    <t>Calculations</t>
  </si>
  <si>
    <t xml:space="preserve">Tab that calculates annual values across the different impact categories for which data was inputted in the 'Data Inputs' tab. </t>
  </si>
  <si>
    <t>Profiling</t>
  </si>
  <si>
    <t>Provides results for discounting and time profiling impacts over a given appraisal period (100 year default). Calculates the present values.</t>
  </si>
  <si>
    <t>Calculations_SA</t>
  </si>
  <si>
    <t xml:space="preserve">Tab for the calculation of annual values based on the sensitivity analysis assumptions inputs on the 'Sensitivity analyses' tab. </t>
  </si>
  <si>
    <t>Profiling_SA</t>
  </si>
  <si>
    <t>Discounting and time profiling over a given appraisal period (100 year default). Calculates present value based on the sensitivity analysis assumptions input into the 'Sensitivity Analyses' tab.</t>
  </si>
  <si>
    <t>Indicative values</t>
  </si>
  <si>
    <t>Provides information on the sources of values used in EHOV-lite calculations.</t>
  </si>
  <si>
    <t>Legend</t>
  </si>
  <si>
    <t>Cells in the workbook are colour-coded based on whether they require user input or if they perform calculations, produce outputs, or report indicative values (which users should not edit).</t>
  </si>
  <si>
    <t>User-Input</t>
  </si>
  <si>
    <t>User-input cell - users should populate</t>
  </si>
  <si>
    <t>Default Input</t>
  </si>
  <si>
    <r>
      <t xml:space="preserve">Default input cell - users </t>
    </r>
    <r>
      <rPr>
        <u/>
        <sz val="10"/>
        <rFont val="Arial"/>
        <family val="2"/>
      </rPr>
      <t>should not</t>
    </r>
    <r>
      <rPr>
        <sz val="10"/>
        <rFont val="Arial"/>
        <family val="2"/>
      </rPr>
      <t xml:space="preserve"> edit</t>
    </r>
  </si>
  <si>
    <t>Calculation/Output</t>
  </si>
  <si>
    <r>
      <t xml:space="preserve">Calculation/output cell - users </t>
    </r>
    <r>
      <rPr>
        <u/>
        <sz val="10"/>
        <rFont val="Arial"/>
        <family val="2"/>
      </rPr>
      <t>should not</t>
    </r>
    <r>
      <rPr>
        <sz val="10"/>
        <rFont val="Arial"/>
        <family val="2"/>
      </rPr>
      <t xml:space="preserve"> edit</t>
    </r>
  </si>
  <si>
    <t xml:space="preserve">Natural capital assets provide ecosystem services/goods which benefit people, and that we can value.  </t>
  </si>
  <si>
    <t>This pathway can be described as the asset – services – benefit – value pathway, as depicted in the Natural Capital Logic Chain below.</t>
  </si>
  <si>
    <t xml:space="preserve"> Impacts on natural assets affect their potential to provide services, and the sustainability of services into the future.</t>
  </si>
  <si>
    <t>The table below shows this logic chain with impact categories, and the data input required to help measure and value the impacts on the different parts of the logic chain.</t>
  </si>
  <si>
    <t xml:space="preserve">Please see Annex 2 of the main EHOV guidance for more information on natural capital. </t>
  </si>
  <si>
    <t xml:space="preserve">Service category
</t>
  </si>
  <si>
    <t xml:space="preserve">Impact category
</t>
  </si>
  <si>
    <t>Natural Assets</t>
  </si>
  <si>
    <t>Ecosystem Services</t>
  </si>
  <si>
    <t>Benefits</t>
  </si>
  <si>
    <t>Value</t>
  </si>
  <si>
    <t>Provisioning</t>
  </si>
  <si>
    <t>Food provision</t>
  </si>
  <si>
    <t>Farmland extent (ha)</t>
  </si>
  <si>
    <t>Indicative value (£/ha)</t>
  </si>
  <si>
    <t>Timber</t>
  </si>
  <si>
    <t>Woodland extent (ha)</t>
  </si>
  <si>
    <t>Regulating</t>
  </si>
  <si>
    <t>Air pollutant removal</t>
  </si>
  <si>
    <t>Habitat extent (ha)</t>
  </si>
  <si>
    <t>Avg. removal rate (t/ha)</t>
  </si>
  <si>
    <t>Carbon sequestration</t>
  </si>
  <si>
    <t>Avg. sequestration rate (t/ha)</t>
  </si>
  <si>
    <t>Indicative value (£/tonne)*</t>
  </si>
  <si>
    <t>Biodiversity (habitat provision)</t>
  </si>
  <si>
    <t>Water quality</t>
  </si>
  <si>
    <t>Waterbody extent (km; km2) and condition (ecological status)</t>
  </si>
  <si>
    <t>Indicative value (£/km; £/km2)</t>
  </si>
  <si>
    <t>Cultural</t>
  </si>
  <si>
    <t>Recreation</t>
  </si>
  <si>
    <t>No. visits</t>
  </si>
  <si>
    <t>Indicative value (£/visit)</t>
  </si>
  <si>
    <t>It is recommended that indicative values are sourced from the BEIS Carbon Value tables included in this tool. Carbon values are updated annually.</t>
  </si>
  <si>
    <t>Agricultural flood and erosion impacts should be valued using the supplementary guidance "Valuing Agricultural Land and Output for Appraisal Purposes" 2008.</t>
  </si>
  <si>
    <t xml:space="preserve">The EHOV-lite tool calculates monetary values for the above impact types using a minimum amount of information about a project and options. The inputs are: </t>
  </si>
  <si>
    <t>User-input based on project/option information</t>
  </si>
  <si>
    <t>Default values from ENCA-recommended sources</t>
  </si>
  <si>
    <t>Introduction</t>
  </si>
  <si>
    <t>Input high-level details on the project such as title, location, and when this workbook is being completed.</t>
  </si>
  <si>
    <t xml:space="preserve">None of the inputs into this tab (with the exception of the appraisal period) determine what the final valuation outputs are. </t>
  </si>
  <si>
    <t>100-year appraisal period provided as a default assumption.</t>
  </si>
  <si>
    <t>Author(s), individual or organisation</t>
  </si>
  <si>
    <t>Project Title</t>
  </si>
  <si>
    <t>Workbook version No.</t>
  </si>
  <si>
    <t>Data sensitivity</t>
  </si>
  <si>
    <t>Project description</t>
  </si>
  <si>
    <t>Local authority (if appropriate)</t>
  </si>
  <si>
    <t>Environment Agency Area (if appropriate)</t>
  </si>
  <si>
    <t>Appraisal period (years)</t>
  </si>
  <si>
    <t>Location</t>
  </si>
  <si>
    <t>Place description</t>
  </si>
  <si>
    <t xml:space="preserve">Work through the checklist questions (A to H). Input the required scheme impact data into the tables below to calculate costs and benefits using the indicative values. A summary table, giving an overview of all values and impacts across each of the impact categories, is included for each of these steps in the 'Outputs' tab. For a more complete overview of the inputs, outputs, and how to complete each step, please refer to the supplementary EHOV-lite User Notes (Annex 1 of the EHOV guidance document).
The 'Duration of benefits' in columns R - T is set to 100 years as a default assumption, but can be changed as appropriate for each benefit category. This is different from the appraisal period of a project, reported on the 'project details' tab, as users may know that certain types of benefits will not be generated over the project's entire lifetime. Adjusting the duration of benefits values will have no impact on the overall appraisal period of the project of other benefits.
This version of the workbook is currently limited to only being able to assess 3 options at a time (including the baseline scenario). Users with projects with more than 3 options should collect and record the outputs in a separate document and then overwrite the input data of assessed options with the input data of the additional scenarios. </t>
  </si>
  <si>
    <t>Step</t>
  </si>
  <si>
    <t>Instructions</t>
  </si>
  <si>
    <t>Data Inputs</t>
  </si>
  <si>
    <t>Supplementary information</t>
  </si>
  <si>
    <t>Duration of benefits</t>
  </si>
  <si>
    <t>A. Is environmental assessment information available for the scheme, such as environmental scoping or constraint mapping?</t>
  </si>
  <si>
    <t>If yes, record main data and information sources, if known.
If this information is not available, consult an environmental assessment practitioner to help with understanding the possible impacts from the scheme. There are also tools that can help with understanding a location and the types of impact a scheme could have (see main EHOV guidance for more info).</t>
  </si>
  <si>
    <t>Enter text here</t>
  </si>
  <si>
    <t xml:space="preserve">B. Is there a clear “baseline” option for the scheme? This would usually be no (further) intervention (i.e. do nothing).  </t>
  </si>
  <si>
    <t xml:space="preserve">If yes, Describe the baseline and what is expected to happen over time.
If this information is not available, set-out appropriate assumptions for the scheme location that answer the question “what will happen if there is no intervention?" that can be used to develop a baseline.
</t>
  </si>
  <si>
    <t>C. Will the scheme result in changes in land cover (baseline vs. scheme options)?</t>
  </si>
  <si>
    <r>
      <t xml:space="preserve">If yes, indicative values can be used to value some changes in the provision of some ecosystem services that result from this type of change. If no, leave highlighted cells blank and continue to step E. This step calculates a value for regulating and cultural services, which include </t>
    </r>
    <r>
      <rPr>
        <b/>
        <sz val="10"/>
        <color rgb="FF000000"/>
        <rFont val="Arial"/>
        <family val="2"/>
      </rPr>
      <t>air pollutant removal</t>
    </r>
    <r>
      <rPr>
        <sz val="10"/>
        <color rgb="FF000000"/>
        <rFont val="Arial"/>
        <family val="2"/>
      </rPr>
      <t xml:space="preserve">, </t>
    </r>
    <r>
      <rPr>
        <b/>
        <sz val="10"/>
        <color rgb="FF000000"/>
        <rFont val="Arial"/>
        <family val="2"/>
      </rPr>
      <t>carbon sequestration</t>
    </r>
    <r>
      <rPr>
        <sz val="10"/>
        <color rgb="FF000000"/>
        <rFont val="Arial"/>
        <family val="2"/>
      </rPr>
      <t xml:space="preserve">, and </t>
    </r>
    <r>
      <rPr>
        <b/>
        <sz val="10"/>
        <color rgb="FF000000"/>
        <rFont val="Arial"/>
        <family val="2"/>
      </rPr>
      <t>biodiversity (habitat provision)</t>
    </r>
    <r>
      <rPr>
        <sz val="10"/>
        <color rgb="FF000000"/>
        <rFont val="Arial"/>
        <family val="2"/>
      </rPr>
      <t xml:space="preserve">. 
To estimate these values you need information on habitat extent (area) for the baseline and scheme option(s). If known, input these values into the table below. indicative values can be used to value some changes in some ecosystem services, that result from changes in land cover. If there are no land changes, do not populate the table below and move onto Step D. </t>
    </r>
  </si>
  <si>
    <t>Duration of benefits (years)</t>
  </si>
  <si>
    <t>Broad habitat</t>
  </si>
  <si>
    <t>Baseline habitat extent (ha)</t>
  </si>
  <si>
    <t>Option 1 habitat extent (ha)</t>
  </si>
  <si>
    <t>Option 2 habitat extent (ha)</t>
  </si>
  <si>
    <t>Baseline</t>
  </si>
  <si>
    <t>Option 1</t>
  </si>
  <si>
    <t>Option 2</t>
  </si>
  <si>
    <t>Enclosed farmland (all types)</t>
  </si>
  <si>
    <t>Semi-natural grassland</t>
  </si>
  <si>
    <t>Woodland</t>
  </si>
  <si>
    <t>Mountain, moors and heath</t>
  </si>
  <si>
    <t>Coastal margin</t>
  </si>
  <si>
    <t xml:space="preserve">D. Will the scheme affect agriculture or forestry (baseline vs. scheme options)? </t>
  </si>
  <si>
    <r>
      <rPr>
        <sz val="10"/>
        <color rgb="FF000000"/>
        <rFont val="Arial"/>
      </rPr>
      <t>If yes, then agricultural impacts for FCERM schemes should be calculated following the supplementary guidance "Valuing Agricultural land and Outputs for Appraisal Purposes" 2008. If this is not an FCERM appraisal and these benefits are not believed to be calculated in other steps, indicative values can be used to value the change in agriculture or forestry production due to the scheme. Values here reflect the land rental value of agricultural land (</t>
    </r>
    <r>
      <rPr>
        <b/>
        <sz val="10"/>
        <color rgb="FF000000"/>
        <rFont val="Arial"/>
      </rPr>
      <t>food provision)</t>
    </r>
    <r>
      <rPr>
        <sz val="10"/>
        <color rgb="FF000000"/>
        <rFont val="Arial"/>
      </rPr>
      <t xml:space="preserve"> and the estimated sales price of timber produced by woodlands (</t>
    </r>
    <r>
      <rPr>
        <b/>
        <sz val="10"/>
        <color rgb="FF000000"/>
        <rFont val="Arial"/>
      </rPr>
      <t>timber</t>
    </r>
    <r>
      <rPr>
        <sz val="10"/>
        <color rgb="FF000000"/>
        <rFont val="Arial"/>
      </rPr>
      <t xml:space="preserve">). Both are additive to the ecosystem values calculated in Step (C). If no, leave highlighted cells blank and continue to step E. This step calculates a value for forestry and agriculture impacts. 
To estimate these values you need information on land use extent (area) for the baseline and scheme option(s) for arable, livestock and forestry. If users know that there agriculturally productive lands, but do not know the specific types of activities that occur on the land, users should assume that land is used for livestock in order to produce the most conservative estimate possible using indicative values. If there are no changes to land used for agriculture and forestry, do not populate the table below and move onto Step E.  </t>
    </r>
  </si>
  <si>
    <t>Enclosed farmland - Arable</t>
  </si>
  <si>
    <t>Enclosed farmland - Livestock</t>
  </si>
  <si>
    <t>Enclosed farmland - Dairying</t>
  </si>
  <si>
    <t>Woodland (used for timber harvesting)</t>
  </si>
  <si>
    <t>E. Will the scheme result in changes in waterbody quality (baseline vs. scheme options)?</t>
  </si>
  <si>
    <r>
      <t xml:space="preserve">If yes, indicative values can be used to value changes in the ecological status of waterbodies (rivers, streams, lakes), as assessed through the River Basin Planning process (information on a water body's ecological status, if unknown, can be found on the EA Catchment Data Explorer website). If no, leave highlighted cells blank and continue to Step F. This step calculates a value for </t>
    </r>
    <r>
      <rPr>
        <b/>
        <sz val="10"/>
        <rFont val="Arial"/>
        <family val="2"/>
      </rPr>
      <t>water quality</t>
    </r>
    <r>
      <rPr>
        <sz val="10"/>
        <rFont val="Arial"/>
        <family val="2"/>
      </rPr>
      <t xml:space="preserve">. 
To estimate these values you need information on the length/area of waterbody, change in ecological status, and what aspects of ecological status are affected.  
Rivers/stream, lakes, transitional and coastal water bodies are all assumed to fall under the 'freshwater, wetlands and floodplains' broad habitat type.
Note that the default calculation applies five of the six National Water Environment Benefits Study (NWEBS) component values. The 'safety' component has been excluded due to its overlap with recreation impacts calculated in a step F. If users wish to exclude other component values due to potential overlap, expand the grouped rows attached to column R to adjust the valuation. Note that excluding some component values may mean that water quality benefits are undervalued in the results presented. 
For more information on what is captured in each NWEBS component, please see Defra (2015). Evaluation of the catchment based approach - Economic assessment of the catchment based approach.
</t>
    </r>
  </si>
  <si>
    <t>Input: Component values</t>
  </si>
  <si>
    <t>Water quality - river/streams</t>
  </si>
  <si>
    <t>Baseline km</t>
  </si>
  <si>
    <t>Option 1 km</t>
  </si>
  <si>
    <t>Option 2 km</t>
  </si>
  <si>
    <t>Fish</t>
  </si>
  <si>
    <t>Inverts</t>
  </si>
  <si>
    <t>Plants</t>
  </si>
  <si>
    <t>Clarity</t>
  </si>
  <si>
    <t>Flow</t>
  </si>
  <si>
    <t>Safety</t>
  </si>
  <si>
    <t>Bad - Poor</t>
  </si>
  <si>
    <t>Y</t>
  </si>
  <si>
    <t>N</t>
  </si>
  <si>
    <t>Poor - Moderate</t>
  </si>
  <si>
    <t>Moderate - good</t>
  </si>
  <si>
    <t>Water quality - lakes, transitional and coastal</t>
  </si>
  <si>
    <t>Baseline km2</t>
  </si>
  <si>
    <t>Option 1 km2</t>
  </si>
  <si>
    <t>Option 2 km2</t>
  </si>
  <si>
    <t>Note: Review Department for Environment, Food and Rural Agriculture. (2015). 'Evaluation of the catchment based approach - Economic assessment of the catchment based approach' before making adjustments to these tables.</t>
  </si>
  <si>
    <t>F. Will the scheme result in changes in recreation use or activities?</t>
  </si>
  <si>
    <r>
      <t xml:space="preserve">If yes, indicative values can be used to value changes in </t>
    </r>
    <r>
      <rPr>
        <b/>
        <sz val="10"/>
        <rFont val="Arial"/>
        <family val="2"/>
      </rPr>
      <t>recreation</t>
    </r>
    <r>
      <rPr>
        <sz val="10"/>
        <rFont val="Arial"/>
        <family val="2"/>
      </rPr>
      <t xml:space="preserve">. If no, leave highlighted cells blank and continue to step G.
To estimate these values you need information on the number of recreation users under the baseline and scheme option(s). should consider using the Outdoor Recreation Valuation Tool (ORVal).  </t>
    </r>
  </si>
  <si>
    <t>Baseline visits (no./year)</t>
  </si>
  <si>
    <t>Option 1 visits (no./year)</t>
  </si>
  <si>
    <t>Option 2 visits (no./year)</t>
  </si>
  <si>
    <t>Enclosed farmland</t>
  </si>
  <si>
    <t>Freshwater, wetlands, and floodplains</t>
  </si>
  <si>
    <t xml:space="preserve">Urban </t>
  </si>
  <si>
    <t>G. Are there any natural flood management (NFM) measures included in the project?</t>
  </si>
  <si>
    <t xml:space="preserve">If yes, some NFM measures result in land cover change and possibly also impact agriculture and forestry (e.g. woodland planting, habitat restoration, rewetting, pond construction). These impacts should be assessed in Step (C) and Step (D).
Other NFM measures can have more diffuse and smaller scale effects (e.g. sub-habitat level measures like leaky dams), and these impacts may not be captured in these steps. At present it is difficult to value the wider benefits of these individual interventions, particularly if only a strategic level view is available for the NFM intervention.  In these cases, provide a qualitative description of any aspects of NFM interventions and the expected outcomes that are not reflected within calculated values for land cover change.
If no, and a hydrological model for the catchment has been produced, flood 
</t>
  </si>
  <si>
    <t xml:space="preserve">H. Are there any other natural or historic environment impacts that are judged to be important that are not adequately reflected Steps (D) – (G)? </t>
  </si>
  <si>
    <r>
      <t xml:space="preserve">If yes </t>
    </r>
    <r>
      <rPr>
        <u/>
        <sz val="10"/>
        <rFont val="Arial"/>
        <family val="2"/>
      </rPr>
      <t>and</t>
    </r>
    <r>
      <rPr>
        <sz val="10"/>
        <rFont val="Arial"/>
        <family val="2"/>
      </rPr>
      <t xml:space="preserve"> it is thought that the appraisal of these other impacts could influence the selection of a preferred option, then it may be necessary to carry out a more detailed assessment using the main EHOV guidance. This will also provide an opportunity to refine the valuation of the impacts captured in Steps (D) – (G). If these impacts are unlikely to influence the selection of the preferred option, then it is likely to be sufficient to provide a qualitative assessment and ensure that they are appropriately reflected in the overall appraisal and scheme development process (e.g. SMART objectives, critical success factors, as relevant).   </t>
    </r>
  </si>
  <si>
    <t>Outputs</t>
  </si>
  <si>
    <t xml:space="preserve">This tab provides an overview of the calculated values, reported by impact category and for the project overall. Users do not need to insert any additional information into this tab in order to complete calculations. 
Below the 'Summary of project' table is 'Data outputs', which provides the annual values and impacts for different impact categories using the indicative values listed in the 'Indicative values' tab. 
[Expand group for additional info]
</t>
  </si>
  <si>
    <t>Note the difference between equivalent annual values (EAV) reported in the results table and the 2021 annual value reported in the 'Data outputs' section of this tab. Equivalent annual values are the 100-year present value of an impact divided by the cumulative discount factor used in time profiling. The 2021 annual values are the aggregate ecosystem value, derived from the indicative values for a given impact category. In the case of some ecosystem services, such as carbon sequestration, the monetary flow of benefits is not constant over time and reporting only 2021 benefits would not be reflective of the time profiling of all benefits.</t>
  </si>
  <si>
    <t>Summary results</t>
  </si>
  <si>
    <t>Aggregate values</t>
  </si>
  <si>
    <t>Impact category</t>
  </si>
  <si>
    <t>Regulating services (air pollutant removal, carbon sequestration, biodiversity)</t>
  </si>
  <si>
    <t>Forestry and agriculture (timber, food provision)</t>
  </si>
  <si>
    <t xml:space="preserve">Values presented are in a 2021 price year. A negative value shown here indicates that there is a reduction in the size of the impact for a given impact category, whereas a positive value indicates an improvement in the flow of a positive environment impact.
</t>
  </si>
  <si>
    <t>Equivalent annual values (EAV)*, £/yr</t>
  </si>
  <si>
    <t>Total EAV, £/yr</t>
  </si>
  <si>
    <t>*Equivalent annual values are calculated by dividing the PV100 value of a given impact category by the sum of the discount rate applied in each period. They are not representative of any particular year, but are instead an average when factoring in discounting over time.</t>
  </si>
  <si>
    <t>Steps</t>
  </si>
  <si>
    <t>Data outputs</t>
  </si>
  <si>
    <t>Summary of annual land cover (regulating) values (£/yr), 2021 values</t>
  </si>
  <si>
    <t>Annual values</t>
  </si>
  <si>
    <t>Summary of annual agriculture and forestry values (£/yr), 2021 values</t>
  </si>
  <si>
    <t>Summary of annual water quality values (£/yr), 2021 values</t>
  </si>
  <si>
    <t>Summary of annual recreation values (£/yr), 2021 values</t>
  </si>
  <si>
    <t xml:space="preserve">This tab includes two "built-in" sensitivities: (i) changes in the duration of benefits; and (ii) changes in expected habitat extent. Select values greater than 100% to increase the value, and less than 100% to decrease the value. Selecting 100% will give you the same values as displayed in the 'Outputs' tab. 
</t>
  </si>
  <si>
    <t>Sensitivity analysis scenarios</t>
  </si>
  <si>
    <t>Range</t>
  </si>
  <si>
    <t>Lower-bound estimate</t>
  </si>
  <si>
    <t>Upper-bound estimate</t>
  </si>
  <si>
    <t>Lower</t>
  </si>
  <si>
    <t>Upper</t>
  </si>
  <si>
    <t>Regulating services and habitat provision</t>
  </si>
  <si>
    <t>Change in the duration of benefits (X% change in duration of benefits)</t>
  </si>
  <si>
    <t>Change in environmental habitat is greater than expected (X% change in area)</t>
  </si>
  <si>
    <t>Mountain, moor, heath</t>
  </si>
  <si>
    <t>Forestry and agriculture</t>
  </si>
  <si>
    <t>River status</t>
  </si>
  <si>
    <t>Poor</t>
  </si>
  <si>
    <t>Moderate</t>
  </si>
  <si>
    <t>Good</t>
  </si>
  <si>
    <t>Lake status</t>
  </si>
  <si>
    <t>Change in visit numbers is greater than expected (X% change in area)</t>
  </si>
  <si>
    <t>Freshwater</t>
  </si>
  <si>
    <t>Urban</t>
  </si>
  <si>
    <t>Non-traded carbon values</t>
  </si>
  <si>
    <t xml:space="preserve">Source: </t>
  </si>
  <si>
    <t xml:space="preserve">BEIS. (2021). Valuation of energy use and greenhouse gas. Supplementary guidance to the HM Treasury Green Book on Appraisal and Evaluation in Central Government. Data tables 1 to 19: supporting the toolkit and the guidance. </t>
  </si>
  <si>
    <t>Table 3: Carbon prices and sensitivities 2020-2050 for appraisal, 2020£/tCO2e</t>
  </si>
  <si>
    <t>Inflated carbon values to 2021 prices, UK GDP deflator:</t>
  </si>
  <si>
    <t>Non-traded</t>
  </si>
  <si>
    <t>Low</t>
  </si>
  <si>
    <t>Central</t>
  </si>
  <si>
    <t>High</t>
  </si>
  <si>
    <r>
      <rPr>
        <b/>
        <sz val="10"/>
        <rFont val="Arial"/>
        <family val="2"/>
      </rPr>
      <t>Source:</t>
    </r>
    <r>
      <rPr>
        <sz val="10"/>
        <rFont val="Arial"/>
        <family val="2"/>
      </rPr>
      <t xml:space="preserve"> BEIS modelling, based on IPCC</t>
    </r>
  </si>
  <si>
    <t>For appraisal performed in periods beyond 2050, it is assumed that there is 1.5% annual growth rate in the carbon value.</t>
  </si>
  <si>
    <t>Further guidance on the use of carbon values is available from the appraisal guidance (Chapter 3) which can be downloaded from the Green Book supplementary guidance section of GOV.UK webpage:</t>
  </si>
  <si>
    <t>For further details on carbon valuation, see:</t>
  </si>
  <si>
    <t>https://www.gov.uk/government/collections/carbon-valuation--2</t>
  </si>
  <si>
    <t>GDP deflators</t>
  </si>
  <si>
    <t xml:space="preserve">HM Treasury. (2022). GDP deflators at market prices, and money GDP, March 2022 (Quarterly National Accounts). </t>
  </si>
  <si>
    <t>GDP DEFLATORS AT MARKET PRICES, AND MONEY GDP</t>
  </si>
  <si>
    <t>Outturn data are as at the Quarterly National Accounts from ONS - last updated 31 March 2022.</t>
  </si>
  <si>
    <t>Forecast data are consistent with OBR Spring Statement EFO data as at 23 March 2022.</t>
  </si>
  <si>
    <t>Financial year</t>
  </si>
  <si>
    <t>Calendar year</t>
  </si>
  <si>
    <t xml:space="preserve">GDP deflator at market prices </t>
  </si>
  <si>
    <r>
      <t>Money GDP</t>
    </r>
    <r>
      <rPr>
        <vertAlign val="superscript"/>
        <sz val="10"/>
        <rFont val="Arial"/>
        <family val="2"/>
      </rPr>
      <t xml:space="preserve"> (3), (4)</t>
    </r>
  </si>
  <si>
    <r>
      <t>Money GDP</t>
    </r>
    <r>
      <rPr>
        <vertAlign val="superscript"/>
        <sz val="10"/>
        <rFont val="Arial"/>
        <family val="2"/>
      </rPr>
      <t xml:space="preserve"> (3)</t>
    </r>
  </si>
  <si>
    <t>2020-21 = 100</t>
  </si>
  <si>
    <t>per cent change on previous year</t>
  </si>
  <si>
    <t>Cash £ million
Non-Season-ally Adjusted</t>
  </si>
  <si>
    <t>Cash £ million
Seasonally Adjusted</t>
  </si>
  <si>
    <t>2020 = 100</t>
  </si>
  <si>
    <t>Cash £ million
Non-Seasonally Adjusted</t>
  </si>
  <si>
    <t>1955-56</t>
  </si>
  <si>
    <t>1955</t>
  </si>
  <si>
    <t>1956-57</t>
  </si>
  <si>
    <t>1956</t>
  </si>
  <si>
    <t>1957-58</t>
  </si>
  <si>
    <t>1957</t>
  </si>
  <si>
    <t>1958-59</t>
  </si>
  <si>
    <t>1958</t>
  </si>
  <si>
    <t>1959-60</t>
  </si>
  <si>
    <t>1959</t>
  </si>
  <si>
    <t>1960-61</t>
  </si>
  <si>
    <t>1960</t>
  </si>
  <si>
    <t>1961-62</t>
  </si>
  <si>
    <t>1961</t>
  </si>
  <si>
    <t>1962-63</t>
  </si>
  <si>
    <t>1962</t>
  </si>
  <si>
    <t>1963-64</t>
  </si>
  <si>
    <t>1963</t>
  </si>
  <si>
    <t>1964-65</t>
  </si>
  <si>
    <t>1964</t>
  </si>
  <si>
    <t>1965-66</t>
  </si>
  <si>
    <t>1965</t>
  </si>
  <si>
    <t>1966-67</t>
  </si>
  <si>
    <t>1966</t>
  </si>
  <si>
    <t>1967-68</t>
  </si>
  <si>
    <t>1967</t>
  </si>
  <si>
    <t>1968-69</t>
  </si>
  <si>
    <t>1968</t>
  </si>
  <si>
    <t>1969-70</t>
  </si>
  <si>
    <t>1969</t>
  </si>
  <si>
    <t>1970-71</t>
  </si>
  <si>
    <t>1970</t>
  </si>
  <si>
    <t>1971-72</t>
  </si>
  <si>
    <t>1971</t>
  </si>
  <si>
    <t>1972-73</t>
  </si>
  <si>
    <t>1972</t>
  </si>
  <si>
    <t>1973-74</t>
  </si>
  <si>
    <t>1973</t>
  </si>
  <si>
    <t>1974-75</t>
  </si>
  <si>
    <t>1974</t>
  </si>
  <si>
    <t>1975-76</t>
  </si>
  <si>
    <t>1975</t>
  </si>
  <si>
    <t>1976-77</t>
  </si>
  <si>
    <t>1976</t>
  </si>
  <si>
    <t>1977-78</t>
  </si>
  <si>
    <t>1977</t>
  </si>
  <si>
    <t>1978-79</t>
  </si>
  <si>
    <t>1978</t>
  </si>
  <si>
    <t>1979-80</t>
  </si>
  <si>
    <t>1979</t>
  </si>
  <si>
    <t>1980-81</t>
  </si>
  <si>
    <t>1980</t>
  </si>
  <si>
    <t>1981-82</t>
  </si>
  <si>
    <t>1981</t>
  </si>
  <si>
    <t>1982-83</t>
  </si>
  <si>
    <t>1982</t>
  </si>
  <si>
    <t>1983-84</t>
  </si>
  <si>
    <t>1983</t>
  </si>
  <si>
    <t>1984-85</t>
  </si>
  <si>
    <t>1984</t>
  </si>
  <si>
    <t>1985-86</t>
  </si>
  <si>
    <t>1985</t>
  </si>
  <si>
    <t>1986-87</t>
  </si>
  <si>
    <t>1986</t>
  </si>
  <si>
    <t>1987-88</t>
  </si>
  <si>
    <t>1987</t>
  </si>
  <si>
    <t>1988-89</t>
  </si>
  <si>
    <t>1988</t>
  </si>
  <si>
    <t>1989-90</t>
  </si>
  <si>
    <t>1989</t>
  </si>
  <si>
    <t>1990-91</t>
  </si>
  <si>
    <t>1990</t>
  </si>
  <si>
    <t>1991-92</t>
  </si>
  <si>
    <t>1991</t>
  </si>
  <si>
    <t>1992-93</t>
  </si>
  <si>
    <t>1992</t>
  </si>
  <si>
    <t>1993-94</t>
  </si>
  <si>
    <t>1993</t>
  </si>
  <si>
    <t>1994-95</t>
  </si>
  <si>
    <t>1994</t>
  </si>
  <si>
    <t>1995-96</t>
  </si>
  <si>
    <t>1995</t>
  </si>
  <si>
    <t>1996-97</t>
  </si>
  <si>
    <t>1996</t>
  </si>
  <si>
    <t>1997-98</t>
  </si>
  <si>
    <t>1997</t>
  </si>
  <si>
    <t>1998-99</t>
  </si>
  <si>
    <t>1998</t>
  </si>
  <si>
    <t>1999-00</t>
  </si>
  <si>
    <t>1999</t>
  </si>
  <si>
    <t>2000-01</t>
  </si>
  <si>
    <t>2000</t>
  </si>
  <si>
    <t>2001-02</t>
  </si>
  <si>
    <t>2001</t>
  </si>
  <si>
    <t>2002-03</t>
  </si>
  <si>
    <t>2002</t>
  </si>
  <si>
    <t>2003-04</t>
  </si>
  <si>
    <t>2003</t>
  </si>
  <si>
    <t>2004-05</t>
  </si>
  <si>
    <t>2004</t>
  </si>
  <si>
    <t>2005-06</t>
  </si>
  <si>
    <t>2005</t>
  </si>
  <si>
    <t>2006-07</t>
  </si>
  <si>
    <t>2006</t>
  </si>
  <si>
    <t>2007-08</t>
  </si>
  <si>
    <t>2007</t>
  </si>
  <si>
    <t>2008-09</t>
  </si>
  <si>
    <t>2008</t>
  </si>
  <si>
    <t>2009-10</t>
  </si>
  <si>
    <t>2009</t>
  </si>
  <si>
    <t>2010-11</t>
  </si>
  <si>
    <t>2010</t>
  </si>
  <si>
    <t>2011-12</t>
  </si>
  <si>
    <t>2012-13</t>
  </si>
  <si>
    <t>2013-14</t>
  </si>
  <si>
    <t>2014-15</t>
  </si>
  <si>
    <t>2015-16</t>
  </si>
  <si>
    <t>2016-17</t>
  </si>
  <si>
    <t>2017-18</t>
  </si>
  <si>
    <t>2018-19</t>
  </si>
  <si>
    <t>2019-20</t>
  </si>
  <si>
    <t>2020-21</t>
  </si>
  <si>
    <t>2021-22 (1), (2)</t>
  </si>
  <si>
    <t>2022-23 (1), (2)</t>
  </si>
  <si>
    <t>2022 (1), (2)</t>
  </si>
  <si>
    <t>2023-24 (1), (2)</t>
  </si>
  <si>
    <t>2023 (1), (2)</t>
  </si>
  <si>
    <t>2024-25 (1), (2)</t>
  </si>
  <si>
    <t>2024 (1), (2)</t>
  </si>
  <si>
    <t>2025-26 (1), (2)</t>
  </si>
  <si>
    <t>2025 (1), (2)</t>
  </si>
  <si>
    <t>2026-27 (1), (2)</t>
  </si>
  <si>
    <t>2026 (1), (2)</t>
  </si>
  <si>
    <t>Forecast</t>
  </si>
  <si>
    <t>Sources and footnotes:</t>
  </si>
  <si>
    <t>GDP Deflator:</t>
  </si>
  <si>
    <t>Financial years 1955-56 to 2020-21 taken from ONS series L8GG in data tables: Table N.</t>
  </si>
  <si>
    <t>https://www.ons.gov.uk/file?uri=%2feconomy%2fgrossdomesticproductgdp%2fdatasets%2fuksecondestimateofgdpdatatables%2fquarter4octtodec2021quarterlynationalaccounts/quarterlynationalaccountsdatatables.xls</t>
  </si>
  <si>
    <t>Calendar years 1955 to 2021 taken from ONS series MNF2 in data tables: Table O.</t>
  </si>
  <si>
    <t>For years 2021-22 to 2026-27 (2022 to 2026): taken from the Office for Budget Responsibility (OBR) forecasts for GDP deflator increases as of March 2022 Economy  Supplementary tables.</t>
  </si>
  <si>
    <t>https://obr.uk/efo/economic-and-fiscal-outlook-march-2022/</t>
  </si>
  <si>
    <t>Money GDP:</t>
  </si>
  <si>
    <t>For years 1955-56 to 2020-21 (1955 to 2021): ONS data for money GDP not seasonally adjusted series BKTL in data tables: Table N.</t>
  </si>
  <si>
    <t>For years 1955-56 to 2020-21: ONS data for money GDP seasonally adjusted series YBHA in data tables: Table N.</t>
  </si>
  <si>
    <t>For years 2021-22 to 2026-27 (2022 to 2026): taken from the Office for Budget Responsibility (OBR) forecasts for GDP deflator increases as of March 2022 Economy Supplementary tables.</t>
  </si>
  <si>
    <t>Footnotes:</t>
  </si>
  <si>
    <t>(1)</t>
  </si>
  <si>
    <t>For years 2021-22 to 2026-27 (2022 to 2026), this presentation only shows percentage changes in line with OBR data as of the Spring Statement, March 2022.</t>
  </si>
  <si>
    <t>(2)</t>
  </si>
  <si>
    <t>For years 2021-22 to 2026-27 (2022 to 2026), money GDP forecasts from the OBR as of the Spring Statement, March 2022.</t>
  </si>
  <si>
    <t>(3)</t>
  </si>
  <si>
    <t>Non-Seasonally adjusted money GDP (BKTL) from 1955-56 to 2020-21 (1955 to 2021) consistent with ONS Quarterly National Accounts release of 31 March 2022.</t>
  </si>
  <si>
    <t>(4)</t>
  </si>
  <si>
    <t>Seasonally adjusted money GDP (YBHA) from 1955-56 to 2020-21 consistent with ONS Quarterly National Accounts release of 31 March 2022.</t>
  </si>
  <si>
    <t>(5)</t>
  </si>
  <si>
    <t xml:space="preserve">For further information and the 'User's Guide' to these series, please visit the following page on the GOV.UK website at: </t>
  </si>
  <si>
    <t>https://www.gov.uk/government/publications/gross-domestic-product-gdp-deflators-user-guide</t>
  </si>
  <si>
    <t>(6)</t>
  </si>
  <si>
    <t xml:space="preserve">For practical examples of how to use the GDP deflator series, please visit the following page on the GOV.UK website at: </t>
  </si>
  <si>
    <t>https://www.gov.uk/government/publications/how-to-use-the-gdp-deflator-series-practical-examples</t>
  </si>
  <si>
    <t xml:space="preserve">Work through the checklist questions (A to H). Input the required scheme impact data into the tables below to calculate costs and benefits using the indicative values. </t>
  </si>
  <si>
    <t xml:space="preserve">A summary table, giving an overview of all values and impacts across each of the impact categories, is included at the end of the steps. </t>
  </si>
  <si>
    <t>Annual value and impact calculations, (incl. carbon reduction)</t>
  </si>
  <si>
    <t>Aggregate ecosystem value £/ha/yr)</t>
  </si>
  <si>
    <t>Baseline Annual value (£/yr)</t>
  </si>
  <si>
    <t>Option 1 Annual value (£/yr)</t>
  </si>
  <si>
    <t>Option 2 Annual value (£/yr)</t>
  </si>
  <si>
    <t>TOTAL</t>
  </si>
  <si>
    <t>Annual value and impact calculations (excl. carbon reduction)</t>
  </si>
  <si>
    <t>Summary of land cover values and impacts (£/yr), 2021 (incl. carbon reduction)</t>
  </si>
  <si>
    <t>Summary of land cover values and impacts (£/yr), 2021 (excl. carbon reduction)</t>
  </si>
  <si>
    <t>Tonnes of CO2e sequestered under each option (note 1)</t>
  </si>
  <si>
    <t xml:space="preserve"> Baseline Habitat sequestration, tCO2e</t>
  </si>
  <si>
    <t xml:space="preserve"> Option 1 Habitat sequestration, tCO2e</t>
  </si>
  <si>
    <t xml:space="preserve"> Option 2 Habitat sequestration, tCO2e</t>
  </si>
  <si>
    <t>Note 1: For the purposes of presentation in this tool, the sequestration of CO2e by habitats is denoted with a positive value, and the emission of CO2e is denoted by a negative value.</t>
  </si>
  <si>
    <t>Summary of agriculture and forestry annual values and impacts (£/yr)</t>
  </si>
  <si>
    <t>Component: Fish</t>
  </si>
  <si>
    <t>Component: Inverts</t>
  </si>
  <si>
    <t>Component: Plants</t>
  </si>
  <si>
    <t>Component: Clarity</t>
  </si>
  <si>
    <t>Component: Flow</t>
  </si>
  <si>
    <t>Component: Safety</t>
  </si>
  <si>
    <t>Component aggregate value (£/km)</t>
  </si>
  <si>
    <t>Baseline annual value (£/yr)</t>
  </si>
  <si>
    <t>Option 1 annual value (£/yr)</t>
  </si>
  <si>
    <t>Option 2 annual value (£/yr)</t>
  </si>
  <si>
    <t>Summary of water quality annual values and impacts (£/yr)</t>
  </si>
  <si>
    <t>Recreation value (£/visit)</t>
  </si>
  <si>
    <t>Summary of recreation annual values (£/yr)</t>
  </si>
  <si>
    <t>Summary of annual values, 2021 prices</t>
  </si>
  <si>
    <t>Value type</t>
  </si>
  <si>
    <t>Benefit type</t>
  </si>
  <si>
    <t>Annual value (£/yr)</t>
  </si>
  <si>
    <t>Land cover change</t>
  </si>
  <si>
    <t>PV 100 years, £</t>
  </si>
  <si>
    <t xml:space="preserve">This tab provides an overview of the discount rates and calculation of annual values over the appraisal period. Users do not need to input any data or adjust any values in order to produce results in the 'Outputs' tab. 
Users can modify parameters on this tab to directly make adjustments to physical or monetary flow of benefits over time (e.g., monetary flow is not constant over time which cannot be done with the pre-built sensitivity tests).  
Discount rates source: HM Treasury. (2022). GDP deflators at market prices, and money GDP, March 2022 (Quarterly National Accounts). [online]. Available at: https://www.gov.uk/government/collections/gdp-deflators-at-market-prices-and-money-gdp </t>
  </si>
  <si>
    <t>Summary Table</t>
  </si>
  <si>
    <t>Options</t>
  </si>
  <si>
    <t>Modelling assumptions &amp; parameters</t>
  </si>
  <si>
    <t>Discount rate (0 -30)</t>
  </si>
  <si>
    <t>Discount rate (31 - 75)</t>
  </si>
  <si>
    <t>Discount rate (76 - 100)</t>
  </si>
  <si>
    <t>Year (chron)</t>
  </si>
  <si>
    <t>Year (project)</t>
  </si>
  <si>
    <t xml:space="preserve">Discount rate </t>
  </si>
  <si>
    <t>Discount 
factor</t>
  </si>
  <si>
    <t>Sum of cumulative discount rate over period</t>
  </si>
  <si>
    <t>Carbon values, central 2021 prices</t>
  </si>
  <si>
    <t>Time horizon (years)</t>
  </si>
  <si>
    <t>Input (ha)</t>
  </si>
  <si>
    <t>Carbon reduction (tCO2e/yr)</t>
  </si>
  <si>
    <t>Annual value (£)</t>
  </si>
  <si>
    <t>Discounted annual values (£)</t>
  </si>
  <si>
    <t>PV (£)</t>
  </si>
  <si>
    <t>Input (km2 of lakes, transitional and coastal water bodies)</t>
  </si>
  <si>
    <t>Input (km of river)</t>
  </si>
  <si>
    <t>Input (no. Of visits)</t>
  </si>
  <si>
    <t>Input (no. of visits)</t>
  </si>
  <si>
    <t>Calculations for sensitivity analyses</t>
  </si>
  <si>
    <t xml:space="preserve">This tab is identical in presentation and purpose to the 'Calculations' tab, but it uses inputs into the 'Sensitivity Analyses' tab as an additional input for calculations. 
Input the required scheme impact data into the tables below to calculate costs and benefits using the indicative values. A summary table, giving an overview of all values and impacts across each of the impact categories, is included at the end of the steps. </t>
  </si>
  <si>
    <t>Annual value and impact calculations (excl. carbon reduction) - Lower bound estimate</t>
  </si>
  <si>
    <t>Annual value and impact calculations (excl. carbon reduction) - Upper bound estimate</t>
  </si>
  <si>
    <t>Summary of land cover values (£/yr), 2021 (excl. carbon reduction)</t>
  </si>
  <si>
    <t>Baseline lower bound</t>
  </si>
  <si>
    <t>Option 1 lower bound</t>
  </si>
  <si>
    <t>Option 2 lower bound</t>
  </si>
  <si>
    <t>Baseline Upper bound</t>
  </si>
  <si>
    <t>Option 1 Upper bound</t>
  </si>
  <si>
    <t>Option 2 Upper bound</t>
  </si>
  <si>
    <t>Habitat sequestration, tCO2e/yr</t>
  </si>
  <si>
    <t>Annual carbon monetary values vary by year, and are calculated on the 'Profiling_SA' tab.</t>
  </si>
  <si>
    <t>Agriculture and forestry - Lower bound estimate</t>
  </si>
  <si>
    <t>Agriculture and forestry - Upper bound estimate</t>
  </si>
  <si>
    <t>Summary of agriculture and forestry annual values (£/yr)</t>
  </si>
  <si>
    <t>Water Quality - Rivers/streams - Lower bound estimate</t>
  </si>
  <si>
    <t xml:space="preserve">Poor </t>
  </si>
  <si>
    <t xml:space="preserve">Moderate </t>
  </si>
  <si>
    <t>Water quality - lakes, transitional and coastal - Lower bound estimate</t>
  </si>
  <si>
    <t>Water Quality - Rivers/streams - Upper bound estimate</t>
  </si>
  <si>
    <t>Water quality - lakes, transitional and coastal - Upper bound estimate</t>
  </si>
  <si>
    <t>Summary of water quality annual values (£/yr)</t>
  </si>
  <si>
    <t>Recreation - Lower bound estimate</t>
  </si>
  <si>
    <t>Recreation - Upper bound estimate</t>
  </si>
  <si>
    <t>Profiling of benefits for sensitivity analyses</t>
  </si>
  <si>
    <t xml:space="preserve">This tab provides an overview of the discount rates and calculation of annual values over the appraisal period. Users do not need to input any data or adjust any values in order to produce results in the 'Outputs' tab. 
It is recommended that users do not edit this worksheet as this will alter results for the "built-in" sensitivities reported on the 'Sensitivity Analyses' tab. </t>
  </si>
  <si>
    <t>PV100, £</t>
  </si>
  <si>
    <t>Parameters</t>
  </si>
  <si>
    <t>Upper Bound Estimate</t>
  </si>
  <si>
    <t xml:space="preserve">Numbering in 'Source' column refers to look-up value's ID in the Taken from EHOV Look-up tables workbook. Due to the nature of some of these values being updated regularly (e.g., BEIS carbon values), users should check whether there is more up to date valuation data available before applying the ecosystem values shown. Values are in 2021 prices. </t>
  </si>
  <si>
    <t>Regulating services and habitat provision (£/ha)</t>
  </si>
  <si>
    <t xml:space="preserve">Land cover values are taken as the sum of the monetary values for biodiversity (habitat provision), air pollutant removal, and carbon reduction for each habitat type provided in the indicative value workbook. For carbon reduction values, the annual per hectare sequestration rate of a given habitat, reported in tCO2e/ha/yr was multiplied by the 2021 carbon value sourced from BEIS (2021). Note users can update unit value for carbon (£/tonne) using 'carbon values' tab as input for future years. </t>
  </si>
  <si>
    <t>Habitat type</t>
  </si>
  <si>
    <t>Biodiversity (habitat provision) (£/ha)</t>
  </si>
  <si>
    <t>Air pollutant removal (£/ha)</t>
  </si>
  <si>
    <t>Carbon value (£/tonne)</t>
  </si>
  <si>
    <t>Tonnes of CO2e emissions, (tCO2e/ha/yr)   *</t>
  </si>
  <si>
    <t>Carbon emissions, £/ha</t>
  </si>
  <si>
    <t>EHOV-lite annual value, £/ha, 2021 prices</t>
  </si>
  <si>
    <t>Source</t>
  </si>
  <si>
    <t xml:space="preserve">Biodiversity value taken as the average of farmland biodiversity values reported in EHOV Look-up tables workbook (ID 4.27 and 4.28), air pollutant removal value taken as the average value of PM2.5 removal by farmland habitats in 2015 and 2030 (4.7 and 4.8); carbon reduction values taken as the tonnes of CO2e sequestered in habitat per hectare annually (3.62) multiplied by the 2021 carbon value. It is assumed that the flow and value of pollutant removal and carbon reduction by habitats is constant over time. </t>
  </si>
  <si>
    <t xml:space="preserve">Biodiversity value taken from EHOV Look-up tables workbook (4.26), air pollutant values derived by taking the average per hectare PM2.5 removal rate for grassland in 2015 and 2030 (3.9 and 3.10), this value is multiplied by the average per tonne value of PM2.5 removed for 2015 and 2030 (4.11 and 4.12); carbon reduction values taken as the tonnes of CO2e sequestered in habitat per hectare annually (3.55) multiplied by the 2021 carbon value.  It is assumed that the flow and value of pollutant removal and carbon reduction by habitats is constant over time. </t>
  </si>
  <si>
    <t xml:space="preserve">Biodiversity value taken from EHOV Look-up tables workbook (4.21), air pollutant removal values were taken as the average of 2015 and 2030 PM2.5 removal rates for all woodland types (ID 4.1, 4.2, 4.3, and 4.4), carbon reduction rates were calculated by taking the average sequestration rate for all woodland (3.51) and multiplying it by the 2021 carbon value.  It is assumed that the flow and value of pollutant removal and carbon reduction by habitats is constant over time. </t>
  </si>
  <si>
    <t>Mountain, moor and heath</t>
  </si>
  <si>
    <t xml:space="preserve">Biodiversity value taken as the average of mountain, moor, and heath biodiversity values reported in EHOV Look-up tables workbook (ID 4.23, 4.24, and 4.25), air pollutant values derived by taking the average per hectare PM2.5 removal rate for grassland in 2015 and 2030 (3.17 and 3.18), this value is multiplied by the average per tonne value of PM2.5 (4.11 and 4.12); carbon reduction values taken as the tonnes of CO2e sequestered in habitat per hectare annually (3.56) multiplied by the 2021 carbon value.  It is assumed that the flow and value of pollutant removal and carbon reduction by habitats is constant over time. </t>
  </si>
  <si>
    <t xml:space="preserve">Biodiversity value taken from EHOV Look-up tables workbook (4.29), air pollutant removal value taken as the average of PM2.5 removal from coastal habitats in 2015 and 2030; carbon reduction values taken as the average tonnes of CO2e sequestered in coastal habitats per hectare annually (3.63 and 3.64) multiplied by the 2021 carbon value.  It is assumed that the flow and value of pollutant removal and carbon reduction by habitats is constant over time. </t>
  </si>
  <si>
    <t>*Note that a positive value denotes emissions, and a negative values denotes sequestration. For the purposes of presenting sequestration benefits as positive monetary values and emissions as negative monetary values, per tonne sequestration rates are multiplied by -1 in workbook calculations.</t>
  </si>
  <si>
    <t>Agriculture and forestry (£/ha)</t>
  </si>
  <si>
    <t xml:space="preserve">All FCERM projects should follow the Supplementary Guidance "Valuing Agricultural Land and Output Values for Appraial Purposes"2008, not this EHOV valuation approach. Other types of projects may use these values if there is a permanent change in land use.
Agriculture and forestry values are taken as the average of per hectare agricultural values reported in the EHOV Look-up tables workbook.
Note that indicative values used reflect land rental values and not market prices for agricultural lands. 
</t>
  </si>
  <si>
    <t>Input Value 1 (£/ha)</t>
  </si>
  <si>
    <t>Input Value 2 (£/ha)</t>
  </si>
  <si>
    <t>EHOV-lite value</t>
  </si>
  <si>
    <t>Taken as the average farmland rent for cereal cropping (ID 4.65) and general cropping (ID 4.36), respectively</t>
  </si>
  <si>
    <t>Taken as the average farmland rent for grazing livestock LFA (ID 4.38) and grazing lowland livestock (ID 4.39)</t>
  </si>
  <si>
    <t>-</t>
  </si>
  <si>
    <t>Taken as the annual farmland rent for dairy (ID 4.37)</t>
  </si>
  <si>
    <t>Taken by multiplying the £/m3 of overbark (ID 4.53) by the number of m3 of overbark produced per hectare of woodlands ID (3.72)</t>
  </si>
  <si>
    <t>Water quality values were derived from the component values of the National Water Environment Benefits Survey (2012). Values are reported taken as the average component value for the entirety of England. The EHOV Look-up tables workbook only for rivers and is reported as the sum of all component values. EHOV Look-up tables workbook values are divided by six and users can select whether or not they want to include all components in valuation.</t>
  </si>
  <si>
    <t>Water quality - river/streams (£/km) - one component</t>
  </si>
  <si>
    <t>Ecological status</t>
  </si>
  <si>
    <t>Taken from EHOV Look-up tables workbook (ID 4.55) and divided by the total number of NWEBS component values</t>
  </si>
  <si>
    <t>Taken from EHOV Look-up tables workbook (ID 4.56) and divided by the total number of NWEBS component values</t>
  </si>
  <si>
    <t>Moderate - Good</t>
  </si>
  <si>
    <t>Taken from EHOV Look-up tables workbook (ID 4.57) and divided by the total number of NWEBS component values</t>
  </si>
  <si>
    <t>Water quality - lakes, transitional and coastal water bodies (£/km2) - one component</t>
  </si>
  <si>
    <t>Taken from the National Water Environment Benefits Survey (2012). England average for lakes, coastal, and transitional waters used.</t>
  </si>
  <si>
    <t>Recreation (£/visit)</t>
  </si>
  <si>
    <t>Per visit values to each habitat type were taken from EHOV Look-up tables workbook.</t>
  </si>
  <si>
    <t>Taken from EHOV Look-up tables workbook (ID 4.43)</t>
  </si>
  <si>
    <t>Taken from EHOV Look-up tables workbook (ID 4.42)</t>
  </si>
  <si>
    <t>Taken from EHOV Look-up tables workbook (ID 4.41)</t>
  </si>
  <si>
    <t>Taken from EHOV Look-up tables workbook (ID 4.45)</t>
  </si>
  <si>
    <t>Taken from EHOV Look-up tables workbook (ID 4.46)</t>
  </si>
  <si>
    <t>Marine</t>
  </si>
  <si>
    <t>Taken from EHOV Look-up tables workbook (ID 4.44)</t>
  </si>
  <si>
    <t>Sensitivity analysis boundaries</t>
  </si>
  <si>
    <t>Component value selection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</si>
</sst>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0;[Red]\(#,##0\);\-"/>
    <numFmt numFmtId="165" formatCode="_-* #,##0_-;\-* #,##0_-;_-* &quot;-&quot;??_-;_-@_-"/>
    <numFmt numFmtId="166" formatCode="0.000"/>
    <numFmt numFmtId="167" formatCode="_-&quot;£&quot;* #,##0_-;\-&quot;£&quot;* #,##0_-;_-&quot;£&quot;* &quot;-&quot;??_-;_-@_-"/>
  </numFmts>
  <fonts count="31">
    <font>
      <sz val="11"/>
      <color theme="1"/>
      <name val="Calibri"/>
      <family val="2"/>
      <scheme val="minor"/>
    </font>
    <font>
      <sz val="11"/>
      <color theme="1"/>
      <name val="Calibri"/>
      <family val="2"/>
      <scheme val="minor"/>
    </font>
    <font>
      <sz val="10"/>
      <name val="Open Sans"/>
      <family val="2"/>
    </font>
    <font>
      <sz val="10"/>
      <color theme="1"/>
      <name val="Open Sans"/>
      <family val="2"/>
    </font>
    <font>
      <u/>
      <sz val="11"/>
      <color theme="10"/>
      <name val="Calibri"/>
      <family val="2"/>
      <scheme val="minor"/>
    </font>
    <font>
      <sz val="8"/>
      <name val="Calibri"/>
      <family val="2"/>
      <scheme val="minor"/>
    </font>
    <font>
      <b/>
      <sz val="18"/>
      <color theme="1"/>
      <name val="Open Sans"/>
      <family val="2"/>
    </font>
    <font>
      <b/>
      <sz val="10"/>
      <color theme="0"/>
      <name val="Open Sans"/>
      <family val="2"/>
    </font>
    <font>
      <sz val="10"/>
      <name val="Arial"/>
      <family val="2"/>
    </font>
    <font>
      <u/>
      <sz val="10"/>
      <color indexed="12"/>
      <name val="Arial"/>
      <family val="2"/>
    </font>
    <font>
      <vertAlign val="superscript"/>
      <sz val="10"/>
      <name val="Arial"/>
      <family val="2"/>
    </font>
    <font>
      <sz val="10"/>
      <color theme="1"/>
      <name val="Arial"/>
      <family val="2"/>
    </font>
    <font>
      <i/>
      <sz val="10"/>
      <name val="Arial"/>
      <family val="2"/>
    </font>
    <font>
      <b/>
      <sz val="14"/>
      <color theme="0"/>
      <name val="Arial"/>
      <family val="2"/>
    </font>
    <font>
      <b/>
      <sz val="10"/>
      <name val="Arial"/>
      <family val="2"/>
    </font>
    <font>
      <u/>
      <sz val="10"/>
      <name val="Arial"/>
      <family val="2"/>
    </font>
    <font>
      <sz val="11"/>
      <color theme="1"/>
      <name val="Arial"/>
      <family val="2"/>
    </font>
    <font>
      <b/>
      <sz val="10"/>
      <color theme="0"/>
      <name val="Arial"/>
      <family val="2"/>
    </font>
    <font>
      <b/>
      <sz val="12"/>
      <name val="Arial"/>
      <family val="2"/>
    </font>
    <font>
      <b/>
      <sz val="15"/>
      <color theme="4"/>
      <name val="Arial"/>
      <family val="2"/>
    </font>
    <font>
      <sz val="11"/>
      <name val="Arial"/>
      <family val="2"/>
    </font>
    <font>
      <b/>
      <u/>
      <sz val="10"/>
      <name val="Arial"/>
      <family val="2"/>
    </font>
    <font>
      <sz val="10"/>
      <color indexed="8"/>
      <name val="Arial"/>
      <family val="2"/>
    </font>
    <font>
      <b/>
      <sz val="14"/>
      <name val="Arial"/>
      <family val="2"/>
    </font>
    <font>
      <sz val="11"/>
      <name val="Open Sans"/>
      <family val="2"/>
    </font>
    <font>
      <b/>
      <sz val="11"/>
      <name val="Arial"/>
      <family val="2"/>
    </font>
    <font>
      <sz val="10"/>
      <color rgb="FF000000"/>
      <name val="Arial"/>
      <family val="2"/>
    </font>
    <font>
      <b/>
      <sz val="10"/>
      <color rgb="FF000000"/>
      <name val="Arial"/>
      <family val="2"/>
    </font>
    <font>
      <b/>
      <sz val="10"/>
      <color theme="0"/>
      <name val="Calibri"/>
      <family val="2"/>
      <scheme val="minor"/>
    </font>
    <font>
      <sz val="10"/>
      <color rgb="FF000000"/>
      <name val="Arial"/>
    </font>
    <font>
      <b/>
      <sz val="10"/>
      <color rgb="FF000000"/>
      <name val="Arial"/>
    </font>
  </fonts>
  <fills count="29">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EDB71E"/>
        <bgColor indexed="64"/>
      </patternFill>
    </fill>
    <fill>
      <patternFill patternType="solid">
        <fgColor theme="2" tint="-9.9978637043366805E-2"/>
        <bgColor indexed="64"/>
      </patternFill>
    </fill>
    <fill>
      <patternFill patternType="solid">
        <fgColor rgb="FF00768C"/>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rgb="FFFFFF00"/>
        <bgColor indexed="64"/>
      </patternFill>
    </fill>
    <fill>
      <patternFill patternType="solid">
        <fgColor rgb="FF1F497D"/>
        <bgColor indexed="64"/>
      </patternFill>
    </fill>
    <fill>
      <patternFill patternType="solid">
        <fgColor rgb="FF8DB4E2"/>
        <bgColor indexed="64"/>
      </patternFill>
    </fill>
    <fill>
      <patternFill patternType="solid">
        <fgColor rgb="FFC5D9F1"/>
        <bgColor indexed="64"/>
      </patternFill>
    </fill>
    <fill>
      <patternFill patternType="solid">
        <fgColor rgb="FFE2EFDA"/>
        <bgColor indexed="64"/>
      </patternFill>
    </fill>
    <fill>
      <patternFill patternType="solid">
        <fgColor theme="0"/>
        <bgColor theme="0"/>
      </patternFill>
    </fill>
    <fill>
      <patternFill patternType="solid">
        <fgColor rgb="FFFFFFFF"/>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D0CECE"/>
        <bgColor indexed="64"/>
      </patternFill>
    </fill>
    <fill>
      <patternFill patternType="solid">
        <fgColor theme="4"/>
        <bgColor indexed="64"/>
      </patternFill>
    </fill>
    <fill>
      <patternFill patternType="solid">
        <fgColor theme="8" tint="0.59999389629810485"/>
        <bgColor indexed="64"/>
      </patternFill>
    </fill>
    <fill>
      <patternFill patternType="solid">
        <fgColor rgb="FFF8E3A5"/>
        <bgColor indexed="64"/>
      </patternFill>
    </fill>
    <fill>
      <patternFill patternType="solid">
        <fgColor theme="6" tint="0.59999389629810485"/>
        <bgColor indexed="64"/>
      </patternFill>
    </fill>
    <fill>
      <patternFill patternType="solid">
        <fgColor rgb="FFDBFF88"/>
        <bgColor indexed="64"/>
      </patternFill>
    </fill>
    <fill>
      <patternFill patternType="solid">
        <fgColor rgb="FFB5DFFF"/>
        <bgColor indexed="64"/>
      </patternFill>
    </fill>
    <fill>
      <patternFill patternType="solid">
        <fgColor rgb="FF6E144B"/>
        <bgColor indexed="64"/>
      </patternFill>
    </fill>
    <fill>
      <patternFill patternType="solid">
        <fgColor rgb="FFF3BEDE"/>
        <bgColor indexed="64"/>
      </patternFill>
    </fill>
    <fill>
      <patternFill patternType="solid">
        <fgColor theme="8" tint="0.39997558519241921"/>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theme="3" tint="0.39994506668294322"/>
      </bottom>
      <diagonal/>
    </border>
    <border>
      <left style="thin">
        <color indexed="64"/>
      </left>
      <right style="thin">
        <color indexed="64"/>
      </right>
      <top style="thin">
        <color theme="3" tint="0.39994506668294322"/>
      </top>
      <bottom style="thin">
        <color indexed="64"/>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style="thin">
        <color indexed="64"/>
      </left>
      <right style="thin">
        <color indexed="64"/>
      </right>
      <top style="thin">
        <color indexed="64"/>
      </top>
      <bottom style="thin">
        <color theme="0" tint="-0.34998626667073579"/>
      </bottom>
      <diagonal/>
    </border>
  </borders>
  <cellStyleXfs count="19">
    <xf numFmtId="0" fontId="0" fillId="0" borderId="0"/>
    <xf numFmtId="43" fontId="1" fillId="0" borderId="0" applyFont="0" applyFill="0" applyBorder="0" applyAlignment="0" applyProtection="0"/>
    <xf numFmtId="43" fontId="1" fillId="0" borderId="0" applyFont="0" applyFill="0" applyBorder="0" applyAlignment="0" applyProtection="0"/>
    <xf numFmtId="0" fontId="4" fillId="0" borderId="0" applyNumberFormat="0" applyFill="0" applyBorder="0" applyAlignment="0" applyProtection="0"/>
    <xf numFmtId="9" fontId="1"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9" fillId="0" borderId="0" applyNumberFormat="0" applyFill="0" applyBorder="0" applyAlignment="0" applyProtection="0">
      <alignment vertical="top"/>
      <protection locked="0"/>
    </xf>
    <xf numFmtId="0" fontId="16" fillId="0" borderId="0"/>
  </cellStyleXfs>
  <cellXfs count="543">
    <xf numFmtId="0" fontId="0" fillId="0" borderId="0" xfId="0"/>
    <xf numFmtId="0" fontId="3" fillId="4" borderId="0" xfId="0" applyFont="1" applyFill="1"/>
    <xf numFmtId="0" fontId="7" fillId="11" borderId="21" xfId="0" applyFont="1" applyFill="1" applyBorder="1" applyAlignment="1">
      <alignment horizontal="center"/>
    </xf>
    <xf numFmtId="0" fontId="2" fillId="0" borderId="0" xfId="5" applyFont="1"/>
    <xf numFmtId="166" fontId="2" fillId="0" borderId="0" xfId="5" applyNumberFormat="1" applyFont="1"/>
    <xf numFmtId="2" fontId="2" fillId="0" borderId="0" xfId="5" applyNumberFormat="1" applyFont="1"/>
    <xf numFmtId="3" fontId="2" fillId="0" borderId="0" xfId="5" applyNumberFormat="1" applyFont="1"/>
    <xf numFmtId="0" fontId="2" fillId="0" borderId="0" xfId="5" applyFont="1" applyAlignment="1">
      <alignment horizontal="left"/>
    </xf>
    <xf numFmtId="166" fontId="2" fillId="0" borderId="0" xfId="5" applyNumberFormat="1" applyFont="1" applyAlignment="1">
      <alignment horizontal="right"/>
    </xf>
    <xf numFmtId="2" fontId="2" fillId="0" borderId="0" xfId="5" applyNumberFormat="1" applyFont="1" applyAlignment="1">
      <alignment horizontal="right"/>
    </xf>
    <xf numFmtId="3" fontId="2" fillId="0" borderId="0" xfId="5" applyNumberFormat="1" applyFont="1" applyAlignment="1">
      <alignment horizontal="right"/>
    </xf>
    <xf numFmtId="0" fontId="2" fillId="0" borderId="0" xfId="5" applyFont="1" applyAlignment="1">
      <alignment horizontal="left" vertical="top" wrapText="1"/>
    </xf>
    <xf numFmtId="0" fontId="8" fillId="0" borderId="0" xfId="0" applyFont="1" applyAlignment="1">
      <alignment horizontal="left"/>
    </xf>
    <xf numFmtId="166" fontId="8" fillId="0" borderId="0" xfId="0" applyNumberFormat="1" applyFont="1" applyAlignment="1">
      <alignment horizontal="right"/>
    </xf>
    <xf numFmtId="2" fontId="8" fillId="0" borderId="0" xfId="0" applyNumberFormat="1" applyFont="1" applyAlignment="1">
      <alignment horizontal="right"/>
    </xf>
    <xf numFmtId="3" fontId="8" fillId="0" borderId="0" xfId="0" applyNumberFormat="1" applyFont="1" applyAlignment="1">
      <alignment horizontal="right"/>
    </xf>
    <xf numFmtId="166" fontId="2" fillId="0" borderId="0" xfId="5" applyNumberFormat="1" applyFont="1" applyAlignment="1">
      <alignment horizontal="left" vertical="top" wrapText="1"/>
    </xf>
    <xf numFmtId="2" fontId="8" fillId="0" borderId="0" xfId="0" applyNumberFormat="1" applyFont="1" applyAlignment="1">
      <alignment horizontal="left" vertical="top" wrapText="1"/>
    </xf>
    <xf numFmtId="3" fontId="8" fillId="0" borderId="0" xfId="0" applyNumberFormat="1" applyFont="1" applyAlignment="1">
      <alignment horizontal="left" vertical="top" wrapText="1"/>
    </xf>
    <xf numFmtId="0" fontId="10" fillId="0" borderId="0" xfId="0" quotePrefix="1" applyFont="1" applyAlignment="1">
      <alignment horizontal="right" vertical="top"/>
    </xf>
    <xf numFmtId="0" fontId="8" fillId="0" borderId="0" xfId="0" applyFont="1"/>
    <xf numFmtId="166" fontId="8" fillId="0" borderId="0" xfId="0" applyNumberFormat="1" applyFont="1"/>
    <xf numFmtId="2" fontId="8" fillId="0" borderId="0" xfId="0" applyNumberFormat="1" applyFont="1"/>
    <xf numFmtId="3" fontId="8" fillId="0" borderId="0" xfId="0" applyNumberFormat="1" applyFont="1"/>
    <xf numFmtId="0" fontId="3" fillId="0" borderId="0" xfId="0" applyFont="1" applyAlignment="1">
      <alignment vertical="center"/>
    </xf>
    <xf numFmtId="0" fontId="6" fillId="0" borderId="0" xfId="0" applyFont="1"/>
    <xf numFmtId="0" fontId="3" fillId="0" borderId="0" xfId="0" applyFont="1"/>
    <xf numFmtId="0" fontId="3" fillId="0" borderId="0" xfId="0" applyFont="1" applyAlignment="1">
      <alignment horizontal="left" vertical="center" wrapText="1"/>
    </xf>
    <xf numFmtId="0" fontId="8" fillId="0" borderId="9" xfId="0" applyFont="1" applyBorder="1" applyAlignment="1">
      <alignment vertical="center"/>
    </xf>
    <xf numFmtId="0" fontId="11" fillId="4" borderId="0" xfId="0" applyFont="1" applyFill="1"/>
    <xf numFmtId="0" fontId="8" fillId="4" borderId="0" xfId="0" applyFont="1" applyFill="1"/>
    <xf numFmtId="166" fontId="8" fillId="4" borderId="0" xfId="0" applyNumberFormat="1" applyFont="1" applyFill="1" applyAlignment="1">
      <alignment vertical="center"/>
    </xf>
    <xf numFmtId="0" fontId="14" fillId="12" borderId="25" xfId="0" applyFont="1" applyFill="1" applyBorder="1" applyAlignment="1">
      <alignment horizontal="center"/>
    </xf>
    <xf numFmtId="0" fontId="14" fillId="12" borderId="18" xfId="0" applyFont="1" applyFill="1" applyBorder="1" applyAlignment="1">
      <alignment horizontal="center"/>
    </xf>
    <xf numFmtId="0" fontId="14" fillId="12" borderId="19" xfId="0" applyFont="1" applyFill="1" applyBorder="1" applyAlignment="1">
      <alignment horizontal="center"/>
    </xf>
    <xf numFmtId="0" fontId="14" fillId="12" borderId="20" xfId="0" applyFont="1" applyFill="1" applyBorder="1" applyAlignment="1">
      <alignment horizontal="center"/>
    </xf>
    <xf numFmtId="0" fontId="14" fillId="13" borderId="26" xfId="0" applyFont="1" applyFill="1" applyBorder="1" applyAlignment="1">
      <alignment horizontal="center"/>
    </xf>
    <xf numFmtId="1" fontId="8" fillId="4" borderId="27" xfId="0" applyNumberFormat="1" applyFont="1" applyFill="1" applyBorder="1" applyAlignment="1">
      <alignment horizontal="center"/>
    </xf>
    <xf numFmtId="1" fontId="8" fillId="4" borderId="0" xfId="0" applyNumberFormat="1" applyFont="1" applyFill="1" applyAlignment="1">
      <alignment horizontal="center"/>
    </xf>
    <xf numFmtId="1" fontId="8" fillId="4" borderId="28" xfId="0" applyNumberFormat="1" applyFont="1" applyFill="1" applyBorder="1" applyAlignment="1">
      <alignment horizontal="center"/>
    </xf>
    <xf numFmtId="1" fontId="8" fillId="4" borderId="15" xfId="0" applyNumberFormat="1" applyFont="1" applyFill="1" applyBorder="1" applyAlignment="1">
      <alignment horizontal="center"/>
    </xf>
    <xf numFmtId="1" fontId="8" fillId="4" borderId="16" xfId="0" applyNumberFormat="1" applyFont="1" applyFill="1" applyBorder="1" applyAlignment="1">
      <alignment horizontal="center"/>
    </xf>
    <xf numFmtId="1" fontId="8" fillId="4" borderId="17" xfId="0" applyNumberFormat="1" applyFont="1" applyFill="1" applyBorder="1" applyAlignment="1">
      <alignment horizontal="center"/>
    </xf>
    <xf numFmtId="0" fontId="14" fillId="13" borderId="25" xfId="0" applyFont="1" applyFill="1" applyBorder="1" applyAlignment="1">
      <alignment horizontal="center"/>
    </xf>
    <xf numFmtId="1" fontId="8" fillId="4" borderId="18" xfId="0" applyNumberFormat="1" applyFont="1" applyFill="1" applyBorder="1" applyAlignment="1">
      <alignment horizontal="center"/>
    </xf>
    <xf numFmtId="1" fontId="8" fillId="4" borderId="19" xfId="0" applyNumberFormat="1" applyFont="1" applyFill="1" applyBorder="1" applyAlignment="1">
      <alignment horizontal="center"/>
    </xf>
    <xf numFmtId="1" fontId="8" fillId="4" borderId="20" xfId="0" applyNumberFormat="1" applyFont="1" applyFill="1" applyBorder="1" applyAlignment="1">
      <alignment horizontal="center"/>
    </xf>
    <xf numFmtId="0" fontId="8" fillId="4" borderId="0" xfId="0" applyFont="1" applyFill="1" applyAlignment="1">
      <alignment wrapText="1"/>
    </xf>
    <xf numFmtId="0" fontId="15" fillId="4" borderId="0" xfId="3" applyFont="1" applyFill="1"/>
    <xf numFmtId="0" fontId="8" fillId="7" borderId="0" xfId="0" applyFont="1" applyFill="1"/>
    <xf numFmtId="0" fontId="14" fillId="0" borderId="0" xfId="0" applyFont="1" applyAlignment="1">
      <alignment horizontal="left" vertical="top" wrapText="1"/>
    </xf>
    <xf numFmtId="0" fontId="14" fillId="0" borderId="1" xfId="0" applyFont="1" applyBorder="1" applyAlignment="1">
      <alignment vertical="center"/>
    </xf>
    <xf numFmtId="0" fontId="8" fillId="0" borderId="1" xfId="0" applyFont="1" applyBorder="1"/>
    <xf numFmtId="2" fontId="8" fillId="0" borderId="1" xfId="0" applyNumberFormat="1" applyFont="1" applyBorder="1"/>
    <xf numFmtId="0" fontId="8" fillId="0" borderId="0" xfId="0" applyFont="1" applyAlignment="1">
      <alignment horizontal="left" vertical="top"/>
    </xf>
    <xf numFmtId="0" fontId="8" fillId="0" borderId="1" xfId="0" applyFont="1" applyBorder="1" applyAlignment="1">
      <alignment horizontal="left" vertical="top"/>
    </xf>
    <xf numFmtId="0" fontId="8" fillId="2" borderId="0" xfId="0" applyFont="1" applyFill="1" applyAlignment="1">
      <alignment vertical="center"/>
    </xf>
    <xf numFmtId="10" fontId="8" fillId="0" borderId="1" xfId="0" applyNumberFormat="1" applyFont="1" applyBorder="1"/>
    <xf numFmtId="0" fontId="14" fillId="3" borderId="1" xfId="0" applyFont="1" applyFill="1" applyBorder="1"/>
    <xf numFmtId="10" fontId="14" fillId="0" borderId="1" xfId="0" applyNumberFormat="1" applyFont="1" applyBorder="1"/>
    <xf numFmtId="10" fontId="14" fillId="2" borderId="1" xfId="0" applyNumberFormat="1" applyFont="1" applyFill="1" applyBorder="1" applyAlignment="1">
      <alignment vertical="center"/>
    </xf>
    <xf numFmtId="1" fontId="8" fillId="0" borderId="1" xfId="0" applyNumberFormat="1" applyFont="1" applyBorder="1"/>
    <xf numFmtId="0" fontId="14" fillId="2" borderId="0" xfId="0" applyFont="1" applyFill="1" applyAlignment="1">
      <alignment vertical="center"/>
    </xf>
    <xf numFmtId="165" fontId="8" fillId="4" borderId="1" xfId="1" applyNumberFormat="1" applyFont="1" applyFill="1" applyBorder="1" applyAlignment="1">
      <alignment horizontal="right" vertical="center"/>
    </xf>
    <xf numFmtId="165" fontId="8" fillId="5" borderId="12" xfId="1" applyNumberFormat="1" applyFont="1" applyFill="1" applyBorder="1" applyAlignment="1">
      <alignment horizontal="right" vertical="center"/>
    </xf>
    <xf numFmtId="165" fontId="8" fillId="4" borderId="3" xfId="1" applyNumberFormat="1" applyFont="1" applyFill="1" applyBorder="1" applyAlignment="1">
      <alignment horizontal="right" vertical="center"/>
    </xf>
    <xf numFmtId="165" fontId="8" fillId="2" borderId="0" xfId="1" applyNumberFormat="1" applyFont="1" applyFill="1" applyAlignment="1">
      <alignment vertical="center"/>
    </xf>
    <xf numFmtId="165" fontId="8" fillId="0" borderId="10" xfId="1" applyNumberFormat="1" applyFont="1" applyFill="1" applyBorder="1" applyAlignment="1">
      <alignment horizontal="right" vertical="center"/>
    </xf>
    <xf numFmtId="165" fontId="8" fillId="0" borderId="6" xfId="1" applyNumberFormat="1" applyFont="1" applyFill="1" applyBorder="1" applyAlignment="1">
      <alignment horizontal="right" vertical="center"/>
    </xf>
    <xf numFmtId="165" fontId="8" fillId="5" borderId="1" xfId="1" applyNumberFormat="1" applyFont="1" applyFill="1" applyBorder="1" applyAlignment="1">
      <alignment horizontal="right" vertical="center"/>
    </xf>
    <xf numFmtId="165" fontId="8" fillId="0" borderId="0" xfId="1" applyNumberFormat="1" applyFont="1" applyFill="1" applyBorder="1" applyAlignment="1">
      <alignment horizontal="right" vertical="center"/>
    </xf>
    <xf numFmtId="165" fontId="8" fillId="4" borderId="8" xfId="1" applyNumberFormat="1" applyFont="1" applyFill="1" applyBorder="1" applyAlignment="1">
      <alignment horizontal="right" vertical="center"/>
    </xf>
    <xf numFmtId="165" fontId="8" fillId="4" borderId="0" xfId="1" applyNumberFormat="1" applyFont="1" applyFill="1" applyBorder="1" applyAlignment="1">
      <alignment horizontal="right" vertical="center"/>
    </xf>
    <xf numFmtId="165" fontId="8" fillId="2" borderId="0" xfId="1" applyNumberFormat="1" applyFont="1" applyFill="1" applyBorder="1" applyAlignment="1">
      <alignment vertical="center"/>
    </xf>
    <xf numFmtId="165" fontId="8" fillId="0" borderId="3" xfId="1" applyNumberFormat="1" applyFont="1" applyFill="1" applyBorder="1" applyAlignment="1">
      <alignment horizontal="right" vertical="center"/>
    </xf>
    <xf numFmtId="165" fontId="8" fillId="4" borderId="14" xfId="1" applyNumberFormat="1" applyFont="1" applyFill="1" applyBorder="1" applyAlignment="1">
      <alignment horizontal="right" vertical="center"/>
    </xf>
    <xf numFmtId="165" fontId="8" fillId="4" borderId="2" xfId="1" applyNumberFormat="1" applyFont="1" applyFill="1" applyBorder="1" applyAlignment="1">
      <alignment horizontal="right" vertical="center"/>
    </xf>
    <xf numFmtId="0" fontId="14" fillId="4" borderId="0" xfId="0" applyFont="1" applyFill="1" applyAlignment="1">
      <alignment vertical="center"/>
    </xf>
    <xf numFmtId="0" fontId="14" fillId="0" borderId="0" xfId="0" applyFont="1"/>
    <xf numFmtId="0" fontId="14" fillId="6" borderId="1" xfId="0" applyFont="1" applyFill="1" applyBorder="1"/>
    <xf numFmtId="0" fontId="14" fillId="4" borderId="0" xfId="0" applyFont="1" applyFill="1"/>
    <xf numFmtId="0" fontId="14" fillId="3" borderId="9" xfId="0" applyFont="1" applyFill="1" applyBorder="1" applyAlignment="1">
      <alignment vertical="top"/>
    </xf>
    <xf numFmtId="0" fontId="14" fillId="3" borderId="11" xfId="0" applyFont="1" applyFill="1" applyBorder="1" applyAlignment="1">
      <alignment vertical="top" wrapText="1"/>
    </xf>
    <xf numFmtId="10" fontId="8" fillId="4" borderId="0" xfId="0" applyNumberFormat="1" applyFont="1" applyFill="1"/>
    <xf numFmtId="2" fontId="14" fillId="3" borderId="11" xfId="0" applyNumberFormat="1" applyFont="1" applyFill="1" applyBorder="1" applyAlignment="1">
      <alignment wrapText="1"/>
    </xf>
    <xf numFmtId="2" fontId="14" fillId="3" borderId="4" xfId="0" applyNumberFormat="1" applyFont="1" applyFill="1" applyBorder="1" applyAlignment="1">
      <alignment horizontal="left" vertical="top" wrapText="1"/>
    </xf>
    <xf numFmtId="2" fontId="14" fillId="0" borderId="10" xfId="0" applyNumberFormat="1" applyFont="1" applyBorder="1" applyAlignment="1">
      <alignment horizontal="left" vertical="top" wrapText="1"/>
    </xf>
    <xf numFmtId="165" fontId="8" fillId="0" borderId="0" xfId="1" applyNumberFormat="1" applyFont="1" applyAlignment="1">
      <alignment vertical="center"/>
    </xf>
    <xf numFmtId="2" fontId="14" fillId="0" borderId="0" xfId="0" applyNumberFormat="1" applyFont="1" applyAlignment="1">
      <alignment horizontal="left" vertical="center" wrapText="1"/>
    </xf>
    <xf numFmtId="2" fontId="14" fillId="0" borderId="0" xfId="0" applyNumberFormat="1" applyFont="1" applyAlignment="1">
      <alignment wrapText="1"/>
    </xf>
    <xf numFmtId="165" fontId="8" fillId="0" borderId="0" xfId="1" applyNumberFormat="1" applyFont="1"/>
    <xf numFmtId="2" fontId="14" fillId="0" borderId="0" xfId="0" applyNumberFormat="1" applyFont="1" applyAlignment="1">
      <alignment horizontal="center" vertical="center" wrapText="1"/>
    </xf>
    <xf numFmtId="2" fontId="14" fillId="0" borderId="3" xfId="0" applyNumberFormat="1" applyFont="1" applyBorder="1" applyAlignment="1">
      <alignment wrapText="1"/>
    </xf>
    <xf numFmtId="2" fontId="14" fillId="0" borderId="6" xfId="0" applyNumberFormat="1" applyFont="1" applyBorder="1" applyAlignment="1">
      <alignment wrapText="1"/>
    </xf>
    <xf numFmtId="165" fontId="8" fillId="4" borderId="0" xfId="1" applyNumberFormat="1" applyFont="1" applyFill="1"/>
    <xf numFmtId="0" fontId="12" fillId="0" borderId="0" xfId="0" applyFont="1"/>
    <xf numFmtId="0" fontId="8" fillId="0" borderId="0" xfId="0" applyFont="1" applyAlignment="1">
      <alignment vertical="center"/>
    </xf>
    <xf numFmtId="0" fontId="14" fillId="7" borderId="0" xfId="0" applyFont="1" applyFill="1" applyAlignment="1">
      <alignment vertical="top" wrapText="1"/>
    </xf>
    <xf numFmtId="0" fontId="8" fillId="9" borderId="1" xfId="0" applyFont="1" applyFill="1" applyBorder="1"/>
    <xf numFmtId="0" fontId="14" fillId="0" borderId="10" xfId="0" applyFont="1" applyBorder="1"/>
    <xf numFmtId="0" fontId="8" fillId="0" borderId="10" xfId="0" applyFont="1" applyBorder="1"/>
    <xf numFmtId="165" fontId="8" fillId="0" borderId="10" xfId="1" applyNumberFormat="1" applyFont="1" applyFill="1" applyBorder="1"/>
    <xf numFmtId="0" fontId="8" fillId="6" borderId="1" xfId="0" applyFont="1" applyFill="1" applyBorder="1"/>
    <xf numFmtId="165" fontId="8" fillId="0" borderId="0" xfId="1" applyNumberFormat="1" applyFont="1" applyFill="1" applyBorder="1"/>
    <xf numFmtId="0" fontId="14" fillId="6" borderId="1" xfId="0" applyFont="1" applyFill="1" applyBorder="1" applyAlignment="1">
      <alignment vertical="center"/>
    </xf>
    <xf numFmtId="0" fontId="8" fillId="9" borderId="1" xfId="0" applyFont="1" applyFill="1" applyBorder="1" applyAlignment="1">
      <alignment horizontal="center"/>
    </xf>
    <xf numFmtId="1" fontId="14" fillId="9" borderId="1" xfId="0" applyNumberFormat="1" applyFont="1" applyFill="1" applyBorder="1"/>
    <xf numFmtId="1" fontId="14" fillId="0" borderId="10" xfId="0" applyNumberFormat="1" applyFont="1" applyBorder="1"/>
    <xf numFmtId="0" fontId="8" fillId="0" borderId="0" xfId="0" quotePrefix="1" applyFont="1"/>
    <xf numFmtId="0" fontId="14" fillId="0" borderId="3" xfId="0" applyFont="1" applyBorder="1"/>
    <xf numFmtId="0" fontId="8" fillId="0" borderId="3" xfId="0" applyFont="1" applyBorder="1"/>
    <xf numFmtId="10" fontId="8" fillId="2" borderId="1" xfId="0" applyNumberFormat="1" applyFont="1" applyFill="1" applyBorder="1" applyAlignment="1">
      <alignment vertical="center"/>
    </xf>
    <xf numFmtId="165" fontId="8" fillId="2" borderId="3" xfId="1" applyNumberFormat="1" applyFont="1" applyFill="1" applyBorder="1" applyAlignment="1">
      <alignment vertical="center"/>
    </xf>
    <xf numFmtId="0" fontId="8" fillId="0" borderId="0" xfId="0" applyFont="1" applyAlignment="1">
      <alignment wrapText="1"/>
    </xf>
    <xf numFmtId="0" fontId="14" fillId="0" borderId="0" xfId="0" applyFont="1" applyAlignment="1">
      <alignment vertical="center"/>
    </xf>
    <xf numFmtId="0" fontId="14" fillId="0" borderId="12" xfId="0" applyFont="1" applyBorder="1" applyAlignment="1">
      <alignment horizontal="center"/>
    </xf>
    <xf numFmtId="0" fontId="14" fillId="0" borderId="0" xfId="0" applyFont="1" applyAlignment="1">
      <alignment horizontal="center" vertical="center"/>
    </xf>
    <xf numFmtId="0" fontId="14" fillId="0" borderId="0" xfId="0" applyFont="1" applyAlignment="1">
      <alignment horizontal="left" vertical="center" wrapText="1"/>
    </xf>
    <xf numFmtId="0" fontId="14" fillId="0" borderId="0" xfId="0" applyFont="1" applyAlignment="1">
      <alignment horizontal="left" vertical="center"/>
    </xf>
    <xf numFmtId="0" fontId="14" fillId="0" borderId="0" xfId="0" applyFont="1" applyAlignment="1">
      <alignment vertical="top" wrapText="1"/>
    </xf>
    <xf numFmtId="44" fontId="8" fillId="0" borderId="0" xfId="1" applyNumberFormat="1" applyFont="1" applyFill="1" applyBorder="1"/>
    <xf numFmtId="0" fontId="14" fillId="0" borderId="14" xfId="0" applyFont="1" applyBorder="1" applyAlignment="1">
      <alignment horizontal="left" vertical="center" wrapText="1"/>
    </xf>
    <xf numFmtId="0" fontId="8" fillId="14" borderId="11" xfId="0" applyFont="1" applyFill="1" applyBorder="1"/>
    <xf numFmtId="0" fontId="8" fillId="14" borderId="1" xfId="0" applyFont="1" applyFill="1" applyBorder="1"/>
    <xf numFmtId="0" fontId="8" fillId="0" borderId="6" xfId="0" applyFont="1" applyBorder="1"/>
    <xf numFmtId="0" fontId="8" fillId="0" borderId="0" xfId="0" applyFont="1" applyAlignment="1">
      <alignment horizontal="center"/>
    </xf>
    <xf numFmtId="0" fontId="8" fillId="0" borderId="0" xfId="0" applyFont="1" applyAlignment="1">
      <alignment horizontal="right"/>
    </xf>
    <xf numFmtId="0" fontId="14" fillId="4" borderId="1" xfId="0" applyFont="1" applyFill="1" applyBorder="1" applyAlignment="1">
      <alignment horizontal="left" vertical="top"/>
    </xf>
    <xf numFmtId="0" fontId="14" fillId="4" borderId="13" xfId="0" applyFont="1" applyFill="1" applyBorder="1" applyAlignment="1">
      <alignment horizontal="left" vertical="top"/>
    </xf>
    <xf numFmtId="0" fontId="14" fillId="4" borderId="10" xfId="0" applyFont="1" applyFill="1" applyBorder="1" applyAlignment="1">
      <alignment horizontal="left" vertical="top"/>
    </xf>
    <xf numFmtId="0" fontId="14" fillId="4" borderId="0" xfId="0" applyFont="1" applyFill="1" applyAlignment="1">
      <alignment horizontal="left" vertical="top"/>
    </xf>
    <xf numFmtId="14" fontId="8" fillId="14" borderId="1" xfId="0" applyNumberFormat="1" applyFont="1" applyFill="1" applyBorder="1" applyAlignment="1">
      <alignment horizontal="left" vertical="top"/>
    </xf>
    <xf numFmtId="0" fontId="3" fillId="4" borderId="0" xfId="0" applyFont="1" applyFill="1" applyAlignment="1">
      <alignment vertical="center"/>
    </xf>
    <xf numFmtId="0" fontId="19" fillId="15" borderId="0" xfId="18" applyFont="1" applyFill="1" applyAlignment="1">
      <alignment horizontal="left" vertical="center"/>
    </xf>
    <xf numFmtId="0" fontId="18" fillId="15" borderId="0" xfId="18" applyFont="1" applyFill="1" applyAlignment="1">
      <alignment horizontal="left" vertical="center"/>
    </xf>
    <xf numFmtId="0" fontId="20" fillId="16" borderId="0" xfId="0" applyFont="1" applyFill="1"/>
    <xf numFmtId="0" fontId="8" fillId="4" borderId="0" xfId="0" applyFont="1" applyFill="1" applyAlignment="1">
      <alignment horizontal="left"/>
    </xf>
    <xf numFmtId="49" fontId="8" fillId="4" borderId="0" xfId="0" applyNumberFormat="1" applyFont="1" applyFill="1" applyAlignment="1">
      <alignment horizontal="left"/>
    </xf>
    <xf numFmtId="0" fontId="8" fillId="4" borderId="0" xfId="0"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left" vertical="center"/>
    </xf>
    <xf numFmtId="0" fontId="12" fillId="4" borderId="0" xfId="0" applyFont="1" applyFill="1" applyAlignment="1">
      <alignment vertical="center"/>
    </xf>
    <xf numFmtId="167" fontId="8" fillId="0" borderId="0" xfId="0" applyNumberFormat="1" applyFont="1" applyAlignment="1">
      <alignment vertical="center"/>
    </xf>
    <xf numFmtId="0" fontId="13" fillId="7" borderId="0" xfId="0" applyFont="1" applyFill="1" applyAlignment="1">
      <alignment horizontal="left" vertical="top" wrapText="1"/>
    </xf>
    <xf numFmtId="2" fontId="8" fillId="0" borderId="9" xfId="0" applyNumberFormat="1" applyFont="1" applyBorder="1"/>
    <xf numFmtId="2" fontId="8" fillId="0" borderId="10" xfId="0" applyNumberFormat="1" applyFont="1" applyBorder="1"/>
    <xf numFmtId="0" fontId="14" fillId="0" borderId="14" xfId="0" applyFont="1" applyBorder="1"/>
    <xf numFmtId="164" fontId="8" fillId="0" borderId="0" xfId="0" applyNumberFormat="1" applyFont="1"/>
    <xf numFmtId="2" fontId="14" fillId="0" borderId="3" xfId="0" applyNumberFormat="1" applyFont="1" applyBorder="1" applyAlignment="1">
      <alignment vertical="center" wrapText="1"/>
    </xf>
    <xf numFmtId="2" fontId="14" fillId="0" borderId="3" xfId="0" applyNumberFormat="1" applyFont="1" applyBorder="1" applyAlignment="1">
      <alignment horizontal="left" vertical="top" wrapText="1"/>
    </xf>
    <xf numFmtId="2" fontId="14" fillId="0" borderId="10" xfId="0" applyNumberFormat="1" applyFont="1" applyBorder="1" applyAlignment="1">
      <alignment vertical="center" wrapText="1"/>
    </xf>
    <xf numFmtId="2" fontId="14" fillId="0" borderId="9" xfId="0" applyNumberFormat="1" applyFont="1" applyBorder="1" applyAlignment="1">
      <alignment vertical="center" wrapText="1"/>
    </xf>
    <xf numFmtId="2" fontId="14" fillId="0" borderId="0" xfId="0" applyNumberFormat="1" applyFont="1" applyAlignment="1">
      <alignment vertical="center" wrapText="1"/>
    </xf>
    <xf numFmtId="0" fontId="14" fillId="0" borderId="1" xfId="0" applyFont="1" applyBorder="1" applyAlignment="1">
      <alignment horizontal="left" vertical="top"/>
    </xf>
    <xf numFmtId="167" fontId="14" fillId="6" borderId="1" xfId="0" applyNumberFormat="1" applyFont="1" applyFill="1" applyBorder="1"/>
    <xf numFmtId="167" fontId="8" fillId="0" borderId="0" xfId="0" applyNumberFormat="1" applyFont="1"/>
    <xf numFmtId="167" fontId="8" fillId="6" borderId="1" xfId="0" applyNumberFormat="1" applyFont="1" applyFill="1" applyBorder="1"/>
    <xf numFmtId="0" fontId="14" fillId="0" borderId="0" xfId="0" applyFont="1" applyAlignment="1">
      <alignment horizontal="center" vertical="center" wrapText="1"/>
    </xf>
    <xf numFmtId="0" fontId="14" fillId="19" borderId="1" xfId="0" applyFont="1" applyFill="1" applyBorder="1" applyAlignment="1">
      <alignment vertical="center" wrapText="1"/>
    </xf>
    <xf numFmtId="0" fontId="14" fillId="6" borderId="9" xfId="0" applyFont="1" applyFill="1" applyBorder="1"/>
    <xf numFmtId="167" fontId="8" fillId="0" borderId="0" xfId="1" applyNumberFormat="1" applyFont="1" applyFill="1" applyBorder="1"/>
    <xf numFmtId="0" fontId="14" fillId="6" borderId="1" xfId="0" applyFont="1" applyFill="1" applyBorder="1" applyAlignment="1">
      <alignment wrapText="1"/>
    </xf>
    <xf numFmtId="0" fontId="8" fillId="0" borderId="0" xfId="0" applyFont="1" applyAlignment="1">
      <alignment vertical="top"/>
    </xf>
    <xf numFmtId="0" fontId="14" fillId="6" borderId="1" xfId="0" applyFont="1" applyFill="1" applyBorder="1" applyAlignment="1">
      <alignment vertical="top" wrapText="1"/>
    </xf>
    <xf numFmtId="0" fontId="8" fillId="4" borderId="0" xfId="0" applyFont="1" applyFill="1" applyAlignment="1">
      <alignment vertical="top"/>
    </xf>
    <xf numFmtId="167" fontId="8" fillId="0" borderId="0" xfId="1" applyNumberFormat="1" applyFont="1" applyFill="1" applyBorder="1" applyAlignment="1">
      <alignment vertical="top"/>
    </xf>
    <xf numFmtId="0" fontId="14" fillId="0" borderId="0" xfId="0" applyFont="1" applyAlignment="1">
      <alignment vertical="top"/>
    </xf>
    <xf numFmtId="0" fontId="8" fillId="0" borderId="29" xfId="0" applyFont="1" applyBorder="1" applyAlignment="1">
      <alignment horizontal="left" vertical="top"/>
    </xf>
    <xf numFmtId="0" fontId="8" fillId="14" borderId="1" xfId="0" applyFont="1" applyFill="1" applyBorder="1" applyAlignment="1">
      <alignment horizontal="right"/>
    </xf>
    <xf numFmtId="167" fontId="8" fillId="21" borderId="1" xfId="1" applyNumberFormat="1" applyFont="1" applyFill="1" applyBorder="1" applyAlignment="1">
      <alignment vertical="top"/>
    </xf>
    <xf numFmtId="167" fontId="8" fillId="21" borderId="1" xfId="0" applyNumberFormat="1" applyFont="1" applyFill="1" applyBorder="1" applyAlignment="1">
      <alignment vertical="center" wrapText="1"/>
    </xf>
    <xf numFmtId="167" fontId="8" fillId="21" borderId="11" xfId="1" applyNumberFormat="1" applyFont="1" applyFill="1" applyBorder="1"/>
    <xf numFmtId="167" fontId="8" fillId="21" borderId="1" xfId="1" applyNumberFormat="1" applyFont="1" applyFill="1" applyBorder="1"/>
    <xf numFmtId="9" fontId="14" fillId="14" borderId="1" xfId="4" applyFont="1" applyFill="1" applyBorder="1" applyAlignment="1">
      <alignment horizontal="center" wrapText="1"/>
    </xf>
    <xf numFmtId="9" fontId="14" fillId="14" borderId="1" xfId="0" applyNumberFormat="1" applyFont="1" applyFill="1" applyBorder="1" applyAlignment="1">
      <alignment horizontal="center" wrapText="1"/>
    </xf>
    <xf numFmtId="0" fontId="8" fillId="21" borderId="11" xfId="0" applyFont="1" applyFill="1" applyBorder="1"/>
    <xf numFmtId="1" fontId="8" fillId="21" borderId="12" xfId="0" applyNumberFormat="1" applyFont="1" applyFill="1" applyBorder="1"/>
    <xf numFmtId="1" fontId="8" fillId="21" borderId="1" xfId="0" applyNumberFormat="1" applyFont="1" applyFill="1" applyBorder="1"/>
    <xf numFmtId="0" fontId="8" fillId="21" borderId="1" xfId="0" applyFont="1" applyFill="1" applyBorder="1"/>
    <xf numFmtId="165" fontId="8" fillId="21" borderId="1" xfId="1" applyNumberFormat="1" applyFont="1" applyFill="1" applyBorder="1"/>
    <xf numFmtId="165" fontId="8" fillId="21" borderId="11" xfId="1" applyNumberFormat="1" applyFont="1" applyFill="1" applyBorder="1"/>
    <xf numFmtId="43" fontId="8" fillId="21" borderId="11" xfId="1" applyFont="1" applyFill="1" applyBorder="1"/>
    <xf numFmtId="1" fontId="8" fillId="21" borderId="12" xfId="0" quotePrefix="1" applyNumberFormat="1" applyFont="1" applyFill="1" applyBorder="1"/>
    <xf numFmtId="1" fontId="8" fillId="21" borderId="1" xfId="0" quotePrefix="1" applyNumberFormat="1" applyFont="1" applyFill="1" applyBorder="1"/>
    <xf numFmtId="165" fontId="8" fillId="21" borderId="12" xfId="1" applyNumberFormat="1" applyFont="1" applyFill="1" applyBorder="1"/>
    <xf numFmtId="165" fontId="8" fillId="21" borderId="1" xfId="0" applyNumberFormat="1" applyFont="1" applyFill="1" applyBorder="1"/>
    <xf numFmtId="165" fontId="14" fillId="21" borderId="1" xfId="1" applyNumberFormat="1" applyFont="1" applyFill="1" applyBorder="1"/>
    <xf numFmtId="1" fontId="8" fillId="0" borderId="0" xfId="0" quotePrefix="1" applyNumberFormat="1" applyFont="1"/>
    <xf numFmtId="1" fontId="14" fillId="0" borderId="0" xfId="0" applyNumberFormat="1" applyFont="1" applyAlignment="1">
      <alignment horizontal="center" vertical="center"/>
    </xf>
    <xf numFmtId="1" fontId="8" fillId="0" borderId="0" xfId="0" applyNumberFormat="1" applyFont="1"/>
    <xf numFmtId="165" fontId="8" fillId="0" borderId="0" xfId="0" applyNumberFormat="1" applyFont="1"/>
    <xf numFmtId="1" fontId="14" fillId="0" borderId="0" xfId="0" applyNumberFormat="1" applyFont="1"/>
    <xf numFmtId="1" fontId="8" fillId="21" borderId="1" xfId="0" applyNumberFormat="1" applyFont="1" applyFill="1" applyBorder="1" applyAlignment="1">
      <alignment horizontal="right" vertical="top"/>
    </xf>
    <xf numFmtId="0" fontId="14" fillId="17" borderId="0" xfId="0" applyFont="1" applyFill="1" applyAlignment="1">
      <alignment vertical="center"/>
    </xf>
    <xf numFmtId="0" fontId="8" fillId="17" borderId="0" xfId="0" applyFont="1" applyFill="1" applyAlignment="1">
      <alignment vertical="center"/>
    </xf>
    <xf numFmtId="0" fontId="8" fillId="17" borderId="0" xfId="0" applyFont="1" applyFill="1"/>
    <xf numFmtId="165" fontId="8" fillId="17" borderId="0" xfId="1" applyNumberFormat="1" applyFont="1" applyFill="1"/>
    <xf numFmtId="165" fontId="8" fillId="17" borderId="0" xfId="1" applyNumberFormat="1" applyFont="1" applyFill="1" applyBorder="1"/>
    <xf numFmtId="0" fontId="14" fillId="0" borderId="0" xfId="0" applyFont="1" applyAlignment="1">
      <alignment horizontal="center" wrapText="1"/>
    </xf>
    <xf numFmtId="0" fontId="13" fillId="20" borderId="0" xfId="0" applyFont="1" applyFill="1"/>
    <xf numFmtId="165" fontId="8" fillId="21" borderId="12" xfId="1" quotePrefix="1" applyNumberFormat="1" applyFont="1" applyFill="1" applyBorder="1"/>
    <xf numFmtId="0" fontId="14" fillId="17" borderId="0" xfId="0" applyFont="1" applyFill="1"/>
    <xf numFmtId="0" fontId="14" fillId="0" borderId="1" xfId="0" applyFont="1" applyBorder="1" applyAlignment="1">
      <alignment horizontal="center" vertical="top"/>
    </xf>
    <xf numFmtId="0" fontId="14" fillId="0" borderId="1" xfId="0" applyFont="1" applyBorder="1" applyAlignment="1">
      <alignment vertical="top" wrapText="1"/>
    </xf>
    <xf numFmtId="0" fontId="14" fillId="0" borderId="10" xfId="0" applyFont="1" applyBorder="1" applyAlignment="1">
      <alignment horizontal="left" vertical="top" wrapText="1"/>
    </xf>
    <xf numFmtId="0" fontId="14" fillId="0" borderId="0" xfId="0" applyFont="1" applyAlignment="1">
      <alignment horizontal="center" vertical="top" wrapText="1"/>
    </xf>
    <xf numFmtId="0" fontId="8" fillId="0" borderId="0" xfId="0" applyFont="1" applyAlignment="1">
      <alignment vertical="top" wrapText="1"/>
    </xf>
    <xf numFmtId="0" fontId="8" fillId="0" borderId="10" xfId="0" applyFont="1" applyBorder="1" applyAlignment="1">
      <alignment horizontal="left" vertical="top" wrapText="1"/>
    </xf>
    <xf numFmtId="0" fontId="21" fillId="0" borderId="0" xfId="5" applyFont="1" applyAlignment="1">
      <alignment horizontal="left"/>
    </xf>
    <xf numFmtId="3" fontId="8" fillId="0" borderId="29" xfId="9" applyNumberFormat="1" applyFont="1" applyBorder="1" applyAlignment="1">
      <alignment horizontal="right"/>
    </xf>
    <xf numFmtId="3" fontId="8" fillId="0" borderId="13" xfId="9" applyNumberFormat="1" applyFont="1" applyBorder="1" applyAlignment="1">
      <alignment horizontal="right"/>
    </xf>
    <xf numFmtId="3" fontId="8" fillId="0" borderId="29" xfId="9" applyNumberFormat="1" applyFont="1" applyBorder="1"/>
    <xf numFmtId="3" fontId="8" fillId="0" borderId="13" xfId="9" applyNumberFormat="1" applyFont="1" applyBorder="1"/>
    <xf numFmtId="3" fontId="8" fillId="0" borderId="29" xfId="12" applyNumberFormat="1" applyFont="1" applyBorder="1"/>
    <xf numFmtId="3" fontId="8" fillId="0" borderId="13" xfId="12" applyNumberFormat="1" applyFont="1" applyBorder="1"/>
    <xf numFmtId="3" fontId="8" fillId="0" borderId="29" xfId="16" applyNumberFormat="1" applyFont="1" applyBorder="1" applyAlignment="1">
      <alignment horizontal="right"/>
    </xf>
    <xf numFmtId="3" fontId="8" fillId="0" borderId="7" xfId="12" applyNumberFormat="1" applyFont="1" applyBorder="1"/>
    <xf numFmtId="3" fontId="8" fillId="0" borderId="12" xfId="12" applyNumberFormat="1" applyFont="1" applyBorder="1"/>
    <xf numFmtId="3" fontId="8" fillId="0" borderId="7" xfId="16" applyNumberFormat="1" applyFont="1" applyBorder="1" applyAlignment="1">
      <alignment horizontal="right"/>
    </xf>
    <xf numFmtId="0" fontId="14" fillId="10" borderId="0" xfId="5" applyFont="1" applyFill="1"/>
    <xf numFmtId="165" fontId="8" fillId="14" borderId="1" xfId="1" applyNumberFormat="1" applyFont="1" applyFill="1" applyBorder="1" applyAlignment="1">
      <alignment horizontal="left" vertical="top"/>
    </xf>
    <xf numFmtId="0" fontId="8" fillId="14" borderId="1" xfId="0" applyFont="1" applyFill="1" applyBorder="1" applyAlignment="1">
      <alignment horizontal="center"/>
    </xf>
    <xf numFmtId="165" fontId="8" fillId="23" borderId="1" xfId="1" applyNumberFormat="1" applyFont="1" applyFill="1" applyBorder="1" applyAlignment="1">
      <alignment horizontal="left" vertical="top"/>
    </xf>
    <xf numFmtId="1" fontId="8" fillId="22" borderId="1" xfId="0" applyNumberFormat="1" applyFont="1" applyFill="1" applyBorder="1" applyAlignment="1">
      <alignment horizontal="right" vertical="top"/>
    </xf>
    <xf numFmtId="1" fontId="8" fillId="23" borderId="9" xfId="0" applyNumberFormat="1" applyFont="1" applyFill="1" applyBorder="1" applyAlignment="1">
      <alignment vertical="top"/>
    </xf>
    <xf numFmtId="2" fontId="8" fillId="23" borderId="1" xfId="0" applyNumberFormat="1" applyFont="1" applyFill="1" applyBorder="1" applyAlignment="1">
      <alignment horizontal="right" vertical="top"/>
    </xf>
    <xf numFmtId="165" fontId="8" fillId="24" borderId="1" xfId="1" applyNumberFormat="1" applyFont="1" applyFill="1" applyBorder="1" applyAlignment="1">
      <alignment horizontal="left" vertical="top"/>
    </xf>
    <xf numFmtId="0" fontId="16" fillId="0" borderId="0" xfId="0" applyFont="1"/>
    <xf numFmtId="0" fontId="11" fillId="0" borderId="0" xfId="0" applyFont="1" applyAlignment="1">
      <alignment vertical="top" wrapText="1"/>
    </xf>
    <xf numFmtId="0" fontId="12" fillId="24" borderId="1" xfId="0" applyFont="1" applyFill="1" applyBorder="1" applyAlignment="1">
      <alignment vertical="center"/>
    </xf>
    <xf numFmtId="0" fontId="16" fillId="20" borderId="0" xfId="0" applyFont="1" applyFill="1"/>
    <xf numFmtId="0" fontId="16" fillId="4" borderId="0" xfId="0" applyFont="1" applyFill="1"/>
    <xf numFmtId="2" fontId="8" fillId="23" borderId="9" xfId="0" applyNumberFormat="1" applyFont="1" applyFill="1" applyBorder="1" applyAlignment="1">
      <alignment vertical="top"/>
    </xf>
    <xf numFmtId="0" fontId="8" fillId="25" borderId="0" xfId="0" applyFont="1" applyFill="1"/>
    <xf numFmtId="0" fontId="14" fillId="25" borderId="0" xfId="0" applyFont="1" applyFill="1" applyAlignment="1">
      <alignment vertical="top" wrapText="1"/>
    </xf>
    <xf numFmtId="0" fontId="8" fillId="27" borderId="0" xfId="0" applyFont="1" applyFill="1"/>
    <xf numFmtId="0" fontId="14" fillId="27" borderId="0" xfId="0" applyFont="1" applyFill="1" applyAlignment="1">
      <alignment vertical="top" wrapText="1"/>
    </xf>
    <xf numFmtId="0" fontId="2" fillId="18" borderId="0" xfId="5" applyFont="1" applyFill="1"/>
    <xf numFmtId="0" fontId="23" fillId="18" borderId="0" xfId="0" applyFont="1" applyFill="1" applyAlignment="1">
      <alignment vertical="top"/>
    </xf>
    <xf numFmtId="0" fontId="24" fillId="18" borderId="0" xfId="0" applyFont="1" applyFill="1"/>
    <xf numFmtId="0" fontId="2" fillId="4" borderId="0" xfId="5" applyFont="1" applyFill="1"/>
    <xf numFmtId="0" fontId="3" fillId="18" borderId="0" xfId="0" applyFont="1" applyFill="1"/>
    <xf numFmtId="0" fontId="8" fillId="8" borderId="0" xfId="0" applyFont="1" applyFill="1"/>
    <xf numFmtId="165" fontId="8" fillId="21" borderId="1" xfId="1" quotePrefix="1" applyNumberFormat="1" applyFont="1" applyFill="1" applyBorder="1"/>
    <xf numFmtId="0" fontId="8" fillId="0" borderId="1" xfId="0" applyFont="1" applyBorder="1" applyAlignment="1">
      <alignment vertical="center"/>
    </xf>
    <xf numFmtId="0" fontId="8" fillId="0" borderId="0" xfId="0" applyFont="1" applyAlignment="1">
      <alignment horizontal="center" vertical="center" wrapText="1"/>
    </xf>
    <xf numFmtId="0" fontId="20" fillId="0" borderId="0" xfId="0" applyFont="1"/>
    <xf numFmtId="0" fontId="20" fillId="14" borderId="1" xfId="0" applyFont="1" applyFill="1" applyBorder="1"/>
    <xf numFmtId="2" fontId="8" fillId="23" borderId="1" xfId="1" applyNumberFormat="1" applyFont="1" applyFill="1" applyBorder="1" applyAlignment="1">
      <alignment horizontal="right" vertical="top"/>
    </xf>
    <xf numFmtId="165" fontId="8" fillId="24" borderId="1" xfId="0" applyNumberFormat="1" applyFont="1" applyFill="1" applyBorder="1" applyAlignment="1">
      <alignment horizontal="left" vertical="top"/>
    </xf>
    <xf numFmtId="0" fontId="14" fillId="0" borderId="1" xfId="0" applyFont="1" applyBorder="1" applyAlignment="1">
      <alignment vertical="center" wrapText="1"/>
    </xf>
    <xf numFmtId="0" fontId="8" fillId="24" borderId="1" xfId="0" applyFont="1" applyFill="1" applyBorder="1" applyAlignment="1">
      <alignment horizontal="center" vertical="center" wrapText="1"/>
    </xf>
    <xf numFmtId="0" fontId="8" fillId="14" borderId="1" xfId="0" applyFont="1" applyFill="1" applyBorder="1" applyAlignment="1">
      <alignment horizontal="center" vertical="center" wrapText="1"/>
    </xf>
    <xf numFmtId="0" fontId="16" fillId="0" borderId="0" xfId="0" applyFont="1" applyAlignment="1">
      <alignment horizontal="left"/>
    </xf>
    <xf numFmtId="0" fontId="8" fillId="0" borderId="0" xfId="0" applyFont="1" applyAlignment="1">
      <alignment horizontal="left" vertical="center" wrapText="1"/>
    </xf>
    <xf numFmtId="0" fontId="11" fillId="0" borderId="37" xfId="0" applyFont="1" applyBorder="1" applyAlignment="1">
      <alignment horizontal="center" vertical="center"/>
    </xf>
    <xf numFmtId="0" fontId="8" fillId="0" borderId="38" xfId="0" applyFont="1" applyBorder="1" applyAlignment="1">
      <alignment vertical="center"/>
    </xf>
    <xf numFmtId="0" fontId="20" fillId="3" borderId="38" xfId="0" applyFont="1" applyFill="1" applyBorder="1" applyAlignment="1">
      <alignment horizontal="center" vertical="center" wrapText="1"/>
    </xf>
    <xf numFmtId="0" fontId="8" fillId="14" borderId="38" xfId="0" applyFont="1" applyFill="1" applyBorder="1" applyAlignment="1">
      <alignment horizontal="center" vertical="center" wrapText="1"/>
    </xf>
    <xf numFmtId="0" fontId="8" fillId="14" borderId="9" xfId="0" applyFont="1" applyFill="1" applyBorder="1" applyAlignment="1">
      <alignment horizontal="center" vertical="center" wrapText="1"/>
    </xf>
    <xf numFmtId="0" fontId="8" fillId="24" borderId="9" xfId="0" applyFont="1" applyFill="1" applyBorder="1" applyAlignment="1">
      <alignment horizontal="center" vertical="center" wrapText="1"/>
    </xf>
    <xf numFmtId="0" fontId="8" fillId="0" borderId="0" xfId="0" applyFont="1" applyAlignment="1">
      <alignment horizontal="center" vertical="top" wrapText="1"/>
    </xf>
    <xf numFmtId="0" fontId="8" fillId="24" borderId="38" xfId="0" applyFont="1" applyFill="1" applyBorder="1" applyAlignment="1">
      <alignment horizontal="center" vertical="center" wrapText="1"/>
    </xf>
    <xf numFmtId="0" fontId="14" fillId="15" borderId="0" xfId="18" applyFont="1" applyFill="1"/>
    <xf numFmtId="0" fontId="26" fillId="4" borderId="0" xfId="0" applyFont="1" applyFill="1" applyAlignment="1">
      <alignment vertical="top"/>
    </xf>
    <xf numFmtId="0" fontId="12" fillId="4" borderId="0" xfId="0" applyFont="1" applyFill="1" applyAlignment="1">
      <alignment vertical="top"/>
    </xf>
    <xf numFmtId="0" fontId="11" fillId="0" borderId="34" xfId="0" applyFont="1" applyBorder="1" applyAlignment="1">
      <alignment horizontal="left" vertical="center" textRotation="90"/>
    </xf>
    <xf numFmtId="0" fontId="11" fillId="0" borderId="35" xfId="0" applyFont="1" applyBorder="1" applyAlignment="1">
      <alignment horizontal="left" vertical="center"/>
    </xf>
    <xf numFmtId="0" fontId="8" fillId="0" borderId="35" xfId="0" applyFont="1" applyBorder="1" applyAlignment="1">
      <alignment vertical="center"/>
    </xf>
    <xf numFmtId="0" fontId="8" fillId="0" borderId="36" xfId="0" applyFont="1" applyBorder="1" applyAlignment="1">
      <alignment vertical="center"/>
    </xf>
    <xf numFmtId="0" fontId="8" fillId="0" borderId="34" xfId="0" applyFont="1" applyBorder="1" applyAlignment="1">
      <alignment vertical="center"/>
    </xf>
    <xf numFmtId="0" fontId="25" fillId="0" borderId="31" xfId="0" applyFont="1" applyBorder="1" applyAlignment="1">
      <alignment wrapText="1"/>
    </xf>
    <xf numFmtId="0" fontId="25" fillId="0" borderId="30" xfId="0" applyFont="1" applyBorder="1" applyAlignment="1">
      <alignment wrapText="1"/>
    </xf>
    <xf numFmtId="0" fontId="25" fillId="0" borderId="32" xfId="0" applyFont="1" applyBorder="1" applyAlignment="1">
      <alignment horizontal="center"/>
    </xf>
    <xf numFmtId="0" fontId="25" fillId="0" borderId="33" xfId="0" applyFont="1" applyBorder="1" applyAlignment="1">
      <alignment horizontal="center"/>
    </xf>
    <xf numFmtId="0" fontId="14" fillId="0" borderId="32" xfId="0" applyFont="1" applyBorder="1" applyAlignment="1">
      <alignment horizontal="center"/>
    </xf>
    <xf numFmtId="0" fontId="12" fillId="14" borderId="39" xfId="0" applyFont="1" applyFill="1" applyBorder="1" applyAlignment="1">
      <alignment horizontal="center" vertical="center"/>
    </xf>
    <xf numFmtId="0" fontId="12" fillId="24" borderId="1" xfId="0" applyFont="1" applyFill="1" applyBorder="1" applyAlignment="1">
      <alignment horizontal="center" vertical="center"/>
    </xf>
    <xf numFmtId="0" fontId="12" fillId="22" borderId="40" xfId="0" applyFont="1" applyFill="1" applyBorder="1" applyAlignment="1">
      <alignment horizontal="center" vertical="center"/>
    </xf>
    <xf numFmtId="0" fontId="12" fillId="4" borderId="0" xfId="0" applyFont="1" applyFill="1" applyAlignment="1">
      <alignment horizontal="left" vertical="top"/>
    </xf>
    <xf numFmtId="0" fontId="14" fillId="25" borderId="41" xfId="3" applyFont="1" applyFill="1" applyBorder="1" applyAlignment="1">
      <alignment vertical="center" wrapText="1"/>
    </xf>
    <xf numFmtId="0" fontId="14" fillId="17" borderId="41" xfId="3" applyFont="1" applyFill="1" applyBorder="1" applyAlignment="1">
      <alignment vertical="center" wrapText="1"/>
    </xf>
    <xf numFmtId="0" fontId="17" fillId="26" borderId="41" xfId="3" applyFont="1" applyFill="1" applyBorder="1" applyAlignment="1">
      <alignment vertical="center" wrapText="1"/>
    </xf>
    <xf numFmtId="0" fontId="14" fillId="27" borderId="41" xfId="3" applyFont="1" applyFill="1" applyBorder="1" applyAlignment="1">
      <alignment vertical="center" wrapText="1"/>
    </xf>
    <xf numFmtId="0" fontId="14" fillId="18" borderId="41" xfId="3" applyFont="1" applyFill="1" applyBorder="1" applyAlignment="1">
      <alignment vertical="center" wrapText="1"/>
    </xf>
    <xf numFmtId="0" fontId="14" fillId="18" borderId="42" xfId="3" applyFont="1" applyFill="1" applyBorder="1" applyAlignment="1">
      <alignment vertical="center" wrapText="1"/>
    </xf>
    <xf numFmtId="0" fontId="14" fillId="8" borderId="41" xfId="0" applyFont="1" applyFill="1" applyBorder="1" applyAlignment="1">
      <alignment vertical="center" wrapText="1"/>
    </xf>
    <xf numFmtId="0" fontId="14" fillId="8" borderId="42" xfId="0" applyFont="1" applyFill="1" applyBorder="1" applyAlignment="1">
      <alignment vertical="center" wrapText="1"/>
    </xf>
    <xf numFmtId="0" fontId="14" fillId="8" borderId="43" xfId="0" applyFont="1" applyFill="1" applyBorder="1" applyAlignment="1">
      <alignment vertical="center" wrapText="1"/>
    </xf>
    <xf numFmtId="0" fontId="17" fillId="20" borderId="8" xfId="3" applyFont="1" applyFill="1" applyBorder="1" applyAlignment="1">
      <alignment vertical="center"/>
    </xf>
    <xf numFmtId="0" fontId="20" fillId="0" borderId="0" xfId="0" applyFont="1" applyAlignment="1">
      <alignment vertical="top"/>
    </xf>
    <xf numFmtId="0" fontId="14" fillId="0" borderId="0" xfId="0" applyFont="1" applyAlignment="1">
      <alignment wrapText="1"/>
    </xf>
    <xf numFmtId="0" fontId="14" fillId="6" borderId="1" xfId="0" applyFont="1" applyFill="1" applyBorder="1" applyAlignment="1">
      <alignment vertical="top"/>
    </xf>
    <xf numFmtId="0" fontId="14" fillId="6" borderId="9" xfId="0" applyFont="1" applyFill="1" applyBorder="1" applyAlignment="1">
      <alignment vertical="top" wrapText="1"/>
    </xf>
    <xf numFmtId="0" fontId="14" fillId="6" borderId="8" xfId="0" applyFont="1" applyFill="1" applyBorder="1" applyAlignment="1">
      <alignment vertical="center"/>
    </xf>
    <xf numFmtId="0" fontId="14" fillId="6" borderId="8" xfId="0" applyFont="1" applyFill="1" applyBorder="1" applyAlignment="1">
      <alignment vertical="top" wrapText="1"/>
    </xf>
    <xf numFmtId="0" fontId="14" fillId="6" borderId="1" xfId="0" applyFont="1" applyFill="1" applyBorder="1" applyAlignment="1">
      <alignment horizontal="center" vertical="top" wrapText="1"/>
    </xf>
    <xf numFmtId="0" fontId="14" fillId="0" borderId="10" xfId="0" applyFont="1" applyBorder="1" applyAlignment="1">
      <alignment horizontal="center"/>
    </xf>
    <xf numFmtId="0" fontId="14" fillId="0" borderId="1" xfId="0" applyFont="1" applyBorder="1" applyAlignment="1">
      <alignment horizontal="center" vertical="center" wrapText="1"/>
    </xf>
    <xf numFmtId="0" fontId="14" fillId="0" borderId="1" xfId="0" applyFont="1" applyBorder="1" applyAlignment="1">
      <alignment horizontal="center" vertical="center"/>
    </xf>
    <xf numFmtId="0" fontId="8" fillId="0" borderId="11" xfId="0" applyFont="1" applyBorder="1" applyAlignment="1">
      <alignment horizontal="left" wrapText="1"/>
    </xf>
    <xf numFmtId="0" fontId="8" fillId="0" borderId="1" xfId="0" applyFont="1" applyBorder="1" applyAlignment="1">
      <alignment horizontal="left" wrapText="1"/>
    </xf>
    <xf numFmtId="167" fontId="8" fillId="21" borderId="1" xfId="1" applyNumberFormat="1" applyFont="1" applyFill="1" applyBorder="1" applyAlignment="1">
      <alignment horizontal="center" vertical="center" wrapText="1"/>
    </xf>
    <xf numFmtId="0" fontId="8" fillId="0" borderId="0" xfId="0" applyFont="1" applyAlignment="1">
      <alignment horizontal="left" vertical="top" wrapText="1"/>
    </xf>
    <xf numFmtId="0" fontId="14" fillId="0" borderId="0" xfId="0" applyFont="1" applyAlignment="1">
      <alignment horizontal="center"/>
    </xf>
    <xf numFmtId="0" fontId="14" fillId="6" borderId="8" xfId="0" applyFont="1" applyFill="1" applyBorder="1" applyAlignment="1">
      <alignment horizontal="left" vertical="center"/>
    </xf>
    <xf numFmtId="0" fontId="14" fillId="6" borderId="10" xfId="0" applyFont="1" applyFill="1" applyBorder="1"/>
    <xf numFmtId="0" fontId="14" fillId="6" borderId="11" xfId="0" applyFont="1" applyFill="1" applyBorder="1"/>
    <xf numFmtId="0" fontId="8" fillId="0" borderId="9" xfId="0" applyFont="1" applyBorder="1" applyAlignment="1">
      <alignment vertical="top"/>
    </xf>
    <xf numFmtId="0" fontId="8" fillId="0" borderId="10" xfId="0" applyFont="1" applyBorder="1" applyAlignment="1">
      <alignment vertical="top"/>
    </xf>
    <xf numFmtId="0" fontId="8" fillId="0" borderId="11" xfId="0" applyFont="1" applyBorder="1" applyAlignment="1">
      <alignment vertical="top"/>
    </xf>
    <xf numFmtId="0" fontId="14" fillId="0" borderId="9" xfId="0" applyFont="1" applyBorder="1" applyAlignment="1">
      <alignment vertical="top"/>
    </xf>
    <xf numFmtId="0" fontId="14" fillId="0" borderId="10" xfId="0" applyFont="1" applyBorder="1" applyAlignment="1">
      <alignment vertical="top"/>
    </xf>
    <xf numFmtId="0" fontId="14" fillId="0" borderId="11" xfId="0" applyFont="1" applyBorder="1" applyAlignment="1">
      <alignment vertical="top"/>
    </xf>
    <xf numFmtId="0" fontId="14" fillId="0" borderId="9" xfId="0" applyFont="1" applyBorder="1"/>
    <xf numFmtId="0" fontId="14" fillId="0" borderId="11" xfId="0" applyFont="1" applyBorder="1"/>
    <xf numFmtId="0" fontId="8" fillId="0" borderId="1" xfId="0" applyFont="1" applyBorder="1" applyAlignment="1">
      <alignment horizontal="left" vertical="top" wrapText="1"/>
    </xf>
    <xf numFmtId="1" fontId="14" fillId="0" borderId="0" xfId="0" applyNumberFormat="1" applyFont="1" applyAlignment="1">
      <alignment horizontal="center" vertical="top"/>
    </xf>
    <xf numFmtId="0" fontId="8" fillId="6" borderId="12" xfId="0" applyFont="1" applyFill="1" applyBorder="1"/>
    <xf numFmtId="0" fontId="14" fillId="6" borderId="13" xfId="0" applyFont="1" applyFill="1" applyBorder="1" applyAlignment="1">
      <alignment vertical="center"/>
    </xf>
    <xf numFmtId="0" fontId="14" fillId="6" borderId="12" xfId="0" applyFont="1" applyFill="1" applyBorder="1" applyAlignment="1">
      <alignment vertical="center"/>
    </xf>
    <xf numFmtId="0" fontId="8" fillId="6" borderId="1" xfId="0" applyFont="1" applyFill="1" applyBorder="1" applyAlignment="1">
      <alignment wrapText="1"/>
    </xf>
    <xf numFmtId="0" fontId="8" fillId="0" borderId="0" xfId="0" applyFont="1" applyAlignment="1">
      <alignment vertical="center" wrapText="1"/>
    </xf>
    <xf numFmtId="0" fontId="23" fillId="25" borderId="0" xfId="0" applyFont="1" applyFill="1" applyAlignment="1">
      <alignment vertical="top" wrapText="1"/>
    </xf>
    <xf numFmtId="0" fontId="8" fillId="0" borderId="1" xfId="0" applyFont="1" applyBorder="1" applyAlignment="1">
      <alignment vertical="top" wrapText="1"/>
    </xf>
    <xf numFmtId="0" fontId="8" fillId="0" borderId="0" xfId="0" applyFont="1" applyAlignment="1">
      <alignment horizontal="left" vertical="center"/>
    </xf>
    <xf numFmtId="0" fontId="8" fillId="0" borderId="9" xfId="0" applyFont="1" applyBorder="1" applyAlignment="1">
      <alignment horizontal="left"/>
    </xf>
    <xf numFmtId="0" fontId="8" fillId="0" borderId="10" xfId="0" applyFont="1" applyBorder="1" applyAlignment="1">
      <alignment horizontal="left" wrapText="1"/>
    </xf>
    <xf numFmtId="0" fontId="14" fillId="0" borderId="0" xfId="0" applyFont="1" applyAlignment="1">
      <alignment horizontal="left" vertical="top"/>
    </xf>
    <xf numFmtId="0" fontId="14" fillId="0" borderId="0" xfId="0" applyFont="1" applyAlignment="1">
      <alignment horizontal="left"/>
    </xf>
    <xf numFmtId="0" fontId="14" fillId="0" borderId="3" xfId="0" applyFont="1" applyBorder="1" applyAlignment="1">
      <alignment horizontal="left" vertical="center" wrapText="1"/>
    </xf>
    <xf numFmtId="165" fontId="14" fillId="0" borderId="0" xfId="1" applyNumberFormat="1" applyFont="1" applyFill="1" applyBorder="1" applyAlignment="1">
      <alignment horizontal="left"/>
    </xf>
    <xf numFmtId="0" fontId="14" fillId="0" borderId="8" xfId="0" applyFont="1" applyBorder="1" applyAlignment="1">
      <alignment vertical="center" wrapText="1"/>
    </xf>
    <xf numFmtId="0" fontId="14" fillId="0" borderId="13" xfId="0" applyFont="1" applyBorder="1" applyAlignment="1">
      <alignment vertical="center" wrapText="1"/>
    </xf>
    <xf numFmtId="0" fontId="14" fillId="0" borderId="12" xfId="0" applyFont="1" applyBorder="1" applyAlignment="1">
      <alignment vertical="center" wrapText="1"/>
    </xf>
    <xf numFmtId="166" fontId="8" fillId="0" borderId="0" xfId="5" applyNumberFormat="1" applyAlignment="1">
      <alignment horizontal="left"/>
    </xf>
    <xf numFmtId="2" fontId="8" fillId="0" borderId="0" xfId="5" applyNumberFormat="1" applyAlignment="1">
      <alignment horizontal="left"/>
    </xf>
    <xf numFmtId="3" fontId="8" fillId="0" borderId="0" xfId="5" applyNumberFormat="1" applyAlignment="1">
      <alignment horizontal="left"/>
    </xf>
    <xf numFmtId="0" fontId="8" fillId="0" borderId="0" xfId="5" applyAlignment="1">
      <alignment horizontal="left"/>
    </xf>
    <xf numFmtId="166" fontId="8" fillId="0" borderId="0" xfId="5" applyNumberFormat="1" applyAlignment="1">
      <alignment horizontal="right"/>
    </xf>
    <xf numFmtId="2" fontId="8" fillId="0" borderId="0" xfId="5" applyNumberFormat="1" applyAlignment="1">
      <alignment horizontal="right"/>
    </xf>
    <xf numFmtId="3" fontId="8" fillId="0" borderId="0" xfId="5" applyNumberFormat="1" applyAlignment="1">
      <alignment horizontal="right"/>
    </xf>
    <xf numFmtId="0" fontId="8" fillId="0" borderId="0" xfId="6" quotePrefix="1" applyAlignment="1">
      <alignment horizontal="left" vertical="top"/>
    </xf>
    <xf numFmtId="0" fontId="8" fillId="0" borderId="0" xfId="6" quotePrefix="1" applyAlignment="1">
      <alignment horizontal="left" vertical="top" wrapText="1"/>
    </xf>
    <xf numFmtId="0" fontId="8" fillId="0" borderId="0" xfId="5"/>
    <xf numFmtId="0" fontId="8" fillId="0" borderId="0" xfId="6" applyAlignment="1">
      <alignment horizontal="left"/>
    </xf>
    <xf numFmtId="0" fontId="8" fillId="0" borderId="0" xfId="7" applyAlignment="1">
      <alignment horizontal="centerContinuous"/>
    </xf>
    <xf numFmtId="0" fontId="8" fillId="0" borderId="14" xfId="7" applyBorder="1" applyAlignment="1">
      <alignment horizontal="left"/>
    </xf>
    <xf numFmtId="3" fontId="8" fillId="0" borderId="29" xfId="7" applyNumberFormat="1" applyBorder="1" applyAlignment="1">
      <alignment horizontal="centerContinuous"/>
    </xf>
    <xf numFmtId="3" fontId="8" fillId="0" borderId="8" xfId="7" applyNumberFormat="1" applyBorder="1" applyAlignment="1">
      <alignment horizontal="centerContinuous"/>
    </xf>
    <xf numFmtId="0" fontId="8" fillId="0" borderId="0" xfId="7" applyAlignment="1">
      <alignment horizontal="left"/>
    </xf>
    <xf numFmtId="0" fontId="8" fillId="0" borderId="2" xfId="7" applyBorder="1" applyAlignment="1">
      <alignment horizontal="left"/>
    </xf>
    <xf numFmtId="3" fontId="8" fillId="0" borderId="4" xfId="7" applyNumberFormat="1" applyBorder="1" applyAlignment="1">
      <alignment horizontal="centerContinuous"/>
    </xf>
    <xf numFmtId="0" fontId="8" fillId="0" borderId="5" xfId="7" applyBorder="1" applyAlignment="1">
      <alignment horizontal="left" vertical="top" wrapText="1"/>
    </xf>
    <xf numFmtId="166" fontId="8" fillId="0" borderId="6" xfId="7" applyNumberFormat="1" applyBorder="1" applyAlignment="1">
      <alignment vertical="top" wrapText="1"/>
    </xf>
    <xf numFmtId="2" fontId="8" fillId="0" borderId="7" xfId="7" applyNumberFormat="1" applyBorder="1" applyAlignment="1">
      <alignment horizontal="left" vertical="top" wrapText="1"/>
    </xf>
    <xf numFmtId="3" fontId="8" fillId="0" borderId="1" xfId="7" applyNumberFormat="1" applyBorder="1" applyAlignment="1">
      <alignment horizontal="left" vertical="top" wrapText="1"/>
    </xf>
    <xf numFmtId="0" fontId="8" fillId="0" borderId="6" xfId="7" applyBorder="1" applyAlignment="1">
      <alignment horizontal="left" vertical="top" wrapText="1"/>
    </xf>
    <xf numFmtId="166" fontId="8" fillId="0" borderId="6" xfId="7" applyNumberFormat="1" applyBorder="1" applyAlignment="1">
      <alignment horizontal="left" vertical="top" wrapText="1"/>
    </xf>
    <xf numFmtId="0" fontId="8" fillId="0" borderId="0" xfId="5" applyAlignment="1">
      <alignment horizontal="left" vertical="top" wrapText="1"/>
    </xf>
    <xf numFmtId="0" fontId="8" fillId="0" borderId="14" xfId="8" applyBorder="1" applyAlignment="1">
      <alignment horizontal="left" vertical="top" wrapText="1"/>
    </xf>
    <xf numFmtId="166" fontId="8" fillId="0" borderId="0" xfId="8" applyNumberFormat="1" applyAlignment="1">
      <alignment horizontal="right" vertical="top" wrapText="1"/>
    </xf>
    <xf numFmtId="2" fontId="8" fillId="0" borderId="29" xfId="8" applyNumberFormat="1" applyBorder="1" applyAlignment="1">
      <alignment horizontal="right" vertical="top" wrapText="1"/>
    </xf>
    <xf numFmtId="3" fontId="8" fillId="0" borderId="29" xfId="8" applyNumberFormat="1" applyBorder="1" applyAlignment="1">
      <alignment horizontal="right" vertical="top" wrapText="1"/>
    </xf>
    <xf numFmtId="3" fontId="8" fillId="0" borderId="13" xfId="8" applyNumberFormat="1" applyBorder="1" applyAlignment="1">
      <alignment horizontal="right" vertical="top" wrapText="1"/>
    </xf>
    <xf numFmtId="3" fontId="8" fillId="0" borderId="0" xfId="8" applyNumberFormat="1" applyAlignment="1">
      <alignment horizontal="left" vertical="top" wrapText="1"/>
    </xf>
    <xf numFmtId="0" fontId="8" fillId="0" borderId="14" xfId="8" quotePrefix="1" applyBorder="1" applyAlignment="1">
      <alignment horizontal="left"/>
    </xf>
    <xf numFmtId="3" fontId="8" fillId="0" borderId="0" xfId="5" applyNumberFormat="1" applyAlignment="1">
      <alignment horizontal="left" vertical="top" wrapText="1"/>
    </xf>
    <xf numFmtId="0" fontId="8" fillId="0" borderId="14" xfId="8" applyBorder="1"/>
    <xf numFmtId="166" fontId="8" fillId="0" borderId="0" xfId="8" applyNumberFormat="1" applyAlignment="1">
      <alignment horizontal="right"/>
    </xf>
    <xf numFmtId="2" fontId="8" fillId="0" borderId="29" xfId="8" applyNumberFormat="1" applyBorder="1" applyAlignment="1">
      <alignment horizontal="right"/>
    </xf>
    <xf numFmtId="166" fontId="8" fillId="0" borderId="0" xfId="8" applyNumberFormat="1"/>
    <xf numFmtId="0" fontId="8" fillId="0" borderId="0" xfId="8"/>
    <xf numFmtId="0" fontId="8" fillId="0" borderId="14" xfId="10" applyBorder="1"/>
    <xf numFmtId="166" fontId="8" fillId="10" borderId="0" xfId="5" applyNumberFormat="1" applyFill="1" applyAlignment="1">
      <alignment horizontal="right"/>
    </xf>
    <xf numFmtId="2" fontId="8" fillId="0" borderId="29" xfId="11" applyNumberFormat="1" applyBorder="1" applyAlignment="1">
      <alignment horizontal="right"/>
    </xf>
    <xf numFmtId="0" fontId="8" fillId="0" borderId="0" xfId="13"/>
    <xf numFmtId="0" fontId="8" fillId="0" borderId="14" xfId="14" quotePrefix="1" applyBorder="1" applyAlignment="1">
      <alignment horizontal="left"/>
    </xf>
    <xf numFmtId="2" fontId="8" fillId="0" borderId="29" xfId="15" applyNumberFormat="1" applyBorder="1" applyAlignment="1">
      <alignment horizontal="right"/>
    </xf>
    <xf numFmtId="0" fontId="8" fillId="0" borderId="5" xfId="10" applyBorder="1"/>
    <xf numFmtId="2" fontId="8" fillId="0" borderId="7" xfId="11" applyNumberFormat="1" applyBorder="1" applyAlignment="1">
      <alignment horizontal="right"/>
    </xf>
    <xf numFmtId="0" fontId="8" fillId="0" borderId="5" xfId="14" quotePrefix="1" applyBorder="1" applyAlignment="1">
      <alignment horizontal="left"/>
    </xf>
    <xf numFmtId="2" fontId="8" fillId="0" borderId="7" xfId="15" applyNumberFormat="1" applyBorder="1" applyAlignment="1">
      <alignment horizontal="right"/>
    </xf>
    <xf numFmtId="166" fontId="8" fillId="0" borderId="0" xfId="6" applyNumberFormat="1"/>
    <xf numFmtId="2" fontId="8" fillId="0" borderId="0" xfId="6" applyNumberFormat="1"/>
    <xf numFmtId="3" fontId="8" fillId="0" borderId="0" xfId="6" applyNumberFormat="1"/>
    <xf numFmtId="0" fontId="8" fillId="0" borderId="0" xfId="6"/>
    <xf numFmtId="0" fontId="8" fillId="0" borderId="0" xfId="15"/>
    <xf numFmtId="166" fontId="8" fillId="0" borderId="0" xfId="5" applyNumberFormat="1"/>
    <xf numFmtId="2" fontId="8" fillId="0" borderId="0" xfId="5" applyNumberFormat="1"/>
    <xf numFmtId="3" fontId="8" fillId="0" borderId="0" xfId="5" applyNumberFormat="1"/>
    <xf numFmtId="0" fontId="25" fillId="0" borderId="0" xfId="0" applyFont="1"/>
    <xf numFmtId="0" fontId="14" fillId="18" borderId="0" xfId="0" applyFont="1" applyFill="1" applyAlignment="1">
      <alignment vertical="top"/>
    </xf>
    <xf numFmtId="0" fontId="2" fillId="18" borderId="0" xfId="0" applyFont="1" applyFill="1"/>
    <xf numFmtId="0" fontId="28" fillId="0" borderId="0" xfId="0" applyFont="1" applyAlignment="1">
      <alignment vertical="top"/>
    </xf>
    <xf numFmtId="166" fontId="11" fillId="0" borderId="0" xfId="0" applyNumberFormat="1" applyFont="1" applyAlignment="1">
      <alignment horizontal="left" vertical="top" wrapText="1"/>
    </xf>
    <xf numFmtId="0" fontId="11" fillId="0" borderId="0" xfId="0" applyFont="1" applyAlignment="1">
      <alignment horizontal="left" vertical="top" wrapText="1"/>
    </xf>
    <xf numFmtId="2" fontId="11" fillId="0" borderId="0" xfId="0" applyNumberFormat="1" applyFont="1" applyAlignment="1">
      <alignment horizontal="left" vertical="top" wrapText="1"/>
    </xf>
    <xf numFmtId="0" fontId="12" fillId="0" borderId="0" xfId="0" applyFont="1" applyAlignment="1">
      <alignment vertical="center" wrapText="1"/>
    </xf>
    <xf numFmtId="2" fontId="14" fillId="0" borderId="0" xfId="0" applyNumberFormat="1" applyFont="1" applyAlignment="1">
      <alignment horizontal="left" vertical="center"/>
    </xf>
    <xf numFmtId="0" fontId="14" fillId="4" borderId="9" xfId="0" applyFont="1" applyFill="1" applyBorder="1"/>
    <xf numFmtId="0" fontId="14" fillId="4" borderId="10" xfId="0" applyFont="1" applyFill="1" applyBorder="1"/>
    <xf numFmtId="0" fontId="14" fillId="4" borderId="11" xfId="0" applyFont="1" applyFill="1" applyBorder="1"/>
    <xf numFmtId="0" fontId="8" fillId="6" borderId="1" xfId="0" applyFont="1" applyFill="1" applyBorder="1" applyAlignment="1">
      <alignment vertical="top" wrapText="1"/>
    </xf>
    <xf numFmtId="1" fontId="8" fillId="0" borderId="3" xfId="0" applyNumberFormat="1" applyFont="1" applyBorder="1"/>
    <xf numFmtId="0" fontId="14" fillId="6" borderId="12" xfId="0" applyFont="1" applyFill="1" applyBorder="1" applyAlignment="1">
      <alignment vertical="top" wrapText="1"/>
    </xf>
    <xf numFmtId="1" fontId="14" fillId="4" borderId="9" xfId="0" applyNumberFormat="1" applyFont="1" applyFill="1" applyBorder="1"/>
    <xf numFmtId="1" fontId="14" fillId="4" borderId="10" xfId="0" applyNumberFormat="1" applyFont="1" applyFill="1" applyBorder="1"/>
    <xf numFmtId="1" fontId="14" fillId="4" borderId="11" xfId="0" applyNumberFormat="1" applyFont="1" applyFill="1" applyBorder="1"/>
    <xf numFmtId="0" fontId="14" fillId="6" borderId="8" xfId="0" applyFont="1" applyFill="1" applyBorder="1" applyAlignment="1">
      <alignment vertical="center" wrapText="1"/>
    </xf>
    <xf numFmtId="2" fontId="14" fillId="3" borderId="8" xfId="0" applyNumberFormat="1" applyFont="1" applyFill="1" applyBorder="1" applyAlignment="1">
      <alignment vertical="center" wrapText="1"/>
    </xf>
    <xf numFmtId="2" fontId="14" fillId="3" borderId="13" xfId="0" applyNumberFormat="1" applyFont="1" applyFill="1" applyBorder="1" applyAlignment="1">
      <alignment vertical="center" wrapText="1"/>
    </xf>
    <xf numFmtId="2" fontId="14" fillId="3" borderId="12" xfId="0" applyNumberFormat="1" applyFont="1" applyFill="1" applyBorder="1" applyAlignment="1">
      <alignment vertical="center" wrapText="1"/>
    </xf>
    <xf numFmtId="2" fontId="14" fillId="3" borderId="8" xfId="0" applyNumberFormat="1" applyFont="1" applyFill="1" applyBorder="1" applyAlignment="1">
      <alignment vertical="center"/>
    </xf>
    <xf numFmtId="2" fontId="14" fillId="3" borderId="13" xfId="0" applyNumberFormat="1" applyFont="1" applyFill="1" applyBorder="1" applyAlignment="1">
      <alignment vertical="center"/>
    </xf>
    <xf numFmtId="2" fontId="14" fillId="3" borderId="12" xfId="0" applyNumberFormat="1" applyFont="1" applyFill="1" applyBorder="1" applyAlignment="1">
      <alignment vertical="center"/>
    </xf>
    <xf numFmtId="9" fontId="20" fillId="0" borderId="0" xfId="0" applyNumberFormat="1" applyFont="1"/>
    <xf numFmtId="0" fontId="8" fillId="28" borderId="1" xfId="0" applyFont="1" applyFill="1" applyBorder="1" applyAlignment="1">
      <alignment horizontal="left"/>
    </xf>
    <xf numFmtId="0" fontId="8" fillId="5" borderId="12" xfId="1" applyNumberFormat="1" applyFont="1" applyFill="1" applyBorder="1" applyAlignment="1">
      <alignment horizontal="right" vertical="center"/>
    </xf>
    <xf numFmtId="0" fontId="8" fillId="28" borderId="1" xfId="0" applyFont="1" applyFill="1" applyBorder="1"/>
    <xf numFmtId="0" fontId="14" fillId="0" borderId="1" xfId="0" applyFont="1" applyBorder="1"/>
    <xf numFmtId="0" fontId="14" fillId="0" borderId="2" xfId="0" applyFont="1" applyBorder="1"/>
    <xf numFmtId="0" fontId="14" fillId="0" borderId="4" xfId="0" applyFont="1" applyBorder="1"/>
    <xf numFmtId="0" fontId="8" fillId="14" borderId="9" xfId="0" applyFont="1" applyFill="1" applyBorder="1" applyAlignment="1">
      <alignment vertical="center"/>
    </xf>
    <xf numFmtId="0" fontId="8" fillId="14" borderId="10" xfId="0" applyFont="1" applyFill="1" applyBorder="1" applyAlignment="1">
      <alignment vertical="center"/>
    </xf>
    <xf numFmtId="0" fontId="8" fillId="14" borderId="11" xfId="0" applyFont="1" applyFill="1" applyBorder="1" applyAlignment="1">
      <alignment vertical="center"/>
    </xf>
    <xf numFmtId="0" fontId="8" fillId="0" borderId="3" xfId="0" applyFont="1" applyBorder="1" applyAlignment="1">
      <alignment horizontal="right"/>
    </xf>
    <xf numFmtId="0" fontId="8" fillId="14" borderId="9" xfId="0" applyFont="1" applyFill="1" applyBorder="1" applyAlignment="1">
      <alignment vertical="center" wrapText="1"/>
    </xf>
    <xf numFmtId="0" fontId="8" fillId="14" borderId="10" xfId="0" applyFont="1" applyFill="1" applyBorder="1" applyAlignment="1">
      <alignment vertical="center" wrapText="1"/>
    </xf>
    <xf numFmtId="0" fontId="8" fillId="14" borderId="11" xfId="0" applyFont="1" applyFill="1" applyBorder="1" applyAlignment="1">
      <alignment vertical="center" wrapText="1"/>
    </xf>
    <xf numFmtId="0" fontId="8" fillId="14" borderId="1" xfId="0" applyFont="1" applyFill="1" applyBorder="1" applyAlignment="1">
      <alignment horizontal="left" vertical="top"/>
    </xf>
    <xf numFmtId="0" fontId="8" fillId="4" borderId="10" xfId="0" applyFont="1" applyFill="1" applyBorder="1" applyAlignment="1">
      <alignment horizontal="left" vertical="top"/>
    </xf>
    <xf numFmtId="0" fontId="12" fillId="14" borderId="1" xfId="0" applyFont="1" applyFill="1" applyBorder="1" applyAlignment="1">
      <alignment horizontal="left" vertical="top" wrapText="1"/>
    </xf>
    <xf numFmtId="1" fontId="8" fillId="22" borderId="1" xfId="1" applyNumberFormat="1" applyFont="1" applyFill="1" applyBorder="1" applyAlignment="1">
      <alignment horizontal="right" vertical="top"/>
    </xf>
    <xf numFmtId="0" fontId="8" fillId="14" borderId="1" xfId="0" applyFont="1" applyFill="1" applyBorder="1" applyAlignment="1">
      <alignment horizontal="center" vertical="center"/>
    </xf>
    <xf numFmtId="0" fontId="14" fillId="0" borderId="8" xfId="0" applyFont="1" applyBorder="1" applyAlignment="1">
      <alignment horizontal="left" vertical="top" wrapText="1"/>
    </xf>
    <xf numFmtId="0" fontId="14" fillId="0" borderId="13" xfId="0" applyFont="1" applyBorder="1" applyAlignment="1">
      <alignment horizontal="left" vertical="top" wrapText="1"/>
    </xf>
    <xf numFmtId="0" fontId="14" fillId="0" borderId="12" xfId="0" applyFont="1" applyBorder="1" applyAlignment="1">
      <alignment horizontal="left" vertical="top" wrapText="1"/>
    </xf>
    <xf numFmtId="0" fontId="8" fillId="0" borderId="8" xfId="0" applyFont="1" applyBorder="1" applyAlignment="1">
      <alignment horizontal="left" vertical="top" wrapText="1"/>
    </xf>
    <xf numFmtId="0" fontId="8" fillId="0" borderId="13" xfId="0" applyFont="1" applyBorder="1" applyAlignment="1">
      <alignment horizontal="left" vertical="top" wrapText="1"/>
    </xf>
    <xf numFmtId="0" fontId="8" fillId="0" borderId="12" xfId="0" applyFont="1" applyBorder="1" applyAlignment="1">
      <alignment horizontal="left" vertical="top" wrapText="1"/>
    </xf>
    <xf numFmtId="0" fontId="23" fillId="25" borderId="0" xfId="0" applyFont="1" applyFill="1" applyAlignment="1">
      <alignment horizontal="left" vertical="top" wrapText="1"/>
    </xf>
    <xf numFmtId="0" fontId="14" fillId="6" borderId="9" xfId="0" applyFont="1" applyFill="1" applyBorder="1" applyAlignment="1">
      <alignment horizontal="center"/>
    </xf>
    <xf numFmtId="0" fontId="14" fillId="6" borderId="10" xfId="0" applyFont="1" applyFill="1" applyBorder="1" applyAlignment="1">
      <alignment horizontal="center"/>
    </xf>
    <xf numFmtId="0" fontId="14" fillId="6" borderId="11" xfId="0" applyFont="1" applyFill="1" applyBorder="1" applyAlignment="1">
      <alignment horizontal="center"/>
    </xf>
    <xf numFmtId="0" fontId="8" fillId="0" borderId="0" xfId="0" applyFont="1" applyAlignment="1">
      <alignment horizontal="left" vertical="center" wrapText="1"/>
    </xf>
    <xf numFmtId="0" fontId="26" fillId="0" borderId="8" xfId="0" applyFont="1" applyBorder="1" applyAlignment="1">
      <alignment horizontal="left" vertical="top" wrapText="1"/>
    </xf>
    <xf numFmtId="0" fontId="26" fillId="0" borderId="13" xfId="0" applyFont="1" applyBorder="1" applyAlignment="1">
      <alignment horizontal="left" vertical="top" wrapText="1"/>
    </xf>
    <xf numFmtId="0" fontId="26" fillId="0" borderId="12" xfId="0" applyFont="1" applyBorder="1" applyAlignment="1">
      <alignment horizontal="left" vertical="top" wrapText="1"/>
    </xf>
    <xf numFmtId="0" fontId="29" fillId="0" borderId="8" xfId="0" applyFont="1" applyBorder="1" applyAlignment="1">
      <alignment horizontal="left" vertical="top" wrapText="1"/>
    </xf>
    <xf numFmtId="167" fontId="14" fillId="6" borderId="9" xfId="0" applyNumberFormat="1" applyFont="1" applyFill="1" applyBorder="1" applyAlignment="1">
      <alignment horizontal="center"/>
    </xf>
    <xf numFmtId="167" fontId="14" fillId="6" borderId="10" xfId="0" applyNumberFormat="1" applyFont="1" applyFill="1" applyBorder="1" applyAlignment="1">
      <alignment horizontal="center"/>
    </xf>
    <xf numFmtId="167" fontId="14" fillId="6" borderId="11" xfId="0" applyNumberFormat="1" applyFont="1" applyFill="1" applyBorder="1" applyAlignment="1">
      <alignment horizontal="center"/>
    </xf>
    <xf numFmtId="0" fontId="14" fillId="0" borderId="0" xfId="0" applyFont="1" applyAlignment="1">
      <alignment horizontal="left"/>
    </xf>
    <xf numFmtId="0" fontId="14" fillId="0" borderId="1" xfId="0" applyFont="1" applyBorder="1" applyAlignment="1">
      <alignment horizontal="left" vertical="center" wrapText="1"/>
    </xf>
    <xf numFmtId="0" fontId="13" fillId="26" borderId="0" xfId="0" applyFont="1" applyFill="1" applyAlignment="1">
      <alignment horizontal="left" vertical="top" wrapText="1"/>
    </xf>
    <xf numFmtId="0" fontId="8" fillId="0" borderId="0" xfId="0" applyFont="1" applyAlignment="1">
      <alignment horizontal="left" vertical="top" wrapText="1"/>
    </xf>
    <xf numFmtId="0" fontId="14" fillId="19" borderId="9" xfId="0" applyFont="1" applyFill="1" applyBorder="1" applyAlignment="1">
      <alignment horizontal="center"/>
    </xf>
    <xf numFmtId="0" fontId="14" fillId="19" borderId="10" xfId="0" applyFont="1" applyFill="1" applyBorder="1" applyAlignment="1">
      <alignment horizontal="center"/>
    </xf>
    <xf numFmtId="0" fontId="14" fillId="19" borderId="11" xfId="0" applyFont="1" applyFill="1" applyBorder="1" applyAlignment="1">
      <alignment horizontal="center"/>
    </xf>
    <xf numFmtId="0" fontId="8" fillId="0" borderId="9" xfId="0" applyFont="1" applyBorder="1" applyAlignment="1">
      <alignment vertical="top" wrapText="1"/>
    </xf>
    <xf numFmtId="0" fontId="8" fillId="0" borderId="10" xfId="0" applyFont="1" applyBorder="1" applyAlignment="1">
      <alignment vertical="top" wrapText="1"/>
    </xf>
    <xf numFmtId="0" fontId="8" fillId="0" borderId="11" xfId="0" applyFont="1" applyBorder="1" applyAlignment="1">
      <alignment vertical="top" wrapText="1"/>
    </xf>
    <xf numFmtId="0" fontId="14" fillId="0" borderId="1" xfId="0" applyFont="1" applyBorder="1" applyAlignment="1">
      <alignment horizontal="center" vertical="center" wrapText="1"/>
    </xf>
    <xf numFmtId="0" fontId="14" fillId="19" borderId="9" xfId="0" applyFont="1" applyFill="1" applyBorder="1" applyAlignment="1">
      <alignment horizontal="center" vertical="center" wrapText="1"/>
    </xf>
    <xf numFmtId="0" fontId="14" fillId="19" borderId="10" xfId="0" applyFont="1" applyFill="1" applyBorder="1" applyAlignment="1">
      <alignment horizontal="center" vertical="center" wrapText="1"/>
    </xf>
    <xf numFmtId="0" fontId="14" fillId="19" borderId="11" xfId="0" applyFont="1" applyFill="1" applyBorder="1" applyAlignment="1">
      <alignment horizontal="center" vertical="center" wrapText="1"/>
    </xf>
    <xf numFmtId="0" fontId="8" fillId="4" borderId="1" xfId="0" applyFont="1" applyFill="1" applyBorder="1" applyAlignment="1">
      <alignment vertical="center" wrapText="1"/>
    </xf>
    <xf numFmtId="167" fontId="8" fillId="21" borderId="1" xfId="0" applyNumberFormat="1" applyFont="1" applyFill="1" applyBorder="1" applyAlignment="1">
      <alignment horizontal="center" vertical="center"/>
    </xf>
    <xf numFmtId="167" fontId="8" fillId="21" borderId="8" xfId="1" applyNumberFormat="1" applyFont="1" applyFill="1" applyBorder="1" applyAlignment="1">
      <alignment horizontal="center" vertical="center" wrapText="1"/>
    </xf>
    <xf numFmtId="167" fontId="8" fillId="21" borderId="13" xfId="1" applyNumberFormat="1" applyFont="1" applyFill="1" applyBorder="1" applyAlignment="1">
      <alignment horizontal="center" vertical="center" wrapText="1"/>
    </xf>
    <xf numFmtId="167" fontId="8" fillId="21" borderId="12" xfId="1" applyNumberFormat="1" applyFont="1" applyFill="1" applyBorder="1" applyAlignment="1">
      <alignment horizontal="center" vertical="center" wrapText="1"/>
    </xf>
    <xf numFmtId="167" fontId="8" fillId="21" borderId="8" xfId="0" applyNumberFormat="1" applyFont="1" applyFill="1" applyBorder="1" applyAlignment="1">
      <alignment horizontal="center" vertical="center"/>
    </xf>
    <xf numFmtId="167" fontId="8" fillId="21" borderId="13" xfId="0" applyNumberFormat="1" applyFont="1" applyFill="1" applyBorder="1" applyAlignment="1">
      <alignment horizontal="center" vertical="center"/>
    </xf>
    <xf numFmtId="167" fontId="8" fillId="21" borderId="12" xfId="0" applyNumberFormat="1" applyFont="1" applyFill="1" applyBorder="1" applyAlignment="1">
      <alignment horizontal="center" vertical="center"/>
    </xf>
    <xf numFmtId="167" fontId="8" fillId="21" borderId="1" xfId="1" applyNumberFormat="1" applyFont="1" applyFill="1" applyBorder="1" applyAlignment="1">
      <alignment horizontal="center" vertical="center" wrapText="1"/>
    </xf>
    <xf numFmtId="0" fontId="14" fillId="0" borderId="1" xfId="0" applyFont="1" applyBorder="1" applyAlignment="1">
      <alignment horizontal="left" vertical="center"/>
    </xf>
    <xf numFmtId="0" fontId="8" fillId="0" borderId="11" xfId="0" applyFont="1" applyBorder="1" applyAlignment="1">
      <alignment horizontal="left" wrapText="1"/>
    </xf>
    <xf numFmtId="0" fontId="8" fillId="0" borderId="1" xfId="0" applyFont="1" applyBorder="1" applyAlignment="1">
      <alignment horizontal="left" wrapText="1"/>
    </xf>
    <xf numFmtId="0" fontId="8" fillId="0" borderId="11" xfId="0" applyFont="1" applyBorder="1" applyAlignment="1">
      <alignment horizontal="left"/>
    </xf>
    <xf numFmtId="0" fontId="8" fillId="0" borderId="1" xfId="0" applyFont="1" applyBorder="1" applyAlignment="1">
      <alignment horizontal="left"/>
    </xf>
    <xf numFmtId="0" fontId="8" fillId="0" borderId="9" xfId="0" applyFont="1" applyBorder="1" applyAlignment="1">
      <alignment horizontal="left" wrapText="1"/>
    </xf>
    <xf numFmtId="0" fontId="14" fillId="0" borderId="8" xfId="0" applyFont="1" applyBorder="1" applyAlignment="1">
      <alignment horizontal="left" vertical="center" wrapText="1"/>
    </xf>
    <xf numFmtId="0" fontId="14" fillId="0" borderId="13" xfId="0" applyFont="1" applyBorder="1" applyAlignment="1">
      <alignment horizontal="left" vertical="center" wrapText="1"/>
    </xf>
    <xf numFmtId="0" fontId="14" fillId="0" borderId="12" xfId="0" applyFont="1" applyBorder="1" applyAlignment="1">
      <alignment horizontal="left" vertical="center" wrapText="1"/>
    </xf>
    <xf numFmtId="0" fontId="14" fillId="0" borderId="1" xfId="0" applyFont="1" applyBorder="1" applyAlignment="1">
      <alignment horizontal="center"/>
    </xf>
    <xf numFmtId="0" fontId="14" fillId="0" borderId="1" xfId="0" applyFont="1" applyBorder="1" applyAlignment="1">
      <alignment horizontal="center" vertical="center"/>
    </xf>
    <xf numFmtId="0" fontId="23" fillId="27" borderId="0" xfId="0" applyFont="1" applyFill="1" applyAlignment="1">
      <alignment horizontal="left" vertical="top" wrapText="1"/>
    </xf>
    <xf numFmtId="0" fontId="14" fillId="0" borderId="2"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7" xfId="0" applyFont="1" applyBorder="1" applyAlignment="1">
      <alignment horizontal="center" vertical="center" wrapText="1"/>
    </xf>
    <xf numFmtId="0" fontId="8" fillId="0" borderId="1" xfId="0" applyFont="1" applyBorder="1" applyAlignment="1">
      <alignment horizontal="left" vertical="top" wrapText="1"/>
    </xf>
    <xf numFmtId="0" fontId="14" fillId="4" borderId="0" xfId="0" applyFont="1" applyFill="1" applyAlignment="1">
      <alignment horizontal="left" wrapText="1"/>
    </xf>
    <xf numFmtId="0" fontId="14" fillId="4" borderId="0" xfId="0" applyFont="1" applyFill="1" applyAlignment="1">
      <alignment horizontal="left" vertical="center" wrapText="1"/>
    </xf>
    <xf numFmtId="0" fontId="7" fillId="11" borderId="22" xfId="0" applyFont="1" applyFill="1" applyBorder="1" applyAlignment="1">
      <alignment horizontal="center"/>
    </xf>
    <xf numFmtId="0" fontId="7" fillId="11" borderId="23" xfId="0" applyFont="1" applyFill="1" applyBorder="1" applyAlignment="1">
      <alignment horizontal="center"/>
    </xf>
    <xf numFmtId="0" fontId="7" fillId="11" borderId="24" xfId="0" applyFont="1" applyFill="1" applyBorder="1" applyAlignment="1">
      <alignment horizontal="center"/>
    </xf>
    <xf numFmtId="0" fontId="14" fillId="0" borderId="9" xfId="7" applyFont="1" applyBorder="1" applyAlignment="1">
      <alignment horizontal="center"/>
    </xf>
    <xf numFmtId="0" fontId="14" fillId="0" borderId="10" xfId="7" applyFont="1" applyBorder="1" applyAlignment="1">
      <alignment horizontal="center"/>
    </xf>
    <xf numFmtId="0" fontId="8" fillId="0" borderId="11" xfId="7" applyBorder="1" applyAlignment="1">
      <alignment horizontal="center"/>
    </xf>
    <xf numFmtId="0" fontId="14" fillId="0" borderId="9" xfId="7" applyFont="1" applyBorder="1" applyAlignment="1">
      <alignment horizontal="center" vertical="top" wrapText="1"/>
    </xf>
    <xf numFmtId="0" fontId="14" fillId="0" borderId="10" xfId="7" applyFont="1" applyBorder="1" applyAlignment="1">
      <alignment horizontal="center" vertical="top" wrapText="1"/>
    </xf>
    <xf numFmtId="0" fontId="14" fillId="0" borderId="11" xfId="7" applyFont="1" applyBorder="1" applyAlignment="1">
      <alignment horizontal="center" vertical="top" wrapText="1"/>
    </xf>
    <xf numFmtId="0" fontId="8" fillId="0" borderId="0" xfId="7" applyAlignment="1">
      <alignment horizontal="center"/>
    </xf>
    <xf numFmtId="0" fontId="8" fillId="0" borderId="29" xfId="7" applyBorder="1" applyAlignment="1">
      <alignment horizontal="center"/>
    </xf>
    <xf numFmtId="0" fontId="8" fillId="0" borderId="3" xfId="7" applyBorder="1" applyAlignment="1">
      <alignment horizontal="center"/>
    </xf>
    <xf numFmtId="0" fontId="8" fillId="0" borderId="4" xfId="7" applyBorder="1" applyAlignment="1">
      <alignment horizontal="center"/>
    </xf>
    <xf numFmtId="49" fontId="22" fillId="0" borderId="0" xfId="0" applyNumberFormat="1" applyFont="1" applyAlignment="1">
      <alignment horizontal="left" vertical="top" wrapText="1"/>
    </xf>
    <xf numFmtId="0" fontId="9" fillId="0" borderId="0" xfId="17" applyBorder="1" applyAlignment="1" applyProtection="1">
      <alignment horizontal="left" vertical="top" wrapText="1"/>
    </xf>
    <xf numFmtId="0" fontId="22" fillId="0" borderId="0" xfId="0" applyFont="1" applyAlignment="1">
      <alignment horizontal="left" vertical="top" wrapText="1"/>
    </xf>
    <xf numFmtId="0" fontId="8" fillId="0" borderId="1" xfId="0" applyFont="1" applyBorder="1" applyAlignment="1">
      <alignment wrapText="1"/>
    </xf>
    <xf numFmtId="0" fontId="23" fillId="8" borderId="0" xfId="0" applyFont="1" applyFill="1" applyAlignment="1">
      <alignment horizontal="left" vertical="top" wrapText="1"/>
    </xf>
    <xf numFmtId="0" fontId="14" fillId="6" borderId="1" xfId="0" applyFont="1" applyFill="1" applyBorder="1" applyAlignment="1">
      <alignment horizontal="left"/>
    </xf>
    <xf numFmtId="0" fontId="14" fillId="4" borderId="0" xfId="0" applyFont="1" applyFill="1" applyAlignment="1">
      <alignment horizontal="center"/>
    </xf>
    <xf numFmtId="0" fontId="8" fillId="0" borderId="0" xfId="0" applyFont="1" applyAlignment="1">
      <alignment wrapText="1"/>
    </xf>
    <xf numFmtId="0" fontId="8" fillId="0" borderId="0" xfId="0" applyFont="1" applyAlignment="1">
      <alignment vertical="center" wrapText="1"/>
    </xf>
    <xf numFmtId="0" fontId="8" fillId="0" borderId="0" xfId="0" applyFont="1" applyAlignment="1">
      <alignment vertical="top" wrapText="1"/>
    </xf>
    <xf numFmtId="0" fontId="8" fillId="0" borderId="0" xfId="0" applyFont="1" applyAlignment="1">
      <alignment vertical="top"/>
    </xf>
    <xf numFmtId="1" fontId="8" fillId="23" borderId="9" xfId="0" applyNumberFormat="1" applyFont="1" applyFill="1" applyBorder="1" applyAlignment="1">
      <alignment vertical="top"/>
    </xf>
    <xf numFmtId="1" fontId="8" fillId="23" borderId="10" xfId="0" applyNumberFormat="1" applyFont="1" applyFill="1" applyBorder="1" applyAlignment="1">
      <alignment vertical="top"/>
    </xf>
    <xf numFmtId="1" fontId="8" fillId="23" borderId="11" xfId="0" applyNumberFormat="1" applyFont="1" applyFill="1" applyBorder="1" applyAlignment="1">
      <alignment vertical="top"/>
    </xf>
    <xf numFmtId="0" fontId="14" fillId="0" borderId="9" xfId="0" applyFont="1" applyBorder="1" applyAlignment="1">
      <alignment vertical="top"/>
    </xf>
    <xf numFmtId="0" fontId="14" fillId="0" borderId="10" xfId="0" applyFont="1" applyBorder="1" applyAlignment="1">
      <alignment vertical="top"/>
    </xf>
    <xf numFmtId="0" fontId="14" fillId="0" borderId="11" xfId="0" applyFont="1" applyBorder="1" applyAlignment="1">
      <alignment vertical="top"/>
    </xf>
    <xf numFmtId="0" fontId="8" fillId="0" borderId="9" xfId="0" applyFont="1" applyBorder="1" applyAlignment="1">
      <alignment horizontal="center" vertical="top" wrapText="1"/>
    </xf>
    <xf numFmtId="0" fontId="8" fillId="0" borderId="10" xfId="0" applyFont="1" applyBorder="1" applyAlignment="1">
      <alignment horizontal="center" vertical="top" wrapText="1"/>
    </xf>
    <xf numFmtId="0" fontId="8" fillId="0" borderId="11" xfId="0" applyFont="1" applyBorder="1" applyAlignment="1">
      <alignment horizontal="center" vertical="top" wrapText="1"/>
    </xf>
    <xf numFmtId="0" fontId="8" fillId="0" borderId="9" xfId="0" applyFont="1" applyBorder="1" applyAlignment="1">
      <alignment horizontal="left" vertical="top" wrapText="1"/>
    </xf>
    <xf numFmtId="0" fontId="8" fillId="0" borderId="10" xfId="0" applyFont="1" applyBorder="1" applyAlignment="1">
      <alignment horizontal="left" vertical="top" wrapText="1"/>
    </xf>
    <xf numFmtId="0" fontId="8" fillId="0" borderId="11" xfId="0" applyFont="1" applyBorder="1" applyAlignment="1">
      <alignment horizontal="left" vertical="top" wrapText="1"/>
    </xf>
    <xf numFmtId="0" fontId="14" fillId="0" borderId="9" xfId="0" applyFont="1" applyBorder="1" applyAlignment="1">
      <alignment horizontal="left" vertical="top"/>
    </xf>
    <xf numFmtId="0" fontId="14" fillId="0" borderId="11" xfId="0" applyFont="1" applyBorder="1" applyAlignment="1">
      <alignment horizontal="left" vertical="top"/>
    </xf>
    <xf numFmtId="1" fontId="8" fillId="23" borderId="9" xfId="0" applyNumberFormat="1" applyFont="1" applyFill="1" applyBorder="1" applyAlignment="1">
      <alignment horizontal="right" vertical="top"/>
    </xf>
    <xf numFmtId="1" fontId="8" fillId="23" borderId="11" xfId="0" applyNumberFormat="1" applyFont="1" applyFill="1" applyBorder="1" applyAlignment="1">
      <alignment horizontal="right" vertical="top"/>
    </xf>
    <xf numFmtId="0" fontId="8" fillId="0" borderId="9" xfId="0" applyFont="1" applyBorder="1" applyAlignment="1">
      <alignment vertical="center" wrapText="1"/>
    </xf>
    <xf numFmtId="0" fontId="8" fillId="0" borderId="10" xfId="0" applyFont="1" applyBorder="1" applyAlignment="1">
      <alignment vertical="center" wrapText="1"/>
    </xf>
    <xf numFmtId="0" fontId="8" fillId="0" borderId="11" xfId="0" applyFont="1" applyBorder="1" applyAlignment="1">
      <alignment vertical="center" wrapText="1"/>
    </xf>
    <xf numFmtId="0" fontId="14" fillId="4" borderId="0" xfId="0" applyFont="1" applyFill="1" applyAlignment="1"/>
    <xf numFmtId="0" fontId="14" fillId="4" borderId="9" xfId="0" applyFont="1" applyFill="1" applyBorder="1" applyAlignment="1"/>
    <xf numFmtId="0" fontId="14" fillId="4" borderId="10" xfId="0" applyFont="1" applyFill="1" applyBorder="1" applyAlignment="1"/>
    <xf numFmtId="0" fontId="14" fillId="4" borderId="11" xfId="0" applyFont="1" applyFill="1" applyBorder="1" applyAlignment="1"/>
    <xf numFmtId="0" fontId="8" fillId="0" borderId="1" xfId="0" applyFont="1" applyBorder="1" applyAlignment="1"/>
  </cellXfs>
  <cellStyles count="19">
    <cellStyle name="Comma" xfId="1" builtinId="3"/>
    <cellStyle name="Comma 2" xfId="2" xr:uid="{01993824-05B7-4A87-8082-BC1944B230BB}"/>
    <cellStyle name="Comma 22" xfId="16" xr:uid="{21B355C3-8E57-4F3B-8D5B-8041D5EF598C}"/>
    <cellStyle name="Comma 23" xfId="9" xr:uid="{A0E1BC34-E40B-4F1D-A423-B691F732F8EB}"/>
    <cellStyle name="Comma 24" xfId="12" xr:uid="{F9CFC00F-6568-421C-B4D1-54F5641A2E0E}"/>
    <cellStyle name="Hyperlink" xfId="3" builtinId="8"/>
    <cellStyle name="Hyperlink 2" xfId="17" xr:uid="{D90AD1A0-8C8E-4A3E-AD22-2DE0F0715093}"/>
    <cellStyle name="Normal" xfId="0" builtinId="0"/>
    <cellStyle name="Normal 2 3 2" xfId="5" xr:uid="{19CFC11B-A52C-4CCB-B346-A5994B1E6891}"/>
    <cellStyle name="Normal 3" xfId="18" xr:uid="{348B5A7E-688F-49DE-81E1-12EE16BF73C8}"/>
    <cellStyle name="Normal 54" xfId="6" xr:uid="{EB903C5E-7A7F-427C-A1FC-AD62DE923DEC}"/>
    <cellStyle name="Normal 59" xfId="7" xr:uid="{78FE37A6-CC73-42A2-87BF-45AF4A552AA3}"/>
    <cellStyle name="Normal 60" xfId="10" xr:uid="{719CCC77-FB61-454C-9D4E-91476744531B}"/>
    <cellStyle name="Normal 61" xfId="13" xr:uid="{4031917C-5E36-49CA-AB7B-644DE6C66247}"/>
    <cellStyle name="Normal 63" xfId="14" xr:uid="{A5810AC4-C511-4E26-8A0A-37590D029E42}"/>
    <cellStyle name="Normal 64" xfId="15" xr:uid="{D619E931-4F3E-4634-A39F-69EC6488C8E8}"/>
    <cellStyle name="Normal 65" xfId="8" xr:uid="{4EA3DC67-3CCF-4B91-8A52-E65FFDA8F959}"/>
    <cellStyle name="Normal 66" xfId="11" xr:uid="{B8212E63-0FEF-4B04-90E5-8BAB3D9E2A4C}"/>
    <cellStyle name="Percent" xfId="4" builtinId="5"/>
  </cellStyles>
  <dxfs count="0"/>
  <tableStyles count="0" defaultTableStyle="TableStyleMedium2" defaultPivotStyle="PivotStyleLight16"/>
  <colors>
    <mruColors>
      <color rgb="FFDBFF88"/>
      <color rgb="FFF3BEDE"/>
      <color rgb="FF6E144B"/>
      <color rgb="FFB5DFFF"/>
      <color rgb="FFF8E3A5"/>
      <color rgb="FFE2EFDA"/>
      <color rgb="FFD0CECE"/>
      <color rgb="FF00768C"/>
      <color rgb="FFCC99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customXml" Target="../customXml/item1.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68054</xdr:rowOff>
    </xdr:from>
    <xdr:to>
      <xdr:col>4</xdr:col>
      <xdr:colOff>671927</xdr:colOff>
      <xdr:row>2</xdr:row>
      <xdr:rowOff>22119</xdr:rowOff>
    </xdr:to>
    <xdr:pic>
      <xdr:nvPicPr>
        <xdr:cNvPr id="2" name="Picture 1" descr="Image depicting the Environment Agency logo. ">
          <a:extLst>
            <a:ext uri="{FF2B5EF4-FFF2-40B4-BE49-F238E27FC236}">
              <a16:creationId xmlns:a16="http://schemas.microsoft.com/office/drawing/2014/main" id="{9A6DCF85-9D26-498C-8125-4F927123110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238" t="18332" r="7675" b="16118"/>
        <a:stretch/>
      </xdr:blipFill>
      <xdr:spPr bwMode="auto">
        <a:xfrm>
          <a:off x="365185" y="257835"/>
          <a:ext cx="3352802" cy="1052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24601</xdr:colOff>
      <xdr:row>1</xdr:row>
      <xdr:rowOff>37806</xdr:rowOff>
    </xdr:from>
    <xdr:to>
      <xdr:col>10</xdr:col>
      <xdr:colOff>1570396</xdr:colOff>
      <xdr:row>2</xdr:row>
      <xdr:rowOff>55995</xdr:rowOff>
    </xdr:to>
    <xdr:pic>
      <xdr:nvPicPr>
        <xdr:cNvPr id="3" name="Picture 2" descr="Image depicting the eftec: economics for the environment consultancy logo. ">
          <a:extLst>
            <a:ext uri="{FF2B5EF4-FFF2-40B4-BE49-F238E27FC236}">
              <a16:creationId xmlns:a16="http://schemas.microsoft.com/office/drawing/2014/main" id="{B5CC53DE-1B37-4B61-A085-4E05980BB99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5278" b="15740"/>
        <a:stretch/>
      </xdr:blipFill>
      <xdr:spPr bwMode="auto">
        <a:xfrm>
          <a:off x="7244910" y="227587"/>
          <a:ext cx="1588188" cy="11013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154305</xdr:colOff>
      <xdr:row>7</xdr:row>
      <xdr:rowOff>36195</xdr:rowOff>
    </xdr:from>
    <xdr:ext cx="1074284" cy="868572"/>
    <xdr:pic>
      <xdr:nvPicPr>
        <xdr:cNvPr id="2" name="Picture 1">
          <a:extLst>
            <a:ext uri="{FF2B5EF4-FFF2-40B4-BE49-F238E27FC236}">
              <a16:creationId xmlns:a16="http://schemas.microsoft.com/office/drawing/2014/main" id="{E78849DA-AD68-42CA-8443-D1377DFC7E8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3554730" y="1893570"/>
          <a:ext cx="1074284" cy="868572"/>
        </a:xfrm>
        <a:prstGeom prst="rect">
          <a:avLst/>
        </a:prstGeom>
      </xdr:spPr>
    </xdr:pic>
    <xdr:clientData/>
  </xdr:oneCellAnchor>
  <xdr:oneCellAnchor>
    <xdr:from>
      <xdr:col>4</xdr:col>
      <xdr:colOff>131445</xdr:colOff>
      <xdr:row>7</xdr:row>
      <xdr:rowOff>62865</xdr:rowOff>
    </xdr:from>
    <xdr:ext cx="1059047" cy="767619"/>
    <xdr:pic>
      <xdr:nvPicPr>
        <xdr:cNvPr id="3" name="Picture 2">
          <a:extLst>
            <a:ext uri="{FF2B5EF4-FFF2-40B4-BE49-F238E27FC236}">
              <a16:creationId xmlns:a16="http://schemas.microsoft.com/office/drawing/2014/main" id="{AD03CF3E-6CD5-48BC-877D-FAB1003F852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4912995" y="1920240"/>
          <a:ext cx="1059047" cy="767619"/>
        </a:xfrm>
        <a:prstGeom prst="rect">
          <a:avLst/>
        </a:prstGeom>
      </xdr:spPr>
    </xdr:pic>
    <xdr:clientData/>
  </xdr:oneCellAnchor>
  <xdr:oneCellAnchor>
    <xdr:from>
      <xdr:col>5</xdr:col>
      <xdr:colOff>142875</xdr:colOff>
      <xdr:row>7</xdr:row>
      <xdr:rowOff>19050</xdr:rowOff>
    </xdr:from>
    <xdr:ext cx="1064763" cy="914286"/>
    <xdr:pic>
      <xdr:nvPicPr>
        <xdr:cNvPr id="4" name="Picture 3">
          <a:extLst>
            <a:ext uri="{FF2B5EF4-FFF2-40B4-BE49-F238E27FC236}">
              <a16:creationId xmlns:a16="http://schemas.microsoft.com/office/drawing/2014/main" id="{338BFEB0-C9AB-4AD2-94A6-57F72CA77A5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6305550" y="1876425"/>
          <a:ext cx="1064763" cy="914286"/>
        </a:xfrm>
        <a:prstGeom prst="rect">
          <a:avLst/>
        </a:prstGeom>
      </xdr:spPr>
    </xdr:pic>
    <xdr:clientData/>
  </xdr:oneCellAnchor>
  <xdr:oneCellAnchor>
    <xdr:from>
      <xdr:col>6</xdr:col>
      <xdr:colOff>160020</xdr:colOff>
      <xdr:row>7</xdr:row>
      <xdr:rowOff>66675</xdr:rowOff>
    </xdr:from>
    <xdr:ext cx="1057143" cy="826666"/>
    <xdr:pic>
      <xdr:nvPicPr>
        <xdr:cNvPr id="5" name="Picture 4">
          <a:extLst>
            <a:ext uri="{FF2B5EF4-FFF2-40B4-BE49-F238E27FC236}">
              <a16:creationId xmlns:a16="http://schemas.microsoft.com/office/drawing/2014/main" id="{79CFEEDB-65BB-4DC0-8B60-580C16E2636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7703820" y="1924050"/>
          <a:ext cx="1057143" cy="82666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JH/DECC_DDM/SourceCode/Live/Version%201.0/Resources/LCPAssumptionFile.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eeA/AppData/Local/Microsoft/Windows/Temporary%20Internet%20Files/Content.Outlook/NUVH17MC/Coal%20Product%20Prices%20Data%20and%20Calculations%20for%20UEP2014%20%20IAG2014%20v14%201%2013-Aug-20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WINNT/Profiles/mbehull/Local%20Settings/Temporary%20Internet%20Files/Content.Outlook/QV89OZPY/Deterministic_20120718_10-07-28_flat_20%25.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Environment/UK%20RENEWABLE%20HEAT%202008%20LDN%20(P414)/Data/Model/NERA%20Renewable%20Heat%20Model%20080501%20v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EnVision\Output\Stephen\Output%20files\Deterministic_USER_20130520_10-42-03\Input%20-%20Reference%20v2_62.24.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EnVision/Testing/Output/Deterministic_TWP_20120318_09-59-01/EnVisionInputFile_testing.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2.%20QA\QA%20template%20v0.7.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Dispatch%20model\Output\08.%20May-Jul%202013\06.%20Including%20NI\NI%20CBA_1.%20Ref%20cas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eraldn\work\Documents%20and%20Settings\stewart.carter\Local%20Settings\Temporary%20Internet%20Files\OLK79\070918%20Defra%20agriculture%20CBA%20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6957/ghg-conversion-factors-2016update_MASTER__links_removed__DECC_Standard_Se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Fuels\GHG%20CF_Fuels_2016_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nVision/Output/Deterministic_TWP_20120401_21-38-22/EnVisionInputFile.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nVision/Output/Stephen/Output%20files/Deterministic_USER_20120720_10-39-16/Deterministic_USER_20120702_13-16-20/EnvisionDeterministicTemplate%20BASELINE%20v1_78m%20with%20CB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ghusr04\EnVision\Output\Stephen\Output%20files\Deterministic_USER_20121219_18-35-42\Input%20-%20BASELINE%20v2_59.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MI/Energy%20Economics%20and%20Analysis%20Division/Dispatch%20Model/Output/12.%20December%20EMR%20delivery%20plan/02.%20DDM%20Files/03.%20Reference%20Case%20&amp;%20QA/1%20Reference%20case%20input_with%20log_v4_feedback.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hief%20Economist/Modelling%20Team/CHP/07.%202013/Updated%20Projections/Model%20Runs/CHP%20Model%20v3.5_UpdatedGrowth.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ystem%20Files/Excel/Variable%20costs/120828%20-%20CCI%20model%20NEW%20BASELINE.xlsx"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Users/jdzansi/AppData/Local/Microsoft/Windows/Temporary%20Internet%20Files/Content.Outlook/VCOK9GPA/Model%20runs/Scenario%201a/No%20adjustment%20-%20Deterministic_USER_20140806_12-30-52/Deterministic_20140806_12-30-52.xlsm?F3218146" TargetMode="External"/><Relationship Id="rId1" Type="http://schemas.openxmlformats.org/officeDocument/2006/relationships/externalLinkPath" Target="file:///\\F3218146\Deterministic_20140806_12-30-5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Transport\hgvs\GHG%20CF_HGVs_2016_MASTE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ghusr04\EnVision\Output\Stephen\Output%20files\Deterministic_USER_20121004_10-05-42\EnVisionInputFile%20v2_50%20UEP%20baselin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Policy Overview"/>
      <sheetName val="Feed-in tariff 1"/>
      <sheetName val="Val Feed-in tariff 1"/>
      <sheetName val="CfD 1"/>
      <sheetName val="Val CfD 1"/>
      <sheetName val="Regulated Asset Base 1"/>
      <sheetName val="Val Regulated Asset Base 1"/>
      <sheetName val="Capacity Payment 1"/>
      <sheetName val="Val Capacity Payment 1"/>
      <sheetName val="CO2 limits 1"/>
      <sheetName val="Val CO2 limits 1"/>
      <sheetName val="Strategic Reserve"/>
      <sheetName val="Val Strategic Reserve"/>
      <sheetName val="Carbon Price Floor"/>
      <sheetName val="Tax on Profit"/>
      <sheetName val="Tax on CO2"/>
      <sheetName val="Tax on Fuel"/>
      <sheetName val="Policy billing"/>
      <sheetName val="Val Policy billing"/>
      <sheetName val="Existing Policies"/>
      <sheetName val="Pricing Mark-up"/>
      <sheetName val="Val Pricing Mark-up"/>
      <sheetName val="EDF Pricing Assumptions"/>
      <sheetName val="Val EDF Pricing Assumptions"/>
      <sheetName val="Demand Projections"/>
      <sheetName val="Val Demand"/>
      <sheetName val="Capacity Margin Derating"/>
      <sheetName val="Val Capacity Margin Derating"/>
      <sheetName val="Daily Load Curves"/>
      <sheetName val="Val Daily Load Curves"/>
      <sheetName val="Policy Demand Reduction"/>
      <sheetName val="Val Policy Demand Reduction"/>
      <sheetName val="Load Curve Adjustment Domestic"/>
      <sheetName val="Load Curve Adjustment Smart Dom"/>
      <sheetName val="Load Curve Adjustment NonDom"/>
      <sheetName val="Smart meters"/>
      <sheetName val="Reserve"/>
      <sheetName val="Val Reserve"/>
      <sheetName val="Autogeneration"/>
      <sheetName val="Val Autogeneration"/>
      <sheetName val="Interconnectors"/>
      <sheetName val="Val Interconnectors"/>
      <sheetName val="Hydro and Pumped Storage"/>
      <sheetName val="Val Hydro and Pumped Storage"/>
      <sheetName val="VIU Assumptions"/>
      <sheetName val="Val VIU Assumptions"/>
      <sheetName val="VIU limit"/>
      <sheetName val="Val VIU limit"/>
      <sheetName val="Merchant Assumptions"/>
      <sheetName val="Val Merchant Assumptions"/>
      <sheetName val="Plant Available for New Build"/>
      <sheetName val="Val Plant Available for New Bui"/>
      <sheetName val="Maximum Build Limits"/>
      <sheetName val="Cumulative Max Build Limits"/>
      <sheetName val="Minimum Build Limits"/>
      <sheetName val="New Plant"/>
      <sheetName val="Val New Plant"/>
      <sheetName val="Outage rates (new and existing)"/>
      <sheetName val="Val Outage Rates"/>
      <sheetName val="Losses"/>
      <sheetName val="Val Losses"/>
      <sheetName val="Efficiency rates"/>
      <sheetName val="Technology Assumptions"/>
      <sheetName val="Val Tech Assumptions"/>
      <sheetName val="Fuel Assumptions"/>
      <sheetName val="Val Fuel Assumptions"/>
      <sheetName val="Spark and Dark Spreads"/>
      <sheetName val="Val Spark and Dark Spreads"/>
      <sheetName val="Existing Plant"/>
      <sheetName val="Val Existing Plant"/>
      <sheetName val="Pipeline"/>
      <sheetName val="Val Pipeline"/>
      <sheetName val="TheoreticalPlant"/>
      <sheetName val="Wind"/>
      <sheetName val="Val Wind"/>
      <sheetName val="Model Settings"/>
      <sheetName val="Val Build &amp; Retirement Assumpti"/>
      <sheetName val="SheetManager"/>
      <sheetName val="LISTS"/>
      <sheetName val="Policy_Overview1"/>
      <sheetName val="Feed-in_tariff_11"/>
      <sheetName val="Val_Feed-in_tariff_11"/>
      <sheetName val="CfD_11"/>
      <sheetName val="Val_CfD_11"/>
      <sheetName val="Regulated_Asset_Base_11"/>
      <sheetName val="Val_Regulated_Asset_Base_11"/>
      <sheetName val="Capacity_Payment_11"/>
      <sheetName val="Val_Capacity_Payment_11"/>
      <sheetName val="CO2_limits_11"/>
      <sheetName val="Val_CO2_limits_11"/>
      <sheetName val="Strategic_Reserve1"/>
      <sheetName val="Val_Strategic_Reserve1"/>
      <sheetName val="Carbon_Price_Floor1"/>
      <sheetName val="Tax_on_Profit1"/>
      <sheetName val="Tax_on_CO21"/>
      <sheetName val="Tax_on_Fuel1"/>
      <sheetName val="Policy_billing1"/>
      <sheetName val="Val_Policy_billing1"/>
      <sheetName val="Existing_Policies1"/>
      <sheetName val="Pricing_Mark-up1"/>
      <sheetName val="Val_Pricing_Mark-up1"/>
      <sheetName val="EDF_Pricing_Assumptions1"/>
      <sheetName val="Val_EDF_Pricing_Assumptions1"/>
      <sheetName val="Demand_Projections1"/>
      <sheetName val="Val_Demand1"/>
      <sheetName val="Capacity_Margin_Derating1"/>
      <sheetName val="Val_Capacity_Margin_Derating1"/>
      <sheetName val="Daily_Load_Curves1"/>
      <sheetName val="Val_Daily_Load_Curves1"/>
      <sheetName val="Policy_Demand_Reduction1"/>
      <sheetName val="Val_Policy_Demand_Reduction1"/>
      <sheetName val="Load_Curve_Adjustment_Domestic1"/>
      <sheetName val="Load_Curve_Adjustment_Smart_Do1"/>
      <sheetName val="Load_Curve_Adjustment_NonDom1"/>
      <sheetName val="Smart_meters1"/>
      <sheetName val="Val_Reserve1"/>
      <sheetName val="Val_Autogeneration1"/>
      <sheetName val="Val_Interconnectors1"/>
      <sheetName val="Hydro_and_Pumped_Storage1"/>
      <sheetName val="Val_Hydro_and_Pumped_Storage1"/>
      <sheetName val="VIU_Assumptions1"/>
      <sheetName val="Val_VIU_Assumptions1"/>
      <sheetName val="VIU_limit1"/>
      <sheetName val="Val_VIU_limit1"/>
      <sheetName val="Merchant_Assumptions1"/>
      <sheetName val="Val_Merchant_Assumptions1"/>
      <sheetName val="Plant_Available_for_New_Build1"/>
      <sheetName val="Val_Plant_Available_for_New_Bu1"/>
      <sheetName val="Maximum_Build_Limits1"/>
      <sheetName val="Cumulative_Max_Build_Limits1"/>
      <sheetName val="Minimum_Build_Limits1"/>
      <sheetName val="New_Plant1"/>
      <sheetName val="Val_New_Plant1"/>
      <sheetName val="Outage_rates_(new_and_existing1"/>
      <sheetName val="Val_Outage_Rates1"/>
      <sheetName val="Val_Losses1"/>
      <sheetName val="Efficiency_rates1"/>
      <sheetName val="Technology_Assumptions1"/>
      <sheetName val="Val_Tech_Assumptions1"/>
      <sheetName val="Fuel_Assumptions1"/>
      <sheetName val="Val_Fuel_Assumptions1"/>
      <sheetName val="Spark_and_Dark_Spreads1"/>
      <sheetName val="Val_Spark_and_Dark_Spreads1"/>
      <sheetName val="Existing_Plant1"/>
      <sheetName val="Val_Existing_Plant1"/>
      <sheetName val="Val_Pipeline1"/>
      <sheetName val="Val_Wind1"/>
      <sheetName val="Model_Settings1"/>
      <sheetName val="Val_Build_&amp;_Retirement_Assumpt1"/>
      <sheetName val="Policy_Overview"/>
      <sheetName val="Feed-in_tariff_1"/>
      <sheetName val="Val_Feed-in_tariff_1"/>
      <sheetName val="CfD_1"/>
      <sheetName val="Val_CfD_1"/>
      <sheetName val="Regulated_Asset_Base_1"/>
      <sheetName val="Val_Regulated_Asset_Base_1"/>
      <sheetName val="Capacity_Payment_1"/>
      <sheetName val="Val_Capacity_Payment_1"/>
      <sheetName val="CO2_limits_1"/>
      <sheetName val="Val_CO2_limits_1"/>
      <sheetName val="Strategic_Reserve"/>
      <sheetName val="Val_Strategic_Reserve"/>
      <sheetName val="Carbon_Price_Floor"/>
      <sheetName val="Tax_on_Profit"/>
      <sheetName val="Tax_on_CO2"/>
      <sheetName val="Tax_on_Fuel"/>
      <sheetName val="Policy_billing"/>
      <sheetName val="Val_Policy_billing"/>
      <sheetName val="Existing_Policies"/>
      <sheetName val="Pricing_Mark-up"/>
      <sheetName val="Val_Pricing_Mark-up"/>
      <sheetName val="EDF_Pricing_Assumptions"/>
      <sheetName val="Val_EDF_Pricing_Assumptions"/>
      <sheetName val="Demand_Projections"/>
      <sheetName val="Val_Demand"/>
      <sheetName val="Capacity_Margin_Derating"/>
      <sheetName val="Val_Capacity_Margin_Derating"/>
      <sheetName val="Daily_Load_Curves"/>
      <sheetName val="Val_Daily_Load_Curves"/>
      <sheetName val="Policy_Demand_Reduction"/>
      <sheetName val="Val_Policy_Demand_Reduction"/>
      <sheetName val="Load_Curve_Adjustment_Domestic"/>
      <sheetName val="Load_Curve_Adjustment_Smart_Dom"/>
      <sheetName val="Load_Curve_Adjustment_NonDom"/>
      <sheetName val="Smart_meters"/>
      <sheetName val="Val_Reserve"/>
      <sheetName val="Val_Autogeneration"/>
      <sheetName val="Val_Interconnectors"/>
      <sheetName val="Hydro_and_Pumped_Storage"/>
      <sheetName val="Val_Hydro_and_Pumped_Storage"/>
      <sheetName val="VIU_Assumptions"/>
      <sheetName val="Val_VIU_Assumptions"/>
      <sheetName val="VIU_limit"/>
      <sheetName val="Val_VIU_limit"/>
      <sheetName val="Merchant_Assumptions"/>
      <sheetName val="Val_Merchant_Assumptions"/>
      <sheetName val="Plant_Available_for_New_Build"/>
      <sheetName val="Val_Plant_Available_for_New_Bui"/>
      <sheetName val="Maximum_Build_Limits"/>
      <sheetName val="Cumulative_Max_Build_Limits"/>
      <sheetName val="Minimum_Build_Limits"/>
      <sheetName val="New_Plant"/>
      <sheetName val="Val_New_Plant"/>
      <sheetName val="Outage_rates_(new_and_existing)"/>
      <sheetName val="Val_Outage_Rates"/>
      <sheetName val="Val_Losses"/>
      <sheetName val="Efficiency_rates"/>
      <sheetName val="Technology_Assumptions"/>
      <sheetName val="Val_Tech_Assumptions"/>
      <sheetName val="Fuel_Assumptions"/>
      <sheetName val="Val_Fuel_Assumptions"/>
      <sheetName val="Spark_and_Dark_Spreads"/>
      <sheetName val="Val_Spark_and_Dark_Spreads"/>
      <sheetName val="Existing_Plant"/>
      <sheetName val="Val_Existing_Plant"/>
      <sheetName val="Val_Pipeline"/>
      <sheetName val="Val_Wind"/>
      <sheetName val="Model_Settings"/>
      <sheetName val="Val_Build_&amp;_Retirement_Assump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ants &amp; Parameters"/>
      <sheetName val="FF Prices"/>
      <sheetName val="QEP 2.2.1 (Domestic Coal)"/>
      <sheetName val="QEP 3.1.4 (ND Coal)"/>
      <sheetName val="CCL"/>
      <sheetName val="Deflators"/>
      <sheetName val="Calculation &amp; Results"/>
      <sheetName val="Distribution costs plot"/>
      <sheetName val="IAG Tables"/>
      <sheetName val="UEP Template"/>
      <sheetName val="Constants_&amp;_Parameters1"/>
      <sheetName val="FF_Prices1"/>
      <sheetName val="QEP_2_2_1_(Domestic_Coal)1"/>
      <sheetName val="QEP_3_1_4_(ND_Coal)1"/>
      <sheetName val="Calculation_&amp;_Results1"/>
      <sheetName val="Distribution_costs_plot1"/>
      <sheetName val="IAG_Tables1"/>
      <sheetName val="UEP_Template1"/>
      <sheetName val="Constants_&amp;_Parameters"/>
      <sheetName val="FF_Prices"/>
      <sheetName val="QEP_2_2_1_(Domestic_Coal)"/>
      <sheetName val="QEP_3_1_4_(ND_Coal)"/>
      <sheetName val="Calculation_&amp;_Results"/>
      <sheetName val="Distribution_costs_plot"/>
      <sheetName val="IAG_Tables"/>
      <sheetName val="UEP_Template"/>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A control"/>
      <sheetName val="CBA"/>
      <sheetName val="Generation data"/>
      <sheetName val="Generation costs"/>
      <sheetName val="Financing costs - 2"/>
      <sheetName val="Pipeline plant"/>
      <sheetName val="Hurdle rates"/>
      <sheetName val="Policy"/>
      <sheetName val="Carbon costs"/>
      <sheetName val="Unserved Energy cost"/>
      <sheetName val="Wholesale costs"/>
      <sheetName val="unservedenergy"/>
      <sheetName val="DECC Summary"/>
      <sheetName val="Summary assumptions"/>
      <sheetName val="baseline results"/>
      <sheetName val="Operating Capacity Pivot"/>
      <sheetName val="Installed Capacity Pivot"/>
      <sheetName val="New Build Pivot"/>
      <sheetName val="InstalledCapacitySummary"/>
      <sheetName val="Decommissioned Pivot"/>
      <sheetName val="Generation Summary"/>
      <sheetName val="UnservedEnergySummary"/>
      <sheetName val="Capacity Margin"/>
      <sheetName val="Prices Summary"/>
      <sheetName val="IRR summary"/>
      <sheetName val="CO2 summary"/>
      <sheetName val="CO2"/>
      <sheetName val="Load Factors"/>
      <sheetName val="SRMC summary"/>
      <sheetName val="Policy Summary"/>
      <sheetName val="Spread Summary"/>
      <sheetName val="FuelSummary"/>
      <sheetName val="Demand Summary"/>
      <sheetName val="Fuel Price Summary"/>
      <sheetName val="Carbon Price Summary"/>
      <sheetName val="Individual Plant Data"/>
      <sheetName val="CASHFLOW Profit"/>
      <sheetName val="CASHFLOW LoadFactor"/>
      <sheetName val="CASHFLOW Income"/>
      <sheetName val="OperatingCapacitySummary"/>
      <sheetName val="InstalledCapacity"/>
      <sheetName val="OperatingCapacity"/>
      <sheetName val="Generation"/>
      <sheetName val="Fuel"/>
      <sheetName val="IRRs"/>
      <sheetName val="Prices"/>
      <sheetName val="Costs"/>
      <sheetName val="PolicyCosts"/>
      <sheetName val="Demand"/>
      <sheetName val="Carbon Price"/>
      <sheetName val="Fuel Prices"/>
      <sheetName val="Spreads"/>
      <sheetName val="ReservePayments"/>
      <sheetName val="Control"/>
      <sheetName val="DeratedCapacities"/>
      <sheetName val="CASHFLOW IRRS"/>
      <sheetName val="CASHFLOW Spread"/>
      <sheetName val="DemandExtreme"/>
      <sheetName val="CASHFLOW SRMC"/>
      <sheetName val="CASHFLOW Capacity"/>
      <sheetName val="CASHFLOW Max capacity"/>
      <sheetName val="CASHFLOW strike price"/>
      <sheetName val="CASHFLOW CM payments"/>
      <sheetName val="CASHFLOW CM penalty"/>
      <sheetName val="CM Auction"/>
      <sheetName val="CM Clearing prices"/>
      <sheetName val="CM Contract payments"/>
      <sheetName val="CapacityMechanism"/>
      <sheetName val="CMcurveCapacity"/>
      <sheetName val="CMcurveNames"/>
      <sheetName val="CMperfectCompBids"/>
      <sheetName val="CMactualBids"/>
      <sheetName val="CM Payments"/>
      <sheetName val="CM Penalties"/>
      <sheetName val="Duration Curves"/>
      <sheetName val="Load curve"/>
      <sheetName val="Wholesale curve"/>
      <sheetName val="SystemSRMC curve"/>
      <sheetName val="Intra day summary"/>
      <sheetName val="Lists"/>
      <sheetName val="IntraDayGeneration"/>
      <sheetName val="CASHFLOW generation"/>
      <sheetName val="IntraDay analysis"/>
      <sheetName val="intraday check"/>
      <sheetName val="Investor decisions"/>
      <sheetName val="Technology Assumptions"/>
      <sheetName val="VIU assumptions"/>
      <sheetName val="Carbon Price Floor"/>
      <sheetName val="Daily Load Curves (new)"/>
      <sheetName val="New Plant"/>
      <sheetName val="Existing Plant"/>
      <sheetName val="CBA_control1"/>
      <sheetName val="Generation_data1"/>
      <sheetName val="Generation_costs1"/>
      <sheetName val="Financing_costs_-_21"/>
      <sheetName val="Pipeline_plant1"/>
      <sheetName val="Hurdle_rates1"/>
      <sheetName val="Carbon_costs1"/>
      <sheetName val="Unserved_Energy_cost1"/>
      <sheetName val="Wholesale_costs1"/>
      <sheetName val="DECC_Summary1"/>
      <sheetName val="Summary_assumptions1"/>
      <sheetName val="baseline_results1"/>
      <sheetName val="Operating_Capacity_Pivot1"/>
      <sheetName val="Installed_Capacity_Pivot1"/>
      <sheetName val="New_Build_Pivot1"/>
      <sheetName val="Decommissioned_Pivot1"/>
      <sheetName val="Generation_Summary1"/>
      <sheetName val="Capacity_Margin1"/>
      <sheetName val="Prices_Summary1"/>
      <sheetName val="IRR_summary1"/>
      <sheetName val="CO2_summary1"/>
      <sheetName val="Load_Factors1"/>
      <sheetName val="SRMC_summary1"/>
      <sheetName val="Policy_Summary1"/>
      <sheetName val="Spread_Summary1"/>
      <sheetName val="Demand_Summary1"/>
      <sheetName val="Fuel_Price_Summary1"/>
      <sheetName val="Carbon_Price_Summary1"/>
      <sheetName val="Individual_Plant_Data1"/>
      <sheetName val="CASHFLOW_Profit1"/>
      <sheetName val="CASHFLOW_LoadFactor1"/>
      <sheetName val="CASHFLOW_Income1"/>
      <sheetName val="Carbon_Price1"/>
      <sheetName val="Fuel_Prices1"/>
      <sheetName val="CASHFLOW_IRRS1"/>
      <sheetName val="CASHFLOW_Spread1"/>
      <sheetName val="CASHFLOW_SRMC1"/>
      <sheetName val="CASHFLOW_Capacity1"/>
      <sheetName val="CASHFLOW_Max_capacity1"/>
      <sheetName val="CASHFLOW_strike_price1"/>
      <sheetName val="CASHFLOW_CM_payments1"/>
      <sheetName val="CASHFLOW_CM_penalty1"/>
      <sheetName val="CM_Auction1"/>
      <sheetName val="CM_Clearing_prices1"/>
      <sheetName val="CM_Contract_payments1"/>
      <sheetName val="CM_Payments1"/>
      <sheetName val="CM_Penalties1"/>
      <sheetName val="Duration_Curves1"/>
      <sheetName val="Load_curve1"/>
      <sheetName val="Wholesale_curve1"/>
      <sheetName val="SystemSRMC_curve1"/>
      <sheetName val="Intra_day_summary1"/>
      <sheetName val="CASHFLOW_generation1"/>
      <sheetName val="IntraDay_analysis1"/>
      <sheetName val="intraday_check1"/>
      <sheetName val="Investor_decisions1"/>
      <sheetName val="Technology_Assumptions1"/>
      <sheetName val="VIU_assumptions1"/>
      <sheetName val="Carbon_Price_Floor1"/>
      <sheetName val="Daily_Load_Curves_(new)1"/>
      <sheetName val="New_Plant1"/>
      <sheetName val="Existing_Plant1"/>
      <sheetName val="CBA_control"/>
      <sheetName val="Generation_data"/>
      <sheetName val="Generation_costs"/>
      <sheetName val="Financing_costs_-_2"/>
      <sheetName val="Pipeline_plant"/>
      <sheetName val="Hurdle_rates"/>
      <sheetName val="Carbon_costs"/>
      <sheetName val="Unserved_Energy_cost"/>
      <sheetName val="Wholesale_costs"/>
      <sheetName val="DECC_Summary"/>
      <sheetName val="Summary_assumptions"/>
      <sheetName val="baseline_results"/>
      <sheetName val="Operating_Capacity_Pivot"/>
      <sheetName val="Installed_Capacity_Pivot"/>
      <sheetName val="New_Build_Pivot"/>
      <sheetName val="Decommissioned_Pivot"/>
      <sheetName val="Generation_Summary"/>
      <sheetName val="Capacity_Margin"/>
      <sheetName val="Prices_Summary"/>
      <sheetName val="IRR_summary"/>
      <sheetName val="CO2_summary"/>
      <sheetName val="Load_Factors"/>
      <sheetName val="SRMC_summary"/>
      <sheetName val="Policy_Summary"/>
      <sheetName val="Spread_Summary"/>
      <sheetName val="Demand_Summary"/>
      <sheetName val="Fuel_Price_Summary"/>
      <sheetName val="Carbon_Price_Summary"/>
      <sheetName val="Individual_Plant_Data"/>
      <sheetName val="CASHFLOW_Profit"/>
      <sheetName val="CASHFLOW_LoadFactor"/>
      <sheetName val="CASHFLOW_Income"/>
      <sheetName val="Carbon_Price"/>
      <sheetName val="Fuel_Prices"/>
      <sheetName val="CASHFLOW_IRRS"/>
      <sheetName val="CASHFLOW_Spread"/>
      <sheetName val="CASHFLOW_SRMC"/>
      <sheetName val="CASHFLOW_Capacity"/>
      <sheetName val="CASHFLOW_Max_capacity"/>
      <sheetName val="CASHFLOW_strike_price"/>
      <sheetName val="CASHFLOW_CM_payments"/>
      <sheetName val="CASHFLOW_CM_penalty"/>
      <sheetName val="CM_Auction"/>
      <sheetName val="CM_Clearing_prices"/>
      <sheetName val="CM_Contract_payments"/>
      <sheetName val="CM_Payments"/>
      <sheetName val="CM_Penalties"/>
      <sheetName val="Duration_Curves"/>
      <sheetName val="Load_curve"/>
      <sheetName val="Wholesale_curve"/>
      <sheetName val="SystemSRMC_curve"/>
      <sheetName val="Intra_day_summary"/>
      <sheetName val="CASHFLOW_generation"/>
      <sheetName val="IntraDay_analysis"/>
      <sheetName val="intraday_check"/>
      <sheetName val="Investor_decisions"/>
      <sheetName val="Technology_Assumptions"/>
      <sheetName val="VIU_assumptions"/>
      <sheetName val="Carbon_Price_Floor"/>
      <sheetName val="Daily_Load_Curves_(new)"/>
      <sheetName val="New_Plant"/>
      <sheetName val="Existing_Pla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ssues Log"/>
      <sheetName val="TODO"/>
      <sheetName val="Control"/>
      <sheetName val="Find target"/>
      <sheetName val="Scenarios"/>
      <sheetName val="Lists"/>
      <sheetName val="Targets"/>
      <sheetName val="Deeming"/>
      <sheetName val="Discounting"/>
      <sheetName val="Time cost"/>
      <sheetName val="Fuel split"/>
      <sheetName val="Capex indices"/>
      <sheetName val="Metering"/>
      <sheetName val="Installation cost"/>
      <sheetName val="Depreciation"/>
      <sheetName val="Admin cost"/>
      <sheetName val="Demand Barriers"/>
      <sheetName val="Supply chain fixed"/>
      <sheetName val="Supply Barriers"/>
      <sheetName val="Potentials"/>
      <sheetName val="CCL"/>
      <sheetName val="Conversion factors"/>
      <sheetName val="Carbon SPC"/>
      <sheetName val="Fuel price weights"/>
      <sheetName val="Carbon cost"/>
      <sheetName val="Biomass prices"/>
      <sheetName val="Fuel Prices"/>
      <sheetName val="Deeming inputs"/>
      <sheetName val="Counterfactuals data"/>
      <sheetName val="Counterfactuals"/>
      <sheetName val="Sheet1"/>
      <sheetName val="Renewables"/>
      <sheetName val="Main"/>
      <sheetName val="Costs"/>
      <sheetName val="Results"/>
      <sheetName val="BERR CBA"/>
      <sheetName val="Lifetime"/>
      <sheetName val="Cost curve figure"/>
      <sheetName val="BERR MACC summary"/>
      <sheetName val="Issues_Log1"/>
      <sheetName val="Find_target1"/>
      <sheetName val="Time_cost1"/>
      <sheetName val="Fuel_split1"/>
      <sheetName val="Capex_indices1"/>
      <sheetName val="Installation_cost1"/>
      <sheetName val="Admin_cost1"/>
      <sheetName val="Demand_Barriers1"/>
      <sheetName val="Supply_chain_fixed1"/>
      <sheetName val="Supply_Barriers1"/>
      <sheetName val="Conversion_factors1"/>
      <sheetName val="Carbon_SPC1"/>
      <sheetName val="Fuel_price_weights1"/>
      <sheetName val="Carbon_cost1"/>
      <sheetName val="Biomass_prices1"/>
      <sheetName val="Fuel_Prices1"/>
      <sheetName val="Deeming_inputs1"/>
      <sheetName val="Counterfactuals_data1"/>
      <sheetName val="BERR_CBA1"/>
      <sheetName val="Cost_curve_figure1"/>
      <sheetName val="BERR_MACC_summary1"/>
      <sheetName val="Issues_Log"/>
      <sheetName val="Find_target"/>
      <sheetName val="Time_cost"/>
      <sheetName val="Fuel_split"/>
      <sheetName val="Capex_indices"/>
      <sheetName val="Installation_cost"/>
      <sheetName val="Admin_cost"/>
      <sheetName val="Demand_Barriers"/>
      <sheetName val="Supply_chain_fixed"/>
      <sheetName val="Supply_Barriers"/>
      <sheetName val="Conversion_factors"/>
      <sheetName val="Carbon_SPC"/>
      <sheetName val="Fuel_price_weights"/>
      <sheetName val="Carbon_cost"/>
      <sheetName val="Biomass_prices"/>
      <sheetName val="Fuel_Prices"/>
      <sheetName val="Deeming_inputs"/>
      <sheetName val="Counterfactuals_data"/>
      <sheetName val="BERR_CBA"/>
      <sheetName val="Cost_curve_figure"/>
      <sheetName val="BERR_MACC_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Index"/>
      <sheetName val="UEM inputs"/>
      <sheetName val="Version Control"/>
      <sheetName val="DATA"/>
      <sheetName val="QA"/>
      <sheetName val="&gt; DDM INPUTS"/>
      <sheetName val="&gt;&gt;Policies"/>
      <sheetName val="Policy Overview"/>
      <sheetName val="Existing Policies"/>
      <sheetName val="Strike prices"/>
      <sheetName val="Heat revenues"/>
      <sheetName val="Feed-in tariff 1"/>
      <sheetName val="Feed-in tariff 2"/>
      <sheetName val="Feed-in tariff 3"/>
      <sheetName val="Feed-in tariff 4"/>
      <sheetName val="Feed-in tariff 5"/>
      <sheetName val="Feed-in tariff 6"/>
      <sheetName val="Feed-in tariff 7"/>
      <sheetName val="CfD Network losses adjustment"/>
      <sheetName val="CfD 1"/>
      <sheetName val="CfD 2"/>
      <sheetName val="CfD 3"/>
      <sheetName val="CfD 4"/>
      <sheetName val="CfD 5"/>
      <sheetName val="CfD 6"/>
      <sheetName val="CfD 7"/>
      <sheetName val="CfD 8"/>
      <sheetName val="CfD 9"/>
      <sheetName val="CfD 10"/>
      <sheetName val="CfD 11"/>
      <sheetName val="CfD 12"/>
      <sheetName val="CfD 13"/>
      <sheetName val="CfD 14"/>
      <sheetName val="CfD 15"/>
      <sheetName val="CfD 16"/>
      <sheetName val="CfD 17"/>
      <sheetName val="CfD 18"/>
      <sheetName val="CO2 limits 1"/>
      <sheetName val="Strategic Reserve"/>
      <sheetName val="Capacity Payment 1"/>
      <sheetName val="Regulated Asset Base 1"/>
      <sheetName val="Carbon Price Floor"/>
      <sheetName val="Tax on Profit"/>
      <sheetName val="Tax on CO2"/>
      <sheetName val="Tax on Fuel"/>
      <sheetName val="Policy billing"/>
      <sheetName val="Capacity mechanism"/>
      <sheetName val="&gt;&gt;Prices"/>
      <sheetName val="Pricing Mark-up"/>
      <sheetName val="&gt;&gt;Demand"/>
      <sheetName val="Capacity Margin Derating"/>
      <sheetName val="Daily Load Curves"/>
      <sheetName val="Daily Load Curves (new)"/>
      <sheetName val="Policy Demand Reduction"/>
      <sheetName val="DSR"/>
      <sheetName val="&gt;&gt;Non-conventional capacity"/>
      <sheetName val="Reserve"/>
      <sheetName val="Autogeneration"/>
      <sheetName val="Interconnectors"/>
      <sheetName val="Inter fixed flow 1"/>
      <sheetName val="Inter price responsive 1"/>
      <sheetName val="Hydro and Pumped Storage"/>
      <sheetName val="&gt;&gt;New builds"/>
      <sheetName val="VIU assumptions"/>
      <sheetName val="VIU limit"/>
      <sheetName val="Merchant Assumptions"/>
      <sheetName val="Plant Available for New Build"/>
      <sheetName val="Maximum Build Limits"/>
      <sheetName val="Cumulative Max Build Limits"/>
      <sheetName val="Minimum Build Limits"/>
      <sheetName val="New Plant"/>
      <sheetName val="&gt;&gt;Technologies and Plant"/>
      <sheetName val="Technology Assumptions"/>
      <sheetName val="Fuel assumptions"/>
      <sheetName val="Fuel Assumptions (old)"/>
      <sheetName val="Water"/>
      <sheetName val="Outage rates (new and existing)"/>
      <sheetName val="Losses"/>
      <sheetName val="Efficiency rates"/>
      <sheetName val="Spark and Dark Spreads"/>
      <sheetName val="Intermittency"/>
      <sheetName val="Demand Projections"/>
      <sheetName val="Existing Plant"/>
      <sheetName val="Upgrades"/>
      <sheetName val="Endogenous closures"/>
      <sheetName val="Portfolios"/>
      <sheetName val="EDF Pricing Assumptions"/>
      <sheetName val="&gt;&gt;Control"/>
      <sheetName val="Model Settings"/>
      <sheetName val="SheetsToExport"/>
      <sheetName val="LISTS"/>
      <sheetName val="Sheet2"/>
      <sheetName val="Sheet_Index1"/>
      <sheetName val="UEM_inputs1"/>
      <sheetName val="Version_Control1"/>
      <sheetName val="&gt;_DDM_INPUTS1"/>
      <sheetName val="Policy_Overview1"/>
      <sheetName val="Existing_Policies1"/>
      <sheetName val="Strike_prices1"/>
      <sheetName val="Heat_revenues1"/>
      <sheetName val="Feed-in_tariff_11"/>
      <sheetName val="Feed-in_tariff_21"/>
      <sheetName val="Feed-in_tariff_31"/>
      <sheetName val="Feed-in_tariff_41"/>
      <sheetName val="Feed-in_tariff_51"/>
      <sheetName val="Feed-in_tariff_61"/>
      <sheetName val="Feed-in_tariff_71"/>
      <sheetName val="CfD_Network_losses_adjustment1"/>
      <sheetName val="CfD_19"/>
      <sheetName val="CfD_21"/>
      <sheetName val="CfD_31"/>
      <sheetName val="CfD_41"/>
      <sheetName val="CfD_51"/>
      <sheetName val="CfD_61"/>
      <sheetName val="CfD_71"/>
      <sheetName val="CfD_81"/>
      <sheetName val="CfD_91"/>
      <sheetName val="CfD_101"/>
      <sheetName val="CfD_111"/>
      <sheetName val="CfD_121"/>
      <sheetName val="CfD_131"/>
      <sheetName val="CfD_141"/>
      <sheetName val="CfD_151"/>
      <sheetName val="CfD_161"/>
      <sheetName val="CfD_171"/>
      <sheetName val="CfD_181"/>
      <sheetName val="CO2_limits_11"/>
      <sheetName val="Strategic_Reserve1"/>
      <sheetName val="Capacity_Payment_11"/>
      <sheetName val="Regulated_Asset_Base_11"/>
      <sheetName val="Carbon_Price_Floor1"/>
      <sheetName val="Tax_on_Profit1"/>
      <sheetName val="Tax_on_CO21"/>
      <sheetName val="Tax_on_Fuel1"/>
      <sheetName val="Policy_billing1"/>
      <sheetName val="Capacity_mechanism1"/>
      <sheetName val="Pricing_Mark-up1"/>
      <sheetName val="Capacity_Margin_Derating1"/>
      <sheetName val="Daily_Load_Curves1"/>
      <sheetName val="Daily_Load_Curves_(new)1"/>
      <sheetName val="Policy_Demand_Reduction1"/>
      <sheetName val="&gt;&gt;Non-conventional_capacity1"/>
      <sheetName val="Inter_fixed_flow_11"/>
      <sheetName val="Inter_price_responsive_11"/>
      <sheetName val="Hydro_and_Pumped_Storage1"/>
      <sheetName val="&gt;&gt;New_builds1"/>
      <sheetName val="VIU_assumptions1"/>
      <sheetName val="VIU_limit1"/>
      <sheetName val="Merchant_Assumptions1"/>
      <sheetName val="Plant_Available_for_New_Build1"/>
      <sheetName val="Maximum_Build_Limits1"/>
      <sheetName val="Cumulative_Max_Build_Limits1"/>
      <sheetName val="Minimum_Build_Limits1"/>
      <sheetName val="New_Plant1"/>
      <sheetName val="&gt;&gt;Technologies_and_Plant1"/>
      <sheetName val="Technology_Assumptions1"/>
      <sheetName val="Fuel_assumptions1"/>
      <sheetName val="Fuel_Assumptions_(old)1"/>
      <sheetName val="Outage_rates_(new_and_existing1"/>
      <sheetName val="Efficiency_rates1"/>
      <sheetName val="Spark_and_Dark_Spreads1"/>
      <sheetName val="Demand_Projections1"/>
      <sheetName val="Existing_Plant1"/>
      <sheetName val="Endogenous_closures1"/>
      <sheetName val="EDF_Pricing_Assumptions1"/>
      <sheetName val="Model_Settings1"/>
      <sheetName val="Sheet_Index"/>
      <sheetName val="UEM_inputs"/>
      <sheetName val="Version_Control"/>
      <sheetName val="&gt;_DDM_INPUTS"/>
      <sheetName val="Policy_Overview"/>
      <sheetName val="Existing_Policies"/>
      <sheetName val="Strike_prices"/>
      <sheetName val="Heat_revenues"/>
      <sheetName val="Feed-in_tariff_1"/>
      <sheetName val="Feed-in_tariff_2"/>
      <sheetName val="Feed-in_tariff_3"/>
      <sheetName val="Feed-in_tariff_4"/>
      <sheetName val="Feed-in_tariff_5"/>
      <sheetName val="Feed-in_tariff_6"/>
      <sheetName val="Feed-in_tariff_7"/>
      <sheetName val="CfD_Network_losses_adjustment"/>
      <sheetName val="CfD_1"/>
      <sheetName val="CfD_2"/>
      <sheetName val="CfD_3"/>
      <sheetName val="CfD_4"/>
      <sheetName val="CfD_5"/>
      <sheetName val="CfD_6"/>
      <sheetName val="CfD_7"/>
      <sheetName val="CfD_8"/>
      <sheetName val="CfD_9"/>
      <sheetName val="CfD_10"/>
      <sheetName val="CfD_11"/>
      <sheetName val="CfD_12"/>
      <sheetName val="CfD_13"/>
      <sheetName val="CfD_14"/>
      <sheetName val="CfD_15"/>
      <sheetName val="CfD_16"/>
      <sheetName val="CfD_17"/>
      <sheetName val="CfD_18"/>
      <sheetName val="CO2_limits_1"/>
      <sheetName val="Strategic_Reserve"/>
      <sheetName val="Capacity_Payment_1"/>
      <sheetName val="Regulated_Asset_Base_1"/>
      <sheetName val="Carbon_Price_Floor"/>
      <sheetName val="Tax_on_Profit"/>
      <sheetName val="Tax_on_CO2"/>
      <sheetName val="Tax_on_Fuel"/>
      <sheetName val="Policy_billing"/>
      <sheetName val="Capacity_mechanism"/>
      <sheetName val="Pricing_Mark-up"/>
      <sheetName val="Capacity_Margin_Derating"/>
      <sheetName val="Daily_Load_Curves"/>
      <sheetName val="Daily_Load_Curves_(new)"/>
      <sheetName val="Policy_Demand_Reduction"/>
      <sheetName val="&gt;&gt;Non-conventional_capacity"/>
      <sheetName val="Inter_fixed_flow_1"/>
      <sheetName val="Inter_price_responsive_1"/>
      <sheetName val="Hydro_and_Pumped_Storage"/>
      <sheetName val="&gt;&gt;New_builds"/>
      <sheetName val="VIU_assumptions"/>
      <sheetName val="VIU_limit"/>
      <sheetName val="Merchant_Assumptions"/>
      <sheetName val="Plant_Available_for_New_Build"/>
      <sheetName val="Maximum_Build_Limits"/>
      <sheetName val="Cumulative_Max_Build_Limits"/>
      <sheetName val="Minimum_Build_Limits"/>
      <sheetName val="New_Plant"/>
      <sheetName val="&gt;&gt;Technologies_and_Plant"/>
      <sheetName val="Technology_Assumptions"/>
      <sheetName val="Fuel_assumptions"/>
      <sheetName val="Fuel_Assumptions_(old)"/>
      <sheetName val="Outage_rates_(new_and_existing)"/>
      <sheetName val="Efficiency_rates"/>
      <sheetName val="Spark_and_Dark_Spreads"/>
      <sheetName val="Demand_Projections"/>
      <sheetName val="Existing_Plant"/>
      <sheetName val="Endogenous_closures"/>
      <sheetName val="EDF_Pricing_Assumptions"/>
      <sheetName val="Model_Sett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icy Overview"/>
      <sheetName val="Feed-in tariff 1"/>
      <sheetName val="Val Feed-in tariff 1"/>
      <sheetName val="CfD 1"/>
      <sheetName val="Val CfD 1"/>
      <sheetName val="CfD 2"/>
      <sheetName val="Val CfD 2"/>
      <sheetName val="CfD 3"/>
      <sheetName val="CfD 4"/>
      <sheetName val="Val CfD 3"/>
      <sheetName val="Val CfD 4"/>
      <sheetName val="CfD 5"/>
      <sheetName val="Val CfD 5"/>
      <sheetName val="CfD 6"/>
      <sheetName val="Val CfD 6"/>
      <sheetName val="CfD 7"/>
      <sheetName val="Val CfD 7"/>
      <sheetName val="Regulated Asset Base 1"/>
      <sheetName val="Val Regulated Asset Base 1"/>
      <sheetName val="Capacity Payment 1"/>
      <sheetName val="Val Capacity Payment 1"/>
      <sheetName val="CO2 limits 1"/>
      <sheetName val="Val CO2 limits 1"/>
      <sheetName val="Strategic Reserve"/>
      <sheetName val="Val Strategic Reserve"/>
      <sheetName val="Carbon Price Floor"/>
      <sheetName val="Tax on Profit"/>
      <sheetName val="Tax on CO2"/>
      <sheetName val="Tax on Fuel"/>
      <sheetName val="Policy billing"/>
      <sheetName val="Val Policy billing"/>
      <sheetName val="Existing Policies"/>
      <sheetName val="ROC bandings"/>
      <sheetName val="Pricing Mark-up"/>
      <sheetName val="Val Pricing Mark-up"/>
      <sheetName val="EDF Pricing Assumptions"/>
      <sheetName val="Val EDF Pricing Assumptions"/>
      <sheetName val="Demand Projections"/>
      <sheetName val="Val Demand"/>
      <sheetName val="Capacity Margin Derating"/>
      <sheetName val="Val Capacity Margin Derating"/>
      <sheetName val="Daily Load Curves"/>
      <sheetName val="Val Daily Load Curves"/>
      <sheetName val="Policy Demand Reduction"/>
      <sheetName val="Val Policy Demand Reduction"/>
      <sheetName val="Load Curve Adjustment Domestic"/>
      <sheetName val="Load Curve Adjustment Smart Dom"/>
      <sheetName val="Load Curve Adjustment NonDom"/>
      <sheetName val="Smart meters"/>
      <sheetName val="Reserve"/>
      <sheetName val="Val Reserve"/>
      <sheetName val="Autogeneration"/>
      <sheetName val="Val Autogeneration"/>
      <sheetName val="Interconnectors"/>
      <sheetName val="Val Interconnectors"/>
      <sheetName val="Hydro and Pumped Storage"/>
      <sheetName val="Val Hydro and Pumped Storage"/>
      <sheetName val="VIU Assumptions"/>
      <sheetName val="Val VIU Assumptions"/>
      <sheetName val="VIU limit"/>
      <sheetName val="Val VIU limit"/>
      <sheetName val="Merchant Assumptions"/>
      <sheetName val="Val Merchant Assumptions"/>
      <sheetName val="Plant Available for New Build"/>
      <sheetName val="Val Plant Available for New Bui"/>
      <sheetName val="Maximum Build Limits"/>
      <sheetName val="Cumulative Max Build Limits"/>
      <sheetName val="Minimum Build Limits"/>
      <sheetName val="New Plant"/>
      <sheetName val="Val New Plant"/>
      <sheetName val="Outage rates (new and existing)"/>
      <sheetName val="Val Outage Rates"/>
      <sheetName val="Losses"/>
      <sheetName val="Val Losses"/>
      <sheetName val="Efficiency rates"/>
      <sheetName val="Technology Assumptions"/>
      <sheetName val="Val Tech Assumptions"/>
      <sheetName val="Fuel Assumptions"/>
      <sheetName val="Val Fuel Assumptions"/>
      <sheetName val="Spark and Dark Spreads"/>
      <sheetName val="Val Spark and Dark Spreads"/>
      <sheetName val="Portfolios"/>
      <sheetName val="Existing Plant"/>
      <sheetName val="Val Existing Plant"/>
      <sheetName val="Val Pipeline"/>
      <sheetName val="TheoreticalPlant"/>
      <sheetName val="Wind"/>
      <sheetName val="Val Wind"/>
      <sheetName val="Model Settings"/>
      <sheetName val="Val Build &amp; Retirement Assumpti"/>
      <sheetName val="SheetManager"/>
      <sheetName val="LISTS"/>
      <sheetName val="Policy_Overview1"/>
      <sheetName val="Feed-in_tariff_11"/>
      <sheetName val="Val_Feed-in_tariff_11"/>
      <sheetName val="CfD_11"/>
      <sheetName val="Val_CfD_11"/>
      <sheetName val="CfD_21"/>
      <sheetName val="Val_CfD_21"/>
      <sheetName val="CfD_31"/>
      <sheetName val="CfD_41"/>
      <sheetName val="Val_CfD_31"/>
      <sheetName val="Val_CfD_41"/>
      <sheetName val="CfD_51"/>
      <sheetName val="Val_CfD_51"/>
      <sheetName val="CfD_61"/>
      <sheetName val="Val_CfD_61"/>
      <sheetName val="CfD_71"/>
      <sheetName val="Val_CfD_71"/>
      <sheetName val="Regulated_Asset_Base_11"/>
      <sheetName val="Val_Regulated_Asset_Base_11"/>
      <sheetName val="Capacity_Payment_11"/>
      <sheetName val="Val_Capacity_Payment_11"/>
      <sheetName val="CO2_limits_11"/>
      <sheetName val="Val_CO2_limits_11"/>
      <sheetName val="Strategic_Reserve1"/>
      <sheetName val="Val_Strategic_Reserve1"/>
      <sheetName val="Carbon_Price_Floor1"/>
      <sheetName val="Tax_on_Profit1"/>
      <sheetName val="Tax_on_CO21"/>
      <sheetName val="Tax_on_Fuel1"/>
      <sheetName val="Policy_billing1"/>
      <sheetName val="Val_Policy_billing1"/>
      <sheetName val="Existing_Policies1"/>
      <sheetName val="ROC_bandings1"/>
      <sheetName val="Pricing_Mark-up1"/>
      <sheetName val="Val_Pricing_Mark-up1"/>
      <sheetName val="EDF_Pricing_Assumptions1"/>
      <sheetName val="Val_EDF_Pricing_Assumptions1"/>
      <sheetName val="Demand_Projections1"/>
      <sheetName val="Val_Demand1"/>
      <sheetName val="Capacity_Margin_Derating1"/>
      <sheetName val="Val_Capacity_Margin_Derating1"/>
      <sheetName val="Daily_Load_Curves1"/>
      <sheetName val="Val_Daily_Load_Curves1"/>
      <sheetName val="Policy_Demand_Reduction1"/>
      <sheetName val="Val_Policy_Demand_Reduction1"/>
      <sheetName val="Load_Curve_Adjustment_Domestic1"/>
      <sheetName val="Load_Curve_Adjustment_Smart_Do1"/>
      <sheetName val="Load_Curve_Adjustment_NonDom1"/>
      <sheetName val="Smart_meters1"/>
      <sheetName val="Val_Reserve1"/>
      <sheetName val="Val_Autogeneration1"/>
      <sheetName val="Val_Interconnectors1"/>
      <sheetName val="Hydro_and_Pumped_Storage1"/>
      <sheetName val="Val_Hydro_and_Pumped_Storage1"/>
      <sheetName val="VIU_Assumptions1"/>
      <sheetName val="Val_VIU_Assumptions1"/>
      <sheetName val="VIU_limit1"/>
      <sheetName val="Val_VIU_limit1"/>
      <sheetName val="Merchant_Assumptions1"/>
      <sheetName val="Val_Merchant_Assumptions1"/>
      <sheetName val="Plant_Available_for_New_Build1"/>
      <sheetName val="Val_Plant_Available_for_New_Bu1"/>
      <sheetName val="Maximum_Build_Limits1"/>
      <sheetName val="Cumulative_Max_Build_Limits1"/>
      <sheetName val="Minimum_Build_Limits1"/>
      <sheetName val="New_Plant1"/>
      <sheetName val="Val_New_Plant1"/>
      <sheetName val="Outage_rates_(new_and_existing1"/>
      <sheetName val="Val_Outage_Rates1"/>
      <sheetName val="Val_Losses1"/>
      <sheetName val="Efficiency_rates1"/>
      <sheetName val="Technology_Assumptions1"/>
      <sheetName val="Val_Tech_Assumptions1"/>
      <sheetName val="Fuel_Assumptions1"/>
      <sheetName val="Val_Fuel_Assumptions1"/>
      <sheetName val="Spark_and_Dark_Spreads1"/>
      <sheetName val="Val_Spark_and_Dark_Spreads1"/>
      <sheetName val="Existing_Plant1"/>
      <sheetName val="Val_Existing_Plant1"/>
      <sheetName val="Val_Pipeline1"/>
      <sheetName val="Val_Wind1"/>
      <sheetName val="Model_Settings1"/>
      <sheetName val="Val_Build_&amp;_Retirement_Assumpt1"/>
      <sheetName val="Policy_Overview"/>
      <sheetName val="Feed-in_tariff_1"/>
      <sheetName val="Val_Feed-in_tariff_1"/>
      <sheetName val="CfD_1"/>
      <sheetName val="Val_CfD_1"/>
      <sheetName val="CfD_2"/>
      <sheetName val="Val_CfD_2"/>
      <sheetName val="CfD_3"/>
      <sheetName val="CfD_4"/>
      <sheetName val="Val_CfD_3"/>
      <sheetName val="Val_CfD_4"/>
      <sheetName val="CfD_5"/>
      <sheetName val="Val_CfD_5"/>
      <sheetName val="CfD_6"/>
      <sheetName val="Val_CfD_6"/>
      <sheetName val="CfD_7"/>
      <sheetName val="Val_CfD_7"/>
      <sheetName val="Regulated_Asset_Base_1"/>
      <sheetName val="Val_Regulated_Asset_Base_1"/>
      <sheetName val="Capacity_Payment_1"/>
      <sheetName val="Val_Capacity_Payment_1"/>
      <sheetName val="CO2_limits_1"/>
      <sheetName val="Val_CO2_limits_1"/>
      <sheetName val="Strategic_Reserve"/>
      <sheetName val="Val_Strategic_Reserve"/>
      <sheetName val="Carbon_Price_Floor"/>
      <sheetName val="Tax_on_Profit"/>
      <sheetName val="Tax_on_CO2"/>
      <sheetName val="Tax_on_Fuel"/>
      <sheetName val="Policy_billing"/>
      <sheetName val="Val_Policy_billing"/>
      <sheetName val="Existing_Policies"/>
      <sheetName val="ROC_bandings"/>
      <sheetName val="Pricing_Mark-up"/>
      <sheetName val="Val_Pricing_Mark-up"/>
      <sheetName val="EDF_Pricing_Assumptions"/>
      <sheetName val="Val_EDF_Pricing_Assumptions"/>
      <sheetName val="Demand_Projections"/>
      <sheetName val="Val_Demand"/>
      <sheetName val="Capacity_Margin_Derating"/>
      <sheetName val="Val_Capacity_Margin_Derating"/>
      <sheetName val="Daily_Load_Curves"/>
      <sheetName val="Val_Daily_Load_Curves"/>
      <sheetName val="Policy_Demand_Reduction"/>
      <sheetName val="Val_Policy_Demand_Reduction"/>
      <sheetName val="Load_Curve_Adjustment_Domestic"/>
      <sheetName val="Load_Curve_Adjustment_Smart_Dom"/>
      <sheetName val="Load_Curve_Adjustment_NonDom"/>
      <sheetName val="Smart_meters"/>
      <sheetName val="Val_Reserve"/>
      <sheetName val="Val_Autogeneration"/>
      <sheetName val="Val_Interconnectors"/>
      <sheetName val="Hydro_and_Pumped_Storage"/>
      <sheetName val="Val_Hydro_and_Pumped_Storage"/>
      <sheetName val="VIU_Assumptions"/>
      <sheetName val="Val_VIU_Assumptions"/>
      <sheetName val="VIU_limit"/>
      <sheetName val="Val_VIU_limit"/>
      <sheetName val="Merchant_Assumptions"/>
      <sheetName val="Val_Merchant_Assumptions"/>
      <sheetName val="Plant_Available_for_New_Build"/>
      <sheetName val="Val_Plant_Available_for_New_Bui"/>
      <sheetName val="Maximum_Build_Limits"/>
      <sheetName val="Cumulative_Max_Build_Limits"/>
      <sheetName val="Minimum_Build_Limits"/>
      <sheetName val="New_Plant"/>
      <sheetName val="Val_New_Plant"/>
      <sheetName val="Outage_rates_(new_and_existing)"/>
      <sheetName val="Val_Outage_Rates"/>
      <sheetName val="Val_Losses"/>
      <sheetName val="Efficiency_rates"/>
      <sheetName val="Technology_Assumptions"/>
      <sheetName val="Val_Tech_Assumptions"/>
      <sheetName val="Fuel_Assumptions"/>
      <sheetName val="Val_Fuel_Assumptions"/>
      <sheetName val="Spark_and_Dark_Spreads"/>
      <sheetName val="Val_Spark_and_Dark_Spreads"/>
      <sheetName val="Existing_Plant"/>
      <sheetName val="Val_Existing_Plant"/>
      <sheetName val="Val_Pipeline"/>
      <sheetName val="Val_Wind"/>
      <sheetName val="Model_Settings"/>
      <sheetName val="Val_Build_&amp;_Retirement_Assump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3 rows"/>
      <sheetName val="QA_Index"/>
      <sheetName val="Version&amp;Issue_Log"/>
      <sheetName val="Update_Checklist"/>
      <sheetName val="DataSources"/>
      <sheetName val="QC_Checklist"/>
      <sheetName val="RAW1_GWP Factors"/>
      <sheetName val="OtherAssumptions"/>
      <sheetName val="Calc1"/>
      <sheetName val="LinkedInOutput"/>
      <sheetName val="MethodPaper"/>
      <sheetName val="Conversions"/>
      <sheetName val="Lookups"/>
      <sheetName val="top_3_rows1"/>
      <sheetName val="RAW1_GWP_Factors1"/>
      <sheetName val="top_3_rows"/>
      <sheetName val="RAW1_GWP_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tor_data_UC"/>
      <sheetName val="Line_data_UC"/>
      <sheetName val="Region_data_UC"/>
      <sheetName val="Generator_data_C"/>
      <sheetName val="Emission.Generators_data_C"/>
      <sheetName val="Node_data_C"/>
      <sheetName val="INPUTS"/>
      <sheetName val="SONI to NG_NI"/>
      <sheetName val="Baseline results"/>
      <sheetName val="Lists"/>
      <sheetName val="CO2 summary"/>
      <sheetName val="policy costs outputs"/>
      <sheetName val="Generation Summary"/>
      <sheetName val="Installed Capacity Pivot"/>
      <sheetName val="Summary assumptions"/>
      <sheetName val="Control"/>
      <sheetName val="CM Clearing prices"/>
      <sheetName val="Model Settings"/>
      <sheetName val="calculation"/>
      <sheetName val="Technology Assumptions"/>
      <sheetName val="NI Prices"/>
      <sheetName val="Strike prices"/>
      <sheetName val="Capacity mechanism"/>
      <sheetName val="NI Costs"/>
      <sheetName val="NI Demand"/>
      <sheetName val="NI outputs"/>
      <sheetName val="Heat revenues"/>
      <sheetName val="VIU assumptions"/>
      <sheetName val="Prices"/>
      <sheetName val="NI Load Factors"/>
      <sheetName val="Opex Adjustments"/>
      <sheetName val="Maximum Build Limits NI"/>
      <sheetName val="technologies"/>
      <sheetName val="Existing Policies"/>
      <sheetName val="Backcasting"/>
      <sheetName val="Emission_Generators_data_C1"/>
      <sheetName val="SONI_to_NG_NI1"/>
      <sheetName val="Baseline_results1"/>
      <sheetName val="CO2_summary1"/>
      <sheetName val="policy_costs_outputs1"/>
      <sheetName val="Generation_Summary1"/>
      <sheetName val="Installed_Capacity_Pivot1"/>
      <sheetName val="Summary_assumptions1"/>
      <sheetName val="CM_Clearing_prices1"/>
      <sheetName val="Model_Settings1"/>
      <sheetName val="Technology_Assumptions1"/>
      <sheetName val="NI_Prices1"/>
      <sheetName val="Strike_prices1"/>
      <sheetName val="Capacity_mechanism1"/>
      <sheetName val="NI_Costs1"/>
      <sheetName val="NI_Demand1"/>
      <sheetName val="NI_outputs1"/>
      <sheetName val="Heat_revenues1"/>
      <sheetName val="VIU_assumptions1"/>
      <sheetName val="NI_Load_Factors1"/>
      <sheetName val="Opex_Adjustments1"/>
      <sheetName val="Maximum_Build_Limits_NI1"/>
      <sheetName val="Existing_Policies1"/>
      <sheetName val="Emission_Generators_data_C"/>
      <sheetName val="SONI_to_NG_NI"/>
      <sheetName val="Baseline_results"/>
      <sheetName val="CO2_summary"/>
      <sheetName val="policy_costs_outputs"/>
      <sheetName val="Generation_Summary"/>
      <sheetName val="Installed_Capacity_Pivot"/>
      <sheetName val="Summary_assumptions"/>
      <sheetName val="CM_Clearing_prices"/>
      <sheetName val="Model_Settings"/>
      <sheetName val="Technology_Assumptions"/>
      <sheetName val="NI_Prices"/>
      <sheetName val="Strike_prices"/>
      <sheetName val="Capacity_mechanism"/>
      <sheetName val="NI_Costs"/>
      <sheetName val="NI_Demand"/>
      <sheetName val="NI_outputs"/>
      <sheetName val="Heat_revenues"/>
      <sheetName val="VIU_assumptions"/>
      <sheetName val="NI_Load_Factors"/>
      <sheetName val="Opex_Adjustments"/>
      <sheetName val="Maximum_Build_Limits_NI"/>
      <sheetName val="Existing_Policie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o"/>
      <sheetName val="CBA Tables"/>
      <sheetName val="CBA"/>
      <sheetName val="Control"/>
      <sheetName val="Scenarios"/>
      <sheetName val="Data Holdings"/>
      <sheetName val="Participation CB"/>
      <sheetName val="Participation C&amp;T tables"/>
      <sheetName val="Participation C&amp;T"/>
      <sheetName val="Participation Net"/>
      <sheetName val="MACC"/>
      <sheetName val="Additionality"/>
      <sheetName val="Abatement"/>
      <sheetName val="MACC graphs"/>
      <sheetName val="C&amp;T MACC graphs"/>
      <sheetName val="CB MACC graphs"/>
      <sheetName val="Emissions analysis"/>
      <sheetName val="Admin tables"/>
      <sheetName val="Admin inputs"/>
      <sheetName val="CBA_Tables1"/>
      <sheetName val="Data_Holdings1"/>
      <sheetName val="Participation_CB1"/>
      <sheetName val="Participation_C&amp;T_tables1"/>
      <sheetName val="Participation_C&amp;T1"/>
      <sheetName val="Participation_Net1"/>
      <sheetName val="MACC_graphs1"/>
      <sheetName val="C&amp;T_MACC_graphs1"/>
      <sheetName val="CB_MACC_graphs1"/>
      <sheetName val="Emissions_analysis1"/>
      <sheetName val="Admin_tables1"/>
      <sheetName val="Admin_inputs1"/>
      <sheetName val="CBA_Tables"/>
      <sheetName val="Data_Holdings"/>
      <sheetName val="Participation_CB"/>
      <sheetName val="Participation_C&amp;T_tables"/>
      <sheetName val="Participation_C&amp;T"/>
      <sheetName val="Participation_Net"/>
      <sheetName val="MACC_graphs"/>
      <sheetName val="C&amp;T_MACC_graphs"/>
      <sheetName val="CB_MACC_graphs"/>
      <sheetName val="Emissions_analysis"/>
      <sheetName val="Admin_tables"/>
      <sheetName val="Admin_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Index"/>
      <sheetName val="What's new"/>
      <sheetName val="Fuels"/>
      <sheetName val="Refrigerant &amp; other"/>
      <sheetName val="Passenger vehicles"/>
      <sheetName val="UK electricity"/>
      <sheetName val="Transmission and distribution"/>
      <sheetName val="Water supply"/>
      <sheetName val="Water treatment"/>
      <sheetName val="Waste disposal"/>
      <sheetName val="Business travel- air"/>
      <sheetName val="Business travel- sea"/>
      <sheetName val="Freighting goods"/>
      <sheetName val="Managed assets- vehicles"/>
      <sheetName val="Conversions"/>
      <sheetName val="Fuel properties"/>
      <sheetName val="What's_new1"/>
      <sheetName val="Refrigerant_&amp;_other1"/>
      <sheetName val="Passenger_vehicles1"/>
      <sheetName val="UK_electricity1"/>
      <sheetName val="Transmission_and_distribution1"/>
      <sheetName val="Water_supply1"/>
      <sheetName val="Water_treatment1"/>
      <sheetName val="Waste_disposal1"/>
      <sheetName val="Business_travel-_air1"/>
      <sheetName val="Business_travel-_sea1"/>
      <sheetName val="Freighting_goods1"/>
      <sheetName val="Managed_assets-_vehicles1"/>
      <sheetName val="Fuel_properties1"/>
      <sheetName val="What's_new"/>
      <sheetName val="Refrigerant_&amp;_other"/>
      <sheetName val="Passenger_vehicles"/>
      <sheetName val="UK_electricity"/>
      <sheetName val="Transmission_and_distribution"/>
      <sheetName val="Water_supply"/>
      <sheetName val="Water_treatment"/>
      <sheetName val="Waste_disposal"/>
      <sheetName val="Business_travel-_air"/>
      <sheetName val="Business_travel-_sea"/>
      <sheetName val="Freighting_goods"/>
      <sheetName val="Managed_assets-_vehicles"/>
      <sheetName val="Fuel_properti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_Index"/>
      <sheetName val="VersionLog &amp; IssueLog"/>
      <sheetName val="Update_Checklist"/>
      <sheetName val="DataSources"/>
      <sheetName val="QC_Checklist"/>
      <sheetName val="RAW1_NAEI 2016_Carbon"/>
      <sheetName val="RAW2_NAEI 2016_CH4"/>
      <sheetName val="RAW3_NAEI 2016_N2O"/>
      <sheetName val="RAW4_DUKES 2014 Density"/>
      <sheetName val=" RAW5_DUKES 2014 CV Table A.1"/>
      <sheetName val="RAW6_DUKES 2014 CV Tabl A.2+A.3"/>
      <sheetName val="RAW7_GWP Factors"/>
      <sheetName val="RAW8_JEC WTW Study"/>
      <sheetName val="RAW9_DUKES LNG Imports"/>
      <sheetName val="OtherAssumptions"/>
      <sheetName val="Calc1_FuelProp"/>
      <sheetName val="Calc2_Fuels"/>
      <sheetName val="Calc3_WTT_Fuels"/>
      <sheetName val="Benchmark"/>
      <sheetName val="MethodPaper"/>
      <sheetName val="LinkedInOutput"/>
      <sheetName val="Fuels"/>
      <sheetName val="WTT- fuels"/>
      <sheetName val="Fuel properties"/>
      <sheetName val="Conversions"/>
      <sheetName val="Verification-Validation"/>
      <sheetName val="Lookups"/>
      <sheetName val="GHG CF_Fuels_2016_MASTER"/>
      <sheetName val="VersionLog"/>
      <sheetName val="RAW1_NAEI 2015_Carbon"/>
      <sheetName val="RAW2_NAEI 2015_CH4"/>
      <sheetName val="RAW3_NAEI 2015_N2O"/>
      <sheetName val="VersionLog_&amp;_IssueLog1"/>
      <sheetName val="RAW1_NAEI_2016_Carbon1"/>
      <sheetName val="RAW2_NAEI_2016_CH41"/>
      <sheetName val="RAW3_NAEI_2016_N2O1"/>
      <sheetName val="RAW4_DUKES_2014_Density1"/>
      <sheetName val="_RAW5_DUKES_2014_CV_Table_A_11"/>
      <sheetName val="RAW6_DUKES_2014_CV_Tabl_A_2+A_1"/>
      <sheetName val="RAW7_GWP_Factors1"/>
      <sheetName val="RAW8_JEC_WTW_Study1"/>
      <sheetName val="RAW9_DUKES_LNG_Imports1"/>
      <sheetName val="WTT-_fuels1"/>
      <sheetName val="Fuel_properties1"/>
      <sheetName val="GHG_CF_Fuels_2016_MASTER1"/>
      <sheetName val="RAW1_NAEI_2015_Carbon1"/>
      <sheetName val="RAW2_NAEI_2015_CH41"/>
      <sheetName val="RAW3_NAEI_2015_N2O1"/>
      <sheetName val="VersionLog_&amp;_IssueLog"/>
      <sheetName val="RAW1_NAEI_2016_Carbon"/>
      <sheetName val="RAW2_NAEI_2016_CH4"/>
      <sheetName val="RAW3_NAEI_2016_N2O"/>
      <sheetName val="RAW4_DUKES_2014_Density"/>
      <sheetName val="_RAW5_DUKES_2014_CV_Table_A_1"/>
      <sheetName val="RAW6_DUKES_2014_CV_Tabl_A_2+A_3"/>
      <sheetName val="RAW7_GWP_Factors"/>
      <sheetName val="RAW8_JEC_WTW_Study"/>
      <sheetName val="RAW9_DUKES_LNG_Imports"/>
      <sheetName val="WTT-_fuels"/>
      <sheetName val="Fuel_properties"/>
      <sheetName val="GHG_CF_Fuels_2016_MASTER"/>
      <sheetName val="RAW1_NAEI_2015_Carbon"/>
      <sheetName val="RAW2_NAEI_2015_CH4"/>
      <sheetName val="RAW3_NAEI_2015_N2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a Day Analysis"/>
      <sheetName val="Price duration curve"/>
      <sheetName val="IntraDayOutput"/>
      <sheetName val="Policy Overview"/>
      <sheetName val="Feed-in tariff 1"/>
      <sheetName val="Val Feed-in tariff 1"/>
      <sheetName val="CfD 1"/>
      <sheetName val="Val CfD 1"/>
      <sheetName val="CfD 2"/>
      <sheetName val="CfD 3"/>
      <sheetName val="CfD 4"/>
      <sheetName val="CfD 5"/>
      <sheetName val="CfD 6"/>
      <sheetName val="CfD 7"/>
      <sheetName val="Regulated Asset Base 1"/>
      <sheetName val="Val Regulated Asset Base 1"/>
      <sheetName val="Capacity Payment 1"/>
      <sheetName val="Val Capacity Payment 1"/>
      <sheetName val="CO2 limits 1"/>
      <sheetName val="Val CO2 limits 1"/>
      <sheetName val="Strategic Reserve"/>
      <sheetName val="Val Strategic Reserve"/>
      <sheetName val="Carbon Price Floor"/>
      <sheetName val="Tax on Profit"/>
      <sheetName val="Tax on CO2"/>
      <sheetName val="Tax on Fuel"/>
      <sheetName val="Policy billing"/>
      <sheetName val="Val Policy billing"/>
      <sheetName val="Existing Policies"/>
      <sheetName val="Pricing Mark-up"/>
      <sheetName val="Val Pricing Mark-up"/>
      <sheetName val="EDF Pricing Assumptions"/>
      <sheetName val="Val EDF Pricing Assumptions"/>
      <sheetName val="Demand Projections"/>
      <sheetName val="Val Demand"/>
      <sheetName val="Capacity Margin Derating"/>
      <sheetName val="Val Capacity Margin Derating"/>
      <sheetName val="Daily Load Curves"/>
      <sheetName val="Val Daily Load Curves"/>
      <sheetName val="Policy Demand Reduction"/>
      <sheetName val="Val Policy Demand Reduction"/>
      <sheetName val="Load Curve Adjustment Domestic"/>
      <sheetName val="Load Curve Adjustment Smart Dom"/>
      <sheetName val="Load Curve Adjustment NonDom"/>
      <sheetName val="Smart meters"/>
      <sheetName val="Reserve"/>
      <sheetName val="Val Reserve"/>
      <sheetName val="Autogeneration"/>
      <sheetName val="Val Autogeneration"/>
      <sheetName val="Interconnectors"/>
      <sheetName val="Val Interconnectors"/>
      <sheetName val="Hydro and Pumped Storage"/>
      <sheetName val="Val Hydro and Pumped Storage"/>
      <sheetName val="VIU assumptions"/>
      <sheetName val="Val VIU Assumptions"/>
      <sheetName val="VIU limit"/>
      <sheetName val="Val VIU limit"/>
      <sheetName val="Merchant Assumptions"/>
      <sheetName val="Val Merchant Assumptions"/>
      <sheetName val="Plant Available for New Build"/>
      <sheetName val="Val Plant Available for New Bui"/>
      <sheetName val="Maximum Build Limits"/>
      <sheetName val="Cumulative Max Build Limits"/>
      <sheetName val="Minimum Build Limits"/>
      <sheetName val="New Plant"/>
      <sheetName val="Val New Plant"/>
      <sheetName val="Outage rates (new and existing)"/>
      <sheetName val="Val Outage Rates"/>
      <sheetName val="Losses"/>
      <sheetName val="Val Losses"/>
      <sheetName val="Efficiency rates"/>
      <sheetName val="Technology Assumptions"/>
      <sheetName val="Val Tech Assumptions"/>
      <sheetName val="Fuel Assumptions"/>
      <sheetName val="Val Fuel Assumptions"/>
      <sheetName val="Spark and Dark Spreads"/>
      <sheetName val="Val Spark and Dark Spreads"/>
      <sheetName val="Portfolios"/>
      <sheetName val="Existing Plant"/>
      <sheetName val="Val Existing Plant"/>
      <sheetName val="Val Pipeline"/>
      <sheetName val="TheoreticalPlant"/>
      <sheetName val="Wind"/>
      <sheetName val="Val Wind"/>
      <sheetName val="Model Settings"/>
      <sheetName val="Val Build &amp; Retirement Assumpti"/>
      <sheetName val="SheetManager"/>
      <sheetName val="LISTS"/>
      <sheetName val="Intra_Day_Analysis1"/>
      <sheetName val="Price_duration_curve1"/>
      <sheetName val="Policy_Overview1"/>
      <sheetName val="Feed-in_tariff_11"/>
      <sheetName val="Val_Feed-in_tariff_11"/>
      <sheetName val="CfD_11"/>
      <sheetName val="Val_CfD_11"/>
      <sheetName val="CfD_21"/>
      <sheetName val="CfD_31"/>
      <sheetName val="CfD_41"/>
      <sheetName val="CfD_51"/>
      <sheetName val="CfD_61"/>
      <sheetName val="CfD_71"/>
      <sheetName val="Regulated_Asset_Base_11"/>
      <sheetName val="Val_Regulated_Asset_Base_11"/>
      <sheetName val="Capacity_Payment_11"/>
      <sheetName val="Val_Capacity_Payment_11"/>
      <sheetName val="CO2_limits_11"/>
      <sheetName val="Val_CO2_limits_11"/>
      <sheetName val="Strategic_Reserve1"/>
      <sheetName val="Val_Strategic_Reserve1"/>
      <sheetName val="Carbon_Price_Floor1"/>
      <sheetName val="Tax_on_Profit1"/>
      <sheetName val="Tax_on_CO21"/>
      <sheetName val="Tax_on_Fuel1"/>
      <sheetName val="Policy_billing1"/>
      <sheetName val="Val_Policy_billing1"/>
      <sheetName val="Existing_Policies1"/>
      <sheetName val="Pricing_Mark-up1"/>
      <sheetName val="Val_Pricing_Mark-up1"/>
      <sheetName val="EDF_Pricing_Assumptions1"/>
      <sheetName val="Val_EDF_Pricing_Assumptions1"/>
      <sheetName val="Demand_Projections1"/>
      <sheetName val="Val_Demand1"/>
      <sheetName val="Capacity_Margin_Derating1"/>
      <sheetName val="Val_Capacity_Margin_Derating1"/>
      <sheetName val="Daily_Load_Curves1"/>
      <sheetName val="Val_Daily_Load_Curves1"/>
      <sheetName val="Policy_Demand_Reduction1"/>
      <sheetName val="Val_Policy_Demand_Reduction1"/>
      <sheetName val="Load_Curve_Adjustment_Domestic1"/>
      <sheetName val="Load_Curve_Adjustment_Smart_Do1"/>
      <sheetName val="Load_Curve_Adjustment_NonDom1"/>
      <sheetName val="Smart_meters1"/>
      <sheetName val="Val_Reserve1"/>
      <sheetName val="Val_Autogeneration1"/>
      <sheetName val="Val_Interconnectors1"/>
      <sheetName val="Hydro_and_Pumped_Storage1"/>
      <sheetName val="Val_Hydro_and_Pumped_Storage1"/>
      <sheetName val="VIU_assumptions1"/>
      <sheetName val="Val_VIU_Assumptions1"/>
      <sheetName val="VIU_limit1"/>
      <sheetName val="Val_VIU_limit1"/>
      <sheetName val="Merchant_Assumptions1"/>
      <sheetName val="Val_Merchant_Assumptions1"/>
      <sheetName val="Plant_Available_for_New_Build1"/>
      <sheetName val="Val_Plant_Available_for_New_Bu1"/>
      <sheetName val="Maximum_Build_Limits1"/>
      <sheetName val="Cumulative_Max_Build_Limits1"/>
      <sheetName val="Minimum_Build_Limits1"/>
      <sheetName val="New_Plant1"/>
      <sheetName val="Val_New_Plant1"/>
      <sheetName val="Outage_rates_(new_and_existing1"/>
      <sheetName val="Val_Outage_Rates1"/>
      <sheetName val="Val_Losses1"/>
      <sheetName val="Efficiency_rates1"/>
      <sheetName val="Technology_Assumptions1"/>
      <sheetName val="Val_Tech_Assumptions1"/>
      <sheetName val="Fuel_Assumptions1"/>
      <sheetName val="Val_Fuel_Assumptions1"/>
      <sheetName val="Spark_and_Dark_Spreads1"/>
      <sheetName val="Val_Spark_and_Dark_Spreads1"/>
      <sheetName val="Existing_Plant1"/>
      <sheetName val="Val_Existing_Plant1"/>
      <sheetName val="Val_Pipeline1"/>
      <sheetName val="Val_Wind1"/>
      <sheetName val="Model_Settings1"/>
      <sheetName val="Val_Build_&amp;_Retirement_Assumpt1"/>
      <sheetName val="Intra_Day_Analysis"/>
      <sheetName val="Price_duration_curve"/>
      <sheetName val="Policy_Overview"/>
      <sheetName val="Feed-in_tariff_1"/>
      <sheetName val="Val_Feed-in_tariff_1"/>
      <sheetName val="CfD_1"/>
      <sheetName val="Val_CfD_1"/>
      <sheetName val="CfD_2"/>
      <sheetName val="CfD_3"/>
      <sheetName val="CfD_4"/>
      <sheetName val="CfD_5"/>
      <sheetName val="CfD_6"/>
      <sheetName val="CfD_7"/>
      <sheetName val="Regulated_Asset_Base_1"/>
      <sheetName val="Val_Regulated_Asset_Base_1"/>
      <sheetName val="Capacity_Payment_1"/>
      <sheetName val="Val_Capacity_Payment_1"/>
      <sheetName val="CO2_limits_1"/>
      <sheetName val="Val_CO2_limits_1"/>
      <sheetName val="Strategic_Reserve"/>
      <sheetName val="Val_Strategic_Reserve"/>
      <sheetName val="Carbon_Price_Floor"/>
      <sheetName val="Tax_on_Profit"/>
      <sheetName val="Tax_on_CO2"/>
      <sheetName val="Tax_on_Fuel"/>
      <sheetName val="Policy_billing"/>
      <sheetName val="Val_Policy_billing"/>
      <sheetName val="Existing_Policies"/>
      <sheetName val="Pricing_Mark-up"/>
      <sheetName val="Val_Pricing_Mark-up"/>
      <sheetName val="EDF_Pricing_Assumptions"/>
      <sheetName val="Val_EDF_Pricing_Assumptions"/>
      <sheetName val="Demand_Projections"/>
      <sheetName val="Val_Demand"/>
      <sheetName val="Capacity_Margin_Derating"/>
      <sheetName val="Val_Capacity_Margin_Derating"/>
      <sheetName val="Daily_Load_Curves"/>
      <sheetName val="Val_Daily_Load_Curves"/>
      <sheetName val="Policy_Demand_Reduction"/>
      <sheetName val="Val_Policy_Demand_Reduction"/>
      <sheetName val="Load_Curve_Adjustment_Domestic"/>
      <sheetName val="Load_Curve_Adjustment_Smart_Dom"/>
      <sheetName val="Load_Curve_Adjustment_NonDom"/>
      <sheetName val="Smart_meters"/>
      <sheetName val="Val_Reserve"/>
      <sheetName val="Val_Autogeneration"/>
      <sheetName val="Val_Interconnectors"/>
      <sheetName val="Hydro_and_Pumped_Storage"/>
      <sheetName val="Val_Hydro_and_Pumped_Storage"/>
      <sheetName val="VIU_assumptions"/>
      <sheetName val="Val_VIU_Assumptions"/>
      <sheetName val="VIU_limit"/>
      <sheetName val="Val_VIU_limit"/>
      <sheetName val="Merchant_Assumptions"/>
      <sheetName val="Val_Merchant_Assumptions"/>
      <sheetName val="Plant_Available_for_New_Build"/>
      <sheetName val="Val_Plant_Available_for_New_Bui"/>
      <sheetName val="Maximum_Build_Limits"/>
      <sheetName val="Cumulative_Max_Build_Limits"/>
      <sheetName val="Minimum_Build_Limits"/>
      <sheetName val="New_Plant"/>
      <sheetName val="Val_New_Plant"/>
      <sheetName val="Outage_rates_(new_and_existing)"/>
      <sheetName val="Val_Outage_Rates"/>
      <sheetName val="Val_Losses"/>
      <sheetName val="Efficiency_rates"/>
      <sheetName val="Technology_Assumptions"/>
      <sheetName val="Val_Tech_Assumptions"/>
      <sheetName val="Fuel_Assumptions"/>
      <sheetName val="Val_Fuel_Assumptions"/>
      <sheetName val="Spark_and_Dark_Spreads"/>
      <sheetName val="Val_Spark_and_Dark_Spreads"/>
      <sheetName val="Existing_Plant"/>
      <sheetName val="Val_Existing_Plant"/>
      <sheetName val="Val_Pipeline"/>
      <sheetName val="Val_Wind"/>
      <sheetName val="Model_Settings"/>
      <sheetName val="Val_Build_&amp;_Retirement_Assump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A control"/>
      <sheetName val="CBA"/>
      <sheetName val="Generation data"/>
      <sheetName val="Generation costs"/>
      <sheetName val="Financing costs - 2"/>
      <sheetName val="Pipeline plant"/>
      <sheetName val="Hurdle rates"/>
      <sheetName val="Policy"/>
      <sheetName val="Carbon costs"/>
      <sheetName val="Unserved Energy cost"/>
      <sheetName val="Wholesale costs"/>
      <sheetName val="unservedenergy"/>
      <sheetName val="DECC Summary"/>
      <sheetName val="Summary assumptions"/>
      <sheetName val="baseline results"/>
      <sheetName val="Operating Capacity Pivot"/>
      <sheetName val="Installed Capacity Pivot"/>
      <sheetName val="New Build Pivot"/>
      <sheetName val="InstalledCapacitySummary"/>
      <sheetName val="Decommissioned Pivot"/>
      <sheetName val="Generation Summary"/>
      <sheetName val="UnservedEnergySummary"/>
      <sheetName val="Capacity Margin"/>
      <sheetName val="Prices Summary"/>
      <sheetName val="IRR summary"/>
      <sheetName val="CO2 summary"/>
      <sheetName val="CO2"/>
      <sheetName val="Load Factors"/>
      <sheetName val="SRMC summary"/>
      <sheetName val="Policy Summary"/>
      <sheetName val="Spread Summary"/>
      <sheetName val="FuelSummary"/>
      <sheetName val="Demand Summary"/>
      <sheetName val="Fuel Price Summary"/>
      <sheetName val="Carbon Price Summary"/>
      <sheetName val="Individual Plant Data"/>
      <sheetName val="CASHFLOW Profit"/>
      <sheetName val="CASHFLOW LoadFactor"/>
      <sheetName val="CASHFLOW Income"/>
      <sheetName val="OperatingCapacitySummary"/>
      <sheetName val="InstalledCapacity"/>
      <sheetName val="OperatingCapacity"/>
      <sheetName val="Generation"/>
      <sheetName val="Fuel"/>
      <sheetName val="IRRs"/>
      <sheetName val="Prices"/>
      <sheetName val="Costs"/>
      <sheetName val="PolicyCosts"/>
      <sheetName val="Demand"/>
      <sheetName val="Carbon Price"/>
      <sheetName val="Fuel Prices"/>
      <sheetName val="Spreads"/>
      <sheetName val="ReservePayments"/>
      <sheetName val="Control"/>
      <sheetName val="DeratedCapacities"/>
      <sheetName val="CASHFLOW IRRS"/>
      <sheetName val="CASHFLOW Spread"/>
      <sheetName val="DemandExtreme"/>
      <sheetName val="CASHFLOW SRMC"/>
      <sheetName val="CASHFLOW Capacity"/>
      <sheetName val="CASHFLOW Max capacity"/>
      <sheetName val="CASHFLOW strike price"/>
      <sheetName val="CASHFLOW CM payments"/>
      <sheetName val="CASHFLOW CM penalty"/>
      <sheetName val="CM Auction"/>
      <sheetName val="CM Clearing prices"/>
      <sheetName val="CM Contract payments"/>
      <sheetName val="CapacityMechanism"/>
      <sheetName val="CMcurveCapacity"/>
      <sheetName val="CMcurveNames"/>
      <sheetName val="CMperfectCompBids"/>
      <sheetName val="CMactualBids"/>
      <sheetName val="CM Payments"/>
      <sheetName val="CM Penalties"/>
      <sheetName val="Duration Curves"/>
      <sheetName val="Load curve"/>
      <sheetName val="Wholesale curve"/>
      <sheetName val="SystemSRMC curve"/>
      <sheetName val="Intra day summary"/>
      <sheetName val="Lists"/>
      <sheetName val="IntraDayGeneration"/>
      <sheetName val="CASHFLOW generation"/>
      <sheetName val="IntraDay analysis"/>
      <sheetName val="Investor decisions"/>
      <sheetName val="Technology Assumptions"/>
      <sheetName val="VIU assumptions"/>
      <sheetName val="Carbon Price Floor"/>
      <sheetName val="New Plant"/>
      <sheetName val="Existing Plant"/>
      <sheetName val="CBA_control1"/>
      <sheetName val="Generation_data1"/>
      <sheetName val="Generation_costs1"/>
      <sheetName val="Financing_costs_-_21"/>
      <sheetName val="Pipeline_plant1"/>
      <sheetName val="Hurdle_rates1"/>
      <sheetName val="Carbon_costs1"/>
      <sheetName val="Unserved_Energy_cost1"/>
      <sheetName val="Wholesale_costs1"/>
      <sheetName val="DECC_Summary1"/>
      <sheetName val="Summary_assumptions1"/>
      <sheetName val="baseline_results1"/>
      <sheetName val="Operating_Capacity_Pivot1"/>
      <sheetName val="Installed_Capacity_Pivot1"/>
      <sheetName val="New_Build_Pivot1"/>
      <sheetName val="Decommissioned_Pivot1"/>
      <sheetName val="Generation_Summary1"/>
      <sheetName val="Capacity_Margin1"/>
      <sheetName val="Prices_Summary1"/>
      <sheetName val="IRR_summary1"/>
      <sheetName val="CO2_summary1"/>
      <sheetName val="Load_Factors1"/>
      <sheetName val="SRMC_summary1"/>
      <sheetName val="Policy_Summary1"/>
      <sheetName val="Spread_Summary1"/>
      <sheetName val="Demand_Summary1"/>
      <sheetName val="Fuel_Price_Summary1"/>
      <sheetName val="Carbon_Price_Summary1"/>
      <sheetName val="Individual_Plant_Data1"/>
      <sheetName val="CASHFLOW_Profit1"/>
      <sheetName val="CASHFLOW_LoadFactor1"/>
      <sheetName val="CASHFLOW_Income1"/>
      <sheetName val="Carbon_Price1"/>
      <sheetName val="Fuel_Prices1"/>
      <sheetName val="CASHFLOW_IRRS1"/>
      <sheetName val="CASHFLOW_Spread1"/>
      <sheetName val="CASHFLOW_SRMC1"/>
      <sheetName val="CASHFLOW_Capacity1"/>
      <sheetName val="CASHFLOW_Max_capacity1"/>
      <sheetName val="CASHFLOW_strike_price1"/>
      <sheetName val="CASHFLOW_CM_payments1"/>
      <sheetName val="CASHFLOW_CM_penalty1"/>
      <sheetName val="CM_Auction1"/>
      <sheetName val="CM_Clearing_prices1"/>
      <sheetName val="CM_Contract_payments1"/>
      <sheetName val="CM_Payments1"/>
      <sheetName val="CM_Penalties1"/>
      <sheetName val="Duration_Curves1"/>
      <sheetName val="Load_curve1"/>
      <sheetName val="Wholesale_curve1"/>
      <sheetName val="SystemSRMC_curve1"/>
      <sheetName val="Intra_day_summary1"/>
      <sheetName val="CASHFLOW_generation1"/>
      <sheetName val="IntraDay_analysis1"/>
      <sheetName val="Investor_decisions1"/>
      <sheetName val="Technology_Assumptions1"/>
      <sheetName val="VIU_assumptions1"/>
      <sheetName val="Carbon_Price_Floor1"/>
      <sheetName val="New_Plant1"/>
      <sheetName val="Existing_Plant1"/>
      <sheetName val="CBA_control"/>
      <sheetName val="Generation_data"/>
      <sheetName val="Generation_costs"/>
      <sheetName val="Financing_costs_-_2"/>
      <sheetName val="Pipeline_plant"/>
      <sheetName val="Hurdle_rates"/>
      <sheetName val="Carbon_costs"/>
      <sheetName val="Unserved_Energy_cost"/>
      <sheetName val="Wholesale_costs"/>
      <sheetName val="DECC_Summary"/>
      <sheetName val="Summary_assumptions"/>
      <sheetName val="baseline_results"/>
      <sheetName val="Operating_Capacity_Pivot"/>
      <sheetName val="Installed_Capacity_Pivot"/>
      <sheetName val="New_Build_Pivot"/>
      <sheetName val="Decommissioned_Pivot"/>
      <sheetName val="Generation_Summary"/>
      <sheetName val="Capacity_Margin"/>
      <sheetName val="Prices_Summary"/>
      <sheetName val="IRR_summary"/>
      <sheetName val="CO2_summary"/>
      <sheetName val="Load_Factors"/>
      <sheetName val="SRMC_summary"/>
      <sheetName val="Policy_Summary"/>
      <sheetName val="Spread_Summary"/>
      <sheetName val="Demand_Summary"/>
      <sheetName val="Fuel_Price_Summary"/>
      <sheetName val="Carbon_Price_Summary"/>
      <sheetName val="Individual_Plant_Data"/>
      <sheetName val="CASHFLOW_Profit"/>
      <sheetName val="CASHFLOW_LoadFactor"/>
      <sheetName val="CASHFLOW_Income"/>
      <sheetName val="Carbon_Price"/>
      <sheetName val="Fuel_Prices"/>
      <sheetName val="CASHFLOW_IRRS"/>
      <sheetName val="CASHFLOW_Spread"/>
      <sheetName val="CASHFLOW_SRMC"/>
      <sheetName val="CASHFLOW_Capacity"/>
      <sheetName val="CASHFLOW_Max_capacity"/>
      <sheetName val="CASHFLOW_strike_price"/>
      <sheetName val="CASHFLOW_CM_payments"/>
      <sheetName val="CASHFLOW_CM_penalty"/>
      <sheetName val="CM_Auction"/>
      <sheetName val="CM_Clearing_prices"/>
      <sheetName val="CM_Contract_payments"/>
      <sheetName val="CM_Payments"/>
      <sheetName val="CM_Penalties"/>
      <sheetName val="Duration_Curves"/>
      <sheetName val="Load_curve"/>
      <sheetName val="Wholesale_curve"/>
      <sheetName val="SystemSRMC_curve"/>
      <sheetName val="Intra_day_summary"/>
      <sheetName val="CASHFLOW_generation"/>
      <sheetName val="IntraDay_analysis"/>
      <sheetName val="Investor_decisions"/>
      <sheetName val="Technology_Assumptions"/>
      <sheetName val="VIU_assumptions"/>
      <sheetName val="Carbon_Price_Floor"/>
      <sheetName val="New_Plant"/>
      <sheetName val="Existing_P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EM inputs"/>
      <sheetName val="Version Control"/>
      <sheetName val="DATA"/>
      <sheetName val="QA"/>
      <sheetName val="&gt; DDM INPUTS"/>
      <sheetName val="&gt;&gt;Policies"/>
      <sheetName val="Policy Overview"/>
      <sheetName val="Existing Policies"/>
      <sheetName val="Feed-in tariff 1"/>
      <sheetName val="Feed-in tariff 2"/>
      <sheetName val="Feed-in tariff 3"/>
      <sheetName val="Feed-in tariff 4"/>
      <sheetName val="Feed-in tariff 5"/>
      <sheetName val="Feed-in tariff 6"/>
      <sheetName val="Feed-in tariff 7"/>
      <sheetName val="Feed-in tariff 8"/>
      <sheetName val="Strike prices"/>
      <sheetName val="CfD 1"/>
      <sheetName val="CfD 2"/>
      <sheetName val="CfD 3"/>
      <sheetName val="CfD 4"/>
      <sheetName val="CfD 5"/>
      <sheetName val="CfD 6"/>
      <sheetName val="CfD 7"/>
      <sheetName val="CfD 8"/>
      <sheetName val="CfD 9"/>
      <sheetName val="CfD 10"/>
      <sheetName val="CO2 limits 1"/>
      <sheetName val="Strategic Reserve"/>
      <sheetName val="Capacity Payment 1"/>
      <sheetName val="Regulated Asset Base 1"/>
      <sheetName val="Carbon Price Floor"/>
      <sheetName val="Tax on Profit"/>
      <sheetName val="Tax on CO2"/>
      <sheetName val="Tax on Fuel"/>
      <sheetName val="Policy billing"/>
      <sheetName val="Capacity mechanism (old)"/>
      <sheetName val="Capacity mechanism"/>
      <sheetName val="&gt;&gt;Prices"/>
      <sheetName val="Pricing Mark-up"/>
      <sheetName val="&gt;&gt;Demand"/>
      <sheetName val="Demand Projections"/>
      <sheetName val="Capacity Margin Derating"/>
      <sheetName val="Daily Load Curves"/>
      <sheetName val="Daily Load Curves (new)"/>
      <sheetName val="Policy Demand Reduction"/>
      <sheetName val="DSR"/>
      <sheetName val="&gt;&gt;Non-conventional capacity"/>
      <sheetName val="Reserve"/>
      <sheetName val="Autogeneration"/>
      <sheetName val="Interconnectors"/>
      <sheetName val="Interconnector 1"/>
      <sheetName val="Hydro and Pumped Storage"/>
      <sheetName val="&gt;&gt;New builds"/>
      <sheetName val="VIU assumptions"/>
      <sheetName val="VIU limit"/>
      <sheetName val="Merchant Assumptions"/>
      <sheetName val="Plant Available for New Build"/>
      <sheetName val="Maximum Build Limits"/>
      <sheetName val="Cumulative Max Build Limits"/>
      <sheetName val="Minimum Build Limits"/>
      <sheetName val="New Plant"/>
      <sheetName val="&gt;&gt;Technologies and Plant"/>
      <sheetName val="Technology Assumptions"/>
      <sheetName val="Fuel assumptions"/>
      <sheetName val="Fuel Assumptions (old)"/>
      <sheetName val="Outage rates (new and existing)"/>
      <sheetName val="Losses"/>
      <sheetName val="Efficiency rates"/>
      <sheetName val="Spark and Dark Spreads"/>
      <sheetName val="Intermittency"/>
      <sheetName val="Existing Plant"/>
      <sheetName val="Upgrades"/>
      <sheetName val="Endogenous closures"/>
      <sheetName val="Portfolios"/>
      <sheetName val="EDF Pricing Assumptions"/>
      <sheetName val="&gt;&gt;Control"/>
      <sheetName val="Model Settings"/>
      <sheetName val="SheetsToExport"/>
      <sheetName val="LISTS"/>
      <sheetName val="Baseline results"/>
      <sheetName val="policy costs outputs"/>
      <sheetName val="Backcasting"/>
      <sheetName val="UEM_inputs1"/>
      <sheetName val="Version_Control1"/>
      <sheetName val="&gt;_DDM_INPUTS1"/>
      <sheetName val="Policy_Overview1"/>
      <sheetName val="Existing_Policies1"/>
      <sheetName val="Feed-in_tariff_11"/>
      <sheetName val="Feed-in_tariff_21"/>
      <sheetName val="Feed-in_tariff_31"/>
      <sheetName val="Feed-in_tariff_41"/>
      <sheetName val="Feed-in_tariff_51"/>
      <sheetName val="Feed-in_tariff_61"/>
      <sheetName val="Feed-in_tariff_71"/>
      <sheetName val="Feed-in_tariff_81"/>
      <sheetName val="Strike_prices1"/>
      <sheetName val="CfD_11"/>
      <sheetName val="CfD_21"/>
      <sheetName val="CfD_31"/>
      <sheetName val="CfD_41"/>
      <sheetName val="CfD_51"/>
      <sheetName val="CfD_61"/>
      <sheetName val="CfD_71"/>
      <sheetName val="CfD_81"/>
      <sheetName val="CfD_91"/>
      <sheetName val="CfD_101"/>
      <sheetName val="CO2_limits_11"/>
      <sheetName val="Strategic_Reserve1"/>
      <sheetName val="Capacity_Payment_11"/>
      <sheetName val="Regulated_Asset_Base_11"/>
      <sheetName val="Carbon_Price_Floor1"/>
      <sheetName val="Tax_on_Profit1"/>
      <sheetName val="Tax_on_CO21"/>
      <sheetName val="Tax_on_Fuel1"/>
      <sheetName val="Policy_billing1"/>
      <sheetName val="Capacity_mechanism_(old)1"/>
      <sheetName val="Capacity_mechanism1"/>
      <sheetName val="Pricing_Mark-up1"/>
      <sheetName val="Demand_Projections1"/>
      <sheetName val="Capacity_Margin_Derating1"/>
      <sheetName val="Daily_Load_Curves1"/>
      <sheetName val="Daily_Load_Curves_(new)1"/>
      <sheetName val="Policy_Demand_Reduction1"/>
      <sheetName val="&gt;&gt;Non-conventional_capacity1"/>
      <sheetName val="Interconnector_11"/>
      <sheetName val="Hydro_and_Pumped_Storage1"/>
      <sheetName val="&gt;&gt;New_builds1"/>
      <sheetName val="VIU_assumptions1"/>
      <sheetName val="VIU_limit1"/>
      <sheetName val="Merchant_Assumptions1"/>
      <sheetName val="Plant_Available_for_New_Build1"/>
      <sheetName val="Maximum_Build_Limits1"/>
      <sheetName val="Cumulative_Max_Build_Limits1"/>
      <sheetName val="Minimum_Build_Limits1"/>
      <sheetName val="New_Plant1"/>
      <sheetName val="&gt;&gt;Technologies_and_Plant1"/>
      <sheetName val="Technology_Assumptions1"/>
      <sheetName val="Fuel_assumptions1"/>
      <sheetName val="Fuel_Assumptions_(old)1"/>
      <sheetName val="Outage_rates_(new_and_existing1"/>
      <sheetName val="Efficiency_rates1"/>
      <sheetName val="Spark_and_Dark_Spreads1"/>
      <sheetName val="Existing_Plant1"/>
      <sheetName val="Endogenous_closures1"/>
      <sheetName val="EDF_Pricing_Assumptions1"/>
      <sheetName val="Model_Settings1"/>
      <sheetName val="Baseline_results1"/>
      <sheetName val="policy_costs_outputs1"/>
      <sheetName val="UEM_inputs"/>
      <sheetName val="Version_Control"/>
      <sheetName val="&gt;_DDM_INPUTS"/>
      <sheetName val="Policy_Overview"/>
      <sheetName val="Existing_Policies"/>
      <sheetName val="Feed-in_tariff_1"/>
      <sheetName val="Feed-in_tariff_2"/>
      <sheetName val="Feed-in_tariff_3"/>
      <sheetName val="Feed-in_tariff_4"/>
      <sheetName val="Feed-in_tariff_5"/>
      <sheetName val="Feed-in_tariff_6"/>
      <sheetName val="Feed-in_tariff_7"/>
      <sheetName val="Feed-in_tariff_8"/>
      <sheetName val="Strike_prices"/>
      <sheetName val="CfD_1"/>
      <sheetName val="CfD_2"/>
      <sheetName val="CfD_3"/>
      <sheetName val="CfD_4"/>
      <sheetName val="CfD_5"/>
      <sheetName val="CfD_6"/>
      <sheetName val="CfD_7"/>
      <sheetName val="CfD_8"/>
      <sheetName val="CfD_9"/>
      <sheetName val="CfD_10"/>
      <sheetName val="CO2_limits_1"/>
      <sheetName val="Strategic_Reserve"/>
      <sheetName val="Capacity_Payment_1"/>
      <sheetName val="Regulated_Asset_Base_1"/>
      <sheetName val="Carbon_Price_Floor"/>
      <sheetName val="Tax_on_Profit"/>
      <sheetName val="Tax_on_CO2"/>
      <sheetName val="Tax_on_Fuel"/>
      <sheetName val="Policy_billing"/>
      <sheetName val="Capacity_mechanism_(old)"/>
      <sheetName val="Capacity_mechanism"/>
      <sheetName val="Pricing_Mark-up"/>
      <sheetName val="Demand_Projections"/>
      <sheetName val="Capacity_Margin_Derating"/>
      <sheetName val="Daily_Load_Curves"/>
      <sheetName val="Daily_Load_Curves_(new)"/>
      <sheetName val="Policy_Demand_Reduction"/>
      <sheetName val="&gt;&gt;Non-conventional_capacity"/>
      <sheetName val="Interconnector_1"/>
      <sheetName val="Hydro_and_Pumped_Storage"/>
      <sheetName val="&gt;&gt;New_builds"/>
      <sheetName val="VIU_assumptions"/>
      <sheetName val="VIU_limit"/>
      <sheetName val="Merchant_Assumptions"/>
      <sheetName val="Plant_Available_for_New_Build"/>
      <sheetName val="Maximum_Build_Limits"/>
      <sheetName val="Cumulative_Max_Build_Limits"/>
      <sheetName val="Minimum_Build_Limits"/>
      <sheetName val="New_Plant"/>
      <sheetName val="&gt;&gt;Technologies_and_Plant"/>
      <sheetName val="Technology_Assumptions"/>
      <sheetName val="Fuel_assumptions"/>
      <sheetName val="Fuel_Assumptions_(old)"/>
      <sheetName val="Outage_rates_(new_and_existing)"/>
      <sheetName val="Efficiency_rates"/>
      <sheetName val="Spark_and_Dark_Spreads"/>
      <sheetName val="Existing_Plant"/>
      <sheetName val="Endogenous_closures"/>
      <sheetName val="EDF_Pricing_Assumptions"/>
      <sheetName val="Model_Settings"/>
      <sheetName val="Baseline_results"/>
      <sheetName val="policy_costs_output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log"/>
      <sheetName val="QA"/>
      <sheetName val="Version Control"/>
      <sheetName val="Sheet Index"/>
      <sheetName val="(old) Data and assumptions log"/>
      <sheetName val="&gt; DDM INPUTS"/>
      <sheetName val="&gt;&gt;Policies"/>
      <sheetName val="CFD Strike Prices - Control"/>
      <sheetName val="Policy Overview"/>
      <sheetName val="Existing Policies"/>
      <sheetName val="Strike prices"/>
      <sheetName val="Heat revenues"/>
      <sheetName val="Feed-in tariff 1"/>
      <sheetName val="Feed-in tariff 2"/>
      <sheetName val="Feed-in tariff 3"/>
      <sheetName val="Feed-in tariff 4"/>
      <sheetName val="Feed-in tariff 5"/>
      <sheetName val="Feed-in tariff 6"/>
      <sheetName val="Feed-in tariff 7"/>
      <sheetName val="CfD Network losses adjustment"/>
      <sheetName val="CfD 1"/>
      <sheetName val="CfD 2"/>
      <sheetName val="CfD 3"/>
      <sheetName val="CfD 4"/>
      <sheetName val="CfD 5"/>
      <sheetName val="CfD 6"/>
      <sheetName val="CfD 7"/>
      <sheetName val="CfD 8"/>
      <sheetName val="CfD 9"/>
      <sheetName val="CfD 10"/>
      <sheetName val="CfD 11"/>
      <sheetName val="CfD 12"/>
      <sheetName val="CfD 13"/>
      <sheetName val="CfD 14"/>
      <sheetName val="CfD 15"/>
      <sheetName val="CfD 16"/>
      <sheetName val="CfD 17"/>
      <sheetName val="CfD 18"/>
      <sheetName val="CfD 19"/>
      <sheetName val="CfD 20"/>
      <sheetName val="CfD 21"/>
      <sheetName val="CfD 22"/>
      <sheetName val="CfD 23"/>
      <sheetName val="CfD 24"/>
      <sheetName val="CfD 25"/>
      <sheetName val="Regulated Asset Base 1"/>
      <sheetName val="CO2 limits 1"/>
      <sheetName val="Strategic Reserve"/>
      <sheetName val="Capacity Payment 1"/>
      <sheetName val="Carbon Price Floor"/>
      <sheetName val="Tax on Profit"/>
      <sheetName val="Tax on CO2"/>
      <sheetName val="Tax on Fuel"/>
      <sheetName val="Policy billing"/>
      <sheetName val="Capacity mechanism"/>
      <sheetName val="&gt;&gt;Prices"/>
      <sheetName val="EDF Pricing Assumptions"/>
      <sheetName val="Pricing Mark-up"/>
      <sheetName val="&gt;&gt;Demand"/>
      <sheetName val="Demand Projections"/>
      <sheetName val="Capacity Margin Derating"/>
      <sheetName val="Daily Load Curves (new)"/>
      <sheetName val="Policy Demand Reduction"/>
      <sheetName val="DSR"/>
      <sheetName val="&gt;&gt;Non-conventional capacity"/>
      <sheetName val="Reserve"/>
      <sheetName val="Autogeneration"/>
      <sheetName val="Interconnectors"/>
      <sheetName val="Inter fixed flow 1"/>
      <sheetName val="Inter price responsive 1"/>
      <sheetName val="Hydro and Pumped Storage"/>
      <sheetName val="&gt;&gt;New builds"/>
      <sheetName val="VIU assumptions"/>
      <sheetName val="VIU limit"/>
      <sheetName val="Merchant Assumptions"/>
      <sheetName val="Maximum Build Limits"/>
      <sheetName val="Plant Available for New Build"/>
      <sheetName val="Cumulative Max Build Limits"/>
      <sheetName val="Minimum Build Limits"/>
      <sheetName val="New Plant"/>
      <sheetName val="&gt;&gt;Technologies and Plant"/>
      <sheetName val="Fuel assumptions"/>
      <sheetName val="Fuel Assumptions (old)"/>
      <sheetName val="Water"/>
      <sheetName val="Outage rates (new and existing)"/>
      <sheetName val="Losses"/>
      <sheetName val="Efficiency rates"/>
      <sheetName val="Spark and Dark Spreads"/>
      <sheetName val="Intermittency"/>
      <sheetName val="Technology Assumptions"/>
      <sheetName val="Existing Plant"/>
      <sheetName val="Upgrades"/>
      <sheetName val="Endogenous closures"/>
      <sheetName val="Portfolios"/>
      <sheetName val="&gt;&gt;Control"/>
      <sheetName val="Investment Scenarios"/>
      <sheetName val="Model Settings"/>
      <sheetName val="SheetsToExport"/>
      <sheetName val="LISTS"/>
      <sheetName val="Sheet2"/>
      <sheetName val="UEM_InputData"/>
      <sheetName val="DATA"/>
      <sheetName val="FITs data"/>
      <sheetName val="Group Build Limits"/>
      <sheetName val="Ancillary Services"/>
      <sheetName val="Technology Groups"/>
      <sheetName val="UEM inputs"/>
      <sheetName val="&gt;&gt;CHP"/>
      <sheetName val="CHP data placeholders"/>
      <sheetName val="CHP Data"/>
      <sheetName val="CHP Working"/>
      <sheetName val="CHP Dummy data record"/>
      <sheetName val="CHP Operating Profiles"/>
      <sheetName val="CHP Profile Mapping"/>
      <sheetName val="CHP Retail Price Profile 1"/>
      <sheetName val="CHP Retail Price Profile 2"/>
      <sheetName val="&gt;&gt; ROCs generation"/>
      <sheetName val="Plant generation (2)"/>
      <sheetName val="CASHFLOW generation"/>
      <sheetName val="Pipeline plant"/>
      <sheetName val="Assumptions_log1"/>
      <sheetName val="Version_Control1"/>
      <sheetName val="Sheet_Index1"/>
      <sheetName val="(old)_Data_and_assumptions_log1"/>
      <sheetName val="&gt;_DDM_INPUTS1"/>
      <sheetName val="CFD_Strike_Prices_-_Control1"/>
      <sheetName val="Policy_Overview1"/>
      <sheetName val="Existing_Policies1"/>
      <sheetName val="Strike_prices1"/>
      <sheetName val="Heat_revenues1"/>
      <sheetName val="Feed-in_tariff_11"/>
      <sheetName val="Feed-in_tariff_21"/>
      <sheetName val="Feed-in_tariff_31"/>
      <sheetName val="Feed-in_tariff_41"/>
      <sheetName val="Feed-in_tariff_51"/>
      <sheetName val="Feed-in_tariff_61"/>
      <sheetName val="Feed-in_tariff_71"/>
      <sheetName val="CfD_Network_losses_adjustment1"/>
      <sheetName val="CfD_110"/>
      <sheetName val="CfD_26"/>
      <sheetName val="CfD_31"/>
      <sheetName val="CfD_41"/>
      <sheetName val="CfD_51"/>
      <sheetName val="CfD_61"/>
      <sheetName val="CfD_71"/>
      <sheetName val="CfD_81"/>
      <sheetName val="CfD_91"/>
      <sheetName val="CfD_101"/>
      <sheetName val="CfD_111"/>
      <sheetName val="CfD_121"/>
      <sheetName val="CfD_131"/>
      <sheetName val="CfD_141"/>
      <sheetName val="CfD_151"/>
      <sheetName val="CfD_161"/>
      <sheetName val="CfD_171"/>
      <sheetName val="CfD_181"/>
      <sheetName val="CfD_191"/>
      <sheetName val="CfD_201"/>
      <sheetName val="CfD_211"/>
      <sheetName val="CfD_221"/>
      <sheetName val="CfD_231"/>
      <sheetName val="CfD_241"/>
      <sheetName val="CfD_251"/>
      <sheetName val="Regulated_Asset_Base_11"/>
      <sheetName val="CO2_limits_11"/>
      <sheetName val="Strategic_Reserve1"/>
      <sheetName val="Capacity_Payment_11"/>
      <sheetName val="Carbon_Price_Floor1"/>
      <sheetName val="Tax_on_Profit1"/>
      <sheetName val="Tax_on_CO21"/>
      <sheetName val="Tax_on_Fuel1"/>
      <sheetName val="Policy_billing1"/>
      <sheetName val="Capacity_mechanism1"/>
      <sheetName val="EDF_Pricing_Assumptions1"/>
      <sheetName val="Pricing_Mark-up1"/>
      <sheetName val="Demand_Projections1"/>
      <sheetName val="Capacity_Margin_Derating1"/>
      <sheetName val="Daily_Load_Curves_(new)1"/>
      <sheetName val="Policy_Demand_Reduction1"/>
      <sheetName val="&gt;&gt;Non-conventional_capacity1"/>
      <sheetName val="Inter_fixed_flow_11"/>
      <sheetName val="Inter_price_responsive_11"/>
      <sheetName val="Hydro_and_Pumped_Storage1"/>
      <sheetName val="&gt;&gt;New_builds1"/>
      <sheetName val="VIU_assumptions1"/>
      <sheetName val="VIU_limit1"/>
      <sheetName val="Merchant_Assumptions1"/>
      <sheetName val="Maximum_Build_Limits1"/>
      <sheetName val="Plant_Available_for_New_Build1"/>
      <sheetName val="Cumulative_Max_Build_Limits1"/>
      <sheetName val="Minimum_Build_Limits1"/>
      <sheetName val="New_Plant1"/>
      <sheetName val="&gt;&gt;Technologies_and_Plant1"/>
      <sheetName val="Fuel_assumptions1"/>
      <sheetName val="Fuel_Assumptions_(old)1"/>
      <sheetName val="Outage_rates_(new_and_existing1"/>
      <sheetName val="Efficiency_rates1"/>
      <sheetName val="Spark_and_Dark_Spreads1"/>
      <sheetName val="Technology_Assumptions1"/>
      <sheetName val="Existing_Plant1"/>
      <sheetName val="Endogenous_closures1"/>
      <sheetName val="Investment_Scenarios1"/>
      <sheetName val="Model_Settings1"/>
      <sheetName val="FITs_data1"/>
      <sheetName val="Group_Build_Limits1"/>
      <sheetName val="Ancillary_Services1"/>
      <sheetName val="Technology_Groups1"/>
      <sheetName val="UEM_inputs1"/>
      <sheetName val="CHP_data_placeholders1"/>
      <sheetName val="CHP_Data1"/>
      <sheetName val="CHP_Working1"/>
      <sheetName val="CHP_Dummy_data_record1"/>
      <sheetName val="CHP_Operating_Profiles1"/>
      <sheetName val="CHP_Profile_Mapping1"/>
      <sheetName val="CHP_Retail_Price_Profile_11"/>
      <sheetName val="CHP_Retail_Price_Profile_21"/>
      <sheetName val="&gt;&gt;_ROCs_generation1"/>
      <sheetName val="Plant_generation_(2)1"/>
      <sheetName val="CASHFLOW_generation1"/>
      <sheetName val="Pipeline_plant1"/>
      <sheetName val="Assumptions_log"/>
      <sheetName val="Version_Control"/>
      <sheetName val="Sheet_Index"/>
      <sheetName val="(old)_Data_and_assumptions_log"/>
      <sheetName val="&gt;_DDM_INPUTS"/>
      <sheetName val="CFD_Strike_Prices_-_Control"/>
      <sheetName val="Policy_Overview"/>
      <sheetName val="Existing_Policies"/>
      <sheetName val="Strike_prices"/>
      <sheetName val="Heat_revenues"/>
      <sheetName val="Feed-in_tariff_1"/>
      <sheetName val="Feed-in_tariff_2"/>
      <sheetName val="Feed-in_tariff_3"/>
      <sheetName val="Feed-in_tariff_4"/>
      <sheetName val="Feed-in_tariff_5"/>
      <sheetName val="Feed-in_tariff_6"/>
      <sheetName val="Feed-in_tariff_7"/>
      <sheetName val="CfD_Network_losses_adjustment"/>
      <sheetName val="CfD_1"/>
      <sheetName val="CfD_2"/>
      <sheetName val="CfD_3"/>
      <sheetName val="CfD_4"/>
      <sheetName val="CfD_5"/>
      <sheetName val="CfD_6"/>
      <sheetName val="CfD_7"/>
      <sheetName val="CfD_8"/>
      <sheetName val="CfD_9"/>
      <sheetName val="CfD_10"/>
      <sheetName val="CfD_11"/>
      <sheetName val="CfD_12"/>
      <sheetName val="CfD_13"/>
      <sheetName val="CfD_14"/>
      <sheetName val="CfD_15"/>
      <sheetName val="CfD_16"/>
      <sheetName val="CfD_17"/>
      <sheetName val="CfD_18"/>
      <sheetName val="CfD_19"/>
      <sheetName val="CfD_20"/>
      <sheetName val="CfD_21"/>
      <sheetName val="CfD_22"/>
      <sheetName val="CfD_23"/>
      <sheetName val="CfD_24"/>
      <sheetName val="CfD_25"/>
      <sheetName val="Regulated_Asset_Base_1"/>
      <sheetName val="CO2_limits_1"/>
      <sheetName val="Strategic_Reserve"/>
      <sheetName val="Capacity_Payment_1"/>
      <sheetName val="Carbon_Price_Floor"/>
      <sheetName val="Tax_on_Profit"/>
      <sheetName val="Tax_on_CO2"/>
      <sheetName val="Tax_on_Fuel"/>
      <sheetName val="Policy_billing"/>
      <sheetName val="Capacity_mechanism"/>
      <sheetName val="EDF_Pricing_Assumptions"/>
      <sheetName val="Pricing_Mark-up"/>
      <sheetName val="Demand_Projections"/>
      <sheetName val="Capacity_Margin_Derating"/>
      <sheetName val="Daily_Load_Curves_(new)"/>
      <sheetName val="Policy_Demand_Reduction"/>
      <sheetName val="&gt;&gt;Non-conventional_capacity"/>
      <sheetName val="Inter_fixed_flow_1"/>
      <sheetName val="Inter_price_responsive_1"/>
      <sheetName val="Hydro_and_Pumped_Storage"/>
      <sheetName val="&gt;&gt;New_builds"/>
      <sheetName val="VIU_assumptions"/>
      <sheetName val="VIU_limit"/>
      <sheetName val="Merchant_Assumptions"/>
      <sheetName val="Maximum_Build_Limits"/>
      <sheetName val="Plant_Available_for_New_Build"/>
      <sheetName val="Cumulative_Max_Build_Limits"/>
      <sheetName val="Minimum_Build_Limits"/>
      <sheetName val="New_Plant"/>
      <sheetName val="&gt;&gt;Technologies_and_Plant"/>
      <sheetName val="Fuel_assumptions"/>
      <sheetName val="Fuel_Assumptions_(old)"/>
      <sheetName val="Outage_rates_(new_and_existing)"/>
      <sheetName val="Efficiency_rates"/>
      <sheetName val="Spark_and_Dark_Spreads"/>
      <sheetName val="Technology_Assumptions"/>
      <sheetName val="Existing_Plant"/>
      <sheetName val="Endogenous_closures"/>
      <sheetName val="Investment_Scenarios"/>
      <sheetName val="Model_Settings"/>
      <sheetName val="FITs_data"/>
      <sheetName val="Group_Build_Limits"/>
      <sheetName val="Ancillary_Services"/>
      <sheetName val="Technology_Groups"/>
      <sheetName val="UEM_inputs"/>
      <sheetName val="CHP_data_placeholders"/>
      <sheetName val="CHP_Data"/>
      <sheetName val="CHP_Working"/>
      <sheetName val="CHP_Dummy_data_record"/>
      <sheetName val="CHP_Operating_Profiles"/>
      <sheetName val="CHP_Profile_Mapping"/>
      <sheetName val="CHP_Retail_Price_Profile_1"/>
      <sheetName val="CHP_Retail_Price_Profile_2"/>
      <sheetName val="&gt;&gt;_ROCs_generation"/>
      <sheetName val="Plant_generation_(2)"/>
      <sheetName val="CASHFLOW_generation"/>
      <sheetName val="Pipeline_p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CONTROL"/>
      <sheetName val="Sectors"/>
      <sheetName val="Econ parameters"/>
      <sheetName val="Price Calcs"/>
      <sheetName val="Policy Impacts"/>
      <sheetName val="IRR Calc"/>
      <sheetName val="Capacity Summary"/>
      <sheetName val="Capacity By Sector"/>
      <sheetName val="Heat&amp;Elec Output"/>
      <sheetName val="Heat Output By Sector"/>
      <sheetName val="Power Output By Sector"/>
      <sheetName val="Fuel Use Output"/>
      <sheetName val="Heat Fuel By Sector"/>
      <sheetName val="Power Fuel By Sector"/>
      <sheetName val="Probabilities"/>
      <sheetName val="Capex Breakdown2020"/>
      <sheetName val="Capex Breakdown2025"/>
      <sheetName val="Capex Breakdown2030"/>
      <sheetName val="LISTS"/>
      <sheetName val="Econ_parameters1"/>
      <sheetName val="Price_Calcs1"/>
      <sheetName val="Policy_Impacts1"/>
      <sheetName val="IRR_Calc1"/>
      <sheetName val="Capacity_Summary1"/>
      <sheetName val="Capacity_By_Sector1"/>
      <sheetName val="Heat&amp;Elec_Output1"/>
      <sheetName val="Heat_Output_By_Sector1"/>
      <sheetName val="Power_Output_By_Sector1"/>
      <sheetName val="Fuel_Use_Output1"/>
      <sheetName val="Heat_Fuel_By_Sector1"/>
      <sheetName val="Power_Fuel_By_Sector1"/>
      <sheetName val="Capex_Breakdown20201"/>
      <sheetName val="Capex_Breakdown20251"/>
      <sheetName val="Capex_Breakdown20301"/>
      <sheetName val="Econ_parameters"/>
      <sheetName val="Price_Calcs"/>
      <sheetName val="Policy_Impacts"/>
      <sheetName val="IRR_Calc"/>
      <sheetName val="Capacity_Summary"/>
      <sheetName val="Capacity_By_Sector"/>
      <sheetName val="Heat&amp;Elec_Output"/>
      <sheetName val="Heat_Output_By_Sector"/>
      <sheetName val="Power_Output_By_Sector"/>
      <sheetName val="Fuel_Use_Output"/>
      <sheetName val="Heat_Fuel_By_Sector"/>
      <sheetName val="Power_Fuel_By_Sector"/>
      <sheetName val="Capex_Breakdown2020"/>
      <sheetName val="Capex_Breakdown2025"/>
      <sheetName val="Capex_Breakdown2030"/>
    </sheetNames>
    <sheetDataSet>
      <sheetData sheetId="0"/>
      <sheetData sheetId="1"/>
      <sheetData sheetId="2" refreshError="1"/>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Methodology Master"/>
      <sheetName val="Policy Master &amp; Summary Impacts"/>
      <sheetName val="Gas P Breakdown"/>
      <sheetName val="Electricity P Breakdown"/>
      <sheetName val="Gas bill dom"/>
      <sheetName val="Elec bill dom"/>
      <sheetName val="Gas bill non dom"/>
      <sheetName val="Elec bill non dom"/>
      <sheetName val="Gas bill EII"/>
      <sheetName val="Elec bill EII"/>
      <sheetName val="Consumption"/>
      <sheetName val="UEP Consumption"/>
      <sheetName val="GDP deflators"/>
      <sheetName val="Emission Factors"/>
      <sheetName val="Wholesale Prices"/>
      <sheetName val="Domestic Premia"/>
      <sheetName val="Supplier Margin"/>
      <sheetName val="TDM"/>
      <sheetName val="Network Losses"/>
      <sheetName val="Balancing Costs"/>
      <sheetName val="Better Billing"/>
      <sheetName val="Building Regs"/>
      <sheetName val="CCAs"/>
      <sheetName val="CCL"/>
      <sheetName val="Historic CERT, EEC, CESP"/>
      <sheetName val="CERT"/>
      <sheetName val="CERT Ext"/>
      <sheetName val="CESP"/>
      <sheetName val="CRC"/>
      <sheetName val="EMR"/>
      <sheetName val="ETS &amp; CPF "/>
      <sheetName val="FITs"/>
      <sheetName val="Green Deal and ECO"/>
      <sheetName val="PP"/>
      <sheetName val="RO"/>
      <sheetName val="SM"/>
      <sheetName val="VAs"/>
      <sheetName val="WHD"/>
      <sheetName val="ZCH"/>
      <sheetName val="Domestic Price Data"/>
      <sheetName val="Non-Dom Price Data QEP 3.4.1"/>
      <sheetName val="Ind Price Data QEP 3.1.3"/>
      <sheetName val="Outputs for UEP Gas"/>
      <sheetName val="Outputs for UEP electricity"/>
      <sheetName val="Outputs for DIMPSA"/>
      <sheetName val="Source Numbers for Master Lists"/>
      <sheetName val="Tables and charts"/>
      <sheetName val="Version_control1"/>
      <sheetName val="Methodology_Master1"/>
      <sheetName val="Policy_Master_&amp;_Summary_Impact1"/>
      <sheetName val="Gas_P_Breakdown1"/>
      <sheetName val="Electricity_P_Breakdown1"/>
      <sheetName val="Gas_bill_dom1"/>
      <sheetName val="Elec_bill_dom1"/>
      <sheetName val="Gas_bill_non_dom1"/>
      <sheetName val="Elec_bill_non_dom1"/>
      <sheetName val="Gas_bill_EII1"/>
      <sheetName val="Elec_bill_EII1"/>
      <sheetName val="UEP_Consumption1"/>
      <sheetName val="GDP_deflators1"/>
      <sheetName val="Emission_Factors1"/>
      <sheetName val="Wholesale_Prices1"/>
      <sheetName val="Domestic_Premia1"/>
      <sheetName val="Supplier_Margin1"/>
      <sheetName val="Network_Losses1"/>
      <sheetName val="Balancing_Costs1"/>
      <sheetName val="Better_Billing1"/>
      <sheetName val="Building_Regs1"/>
      <sheetName val="Historic_CERT,_EEC,_CESP1"/>
      <sheetName val="CERT_Ext1"/>
      <sheetName val="ETS_&amp;_CPF_1"/>
      <sheetName val="Green_Deal_and_ECO1"/>
      <sheetName val="Domestic_Price_Data1"/>
      <sheetName val="Non-Dom_Price_Data_QEP_3_4_11"/>
      <sheetName val="Ind_Price_Data_QEP_3_1_31"/>
      <sheetName val="Outputs_for_UEP_Gas1"/>
      <sheetName val="Outputs_for_UEP_electricity1"/>
      <sheetName val="Outputs_for_DIMPSA1"/>
      <sheetName val="Source_Numbers_for_Master_List1"/>
      <sheetName val="Tables_and_charts1"/>
      <sheetName val="Version_control"/>
      <sheetName val="Methodology_Master"/>
      <sheetName val="Policy_Master_&amp;_Summary_Impacts"/>
      <sheetName val="Gas_P_Breakdown"/>
      <sheetName val="Electricity_P_Breakdown"/>
      <sheetName val="Gas_bill_dom"/>
      <sheetName val="Elec_bill_dom"/>
      <sheetName val="Gas_bill_non_dom"/>
      <sheetName val="Elec_bill_non_dom"/>
      <sheetName val="Gas_bill_EII"/>
      <sheetName val="Elec_bill_EII"/>
      <sheetName val="UEP_Consumption"/>
      <sheetName val="GDP_deflators"/>
      <sheetName val="Emission_Factors"/>
      <sheetName val="Wholesale_Prices"/>
      <sheetName val="Domestic_Premia"/>
      <sheetName val="Supplier_Margin"/>
      <sheetName val="Network_Losses"/>
      <sheetName val="Balancing_Costs"/>
      <sheetName val="Better_Billing"/>
      <sheetName val="Building_Regs"/>
      <sheetName val="Historic_CERT,_EEC,_CESP"/>
      <sheetName val="CERT_Ext"/>
      <sheetName val="ETS_&amp;_CPF_"/>
      <sheetName val="Green_Deal_and_ECO"/>
      <sheetName val="Domestic_Price_Data"/>
      <sheetName val="Non-Dom_Price_Data_QEP_3_4_1"/>
      <sheetName val="Ind_Price_Data_QEP_3_1_3"/>
      <sheetName val="Outputs_for_UEP_Gas"/>
      <sheetName val="Outputs_for_UEP_electricity"/>
      <sheetName val="Outputs_for_DIMPSA"/>
      <sheetName val="Source_Numbers_for_Master_Lists"/>
      <sheetName val="Tables_and_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n information"/>
      <sheetName val="Sheet Index"/>
      <sheetName val="Version control"/>
      <sheetName val="Detailed Summary"/>
      <sheetName val="DECC Summary"/>
      <sheetName val="Baseline results"/>
      <sheetName val="N.I. costs"/>
      <sheetName val="Lists"/>
      <sheetName val="Investor decision analysis"/>
      <sheetName val="Clearance rates"/>
      <sheetName val="Missed Clearance rates"/>
      <sheetName val="CMbids"/>
      <sheetName val="Named plant closures"/>
      <sheetName val="Pipeline plant"/>
      <sheetName val="Prices, UE, Fuel, Demand, Heat"/>
      <sheetName val="Individual Plant Data"/>
      <sheetName val="SRMC summary"/>
      <sheetName val="Duration Curves"/>
      <sheetName val="Intra day summary"/>
      <sheetName val="NI Summary"/>
      <sheetName val="CBA sheets&gt;&gt;"/>
      <sheetName val="NI CBA"/>
      <sheetName val="Hurdle rates"/>
      <sheetName val="Summary"/>
      <sheetName val="SONI to NG_NI"/>
      <sheetName val="NI consolidation"/>
      <sheetName val="BSUoS Costs"/>
      <sheetName val="TNUoS charges"/>
      <sheetName val="Spatial Split"/>
      <sheetName val="Fuel Price Summary"/>
      <sheetName val="DDM Sheets&gt;&gt;"/>
      <sheetName val="OperatingCapacity"/>
      <sheetName val="Fuel"/>
      <sheetName val="IRRs"/>
      <sheetName val="InstalledCapacity"/>
      <sheetName val="CO2"/>
      <sheetName val="Prices"/>
      <sheetName val="Costs"/>
      <sheetName val="Demand"/>
      <sheetName val="Carbon Price"/>
      <sheetName val="Fuel Prices"/>
      <sheetName val="Spreads"/>
      <sheetName val="ReservePayments"/>
      <sheetName val="Control"/>
      <sheetName val="DeratedCapacities"/>
      <sheetName val="CASHFLOW IRRS"/>
      <sheetName val="DemandExtreme"/>
      <sheetName val="CASHFLOW Capacity"/>
      <sheetName val="CASHFLOW CM payments"/>
      <sheetName val="CASHFLOW CM penalty"/>
      <sheetName val="PolicyCosts"/>
      <sheetName val="CM Penalties"/>
      <sheetName val="Load curve"/>
      <sheetName val="Wholesale curve"/>
      <sheetName val="SystemSRMC curve"/>
      <sheetName val="IntraDayGeneration"/>
      <sheetName val="Upgrade report"/>
      <sheetName val="Reserve payments"/>
      <sheetName val="CASHFLOW Max capacity"/>
      <sheetName val="CASHFLOW LoadFactor"/>
      <sheetName val="CASHFLOW SRMC"/>
      <sheetName val="CASHFLOW strike price"/>
      <sheetName val="CASHFLOW generation"/>
      <sheetName val="CASHFLOW Income"/>
      <sheetName val="CASHFLOW Profit"/>
      <sheetName val="CASHFLOW Spread"/>
      <sheetName val="MarginalEmissions curve"/>
      <sheetName val="Marginal emission factors"/>
      <sheetName val="Generation"/>
      <sheetName val="CapacityMechanism"/>
      <sheetName val="CM Payments"/>
      <sheetName val="CMcapacityProcured"/>
      <sheetName val="RenewableSplitGeneration"/>
      <sheetName val="SC - Generation"/>
      <sheetName val="SC - Construction"/>
      <sheetName val="SC - Capacity Mechanism"/>
      <sheetName val="SC - Ancillery Payments"/>
      <sheetName val="SC - Financing Cost"/>
      <sheetName val="EEU"/>
      <sheetName val="LOLE"/>
      <sheetName val="EFC Data"/>
      <sheetName val="SC - Ancillary Payments"/>
      <sheetName val="System cost"/>
      <sheetName val="Retail prices"/>
      <sheetName val="LOLEdata"/>
      <sheetName val="PolicyCostsByTech"/>
      <sheetName val="SC - Cap Mech"/>
      <sheetName val="SC - Ancillary"/>
      <sheetName val="Investor decisions"/>
      <sheetName val="DDM Input sheets&gt;&gt;"/>
      <sheetName val="Technology Assumptions"/>
      <sheetName val="VIU assumptions"/>
      <sheetName val="Carbon Price Floor"/>
      <sheetName val="Strike prices"/>
      <sheetName val="Capacity mechanism"/>
      <sheetName val="Existing Policies"/>
      <sheetName val="Targets+LCF Trajectory"/>
      <sheetName val="Heat revenues"/>
      <sheetName val="Demand Projections"/>
      <sheetName val="New Plant"/>
      <sheetName val="Existing Plant"/>
      <sheetName val="Upgrades"/>
      <sheetName val="Autogeneration"/>
      <sheetName val="CBA control"/>
      <sheetName val="CASHFLOW Policy income"/>
      <sheetName val="RetirementSummary"/>
      <sheetName val="CASHFLOW Capacity 2"/>
      <sheetName val="Plant commissioning sum"/>
      <sheetName val="CASHFLOW generation2"/>
      <sheetName val="CASHFLOW Wholesale income"/>
      <sheetName val="CASHFLOW No. of starts"/>
      <sheetName val="EEUdata"/>
      <sheetName val="CHP - Heat Output"/>
      <sheetName val="CHP - Total Fuel"/>
      <sheetName val="CHP - Own generation"/>
      <sheetName val="CHP - Exported power"/>
      <sheetName val="CHP - Qi"/>
      <sheetName val="CHP - Pes"/>
      <sheetName val="CHP - Pes percentage"/>
      <sheetName val="CASHFLOW SRMC Power Export"/>
      <sheetName val="CASHFLOW SRMC Heat Onsite"/>
      <sheetName val="CASHFLOW SRMC Power Onsite"/>
      <sheetName val="CASHFLOW Operational hours"/>
      <sheetName val="CASHFLOW Operational hours2"/>
      <sheetName val="CASHFLOW Operational hours3"/>
      <sheetName val="Wholesale curve - annual"/>
      <sheetName val="Run_information1"/>
      <sheetName val="Sheet_Index1"/>
      <sheetName val="Version_control1"/>
      <sheetName val="Detailed_Summary1"/>
      <sheetName val="DECC_Summary1"/>
      <sheetName val="Baseline_results1"/>
      <sheetName val="N_I__costs1"/>
      <sheetName val="Investor_decision_analysis1"/>
      <sheetName val="Clearance_rates1"/>
      <sheetName val="Missed_Clearance_rates1"/>
      <sheetName val="Named_plant_closures1"/>
      <sheetName val="Pipeline_plant1"/>
      <sheetName val="Prices,_UE,_Fuel,_Demand,_Heat1"/>
      <sheetName val="Individual_Plant_Data1"/>
      <sheetName val="SRMC_summary1"/>
      <sheetName val="Duration_Curves1"/>
      <sheetName val="Intra_day_summary1"/>
      <sheetName val="NI_Summary1"/>
      <sheetName val="CBA_sheets&gt;&gt;1"/>
      <sheetName val="NI_CBA1"/>
      <sheetName val="Hurdle_rates1"/>
      <sheetName val="SONI_to_NG_NI1"/>
      <sheetName val="NI_consolidation1"/>
      <sheetName val="BSUoS_Costs1"/>
      <sheetName val="TNUoS_charges1"/>
      <sheetName val="Spatial_Split1"/>
      <sheetName val="Fuel_Price_Summary1"/>
      <sheetName val="DDM_Sheets&gt;&gt;1"/>
      <sheetName val="Carbon_Price1"/>
      <sheetName val="Fuel_Prices1"/>
      <sheetName val="CASHFLOW_IRRS1"/>
      <sheetName val="CASHFLOW_Capacity1"/>
      <sheetName val="CASHFLOW_CM_payments1"/>
      <sheetName val="CASHFLOW_CM_penalty1"/>
      <sheetName val="CM_Penalties1"/>
      <sheetName val="Load_curve1"/>
      <sheetName val="Wholesale_curve1"/>
      <sheetName val="SystemSRMC_curve1"/>
      <sheetName val="Upgrade_report1"/>
      <sheetName val="Reserve_payments1"/>
      <sheetName val="CASHFLOW_Max_capacity1"/>
      <sheetName val="CASHFLOW_LoadFactor1"/>
      <sheetName val="CASHFLOW_SRMC1"/>
      <sheetName val="CASHFLOW_strike_price1"/>
      <sheetName val="CASHFLOW_generation1"/>
      <sheetName val="CASHFLOW_Income1"/>
      <sheetName val="CASHFLOW_Profit1"/>
      <sheetName val="CASHFLOW_Spread1"/>
      <sheetName val="MarginalEmissions_curve1"/>
      <sheetName val="Marginal_emission_factors1"/>
      <sheetName val="CM_Payments1"/>
      <sheetName val="SC_-_Generation1"/>
      <sheetName val="SC_-_Construction1"/>
      <sheetName val="SC_-_Capacity_Mechanism1"/>
      <sheetName val="SC_-_Ancillery_Payments1"/>
      <sheetName val="SC_-_Financing_Cost1"/>
      <sheetName val="EFC_Data1"/>
      <sheetName val="SC_-_Ancillary_Payments1"/>
      <sheetName val="System_cost1"/>
      <sheetName val="Retail_prices1"/>
      <sheetName val="SC_-_Cap_Mech1"/>
      <sheetName val="SC_-_Ancillary1"/>
      <sheetName val="Investor_decisions1"/>
      <sheetName val="DDM_Input_sheets&gt;&gt;1"/>
      <sheetName val="Technology_Assumptions1"/>
      <sheetName val="VIU_assumptions1"/>
      <sheetName val="Carbon_Price_Floor1"/>
      <sheetName val="Strike_prices1"/>
      <sheetName val="Capacity_mechanism1"/>
      <sheetName val="Existing_Policies1"/>
      <sheetName val="Targets+LCF_Trajectory1"/>
      <sheetName val="Heat_revenues1"/>
      <sheetName val="Demand_Projections1"/>
      <sheetName val="New_Plant1"/>
      <sheetName val="Existing_Plant1"/>
      <sheetName val="CBA_control1"/>
      <sheetName val="CASHFLOW_Policy_income1"/>
      <sheetName val="CASHFLOW_Capacity_21"/>
      <sheetName val="Plant_commissioning_sum1"/>
      <sheetName val="CASHFLOW_generation21"/>
      <sheetName val="CASHFLOW_Wholesale_income1"/>
      <sheetName val="CASHFLOW_No__of_starts1"/>
      <sheetName val="CHP_-_Heat_Output1"/>
      <sheetName val="CHP_-_Total_Fuel1"/>
      <sheetName val="CHP_-_Own_generation1"/>
      <sheetName val="CHP_-_Exported_power1"/>
      <sheetName val="CHP_-_Qi1"/>
      <sheetName val="CHP_-_Pes1"/>
      <sheetName val="CHP_-_Pes_percentage1"/>
      <sheetName val="CASHFLOW_SRMC_Power_Export1"/>
      <sheetName val="CASHFLOW_SRMC_Heat_Onsite1"/>
      <sheetName val="CASHFLOW_SRMC_Power_Onsite1"/>
      <sheetName val="CASHFLOW_Operational_hours1"/>
      <sheetName val="CASHFLOW_Operational_hours21"/>
      <sheetName val="CASHFLOW_Operational_hours31"/>
      <sheetName val="Wholesale_curve_-_annual1"/>
      <sheetName val="Run_information"/>
      <sheetName val="Sheet_Index"/>
      <sheetName val="Version_control"/>
      <sheetName val="Detailed_Summary"/>
      <sheetName val="DECC_Summary"/>
      <sheetName val="Baseline_results"/>
      <sheetName val="N_I__costs"/>
      <sheetName val="Investor_decision_analysis"/>
      <sheetName val="Clearance_rates"/>
      <sheetName val="Missed_Clearance_rates"/>
      <sheetName val="Named_plant_closures"/>
      <sheetName val="Pipeline_plant"/>
      <sheetName val="Prices,_UE,_Fuel,_Demand,_Heat"/>
      <sheetName val="Individual_Plant_Data"/>
      <sheetName val="SRMC_summary"/>
      <sheetName val="Duration_Curves"/>
      <sheetName val="Intra_day_summary"/>
      <sheetName val="NI_Summary"/>
      <sheetName val="CBA_sheets&gt;&gt;"/>
      <sheetName val="NI_CBA"/>
      <sheetName val="Hurdle_rates"/>
      <sheetName val="SONI_to_NG_NI"/>
      <sheetName val="NI_consolidation"/>
      <sheetName val="BSUoS_Costs"/>
      <sheetName val="TNUoS_charges"/>
      <sheetName val="Spatial_Split"/>
      <sheetName val="Fuel_Price_Summary"/>
      <sheetName val="DDM_Sheets&gt;&gt;"/>
      <sheetName val="Carbon_Price"/>
      <sheetName val="Fuel_Prices"/>
      <sheetName val="CASHFLOW_IRRS"/>
      <sheetName val="CASHFLOW_Capacity"/>
      <sheetName val="CASHFLOW_CM_payments"/>
      <sheetName val="CASHFLOW_CM_penalty"/>
      <sheetName val="CM_Penalties"/>
      <sheetName val="Load_curve"/>
      <sheetName val="Wholesale_curve"/>
      <sheetName val="SystemSRMC_curve"/>
      <sheetName val="Upgrade_report"/>
      <sheetName val="Reserve_payments"/>
      <sheetName val="CASHFLOW_Max_capacity"/>
      <sheetName val="CASHFLOW_LoadFactor"/>
      <sheetName val="CASHFLOW_SRMC"/>
      <sheetName val="CASHFLOW_strike_price"/>
      <sheetName val="CASHFLOW_generation"/>
      <sheetName val="CASHFLOW_Income"/>
      <sheetName val="CASHFLOW_Profit"/>
      <sheetName val="CASHFLOW_Spread"/>
      <sheetName val="MarginalEmissions_curve"/>
      <sheetName val="Marginal_emission_factors"/>
      <sheetName val="CM_Payments"/>
      <sheetName val="SC_-_Generation"/>
      <sheetName val="SC_-_Construction"/>
      <sheetName val="SC_-_Capacity_Mechanism"/>
      <sheetName val="SC_-_Ancillery_Payments"/>
      <sheetName val="SC_-_Financing_Cost"/>
      <sheetName val="EFC_Data"/>
      <sheetName val="SC_-_Ancillary_Payments"/>
      <sheetName val="System_cost"/>
      <sheetName val="Retail_prices"/>
      <sheetName val="SC_-_Cap_Mech"/>
      <sheetName val="SC_-_Ancillary"/>
      <sheetName val="Investor_decisions"/>
      <sheetName val="DDM_Input_sheets&gt;&gt;"/>
      <sheetName val="Technology_Assumptions"/>
      <sheetName val="VIU_assumptions"/>
      <sheetName val="Carbon_Price_Floor"/>
      <sheetName val="Strike_prices"/>
      <sheetName val="Capacity_mechanism"/>
      <sheetName val="Existing_Policies"/>
      <sheetName val="Targets+LCF_Trajectory"/>
      <sheetName val="Heat_revenues"/>
      <sheetName val="Demand_Projections"/>
      <sheetName val="New_Plant"/>
      <sheetName val="Existing_Plant"/>
      <sheetName val="CBA_control"/>
      <sheetName val="CASHFLOW_Policy_income"/>
      <sheetName val="CASHFLOW_Capacity_2"/>
      <sheetName val="Plant_commissioning_sum"/>
      <sheetName val="CASHFLOW_generation2"/>
      <sheetName val="CASHFLOW_Wholesale_income"/>
      <sheetName val="CASHFLOW_No__of_starts"/>
      <sheetName val="CHP_-_Heat_Output"/>
      <sheetName val="CHP_-_Total_Fuel"/>
      <sheetName val="CHP_-_Own_generation"/>
      <sheetName val="CHP_-_Exported_power"/>
      <sheetName val="CHP_-_Qi"/>
      <sheetName val="CHP_-_Pes"/>
      <sheetName val="CHP_-_Pes_percentage"/>
      <sheetName val="CASHFLOW_SRMC_Power_Export"/>
      <sheetName val="CASHFLOW_SRMC_Heat_Onsite"/>
      <sheetName val="CASHFLOW_SRMC_Power_Onsite"/>
      <sheetName val="CASHFLOW_Operational_hours"/>
      <sheetName val="CASHFLOW_Operational_hours2"/>
      <sheetName val="CASHFLOW_Operational_hours3"/>
      <sheetName val="Wholesale_curve_-_ann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_Index"/>
      <sheetName val="Version&amp;Issue_Log"/>
      <sheetName val="Update_Checklist"/>
      <sheetName val="DataSources"/>
      <sheetName val="QC_Checklist"/>
      <sheetName val="RAW1_GWP Factors"/>
      <sheetName val="RAW2_DfT HGV 2016 data"/>
      <sheetName val="OtherAssumptions"/>
      <sheetName val="Calc1_HGV EFs"/>
      <sheetName val="LinkedInOutput"/>
      <sheetName val="MethodPaper"/>
      <sheetName val="Delivery vehicles"/>
      <sheetName val="Freighting goods"/>
      <sheetName val="Managed assets- vehicles"/>
      <sheetName val="WTT- delivery vehs &amp; freight"/>
      <sheetName val="Delivery vehicles 2014"/>
      <sheetName val="Conversions"/>
      <sheetName val="Annex 7 FTrans - 2013 upd"/>
      <sheetName val="Lookups"/>
      <sheetName val="RAW1_GWP_Factors1"/>
      <sheetName val="RAW2_DfT_HGV_2016_data1"/>
      <sheetName val="Calc1_HGV_EFs1"/>
      <sheetName val="Delivery_vehicles1"/>
      <sheetName val="Freighting_goods1"/>
      <sheetName val="Managed_assets-_vehicles1"/>
      <sheetName val="WTT-_delivery_vehs_&amp;_freight1"/>
      <sheetName val="Delivery_vehicles_20141"/>
      <sheetName val="Annex_7_FTrans_-_2013_upd1"/>
      <sheetName val="RAW1_GWP_Factors"/>
      <sheetName val="RAW2_DfT_HGV_2016_data"/>
      <sheetName val="Calc1_HGV_EFs"/>
      <sheetName val="Delivery_vehicles"/>
      <sheetName val="Freighting_goods"/>
      <sheetName val="Managed_assets-_vehicles"/>
      <sheetName val="WTT-_delivery_vehs_&amp;_freight"/>
      <sheetName val="Delivery_vehicles_2014"/>
      <sheetName val="Annex_7_FTrans_-_2013_up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DATA"/>
      <sheetName val="QA"/>
      <sheetName val="&gt; DDM INPUTS"/>
      <sheetName val="&gt;&gt;Policies"/>
      <sheetName val="Policy Overview"/>
      <sheetName val="Feed-in tariff 1"/>
      <sheetName val="Strike prices"/>
      <sheetName val="CfD 1"/>
      <sheetName val="CfD 2"/>
      <sheetName val="CfD 3"/>
      <sheetName val="CfD 4"/>
      <sheetName val="CfD 5"/>
      <sheetName val="CfD 6"/>
      <sheetName val="CfD 7"/>
      <sheetName val="Regulated Asset Base 1"/>
      <sheetName val="Capacity Payment 1"/>
      <sheetName val="CO2 limits 1"/>
      <sheetName val="Strategic Reserve"/>
      <sheetName val="CfD 8"/>
      <sheetName val="CfD 9"/>
      <sheetName val="Carbon Price Floor"/>
      <sheetName val="Tax on Profit"/>
      <sheetName val="Tax on CO2"/>
      <sheetName val="Tax on Fuel"/>
      <sheetName val="Policy billing"/>
      <sheetName val="Existing Policies"/>
      <sheetName val="Capacity mechanism"/>
      <sheetName val="&gt;&gt;Prices"/>
      <sheetName val="Pricing Mark-up"/>
      <sheetName val="EDF Pricing Assumptions"/>
      <sheetName val="&gt;&gt;Demand"/>
      <sheetName val="Demand Projections"/>
      <sheetName val="Capacity Margin Derating"/>
      <sheetName val="Daily Load Curves"/>
      <sheetName val="Daily Load Curves (new)"/>
      <sheetName val="Policy Demand Reduction"/>
      <sheetName val="DSR"/>
      <sheetName val="&gt;&gt;Non-conventional capacity"/>
      <sheetName val="Reserve"/>
      <sheetName val="Autogeneration"/>
      <sheetName val="Interconnectors"/>
      <sheetName val="Interconnector 1"/>
      <sheetName val="Hydro and Pumped Storage"/>
      <sheetName val="&gt;&gt;New builds"/>
      <sheetName val="VIU assumptions"/>
      <sheetName val="VIU limit"/>
      <sheetName val="Merchant Assumptions"/>
      <sheetName val="Plant Available for New Build"/>
      <sheetName val="Maximum Build Limits"/>
      <sheetName val="Cumulative Max Build Limits"/>
      <sheetName val="Minimum Build Limits"/>
      <sheetName val="New Plant"/>
      <sheetName val="&gt;&gt;Technologies and Plant"/>
      <sheetName val="Technology Assumptions"/>
      <sheetName val="Fuel Assumptions"/>
      <sheetName val="Outage rates (new and existing)"/>
      <sheetName val="Losses"/>
      <sheetName val="Efficiency rates"/>
      <sheetName val="Spark and Dark Spreads"/>
      <sheetName val="Wind"/>
      <sheetName val="Existing Plant"/>
      <sheetName val="Upgrades"/>
      <sheetName val="Endogenous closures"/>
      <sheetName val="Portfolios"/>
      <sheetName val="&gt;&gt;Control"/>
      <sheetName val="Model Settings"/>
      <sheetName val="SheetsToExport"/>
      <sheetName val="LISTS"/>
      <sheetName val="Version_Control1"/>
      <sheetName val="&gt;_DDM_INPUTS1"/>
      <sheetName val="Policy_Overview1"/>
      <sheetName val="Feed-in_tariff_11"/>
      <sheetName val="Strike_prices1"/>
      <sheetName val="CfD_11"/>
      <sheetName val="CfD_21"/>
      <sheetName val="CfD_31"/>
      <sheetName val="CfD_41"/>
      <sheetName val="CfD_51"/>
      <sheetName val="CfD_61"/>
      <sheetName val="CfD_71"/>
      <sheetName val="Regulated_Asset_Base_11"/>
      <sheetName val="Capacity_Payment_11"/>
      <sheetName val="CO2_limits_11"/>
      <sheetName val="Strategic_Reserve1"/>
      <sheetName val="CfD_81"/>
      <sheetName val="CfD_91"/>
      <sheetName val="Carbon_Price_Floor1"/>
      <sheetName val="Tax_on_Profit1"/>
      <sheetName val="Tax_on_CO21"/>
      <sheetName val="Tax_on_Fuel1"/>
      <sheetName val="Policy_billing1"/>
      <sheetName val="Existing_Policies1"/>
      <sheetName val="Capacity_mechanism1"/>
      <sheetName val="Pricing_Mark-up1"/>
      <sheetName val="EDF_Pricing_Assumptions1"/>
      <sheetName val="Demand_Projections1"/>
      <sheetName val="Capacity_Margin_Derating1"/>
      <sheetName val="Daily_Load_Curves1"/>
      <sheetName val="Daily_Load_Curves_(new)1"/>
      <sheetName val="Policy_Demand_Reduction1"/>
      <sheetName val="&gt;&gt;Non-conventional_capacity1"/>
      <sheetName val="Interconnector_11"/>
      <sheetName val="Hydro_and_Pumped_Storage1"/>
      <sheetName val="&gt;&gt;New_builds1"/>
      <sheetName val="VIU_assumptions1"/>
      <sheetName val="VIU_limit1"/>
      <sheetName val="Merchant_Assumptions1"/>
      <sheetName val="Plant_Available_for_New_Build1"/>
      <sheetName val="Maximum_Build_Limits1"/>
      <sheetName val="Cumulative_Max_Build_Limits1"/>
      <sheetName val="Minimum_Build_Limits1"/>
      <sheetName val="New_Plant1"/>
      <sheetName val="&gt;&gt;Technologies_and_Plant1"/>
      <sheetName val="Technology_Assumptions1"/>
      <sheetName val="Fuel_Assumptions1"/>
      <sheetName val="Outage_rates_(new_and_existing1"/>
      <sheetName val="Efficiency_rates1"/>
      <sheetName val="Spark_and_Dark_Spreads1"/>
      <sheetName val="Existing_Plant1"/>
      <sheetName val="Endogenous_closures1"/>
      <sheetName val="Model_Settings1"/>
      <sheetName val="Version_Control"/>
      <sheetName val="&gt;_DDM_INPUTS"/>
      <sheetName val="Policy_Overview"/>
      <sheetName val="Feed-in_tariff_1"/>
      <sheetName val="Strike_prices"/>
      <sheetName val="CfD_1"/>
      <sheetName val="CfD_2"/>
      <sheetName val="CfD_3"/>
      <sheetName val="CfD_4"/>
      <sheetName val="CfD_5"/>
      <sheetName val="CfD_6"/>
      <sheetName val="CfD_7"/>
      <sheetName val="Regulated_Asset_Base_1"/>
      <sheetName val="Capacity_Payment_1"/>
      <sheetName val="CO2_limits_1"/>
      <sheetName val="Strategic_Reserve"/>
      <sheetName val="CfD_8"/>
      <sheetName val="CfD_9"/>
      <sheetName val="Carbon_Price_Floor"/>
      <sheetName val="Tax_on_Profit"/>
      <sheetName val="Tax_on_CO2"/>
      <sheetName val="Tax_on_Fuel"/>
      <sheetName val="Policy_billing"/>
      <sheetName val="Existing_Policies"/>
      <sheetName val="Capacity_mechanism"/>
      <sheetName val="Pricing_Mark-up"/>
      <sheetName val="EDF_Pricing_Assumptions"/>
      <sheetName val="Demand_Projections"/>
      <sheetName val="Capacity_Margin_Derating"/>
      <sheetName val="Daily_Load_Curves"/>
      <sheetName val="Daily_Load_Curves_(new)"/>
      <sheetName val="Policy_Demand_Reduction"/>
      <sheetName val="&gt;&gt;Non-conventional_capacity"/>
      <sheetName val="Interconnector_1"/>
      <sheetName val="Hydro_and_Pumped_Storage"/>
      <sheetName val="&gt;&gt;New_builds"/>
      <sheetName val="VIU_assumptions"/>
      <sheetName val="VIU_limit"/>
      <sheetName val="Merchant_Assumptions"/>
      <sheetName val="Plant_Available_for_New_Build"/>
      <sheetName val="Maximum_Build_Limits"/>
      <sheetName val="Cumulative_Max_Build_Limits"/>
      <sheetName val="Minimum_Build_Limits"/>
      <sheetName val="New_Plant"/>
      <sheetName val="&gt;&gt;Technologies_and_Plant"/>
      <sheetName val="Technology_Assumptions"/>
      <sheetName val="Fuel_Assumptions"/>
      <sheetName val="Outage_rates_(new_and_existing)"/>
      <sheetName val="Efficiency_rates"/>
      <sheetName val="Spark_and_Dark_Spreads"/>
      <sheetName val="Existing_Plant"/>
      <sheetName val="Endogenous_closures"/>
      <sheetName val="Model_Sett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Set>
  </externalBook>
</externalLink>
</file>

<file path=xl/theme/theme1.xml><?xml version="1.0" encoding="utf-8"?>
<a:theme xmlns:a="http://schemas.openxmlformats.org/drawingml/2006/main" name="eftec_theme">
  <a:themeElements>
    <a:clrScheme name="Custom 2">
      <a:dk1>
        <a:srgbClr val="575756"/>
      </a:dk1>
      <a:lt1>
        <a:sysClr val="window" lastClr="FFFFFF"/>
      </a:lt1>
      <a:dk2>
        <a:srgbClr val="575756"/>
      </a:dk2>
      <a:lt2>
        <a:srgbClr val="E7E6E6"/>
      </a:lt2>
      <a:accent1>
        <a:srgbClr val="00768C"/>
      </a:accent1>
      <a:accent2>
        <a:srgbClr val="004F8A"/>
      </a:accent2>
      <a:accent3>
        <a:srgbClr val="97D700"/>
      </a:accent3>
      <a:accent4>
        <a:srgbClr val="6E144B"/>
      </a:accent4>
      <a:accent5>
        <a:srgbClr val="EDB71E"/>
      </a:accent5>
      <a:accent6>
        <a:srgbClr val="EF4865"/>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ons.gov.uk/file?uri=%2feconomy%2fgrossdomesticproductgdp%2fdatasets%2fuksecondestimateofgdpdatatables%2fquarter4octtodec2021quarterlynationalaccounts/quarterlynationalaccountsdatatables.xls" TargetMode="External"/><Relationship Id="rId3" Type="http://schemas.openxmlformats.org/officeDocument/2006/relationships/hyperlink" Target="https://obr.uk/efo/economic-and-fiscal-outlook-march-2022/" TargetMode="External"/><Relationship Id="rId7" Type="http://schemas.openxmlformats.org/officeDocument/2006/relationships/hyperlink" Target="https://www.ons.gov.uk/file?uri=%2feconomy%2fgrossdomesticproductgdp%2fdatasets%2fuksecondestimateofgdpdatatables%2fquarter4octtodec2021quarterlynationalaccounts/quarterlynationalaccountsdatatables.xls" TargetMode="External"/><Relationship Id="rId2" Type="http://schemas.openxmlformats.org/officeDocument/2006/relationships/hyperlink" Target="https://www.gov.uk/government/publications/gross-domestic-product-gdp-deflators-user-guide" TargetMode="External"/><Relationship Id="rId1" Type="http://schemas.openxmlformats.org/officeDocument/2006/relationships/hyperlink" Target="https://www.gov.uk/government/publications/how-to-use-the-gdp-deflator-series-practical-examples" TargetMode="External"/><Relationship Id="rId6" Type="http://schemas.openxmlformats.org/officeDocument/2006/relationships/hyperlink" Target="https://www.ons.gov.uk/file?uri=%2feconomy%2fgrossdomesticproductgdp%2fdatasets%2fuksecondestimateofgdpdatatables%2fquarter4octtodec2021quarterlynationalaccounts/quarterlynationalaccountsdatatables.xls" TargetMode="External"/><Relationship Id="rId5" Type="http://schemas.openxmlformats.org/officeDocument/2006/relationships/hyperlink" Target="https://www.ons.gov.uk/file?uri=%2feconomy%2fgrossdomesticproductgdp%2fdatasets%2fuksecondestimateofgdpdatatables%2fquarter4octtodec2021quarterlynationalaccounts/quarterlynationalaccountsdatatables.xls" TargetMode="External"/><Relationship Id="rId4" Type="http://schemas.openxmlformats.org/officeDocument/2006/relationships/hyperlink" Target="https://obr.uk/efo/economic-and-fiscal-outlook-march-2022/"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FE02C-7291-4807-91B5-419C2C7D245D}">
  <sheetPr>
    <tabColor theme="4"/>
  </sheetPr>
  <dimension ref="A1:XFA67"/>
  <sheetViews>
    <sheetView showGridLines="0" topLeftCell="A16" zoomScale="110" zoomScaleNormal="110" workbookViewId="0">
      <selection activeCell="J18" sqref="J18"/>
    </sheetView>
  </sheetViews>
  <sheetFormatPr defaultColWidth="0" defaultRowHeight="15" customHeight="1" zeroHeight="1" outlineLevelRow="1"/>
  <cols>
    <col min="1" max="1" width="4.85546875" style="1" customWidth="1"/>
    <col min="2" max="2" width="18.5703125" style="1" customWidth="1"/>
    <col min="3" max="3" width="9.140625" style="1" customWidth="1"/>
    <col min="4" max="10" width="11" style="1" customWidth="1"/>
    <col min="11" max="12" width="29.28515625" style="1" customWidth="1"/>
    <col min="13" max="13" width="29.28515625" customWidth="1"/>
    <col min="14" max="14" width="59.7109375" style="1" customWidth="1"/>
    <col min="15" max="15" width="5" style="1" hidden="1" customWidth="1"/>
    <col min="16" max="16" width="5" style="1" hidden="1"/>
    <col min="17" max="16381" width="9" style="1" hidden="1"/>
    <col min="16382" max="16382" width="7" style="1" customWidth="1"/>
    <col min="16383" max="16384" width="6.28515625" style="1" customWidth="1"/>
  </cols>
  <sheetData>
    <row r="1" spans="1:14" hidden="1">
      <c r="A1"/>
    </row>
    <row r="2" spans="1:14" ht="85.9" customHeight="1">
      <c r="B2" s="132" t="s">
        <v>0</v>
      </c>
      <c r="I2"/>
    </row>
    <row r="3" spans="1:14"/>
    <row r="4" spans="1:14" ht="19.5">
      <c r="A4" s="29"/>
      <c r="B4" s="133" t="s">
        <v>1</v>
      </c>
      <c r="C4" s="29"/>
      <c r="D4" s="29"/>
      <c r="E4" s="29"/>
      <c r="F4" s="29"/>
      <c r="G4" s="29"/>
      <c r="H4" s="29"/>
      <c r="I4" s="29"/>
      <c r="J4" s="29"/>
      <c r="K4" s="29"/>
      <c r="L4" s="29"/>
      <c r="N4" s="29"/>
    </row>
    <row r="5" spans="1:14" ht="15.75">
      <c r="A5" s="30"/>
      <c r="B5" s="134" t="s">
        <v>2</v>
      </c>
      <c r="C5" s="30"/>
      <c r="D5" s="135"/>
      <c r="E5" s="30"/>
      <c r="F5" s="30"/>
      <c r="G5" s="30"/>
      <c r="H5" s="30"/>
      <c r="I5" s="30"/>
      <c r="J5" s="30"/>
      <c r="K5" s="30"/>
      <c r="L5" s="30"/>
      <c r="N5" s="29"/>
    </row>
    <row r="6" spans="1:14">
      <c r="A6" s="30"/>
      <c r="B6" s="263" t="s">
        <v>3</v>
      </c>
      <c r="C6" s="136">
        <v>0.4</v>
      </c>
      <c r="D6" s="30"/>
      <c r="E6" s="30"/>
      <c r="F6" s="30"/>
      <c r="G6" s="30"/>
      <c r="H6" s="30"/>
      <c r="I6" s="30"/>
      <c r="J6" s="30"/>
      <c r="K6" s="30"/>
      <c r="L6" s="30"/>
      <c r="N6" s="29"/>
    </row>
    <row r="7" spans="1:14">
      <c r="A7" s="30"/>
      <c r="B7" s="263" t="s">
        <v>4</v>
      </c>
      <c r="C7" s="137" t="s">
        <v>5</v>
      </c>
      <c r="D7" s="30"/>
      <c r="E7" s="30"/>
      <c r="F7" s="30"/>
      <c r="G7" s="30"/>
      <c r="H7" s="30"/>
      <c r="I7" s="30"/>
      <c r="J7" s="30"/>
      <c r="K7" s="30"/>
      <c r="L7" s="30"/>
      <c r="N7" s="29"/>
    </row>
    <row r="8" spans="1:14" ht="16.5" customHeight="1">
      <c r="A8" s="30"/>
      <c r="B8" s="80" t="s">
        <v>6</v>
      </c>
      <c r="C8" s="264" t="s">
        <v>7</v>
      </c>
      <c r="D8" s="138"/>
      <c r="E8" s="138"/>
      <c r="F8" s="138"/>
      <c r="G8" s="138"/>
      <c r="H8" s="138"/>
      <c r="I8" s="138"/>
      <c r="J8" s="138"/>
      <c r="K8" s="138"/>
      <c r="L8" s="138"/>
      <c r="N8" s="139"/>
    </row>
    <row r="9" spans="1:14" ht="15" customHeight="1">
      <c r="A9" s="30"/>
      <c r="C9" s="162" t="s">
        <v>8</v>
      </c>
      <c r="D9"/>
      <c r="E9"/>
      <c r="F9"/>
      <c r="G9"/>
      <c r="H9"/>
      <c r="I9"/>
      <c r="J9"/>
      <c r="K9"/>
      <c r="L9"/>
      <c r="N9"/>
    </row>
    <row r="10" spans="1:14" ht="35.25" customHeight="1">
      <c r="A10" s="30"/>
      <c r="C10" s="162" t="s">
        <v>9</v>
      </c>
      <c r="D10"/>
      <c r="E10"/>
      <c r="F10"/>
      <c r="G10"/>
      <c r="H10"/>
      <c r="I10"/>
      <c r="J10"/>
      <c r="K10"/>
      <c r="L10"/>
      <c r="N10"/>
    </row>
    <row r="11" spans="1:14">
      <c r="A11" s="30"/>
      <c r="B11" s="77" t="s">
        <v>10</v>
      </c>
      <c r="C11" s="77"/>
      <c r="D11" s="140"/>
      <c r="E11" s="140"/>
      <c r="F11" s="140"/>
      <c r="G11" s="140"/>
      <c r="H11" s="140"/>
      <c r="I11" s="140"/>
      <c r="J11" s="140"/>
      <c r="K11" s="140"/>
      <c r="L11" s="140"/>
      <c r="N11" s="139"/>
    </row>
    <row r="12" spans="1:14" ht="21.75" customHeight="1" outlineLevel="1">
      <c r="A12" s="30"/>
      <c r="B12" s="141" t="s">
        <v>11</v>
      </c>
      <c r="C12" s="77"/>
      <c r="D12" s="140"/>
      <c r="E12" s="140"/>
      <c r="F12" s="140"/>
      <c r="G12" s="140"/>
      <c r="H12" s="140"/>
      <c r="I12" s="140"/>
      <c r="J12" s="140"/>
      <c r="K12" s="140"/>
      <c r="L12" s="140"/>
      <c r="N12" s="139"/>
    </row>
    <row r="13" spans="1:14" ht="31.9" customHeight="1" outlineLevel="1">
      <c r="A13" s="30"/>
      <c r="B13" s="289" t="s">
        <v>12</v>
      </c>
      <c r="C13" s="138" t="s">
        <v>13</v>
      </c>
      <c r="E13" s="138"/>
      <c r="F13" s="138"/>
      <c r="G13" s="138"/>
      <c r="H13" s="138"/>
      <c r="I13" s="138"/>
      <c r="J13" s="138"/>
      <c r="K13" s="138"/>
      <c r="L13" s="138"/>
      <c r="N13" s="139"/>
    </row>
    <row r="14" spans="1:14" ht="31.9" customHeight="1" outlineLevel="1">
      <c r="A14" s="30"/>
      <c r="B14" s="280" t="s">
        <v>14</v>
      </c>
      <c r="C14" s="138" t="s">
        <v>15</v>
      </c>
      <c r="E14" s="138"/>
      <c r="F14" s="138"/>
      <c r="G14" s="138"/>
      <c r="H14" s="138"/>
      <c r="I14" s="138"/>
      <c r="J14" s="138"/>
      <c r="K14" s="138"/>
      <c r="L14" s="138"/>
      <c r="N14" s="139"/>
    </row>
    <row r="15" spans="1:14" ht="31.9" customHeight="1" outlineLevel="1">
      <c r="A15" s="30"/>
      <c r="B15" s="281" t="s">
        <v>16</v>
      </c>
      <c r="C15" s="138" t="s">
        <v>17</v>
      </c>
      <c r="E15" s="138"/>
      <c r="F15" s="138"/>
      <c r="G15" s="138"/>
      <c r="H15" s="138"/>
      <c r="I15" s="138"/>
      <c r="J15" s="138"/>
      <c r="K15" s="138"/>
      <c r="L15" s="138"/>
      <c r="N15" s="139"/>
    </row>
    <row r="16" spans="1:14" ht="34.5" customHeight="1" outlineLevel="1">
      <c r="A16" s="30"/>
      <c r="B16" s="282" t="s">
        <v>18</v>
      </c>
      <c r="C16" s="138" t="s">
        <v>19</v>
      </c>
      <c r="E16" s="138"/>
      <c r="F16" s="138"/>
      <c r="G16" s="138"/>
      <c r="H16" s="138"/>
      <c r="I16" s="138"/>
      <c r="J16" s="138"/>
      <c r="K16" s="138"/>
      <c r="L16" s="138"/>
      <c r="N16" s="139"/>
    </row>
    <row r="17" spans="1:14" ht="31.9" customHeight="1" outlineLevel="1">
      <c r="A17" s="30"/>
      <c r="B17" s="283" t="s">
        <v>20</v>
      </c>
      <c r="C17" s="138" t="s">
        <v>21</v>
      </c>
      <c r="E17" s="138"/>
      <c r="F17" s="138"/>
      <c r="G17" s="138"/>
      <c r="H17" s="138"/>
      <c r="I17" s="138"/>
      <c r="J17" s="138"/>
      <c r="K17" s="138"/>
      <c r="L17" s="138"/>
      <c r="N17" s="139"/>
    </row>
    <row r="18" spans="1:14" ht="31.9" customHeight="1" outlineLevel="1">
      <c r="A18" s="30"/>
      <c r="B18" s="284" t="s">
        <v>22</v>
      </c>
      <c r="C18" s="138" t="s">
        <v>23</v>
      </c>
      <c r="E18" s="138"/>
      <c r="F18" s="138"/>
      <c r="G18" s="138"/>
      <c r="H18" s="138"/>
      <c r="I18" s="138"/>
      <c r="J18" s="138"/>
      <c r="K18" s="138"/>
      <c r="L18" s="138"/>
      <c r="N18" s="139"/>
    </row>
    <row r="19" spans="1:14" ht="31.9" customHeight="1" outlineLevel="1">
      <c r="A19" s="30"/>
      <c r="B19" s="285" t="s">
        <v>24</v>
      </c>
      <c r="C19" s="138" t="s">
        <v>25</v>
      </c>
      <c r="E19" s="138"/>
      <c r="F19" s="138"/>
      <c r="G19" s="138"/>
      <c r="H19" s="138"/>
      <c r="I19" s="138"/>
      <c r="J19" s="138"/>
      <c r="K19" s="138"/>
      <c r="L19" s="138"/>
      <c r="N19" s="139"/>
    </row>
    <row r="20" spans="1:14" ht="27" customHeight="1">
      <c r="A20" s="30"/>
      <c r="B20" s="265" t="s">
        <v>26</v>
      </c>
      <c r="C20" s="77"/>
      <c r="D20" s="140"/>
      <c r="E20" s="140"/>
      <c r="F20" s="140"/>
      <c r="G20" s="140"/>
      <c r="H20" s="140"/>
      <c r="I20" s="140"/>
      <c r="J20" s="140"/>
      <c r="K20" s="140"/>
      <c r="L20" s="140"/>
      <c r="N20" s="139"/>
    </row>
    <row r="21" spans="1:14">
      <c r="A21" s="30"/>
      <c r="B21" s="77" t="s">
        <v>27</v>
      </c>
      <c r="C21" s="77"/>
      <c r="D21" s="140"/>
      <c r="E21" s="140"/>
      <c r="F21" s="140"/>
      <c r="G21" s="140"/>
      <c r="H21" s="140"/>
      <c r="I21" s="140"/>
      <c r="J21" s="140"/>
      <c r="K21" s="140"/>
      <c r="L21" s="140"/>
      <c r="N21" s="139"/>
    </row>
    <row r="22" spans="1:14" ht="33.4" customHeight="1" outlineLevel="1">
      <c r="A22" s="30"/>
      <c r="B22" s="279" t="s">
        <v>28</v>
      </c>
      <c r="C22" s="279"/>
      <c r="D22" s="279"/>
      <c r="E22" s="279"/>
      <c r="F22" s="279"/>
      <c r="G22" s="279"/>
      <c r="H22" s="279"/>
      <c r="I22" s="279"/>
      <c r="J22" s="279"/>
      <c r="K22" s="279"/>
      <c r="L22" s="279"/>
      <c r="N22" s="139"/>
    </row>
    <row r="23" spans="1:14" ht="31.9" customHeight="1" outlineLevel="1">
      <c r="A23" s="30"/>
      <c r="B23" s="288" t="s">
        <v>29</v>
      </c>
      <c r="C23" s="138" t="s">
        <v>30</v>
      </c>
      <c r="D23" s="138"/>
      <c r="E23" s="138"/>
      <c r="F23" s="138"/>
      <c r="G23" s="138"/>
      <c r="H23" s="138"/>
      <c r="I23" s="138"/>
      <c r="J23" s="138"/>
      <c r="K23" s="138"/>
      <c r="N23" s="139"/>
    </row>
    <row r="24" spans="1:14" ht="31.9" customHeight="1" outlineLevel="1">
      <c r="A24" s="30"/>
      <c r="B24" s="286" t="s">
        <v>31</v>
      </c>
      <c r="C24" s="138" t="s">
        <v>32</v>
      </c>
      <c r="D24" s="138"/>
      <c r="E24" s="138"/>
      <c r="F24" s="138"/>
      <c r="G24" s="138"/>
      <c r="H24" s="138"/>
      <c r="I24" s="138"/>
      <c r="J24" s="138"/>
      <c r="K24" s="138"/>
      <c r="N24" s="139"/>
    </row>
    <row r="25" spans="1:14" ht="31.9" customHeight="1" outlineLevel="1">
      <c r="A25" s="30"/>
      <c r="B25" s="286" t="s">
        <v>33</v>
      </c>
      <c r="C25" s="138" t="s">
        <v>34</v>
      </c>
      <c r="D25" s="138"/>
      <c r="E25" s="138"/>
      <c r="F25" s="138"/>
      <c r="G25" s="138"/>
      <c r="H25" s="138"/>
      <c r="I25" s="138"/>
      <c r="J25" s="138"/>
      <c r="K25" s="138"/>
      <c r="N25" s="139"/>
    </row>
    <row r="26" spans="1:14" ht="31.9" customHeight="1" outlineLevel="1">
      <c r="A26" s="30"/>
      <c r="B26" s="286" t="s">
        <v>35</v>
      </c>
      <c r="C26" s="138" t="s">
        <v>36</v>
      </c>
      <c r="D26" s="138"/>
      <c r="E26" s="138"/>
      <c r="F26" s="138"/>
      <c r="G26" s="138"/>
      <c r="H26" s="138"/>
      <c r="I26" s="138"/>
      <c r="J26" s="138"/>
      <c r="K26" s="138"/>
      <c r="N26" s="139"/>
    </row>
    <row r="27" spans="1:14" ht="31.9" customHeight="1" outlineLevel="1">
      <c r="A27" s="30"/>
      <c r="B27" s="287" t="s">
        <v>37</v>
      </c>
      <c r="C27" s="138" t="s">
        <v>38</v>
      </c>
      <c r="D27" s="138"/>
      <c r="E27" s="138"/>
      <c r="F27" s="138"/>
      <c r="G27" s="138"/>
      <c r="H27" s="138"/>
      <c r="I27" s="138"/>
      <c r="J27" s="138"/>
      <c r="K27" s="138"/>
      <c r="N27" s="139"/>
    </row>
    <row r="28" spans="1:14">
      <c r="A28" s="30"/>
      <c r="B28" s="141" t="s">
        <v>26</v>
      </c>
      <c r="C28" s="77"/>
      <c r="D28" s="140"/>
      <c r="E28" s="140"/>
      <c r="F28" s="140"/>
      <c r="G28" s="140"/>
      <c r="H28" s="140"/>
      <c r="I28" s="140"/>
      <c r="J28" s="140"/>
      <c r="K28" s="140"/>
      <c r="L28" s="140"/>
      <c r="N28" s="139"/>
    </row>
    <row r="29" spans="1:14">
      <c r="A29" s="30"/>
      <c r="B29" s="141"/>
      <c r="C29" s="77"/>
      <c r="D29" s="140"/>
      <c r="E29" s="140"/>
      <c r="F29" s="140"/>
      <c r="G29" s="140"/>
      <c r="H29" s="140"/>
      <c r="I29" s="140"/>
      <c r="J29" s="140"/>
      <c r="K29" s="140"/>
      <c r="L29" s="140"/>
      <c r="N29" s="139"/>
    </row>
    <row r="30" spans="1:14">
      <c r="A30" s="30"/>
      <c r="B30" s="77" t="s">
        <v>39</v>
      </c>
      <c r="C30" s="77"/>
      <c r="D30" s="140"/>
      <c r="E30" s="140"/>
      <c r="F30" s="140"/>
      <c r="G30" s="140"/>
      <c r="H30" s="140"/>
      <c r="I30" s="140"/>
      <c r="J30" s="140"/>
      <c r="K30" s="140"/>
      <c r="L30" s="140"/>
      <c r="N30" s="139"/>
    </row>
    <row r="31" spans="1:14" ht="29.45" customHeight="1">
      <c r="A31" s="30"/>
      <c r="B31" s="141" t="s">
        <v>40</v>
      </c>
      <c r="C31" s="141"/>
      <c r="D31" s="141"/>
      <c r="E31" s="141"/>
      <c r="F31" s="141"/>
      <c r="G31" s="141"/>
      <c r="H31" s="141"/>
      <c r="I31" s="141"/>
      <c r="J31" s="141"/>
      <c r="K31" s="141"/>
      <c r="L31" s="141"/>
      <c r="N31" s="139"/>
    </row>
    <row r="32" spans="1:14" ht="31.9" customHeight="1">
      <c r="A32" s="30"/>
      <c r="B32" s="276" t="s">
        <v>41</v>
      </c>
      <c r="C32" s="138" t="s">
        <v>42</v>
      </c>
      <c r="E32" s="140"/>
      <c r="F32" s="140"/>
      <c r="G32" s="140"/>
      <c r="H32" s="140"/>
      <c r="I32" s="140"/>
      <c r="J32" s="140"/>
      <c r="K32" s="140"/>
      <c r="L32" s="140"/>
      <c r="N32" s="139"/>
    </row>
    <row r="33" spans="1:14" ht="31.9" customHeight="1">
      <c r="A33" s="30"/>
      <c r="B33" s="277" t="s">
        <v>43</v>
      </c>
      <c r="C33" s="138" t="s">
        <v>44</v>
      </c>
      <c r="E33" s="140"/>
      <c r="F33" s="140"/>
      <c r="G33" s="140"/>
      <c r="H33" s="140"/>
      <c r="I33" s="140"/>
      <c r="J33" s="140"/>
      <c r="K33" s="140"/>
      <c r="L33" s="140"/>
      <c r="N33" s="139"/>
    </row>
    <row r="34" spans="1:14" ht="31.9" customHeight="1">
      <c r="A34" s="30"/>
      <c r="B34" s="278" t="s">
        <v>45</v>
      </c>
      <c r="C34" s="138" t="s">
        <v>46</v>
      </c>
      <c r="E34" s="140"/>
      <c r="F34" s="140"/>
      <c r="G34" s="140"/>
      <c r="H34" s="140"/>
      <c r="I34" s="140"/>
      <c r="J34" s="140"/>
      <c r="K34" s="140"/>
      <c r="L34" s="140"/>
      <c r="N34" s="139"/>
    </row>
    <row r="35" spans="1:14">
      <c r="A35" s="30"/>
      <c r="B35" s="141"/>
      <c r="C35" s="77"/>
      <c r="D35" s="140"/>
      <c r="E35" s="140"/>
      <c r="F35" s="140"/>
      <c r="G35" s="140"/>
      <c r="H35" s="140"/>
      <c r="I35" s="140"/>
      <c r="J35" s="140"/>
      <c r="K35" s="140"/>
      <c r="L35" s="140"/>
      <c r="N35" s="139"/>
    </row>
    <row r="36" spans="1:14" ht="18" customHeight="1">
      <c r="A36" s="29"/>
      <c r="B36" s="139"/>
      <c r="C36" s="139"/>
      <c r="D36" s="139"/>
      <c r="E36" s="139"/>
      <c r="F36" s="139"/>
      <c r="G36" s="139"/>
      <c r="H36" s="139"/>
      <c r="I36" s="139"/>
      <c r="J36" s="139"/>
      <c r="K36" s="139"/>
      <c r="L36" s="139"/>
      <c r="N36" s="139"/>
    </row>
    <row r="37" spans="1:14" ht="15" customHeight="1"/>
    <row r="38" spans="1:14" ht="15" customHeight="1"/>
    <row r="39" spans="1:14" ht="15" customHeight="1"/>
    <row r="40" spans="1:14" ht="15" customHeight="1"/>
    <row r="41" spans="1:14" ht="15" customHeight="1"/>
    <row r="42" spans="1:14" ht="14.45" hidden="1" customHeight="1"/>
    <row r="43" spans="1:14" ht="15" customHeight="1"/>
    <row r="44" spans="1:14" ht="15" customHeight="1"/>
    <row r="45" spans="1:14" ht="15" customHeight="1"/>
    <row r="46" spans="1:14" ht="15" customHeight="1"/>
    <row r="47" spans="1:14" ht="15" customHeight="1"/>
    <row r="48" spans="1:1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7" ht="15" customHeight="1"/>
  </sheetData>
  <hyperlinks>
    <hyperlink ref="B14:C14" location="'Project Details'!A1" display="Project details" xr:uid="{AF8847C6-116C-4F8D-9503-1AFB866FADB5}"/>
    <hyperlink ref="B15:C15" location="'Data Inputs'!A1" display="Data inputs" xr:uid="{4CB357F9-A976-4856-BD98-4A615D3D6DF9}"/>
    <hyperlink ref="B16:C16" location="Results!A1" display="Results" xr:uid="{97DB8C0D-8842-44CE-B721-86519C9DD49D}"/>
    <hyperlink ref="B17:C17" location="'Sensitivity Analyses'!A1" display="Sensitivity Analyses" xr:uid="{9987B17F-5591-420C-B71C-062B64FA4479}"/>
    <hyperlink ref="B18:C18" location="'Carbon values'!A1" display="Carbon values" xr:uid="{7487710D-FD91-4B4B-9F7A-6A07BF862B1B}"/>
    <hyperlink ref="B19:C19" location="'GDP deflators'!A1" display="GDP deflator" xr:uid="{60A518E2-F169-4F65-8E7E-0F3833ACD6AF}"/>
    <hyperlink ref="B13:C13" location="'Flow diagrams'!A1" display="Flow diagrams" xr:uid="{3D19976D-65C0-4714-8BEF-8BC91FE1A943}"/>
  </hyperlinks>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B158D-B382-44B4-B51C-636618889C42}">
  <sheetPr>
    <tabColor theme="0" tint="-0.249977111117893"/>
  </sheetPr>
  <dimension ref="A1:CZ109"/>
  <sheetViews>
    <sheetView showGridLines="0" topLeftCell="A19" zoomScaleNormal="100" workbookViewId="0">
      <selection activeCell="D49" sqref="D49"/>
    </sheetView>
  </sheetViews>
  <sheetFormatPr defaultColWidth="9" defaultRowHeight="12.75" zeroHeight="1"/>
  <cols>
    <col min="1" max="1" width="4.140625" style="20" customWidth="1"/>
    <col min="2" max="2" width="9" style="20"/>
    <col min="3" max="3" width="27.85546875" style="20" customWidth="1"/>
    <col min="4" max="4" width="18.28515625" style="20" customWidth="1"/>
    <col min="5" max="104" width="12" style="20" bestFit="1" customWidth="1"/>
    <col min="105" max="16384" width="9" style="20"/>
  </cols>
  <sheetData>
    <row r="1" spans="1:64"/>
    <row r="2" spans="1:64" s="242" customFormat="1" ht="23.65" customHeight="1">
      <c r="A2" s="20"/>
      <c r="B2" s="512" t="s">
        <v>31</v>
      </c>
      <c r="C2" s="512"/>
      <c r="D2" s="512"/>
      <c r="E2" s="512"/>
      <c r="F2" s="512"/>
      <c r="G2" s="512"/>
      <c r="H2" s="512"/>
    </row>
    <row r="3" spans="1:64">
      <c r="B3" s="78"/>
    </row>
    <row r="4" spans="1:64" ht="80.849999999999994" customHeight="1">
      <c r="B4" s="515" t="s">
        <v>430</v>
      </c>
      <c r="C4" s="515"/>
      <c r="D4" s="515"/>
      <c r="E4" s="515"/>
      <c r="F4" s="515"/>
      <c r="G4" s="515"/>
      <c r="H4" s="515"/>
      <c r="I4" s="515"/>
      <c r="J4" s="515"/>
      <c r="K4" s="515"/>
      <c r="L4" s="515"/>
      <c r="M4" s="515"/>
      <c r="N4" s="515"/>
      <c r="O4" s="515"/>
    </row>
    <row r="5" spans="1:64">
      <c r="B5" s="78"/>
    </row>
    <row r="6" spans="1:64" s="195" customFormat="1">
      <c r="A6" s="20"/>
      <c r="B6" s="193" t="s">
        <v>431</v>
      </c>
    </row>
    <row r="7" spans="1:64">
      <c r="B7" s="78"/>
    </row>
    <row r="8" spans="1:64">
      <c r="B8" s="79" t="s">
        <v>432</v>
      </c>
      <c r="C8" s="79" t="str">
        <f>CONCATENATE("Present value for ",D24," years, £")</f>
        <v>Present value for 100 years, £</v>
      </c>
      <c r="D8" s="78"/>
    </row>
    <row r="9" spans="1:64">
      <c r="B9" s="79" t="s">
        <v>116</v>
      </c>
      <c r="C9" s="417">
        <f ca="1">SUM(D32,D51,D69,D88)</f>
        <v>0</v>
      </c>
      <c r="D9" s="147"/>
    </row>
    <row r="10" spans="1:64">
      <c r="B10" s="79" t="s">
        <v>117</v>
      </c>
      <c r="C10" s="417">
        <f ca="1">SUM(D38,D56,D75,D93)</f>
        <v>0</v>
      </c>
      <c r="D10" s="147"/>
    </row>
    <row r="11" spans="1:64">
      <c r="B11" s="79" t="s">
        <v>118</v>
      </c>
      <c r="C11" s="417">
        <f ca="1">SUM(D44,D61,D81,D98)</f>
        <v>0</v>
      </c>
      <c r="D11" s="147"/>
    </row>
    <row r="12" spans="1:64">
      <c r="B12" s="78"/>
    </row>
    <row r="13" spans="1:64" s="195" customFormat="1">
      <c r="A13" s="20"/>
      <c r="B13" s="193" t="s">
        <v>433</v>
      </c>
    </row>
    <row r="14" spans="1:64"/>
    <row r="15" spans="1:64" s="56" customFormat="1" ht="16.5" customHeight="1">
      <c r="A15" s="96"/>
      <c r="B15" s="81" t="s">
        <v>434</v>
      </c>
      <c r="C15" s="82"/>
      <c r="D15" s="57">
        <v>3.5000000000000003E-2</v>
      </c>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64" s="56" customFormat="1" ht="16.5" customHeight="1">
      <c r="A16" s="96"/>
      <c r="B16" s="81" t="s">
        <v>435</v>
      </c>
      <c r="C16" s="82"/>
      <c r="D16" s="57">
        <v>0.03</v>
      </c>
    </row>
    <row r="17" spans="1:104" s="56" customFormat="1" ht="16.5" customHeight="1">
      <c r="A17" s="96"/>
      <c r="B17" s="81" t="s">
        <v>436</v>
      </c>
      <c r="C17" s="82"/>
      <c r="D17" s="57">
        <v>2.5000000000000001E-2</v>
      </c>
    </row>
    <row r="18" spans="1:104" s="56" customFormat="1">
      <c r="A18" s="96"/>
      <c r="B18" s="81" t="s">
        <v>437</v>
      </c>
      <c r="C18" s="58"/>
      <c r="D18" s="52">
        <v>2021</v>
      </c>
      <c r="E18" s="52">
        <f>D18+1</f>
        <v>2022</v>
      </c>
      <c r="F18" s="52">
        <f t="shared" ref="F18:BL18" si="0">E18+1</f>
        <v>2023</v>
      </c>
      <c r="G18" s="52">
        <f t="shared" si="0"/>
        <v>2024</v>
      </c>
      <c r="H18" s="52">
        <f t="shared" si="0"/>
        <v>2025</v>
      </c>
      <c r="I18" s="52">
        <f t="shared" si="0"/>
        <v>2026</v>
      </c>
      <c r="J18" s="52">
        <f t="shared" si="0"/>
        <v>2027</v>
      </c>
      <c r="K18" s="52">
        <f t="shared" si="0"/>
        <v>2028</v>
      </c>
      <c r="L18" s="52">
        <f t="shared" si="0"/>
        <v>2029</v>
      </c>
      <c r="M18" s="52">
        <f t="shared" si="0"/>
        <v>2030</v>
      </c>
      <c r="N18" s="52">
        <f t="shared" si="0"/>
        <v>2031</v>
      </c>
      <c r="O18" s="52">
        <f t="shared" si="0"/>
        <v>2032</v>
      </c>
      <c r="P18" s="52">
        <f t="shared" si="0"/>
        <v>2033</v>
      </c>
      <c r="Q18" s="52">
        <f t="shared" si="0"/>
        <v>2034</v>
      </c>
      <c r="R18" s="52">
        <f t="shared" si="0"/>
        <v>2035</v>
      </c>
      <c r="S18" s="52">
        <f t="shared" si="0"/>
        <v>2036</v>
      </c>
      <c r="T18" s="52">
        <f t="shared" si="0"/>
        <v>2037</v>
      </c>
      <c r="U18" s="52">
        <f t="shared" si="0"/>
        <v>2038</v>
      </c>
      <c r="V18" s="52">
        <f t="shared" si="0"/>
        <v>2039</v>
      </c>
      <c r="W18" s="52">
        <f t="shared" si="0"/>
        <v>2040</v>
      </c>
      <c r="X18" s="52">
        <f t="shared" si="0"/>
        <v>2041</v>
      </c>
      <c r="Y18" s="52">
        <f t="shared" si="0"/>
        <v>2042</v>
      </c>
      <c r="Z18" s="52">
        <f t="shared" si="0"/>
        <v>2043</v>
      </c>
      <c r="AA18" s="52">
        <f t="shared" si="0"/>
        <v>2044</v>
      </c>
      <c r="AB18" s="52">
        <f t="shared" si="0"/>
        <v>2045</v>
      </c>
      <c r="AC18" s="52">
        <f t="shared" si="0"/>
        <v>2046</v>
      </c>
      <c r="AD18" s="52">
        <f t="shared" si="0"/>
        <v>2047</v>
      </c>
      <c r="AE18" s="52">
        <f t="shared" si="0"/>
        <v>2048</v>
      </c>
      <c r="AF18" s="52">
        <f t="shared" si="0"/>
        <v>2049</v>
      </c>
      <c r="AG18" s="52">
        <f t="shared" si="0"/>
        <v>2050</v>
      </c>
      <c r="AH18" s="52">
        <f t="shared" si="0"/>
        <v>2051</v>
      </c>
      <c r="AI18" s="52">
        <f t="shared" si="0"/>
        <v>2052</v>
      </c>
      <c r="AJ18" s="52">
        <f t="shared" si="0"/>
        <v>2053</v>
      </c>
      <c r="AK18" s="52">
        <f t="shared" si="0"/>
        <v>2054</v>
      </c>
      <c r="AL18" s="52">
        <f t="shared" si="0"/>
        <v>2055</v>
      </c>
      <c r="AM18" s="52">
        <f t="shared" si="0"/>
        <v>2056</v>
      </c>
      <c r="AN18" s="52">
        <f t="shared" si="0"/>
        <v>2057</v>
      </c>
      <c r="AO18" s="52">
        <f t="shared" si="0"/>
        <v>2058</v>
      </c>
      <c r="AP18" s="52">
        <f t="shared" si="0"/>
        <v>2059</v>
      </c>
      <c r="AQ18" s="52">
        <f t="shared" si="0"/>
        <v>2060</v>
      </c>
      <c r="AR18" s="52">
        <f t="shared" si="0"/>
        <v>2061</v>
      </c>
      <c r="AS18" s="52">
        <f t="shared" si="0"/>
        <v>2062</v>
      </c>
      <c r="AT18" s="52">
        <f t="shared" si="0"/>
        <v>2063</v>
      </c>
      <c r="AU18" s="52">
        <f t="shared" si="0"/>
        <v>2064</v>
      </c>
      <c r="AV18" s="52">
        <f t="shared" si="0"/>
        <v>2065</v>
      </c>
      <c r="AW18" s="52">
        <f t="shared" si="0"/>
        <v>2066</v>
      </c>
      <c r="AX18" s="52">
        <f t="shared" si="0"/>
        <v>2067</v>
      </c>
      <c r="AY18" s="52">
        <f t="shared" si="0"/>
        <v>2068</v>
      </c>
      <c r="AZ18" s="52">
        <f t="shared" si="0"/>
        <v>2069</v>
      </c>
      <c r="BA18" s="52">
        <f t="shared" si="0"/>
        <v>2070</v>
      </c>
      <c r="BB18" s="52">
        <f t="shared" si="0"/>
        <v>2071</v>
      </c>
      <c r="BC18" s="52">
        <f t="shared" si="0"/>
        <v>2072</v>
      </c>
      <c r="BD18" s="52">
        <f t="shared" si="0"/>
        <v>2073</v>
      </c>
      <c r="BE18" s="52">
        <f t="shared" si="0"/>
        <v>2074</v>
      </c>
      <c r="BF18" s="52">
        <f t="shared" si="0"/>
        <v>2075</v>
      </c>
      <c r="BG18" s="52">
        <f t="shared" si="0"/>
        <v>2076</v>
      </c>
      <c r="BH18" s="52">
        <f t="shared" si="0"/>
        <v>2077</v>
      </c>
      <c r="BI18" s="52">
        <f t="shared" si="0"/>
        <v>2078</v>
      </c>
      <c r="BJ18" s="52">
        <f t="shared" si="0"/>
        <v>2079</v>
      </c>
      <c r="BK18" s="52">
        <f t="shared" si="0"/>
        <v>2080</v>
      </c>
      <c r="BL18" s="52">
        <f t="shared" si="0"/>
        <v>2081</v>
      </c>
      <c r="BM18" s="52">
        <f t="shared" ref="BM18" si="1">BL18+1</f>
        <v>2082</v>
      </c>
      <c r="BN18" s="52">
        <f t="shared" ref="BN18" si="2">BM18+1</f>
        <v>2083</v>
      </c>
      <c r="BO18" s="52">
        <f t="shared" ref="BO18" si="3">BN18+1</f>
        <v>2084</v>
      </c>
      <c r="BP18" s="52">
        <f t="shared" ref="BP18" si="4">BO18+1</f>
        <v>2085</v>
      </c>
      <c r="BQ18" s="52">
        <f t="shared" ref="BQ18" si="5">BP18+1</f>
        <v>2086</v>
      </c>
      <c r="BR18" s="52">
        <f t="shared" ref="BR18" si="6">BQ18+1</f>
        <v>2087</v>
      </c>
      <c r="BS18" s="52">
        <f t="shared" ref="BS18" si="7">BR18+1</f>
        <v>2088</v>
      </c>
      <c r="BT18" s="52">
        <f t="shared" ref="BT18" si="8">BS18+1</f>
        <v>2089</v>
      </c>
      <c r="BU18" s="52">
        <f t="shared" ref="BU18" si="9">BT18+1</f>
        <v>2090</v>
      </c>
      <c r="BV18" s="52">
        <f t="shared" ref="BV18" si="10">BU18+1</f>
        <v>2091</v>
      </c>
      <c r="BW18" s="52">
        <f t="shared" ref="BW18" si="11">BV18+1</f>
        <v>2092</v>
      </c>
      <c r="BX18" s="52">
        <f t="shared" ref="BX18" si="12">BW18+1</f>
        <v>2093</v>
      </c>
      <c r="BY18" s="52">
        <f t="shared" ref="BY18" si="13">BX18+1</f>
        <v>2094</v>
      </c>
      <c r="BZ18" s="52">
        <f t="shared" ref="BZ18" si="14">BY18+1</f>
        <v>2095</v>
      </c>
      <c r="CA18" s="52">
        <f t="shared" ref="CA18" si="15">BZ18+1</f>
        <v>2096</v>
      </c>
      <c r="CB18" s="52">
        <f t="shared" ref="CB18" si="16">CA18+1</f>
        <v>2097</v>
      </c>
      <c r="CC18" s="52">
        <f t="shared" ref="CC18" si="17">CB18+1</f>
        <v>2098</v>
      </c>
      <c r="CD18" s="52">
        <f t="shared" ref="CD18" si="18">CC18+1</f>
        <v>2099</v>
      </c>
      <c r="CE18" s="52">
        <f t="shared" ref="CE18" si="19">CD18+1</f>
        <v>2100</v>
      </c>
      <c r="CF18" s="52">
        <f t="shared" ref="CF18" si="20">CE18+1</f>
        <v>2101</v>
      </c>
      <c r="CG18" s="52">
        <f t="shared" ref="CG18" si="21">CF18+1</f>
        <v>2102</v>
      </c>
      <c r="CH18" s="52">
        <f t="shared" ref="CH18" si="22">CG18+1</f>
        <v>2103</v>
      </c>
      <c r="CI18" s="52">
        <f t="shared" ref="CI18" si="23">CH18+1</f>
        <v>2104</v>
      </c>
      <c r="CJ18" s="52">
        <f t="shared" ref="CJ18" si="24">CI18+1</f>
        <v>2105</v>
      </c>
      <c r="CK18" s="52">
        <f t="shared" ref="CK18" si="25">CJ18+1</f>
        <v>2106</v>
      </c>
      <c r="CL18" s="52">
        <f t="shared" ref="CL18" si="26">CK18+1</f>
        <v>2107</v>
      </c>
      <c r="CM18" s="52">
        <f t="shared" ref="CM18" si="27">CL18+1</f>
        <v>2108</v>
      </c>
      <c r="CN18" s="52">
        <f t="shared" ref="CN18" si="28">CM18+1</f>
        <v>2109</v>
      </c>
      <c r="CO18" s="52">
        <f t="shared" ref="CO18" si="29">CN18+1</f>
        <v>2110</v>
      </c>
      <c r="CP18" s="52">
        <f t="shared" ref="CP18" si="30">CO18+1</f>
        <v>2111</v>
      </c>
      <c r="CQ18" s="52">
        <f t="shared" ref="CQ18" si="31">CP18+1</f>
        <v>2112</v>
      </c>
      <c r="CR18" s="52">
        <f t="shared" ref="CR18" si="32">CQ18+1</f>
        <v>2113</v>
      </c>
      <c r="CS18" s="52">
        <f t="shared" ref="CS18" si="33">CR18+1</f>
        <v>2114</v>
      </c>
      <c r="CT18" s="52">
        <f t="shared" ref="CT18" si="34">CS18+1</f>
        <v>2115</v>
      </c>
      <c r="CU18" s="52">
        <f t="shared" ref="CU18" si="35">CT18+1</f>
        <v>2116</v>
      </c>
      <c r="CV18" s="52">
        <f t="shared" ref="CV18" si="36">CU18+1</f>
        <v>2117</v>
      </c>
      <c r="CW18" s="52">
        <f t="shared" ref="CW18" si="37">CV18+1</f>
        <v>2118</v>
      </c>
      <c r="CX18" s="52">
        <f t="shared" ref="CX18" si="38">CW18+1</f>
        <v>2119</v>
      </c>
      <c r="CY18" s="52">
        <f t="shared" ref="CY18" si="39">CX18+1</f>
        <v>2120</v>
      </c>
      <c r="CZ18" s="52">
        <f t="shared" ref="CZ18" si="40">CY18+1</f>
        <v>2121</v>
      </c>
    </row>
    <row r="19" spans="1:104" s="56" customFormat="1">
      <c r="A19" s="96"/>
      <c r="B19" s="81" t="s">
        <v>438</v>
      </c>
      <c r="C19" s="58"/>
      <c r="D19" s="52">
        <v>0</v>
      </c>
      <c r="E19" s="52">
        <v>1</v>
      </c>
      <c r="F19" s="52">
        <v>2</v>
      </c>
      <c r="G19" s="52">
        <v>3</v>
      </c>
      <c r="H19" s="52">
        <v>4</v>
      </c>
      <c r="I19" s="52">
        <v>5</v>
      </c>
      <c r="J19" s="52">
        <v>6</v>
      </c>
      <c r="K19" s="52">
        <v>7</v>
      </c>
      <c r="L19" s="52">
        <v>8</v>
      </c>
      <c r="M19" s="52">
        <v>9</v>
      </c>
      <c r="N19" s="52">
        <v>10</v>
      </c>
      <c r="O19" s="52">
        <v>11</v>
      </c>
      <c r="P19" s="52">
        <v>12</v>
      </c>
      <c r="Q19" s="52">
        <v>13</v>
      </c>
      <c r="R19" s="52">
        <v>14</v>
      </c>
      <c r="S19" s="52">
        <v>15</v>
      </c>
      <c r="T19" s="52">
        <v>16</v>
      </c>
      <c r="U19" s="52">
        <v>17</v>
      </c>
      <c r="V19" s="52">
        <v>18</v>
      </c>
      <c r="W19" s="52">
        <v>19</v>
      </c>
      <c r="X19" s="52">
        <v>20</v>
      </c>
      <c r="Y19" s="52">
        <v>21</v>
      </c>
      <c r="Z19" s="52">
        <v>22</v>
      </c>
      <c r="AA19" s="52">
        <v>23</v>
      </c>
      <c r="AB19" s="52">
        <v>24</v>
      </c>
      <c r="AC19" s="52">
        <v>25</v>
      </c>
      <c r="AD19" s="52">
        <v>26</v>
      </c>
      <c r="AE19" s="52">
        <v>27</v>
      </c>
      <c r="AF19" s="52">
        <v>28</v>
      </c>
      <c r="AG19" s="52">
        <v>29</v>
      </c>
      <c r="AH19" s="52">
        <v>30</v>
      </c>
      <c r="AI19" s="52">
        <v>31</v>
      </c>
      <c r="AJ19" s="52">
        <v>32</v>
      </c>
      <c r="AK19" s="52">
        <v>33</v>
      </c>
      <c r="AL19" s="52">
        <v>34</v>
      </c>
      <c r="AM19" s="52">
        <v>35</v>
      </c>
      <c r="AN19" s="52">
        <v>36</v>
      </c>
      <c r="AO19" s="52">
        <v>37</v>
      </c>
      <c r="AP19" s="52">
        <v>38</v>
      </c>
      <c r="AQ19" s="52">
        <v>39</v>
      </c>
      <c r="AR19" s="52">
        <v>40</v>
      </c>
      <c r="AS19" s="52">
        <v>41</v>
      </c>
      <c r="AT19" s="52">
        <v>42</v>
      </c>
      <c r="AU19" s="52">
        <v>43</v>
      </c>
      <c r="AV19" s="52">
        <v>44</v>
      </c>
      <c r="AW19" s="52">
        <v>45</v>
      </c>
      <c r="AX19" s="52">
        <v>46</v>
      </c>
      <c r="AY19" s="52">
        <v>47</v>
      </c>
      <c r="AZ19" s="52">
        <v>48</v>
      </c>
      <c r="BA19" s="52">
        <v>49</v>
      </c>
      <c r="BB19" s="52">
        <v>50</v>
      </c>
      <c r="BC19" s="52">
        <v>51</v>
      </c>
      <c r="BD19" s="52">
        <v>52</v>
      </c>
      <c r="BE19" s="52">
        <v>53</v>
      </c>
      <c r="BF19" s="52">
        <v>54</v>
      </c>
      <c r="BG19" s="52">
        <v>55</v>
      </c>
      <c r="BH19" s="52">
        <v>56</v>
      </c>
      <c r="BI19" s="52">
        <v>57</v>
      </c>
      <c r="BJ19" s="52">
        <v>58</v>
      </c>
      <c r="BK19" s="52">
        <v>59</v>
      </c>
      <c r="BL19" s="52">
        <v>60</v>
      </c>
      <c r="BM19" s="52">
        <v>61</v>
      </c>
      <c r="BN19" s="52">
        <v>62</v>
      </c>
      <c r="BO19" s="52">
        <v>63</v>
      </c>
      <c r="BP19" s="52">
        <v>64</v>
      </c>
      <c r="BQ19" s="52">
        <v>65</v>
      </c>
      <c r="BR19" s="52">
        <v>66</v>
      </c>
      <c r="BS19" s="52">
        <v>67</v>
      </c>
      <c r="BT19" s="52">
        <v>68</v>
      </c>
      <c r="BU19" s="52">
        <v>69</v>
      </c>
      <c r="BV19" s="52">
        <v>70</v>
      </c>
      <c r="BW19" s="52">
        <v>71</v>
      </c>
      <c r="BX19" s="52">
        <v>72</v>
      </c>
      <c r="BY19" s="52">
        <v>73</v>
      </c>
      <c r="BZ19" s="52">
        <v>74</v>
      </c>
      <c r="CA19" s="52">
        <v>75</v>
      </c>
      <c r="CB19" s="52">
        <v>76</v>
      </c>
      <c r="CC19" s="52">
        <v>77</v>
      </c>
      <c r="CD19" s="52">
        <v>78</v>
      </c>
      <c r="CE19" s="52">
        <v>79</v>
      </c>
      <c r="CF19" s="52">
        <v>80</v>
      </c>
      <c r="CG19" s="52">
        <v>81</v>
      </c>
      <c r="CH19" s="52">
        <v>82</v>
      </c>
      <c r="CI19" s="52">
        <v>83</v>
      </c>
      <c r="CJ19" s="52">
        <v>84</v>
      </c>
      <c r="CK19" s="52">
        <v>85</v>
      </c>
      <c r="CL19" s="52">
        <v>86</v>
      </c>
      <c r="CM19" s="52">
        <v>87</v>
      </c>
      <c r="CN19" s="52">
        <v>88</v>
      </c>
      <c r="CO19" s="52">
        <v>89</v>
      </c>
      <c r="CP19" s="52">
        <v>90</v>
      </c>
      <c r="CQ19" s="52">
        <v>91</v>
      </c>
      <c r="CR19" s="52">
        <v>92</v>
      </c>
      <c r="CS19" s="52">
        <v>93</v>
      </c>
      <c r="CT19" s="52">
        <v>94</v>
      </c>
      <c r="CU19" s="52">
        <v>95</v>
      </c>
      <c r="CV19" s="52">
        <v>96</v>
      </c>
      <c r="CW19" s="52">
        <v>97</v>
      </c>
      <c r="CX19" s="52">
        <v>98</v>
      </c>
      <c r="CY19" s="52">
        <v>99</v>
      </c>
      <c r="CZ19" s="52">
        <v>100</v>
      </c>
    </row>
    <row r="20" spans="1:104" s="56" customFormat="1">
      <c r="A20" s="96"/>
      <c r="B20" s="81" t="s">
        <v>439</v>
      </c>
      <c r="C20" s="58"/>
      <c r="D20" s="57">
        <f>$D$15</f>
        <v>3.5000000000000003E-2</v>
      </c>
      <c r="E20" s="57">
        <f t="shared" ref="E20:AH20" si="41">$D$15</f>
        <v>3.5000000000000003E-2</v>
      </c>
      <c r="F20" s="57">
        <f t="shared" si="41"/>
        <v>3.5000000000000003E-2</v>
      </c>
      <c r="G20" s="57">
        <f t="shared" si="41"/>
        <v>3.5000000000000003E-2</v>
      </c>
      <c r="H20" s="57">
        <f t="shared" si="41"/>
        <v>3.5000000000000003E-2</v>
      </c>
      <c r="I20" s="57">
        <f t="shared" si="41"/>
        <v>3.5000000000000003E-2</v>
      </c>
      <c r="J20" s="57">
        <f t="shared" si="41"/>
        <v>3.5000000000000003E-2</v>
      </c>
      <c r="K20" s="57">
        <f t="shared" si="41"/>
        <v>3.5000000000000003E-2</v>
      </c>
      <c r="L20" s="57">
        <f t="shared" si="41"/>
        <v>3.5000000000000003E-2</v>
      </c>
      <c r="M20" s="57">
        <f t="shared" si="41"/>
        <v>3.5000000000000003E-2</v>
      </c>
      <c r="N20" s="57">
        <f t="shared" si="41"/>
        <v>3.5000000000000003E-2</v>
      </c>
      <c r="O20" s="57">
        <f t="shared" si="41"/>
        <v>3.5000000000000003E-2</v>
      </c>
      <c r="P20" s="57">
        <f t="shared" si="41"/>
        <v>3.5000000000000003E-2</v>
      </c>
      <c r="Q20" s="57">
        <f t="shared" si="41"/>
        <v>3.5000000000000003E-2</v>
      </c>
      <c r="R20" s="57">
        <f t="shared" si="41"/>
        <v>3.5000000000000003E-2</v>
      </c>
      <c r="S20" s="57">
        <f t="shared" si="41"/>
        <v>3.5000000000000003E-2</v>
      </c>
      <c r="T20" s="57">
        <f t="shared" si="41"/>
        <v>3.5000000000000003E-2</v>
      </c>
      <c r="U20" s="57">
        <f t="shared" si="41"/>
        <v>3.5000000000000003E-2</v>
      </c>
      <c r="V20" s="57">
        <f t="shared" si="41"/>
        <v>3.5000000000000003E-2</v>
      </c>
      <c r="W20" s="57">
        <f t="shared" si="41"/>
        <v>3.5000000000000003E-2</v>
      </c>
      <c r="X20" s="57">
        <f t="shared" si="41"/>
        <v>3.5000000000000003E-2</v>
      </c>
      <c r="Y20" s="57">
        <f t="shared" si="41"/>
        <v>3.5000000000000003E-2</v>
      </c>
      <c r="Z20" s="57">
        <f t="shared" si="41"/>
        <v>3.5000000000000003E-2</v>
      </c>
      <c r="AA20" s="57">
        <f t="shared" si="41"/>
        <v>3.5000000000000003E-2</v>
      </c>
      <c r="AB20" s="57">
        <f t="shared" si="41"/>
        <v>3.5000000000000003E-2</v>
      </c>
      <c r="AC20" s="57">
        <f t="shared" si="41"/>
        <v>3.5000000000000003E-2</v>
      </c>
      <c r="AD20" s="57">
        <f t="shared" si="41"/>
        <v>3.5000000000000003E-2</v>
      </c>
      <c r="AE20" s="57">
        <f t="shared" si="41"/>
        <v>3.5000000000000003E-2</v>
      </c>
      <c r="AF20" s="57">
        <f t="shared" si="41"/>
        <v>3.5000000000000003E-2</v>
      </c>
      <c r="AG20" s="57">
        <f t="shared" si="41"/>
        <v>3.5000000000000003E-2</v>
      </c>
      <c r="AH20" s="57">
        <f t="shared" si="41"/>
        <v>3.5000000000000003E-2</v>
      </c>
      <c r="AI20" s="57">
        <f>$D$16</f>
        <v>0.03</v>
      </c>
      <c r="AJ20" s="57">
        <f t="shared" ref="AJ20:CA20" si="42">$D$16</f>
        <v>0.03</v>
      </c>
      <c r="AK20" s="57">
        <f t="shared" si="42"/>
        <v>0.03</v>
      </c>
      <c r="AL20" s="57">
        <f t="shared" si="42"/>
        <v>0.03</v>
      </c>
      <c r="AM20" s="57">
        <f t="shared" si="42"/>
        <v>0.03</v>
      </c>
      <c r="AN20" s="57">
        <f t="shared" si="42"/>
        <v>0.03</v>
      </c>
      <c r="AO20" s="57">
        <f t="shared" si="42"/>
        <v>0.03</v>
      </c>
      <c r="AP20" s="57">
        <f t="shared" si="42"/>
        <v>0.03</v>
      </c>
      <c r="AQ20" s="57">
        <f t="shared" si="42"/>
        <v>0.03</v>
      </c>
      <c r="AR20" s="57">
        <f t="shared" si="42"/>
        <v>0.03</v>
      </c>
      <c r="AS20" s="57">
        <f t="shared" si="42"/>
        <v>0.03</v>
      </c>
      <c r="AT20" s="57">
        <f t="shared" si="42"/>
        <v>0.03</v>
      </c>
      <c r="AU20" s="57">
        <f t="shared" si="42"/>
        <v>0.03</v>
      </c>
      <c r="AV20" s="57">
        <f t="shared" si="42"/>
        <v>0.03</v>
      </c>
      <c r="AW20" s="57">
        <f t="shared" si="42"/>
        <v>0.03</v>
      </c>
      <c r="AX20" s="57">
        <f t="shared" si="42"/>
        <v>0.03</v>
      </c>
      <c r="AY20" s="57">
        <f t="shared" si="42"/>
        <v>0.03</v>
      </c>
      <c r="AZ20" s="57">
        <f t="shared" si="42"/>
        <v>0.03</v>
      </c>
      <c r="BA20" s="57">
        <f t="shared" si="42"/>
        <v>0.03</v>
      </c>
      <c r="BB20" s="57">
        <f t="shared" si="42"/>
        <v>0.03</v>
      </c>
      <c r="BC20" s="57">
        <f t="shared" si="42"/>
        <v>0.03</v>
      </c>
      <c r="BD20" s="57">
        <f t="shared" si="42"/>
        <v>0.03</v>
      </c>
      <c r="BE20" s="57">
        <f t="shared" si="42"/>
        <v>0.03</v>
      </c>
      <c r="BF20" s="57">
        <f t="shared" si="42"/>
        <v>0.03</v>
      </c>
      <c r="BG20" s="57">
        <f t="shared" si="42"/>
        <v>0.03</v>
      </c>
      <c r="BH20" s="57">
        <f t="shared" si="42"/>
        <v>0.03</v>
      </c>
      <c r="BI20" s="57">
        <f t="shared" si="42"/>
        <v>0.03</v>
      </c>
      <c r="BJ20" s="57">
        <f t="shared" si="42"/>
        <v>0.03</v>
      </c>
      <c r="BK20" s="57">
        <f t="shared" si="42"/>
        <v>0.03</v>
      </c>
      <c r="BL20" s="57">
        <f t="shared" si="42"/>
        <v>0.03</v>
      </c>
      <c r="BM20" s="57">
        <f t="shared" si="42"/>
        <v>0.03</v>
      </c>
      <c r="BN20" s="57">
        <f t="shared" si="42"/>
        <v>0.03</v>
      </c>
      <c r="BO20" s="57">
        <f t="shared" si="42"/>
        <v>0.03</v>
      </c>
      <c r="BP20" s="57">
        <f t="shared" si="42"/>
        <v>0.03</v>
      </c>
      <c r="BQ20" s="57">
        <f t="shared" si="42"/>
        <v>0.03</v>
      </c>
      <c r="BR20" s="57">
        <f t="shared" si="42"/>
        <v>0.03</v>
      </c>
      <c r="BS20" s="57">
        <f t="shared" si="42"/>
        <v>0.03</v>
      </c>
      <c r="BT20" s="57">
        <f t="shared" si="42"/>
        <v>0.03</v>
      </c>
      <c r="BU20" s="57">
        <f t="shared" si="42"/>
        <v>0.03</v>
      </c>
      <c r="BV20" s="57">
        <f t="shared" si="42"/>
        <v>0.03</v>
      </c>
      <c r="BW20" s="57">
        <f t="shared" si="42"/>
        <v>0.03</v>
      </c>
      <c r="BX20" s="57">
        <f t="shared" si="42"/>
        <v>0.03</v>
      </c>
      <c r="BY20" s="57">
        <f t="shared" si="42"/>
        <v>0.03</v>
      </c>
      <c r="BZ20" s="57">
        <f t="shared" si="42"/>
        <v>0.03</v>
      </c>
      <c r="CA20" s="57">
        <f t="shared" si="42"/>
        <v>0.03</v>
      </c>
      <c r="CB20" s="111">
        <f>$D$17</f>
        <v>2.5000000000000001E-2</v>
      </c>
      <c r="CC20" s="111">
        <f t="shared" ref="CC20:CZ20" si="43">$D$17</f>
        <v>2.5000000000000001E-2</v>
      </c>
      <c r="CD20" s="111">
        <f t="shared" si="43"/>
        <v>2.5000000000000001E-2</v>
      </c>
      <c r="CE20" s="111">
        <f t="shared" si="43"/>
        <v>2.5000000000000001E-2</v>
      </c>
      <c r="CF20" s="111">
        <f t="shared" si="43"/>
        <v>2.5000000000000001E-2</v>
      </c>
      <c r="CG20" s="111">
        <f t="shared" si="43"/>
        <v>2.5000000000000001E-2</v>
      </c>
      <c r="CH20" s="111">
        <f t="shared" si="43"/>
        <v>2.5000000000000001E-2</v>
      </c>
      <c r="CI20" s="111">
        <f t="shared" si="43"/>
        <v>2.5000000000000001E-2</v>
      </c>
      <c r="CJ20" s="111">
        <f t="shared" si="43"/>
        <v>2.5000000000000001E-2</v>
      </c>
      <c r="CK20" s="111">
        <f t="shared" si="43"/>
        <v>2.5000000000000001E-2</v>
      </c>
      <c r="CL20" s="111">
        <f t="shared" si="43"/>
        <v>2.5000000000000001E-2</v>
      </c>
      <c r="CM20" s="111">
        <f t="shared" si="43"/>
        <v>2.5000000000000001E-2</v>
      </c>
      <c r="CN20" s="111">
        <f t="shared" si="43"/>
        <v>2.5000000000000001E-2</v>
      </c>
      <c r="CO20" s="111">
        <f t="shared" si="43"/>
        <v>2.5000000000000001E-2</v>
      </c>
      <c r="CP20" s="111">
        <f t="shared" si="43"/>
        <v>2.5000000000000001E-2</v>
      </c>
      <c r="CQ20" s="111">
        <f t="shared" si="43"/>
        <v>2.5000000000000001E-2</v>
      </c>
      <c r="CR20" s="111">
        <f t="shared" si="43"/>
        <v>2.5000000000000001E-2</v>
      </c>
      <c r="CS20" s="111">
        <f t="shared" si="43"/>
        <v>2.5000000000000001E-2</v>
      </c>
      <c r="CT20" s="111">
        <f t="shared" si="43"/>
        <v>2.5000000000000001E-2</v>
      </c>
      <c r="CU20" s="111">
        <f t="shared" si="43"/>
        <v>2.5000000000000001E-2</v>
      </c>
      <c r="CV20" s="111">
        <f t="shared" si="43"/>
        <v>2.5000000000000001E-2</v>
      </c>
      <c r="CW20" s="111">
        <f t="shared" si="43"/>
        <v>2.5000000000000001E-2</v>
      </c>
      <c r="CX20" s="111">
        <f t="shared" si="43"/>
        <v>2.5000000000000001E-2</v>
      </c>
      <c r="CY20" s="111">
        <f t="shared" si="43"/>
        <v>2.5000000000000001E-2</v>
      </c>
      <c r="CZ20" s="111">
        <f t="shared" si="43"/>
        <v>2.5000000000000001E-2</v>
      </c>
    </row>
    <row r="21" spans="1:104" s="56" customFormat="1">
      <c r="A21" s="96"/>
      <c r="B21" s="81" t="s">
        <v>440</v>
      </c>
      <c r="C21" s="58"/>
      <c r="D21" s="53">
        <v>1</v>
      </c>
      <c r="E21" s="53">
        <f>D$21/(1+E$20)</f>
        <v>0.96618357487922713</v>
      </c>
      <c r="F21" s="53">
        <f t="shared" ref="F21:BL21" si="44">E$21/(1+F$20)</f>
        <v>0.93351070036640305</v>
      </c>
      <c r="G21" s="53">
        <f t="shared" si="44"/>
        <v>0.90194270566802237</v>
      </c>
      <c r="H21" s="53">
        <f t="shared" si="44"/>
        <v>0.87144222769857238</v>
      </c>
      <c r="I21" s="53">
        <f t="shared" si="44"/>
        <v>0.84197316685852408</v>
      </c>
      <c r="J21" s="53">
        <f t="shared" si="44"/>
        <v>0.81350064430775282</v>
      </c>
      <c r="K21" s="53">
        <f t="shared" si="44"/>
        <v>0.78599096068381924</v>
      </c>
      <c r="L21" s="53">
        <f t="shared" si="44"/>
        <v>0.75941155621625056</v>
      </c>
      <c r="M21" s="53">
        <f t="shared" si="44"/>
        <v>0.73373097218961414</v>
      </c>
      <c r="N21" s="53">
        <f t="shared" si="44"/>
        <v>0.70891881370977217</v>
      </c>
      <c r="O21" s="53">
        <f t="shared" si="44"/>
        <v>0.68494571372924851</v>
      </c>
      <c r="P21" s="53">
        <f t="shared" si="44"/>
        <v>0.66178329828912907</v>
      </c>
      <c r="Q21" s="53">
        <f t="shared" si="44"/>
        <v>0.63940415293635666</v>
      </c>
      <c r="R21" s="53">
        <f t="shared" si="44"/>
        <v>0.61778179027667313</v>
      </c>
      <c r="S21" s="53">
        <f t="shared" si="44"/>
        <v>0.59689061862480497</v>
      </c>
      <c r="T21" s="53">
        <f t="shared" si="44"/>
        <v>0.57670591171478747</v>
      </c>
      <c r="U21" s="53">
        <f t="shared" si="44"/>
        <v>0.55720377943457733</v>
      </c>
      <c r="V21" s="53">
        <f t="shared" si="44"/>
        <v>0.53836113955031628</v>
      </c>
      <c r="W21" s="53">
        <f t="shared" si="44"/>
        <v>0.520155690386779</v>
      </c>
      <c r="X21" s="53">
        <f t="shared" si="44"/>
        <v>0.50256588443167061</v>
      </c>
      <c r="Y21" s="53">
        <f t="shared" si="44"/>
        <v>0.48557090283253201</v>
      </c>
      <c r="Z21" s="53">
        <f t="shared" si="44"/>
        <v>0.46915063075606961</v>
      </c>
      <c r="AA21" s="53">
        <f t="shared" si="44"/>
        <v>0.45328563358074364</v>
      </c>
      <c r="AB21" s="53">
        <f t="shared" si="44"/>
        <v>0.43795713389443836</v>
      </c>
      <c r="AC21" s="53">
        <f t="shared" si="44"/>
        <v>0.42314698926998878</v>
      </c>
      <c r="AD21" s="53">
        <f t="shared" si="44"/>
        <v>0.40883767079225974</v>
      </c>
      <c r="AE21" s="53">
        <f t="shared" si="44"/>
        <v>0.39501224231136212</v>
      </c>
      <c r="AF21" s="53">
        <f t="shared" si="44"/>
        <v>0.38165434039745133</v>
      </c>
      <c r="AG21" s="53">
        <f t="shared" si="44"/>
        <v>0.36874815497338298</v>
      </c>
      <c r="AH21" s="53">
        <f t="shared" si="44"/>
        <v>0.35627841060230242</v>
      </c>
      <c r="AI21" s="53">
        <f t="shared" si="44"/>
        <v>0.34590136951679845</v>
      </c>
      <c r="AJ21" s="53">
        <f t="shared" si="44"/>
        <v>0.33582657234640628</v>
      </c>
      <c r="AK21" s="53">
        <f t="shared" si="44"/>
        <v>0.32604521587029733</v>
      </c>
      <c r="AL21" s="53">
        <f t="shared" si="44"/>
        <v>0.31654875327213333</v>
      </c>
      <c r="AM21" s="53">
        <f t="shared" si="44"/>
        <v>0.30732888667197411</v>
      </c>
      <c r="AN21" s="53">
        <f t="shared" si="44"/>
        <v>0.29837755987570302</v>
      </c>
      <c r="AO21" s="53">
        <f t="shared" si="44"/>
        <v>0.28968695133563399</v>
      </c>
      <c r="AP21" s="53">
        <f t="shared" si="44"/>
        <v>0.28124946731614953</v>
      </c>
      <c r="AQ21" s="53">
        <f t="shared" si="44"/>
        <v>0.2730577352583976</v>
      </c>
      <c r="AR21" s="53">
        <f t="shared" si="44"/>
        <v>0.26510459733825009</v>
      </c>
      <c r="AS21" s="53">
        <f t="shared" si="44"/>
        <v>0.25738310421189331</v>
      </c>
      <c r="AT21" s="53">
        <f t="shared" si="44"/>
        <v>0.24988650894358574</v>
      </c>
      <c r="AU21" s="53">
        <f t="shared" si="44"/>
        <v>0.24260826111027742</v>
      </c>
      <c r="AV21" s="53">
        <f t="shared" si="44"/>
        <v>0.23554200107793924</v>
      </c>
      <c r="AW21" s="53">
        <f t="shared" si="44"/>
        <v>0.2286815544446012</v>
      </c>
      <c r="AX21" s="53">
        <f t="shared" si="44"/>
        <v>0.22202092664524387</v>
      </c>
      <c r="AY21" s="53">
        <f t="shared" si="44"/>
        <v>0.215554297713829</v>
      </c>
      <c r="AZ21" s="53">
        <f t="shared" si="44"/>
        <v>0.20927601719789224</v>
      </c>
      <c r="BA21" s="53">
        <f t="shared" si="44"/>
        <v>0.20318059922125459</v>
      </c>
      <c r="BB21" s="53">
        <f t="shared" si="44"/>
        <v>0.19726271769053844</v>
      </c>
      <c r="BC21" s="53">
        <f t="shared" si="44"/>
        <v>0.19151720164129946</v>
      </c>
      <c r="BD21" s="53">
        <f t="shared" si="44"/>
        <v>0.18593903071970821</v>
      </c>
      <c r="BE21" s="53">
        <f t="shared" si="44"/>
        <v>0.18052333079583321</v>
      </c>
      <c r="BF21" s="53">
        <f t="shared" si="44"/>
        <v>0.17526536970469245</v>
      </c>
      <c r="BG21" s="53">
        <f t="shared" si="44"/>
        <v>0.17016055311135189</v>
      </c>
      <c r="BH21" s="53">
        <f t="shared" si="44"/>
        <v>0.16520442049645814</v>
      </c>
      <c r="BI21" s="53">
        <f t="shared" si="44"/>
        <v>0.16039264125869723</v>
      </c>
      <c r="BJ21" s="53">
        <f t="shared" si="44"/>
        <v>0.15572101093077401</v>
      </c>
      <c r="BK21" s="53">
        <f t="shared" si="44"/>
        <v>0.15118544750560584</v>
      </c>
      <c r="BL21" s="53">
        <f t="shared" si="44"/>
        <v>0.14678198786952024</v>
      </c>
      <c r="BM21" s="53">
        <f t="shared" ref="BM21" si="45">BL$21/(1+BM$20)</f>
        <v>0.14250678433934003</v>
      </c>
      <c r="BN21" s="53">
        <f t="shared" ref="BN21" si="46">BM$21/(1+BN$20)</f>
        <v>0.13835610130033013</v>
      </c>
      <c r="BO21" s="53">
        <f t="shared" ref="BO21" si="47">BN$21/(1+BO$20)</f>
        <v>0.13432631194206809</v>
      </c>
      <c r="BP21" s="53">
        <f t="shared" ref="BP21" si="48">BO$21/(1+BP$20)</f>
        <v>0.1304138950893865</v>
      </c>
      <c r="BQ21" s="53">
        <f t="shared" ref="BQ21" si="49">BP$21/(1+BQ$20)</f>
        <v>0.12661543212561796</v>
      </c>
      <c r="BR21" s="53">
        <f t="shared" ref="BR21" si="50">BQ$21/(1+BR$20)</f>
        <v>0.12292760400545433</v>
      </c>
      <c r="BS21" s="53">
        <f t="shared" ref="BS21" si="51">BR$21/(1+BS$20)</f>
        <v>0.11934718835481002</v>
      </c>
      <c r="BT21" s="53">
        <f t="shared" ref="BT21" si="52">BS$21/(1+BT$20)</f>
        <v>0.11587105665515536</v>
      </c>
      <c r="BU21" s="53">
        <f t="shared" ref="BU21" si="53">BT$21/(1+BU$20)</f>
        <v>0.11249617150985958</v>
      </c>
      <c r="BV21" s="53">
        <f t="shared" ref="BV21" si="54">BU$21/(1+BV$20)</f>
        <v>0.10921958399015493</v>
      </c>
      <c r="BW21" s="53">
        <f t="shared" ref="BW21" si="55">BV$21/(1+BW$20)</f>
        <v>0.10603843105840284</v>
      </c>
      <c r="BX21" s="53">
        <f t="shared" ref="BX21" si="56">BW$21/(1+BX$20)</f>
        <v>0.10294993306641052</v>
      </c>
      <c r="BY21" s="53">
        <f t="shared" ref="BY21" si="57">BX$21/(1+BY$20)</f>
        <v>9.9951391326612155E-2</v>
      </c>
      <c r="BZ21" s="53">
        <f t="shared" ref="BZ21" si="58">BY$21/(1+BZ$20)</f>
        <v>9.7040185753992383E-2</v>
      </c>
      <c r="CA21" s="53">
        <f t="shared" ref="CA21" si="59">BZ$21/(1+CA$20)</f>
        <v>9.4213772576691626E-2</v>
      </c>
      <c r="CB21" s="53">
        <f t="shared" ref="CB21" si="60">CA$21/(1+CB$20)</f>
        <v>9.1915875684577208E-2</v>
      </c>
      <c r="CC21" s="53">
        <f t="shared" ref="CC21" si="61">CB$21/(1+CC$20)</f>
        <v>8.9674025058124107E-2</v>
      </c>
      <c r="CD21" s="53">
        <f t="shared" ref="CD21" si="62">CC$21/(1+CD$20)</f>
        <v>8.7486853715243035E-2</v>
      </c>
      <c r="CE21" s="53">
        <f t="shared" ref="CE21" si="63">CD$21/(1+CE$20)</f>
        <v>8.5353028014871254E-2</v>
      </c>
      <c r="CF21" s="53">
        <f t="shared" ref="CF21" si="64">CE$21/(1+CF$20)</f>
        <v>8.3271246843776847E-2</v>
      </c>
      <c r="CG21" s="53">
        <f t="shared" ref="CG21" si="65">CF$21/(1+CG$20)</f>
        <v>8.1240240823196933E-2</v>
      </c>
      <c r="CH21" s="53">
        <f t="shared" ref="CH21" si="66">CG$21/(1+CH$20)</f>
        <v>7.9258771534826286E-2</v>
      </c>
      <c r="CI21" s="53">
        <f t="shared" ref="CI21" si="67">CH$21/(1+CI$20)</f>
        <v>7.7325630765684189E-2</v>
      </c>
      <c r="CJ21" s="53">
        <f t="shared" ref="CJ21" si="68">CI$21/(1+CJ$20)</f>
        <v>7.5439639771399211E-2</v>
      </c>
      <c r="CK21" s="53">
        <f t="shared" ref="CK21" si="69">CJ$21/(1+CK$20)</f>
        <v>7.3599648557462649E-2</v>
      </c>
      <c r="CL21" s="53">
        <f t="shared" ref="CL21" si="70">CK$21/(1+CL$20)</f>
        <v>7.1804535178012344E-2</v>
      </c>
      <c r="CM21" s="53">
        <f t="shared" ref="CM21" si="71">CL$21/(1+CM$20)</f>
        <v>7.0053205051719372E-2</v>
      </c>
      <c r="CN21" s="53">
        <f t="shared" ref="CN21" si="72">CM$21/(1+CN$20)</f>
        <v>6.8344590294360366E-2</v>
      </c>
      <c r="CO21" s="53">
        <f t="shared" ref="CO21" si="73">CN$21/(1+CO$20)</f>
        <v>6.6677649067668654E-2</v>
      </c>
      <c r="CP21" s="53">
        <f t="shared" ref="CP21" si="74">CO$21/(1+CP$20)</f>
        <v>6.5051364944066992E-2</v>
      </c>
      <c r="CQ21" s="53">
        <f t="shared" ref="CQ21" si="75">CP$21/(1+CQ$20)</f>
        <v>6.3464746286894635E-2</v>
      </c>
      <c r="CR21" s="53">
        <f t="shared" ref="CR21" si="76">CQ$21/(1+CR$20)</f>
        <v>6.1916825645750871E-2</v>
      </c>
      <c r="CS21" s="53">
        <f t="shared" ref="CS21" si="77">CR$21/(1+CS$20)</f>
        <v>6.0406659166586218E-2</v>
      </c>
      <c r="CT21" s="53">
        <f t="shared" ref="CT21" si="78">CS$21/(1+CT$20)</f>
        <v>5.8933326016181682E-2</v>
      </c>
      <c r="CU21" s="53">
        <f t="shared" ref="CU21" si="79">CT$21/(1+CU$20)</f>
        <v>5.7495927820665059E-2</v>
      </c>
      <c r="CV21" s="53">
        <f t="shared" ref="CV21" si="80">CU$21/(1+CV$20)</f>
        <v>5.6093588117722012E-2</v>
      </c>
      <c r="CW21" s="53">
        <f t="shared" ref="CW21" si="81">CV$21/(1+CW$20)</f>
        <v>5.4725451822167821E-2</v>
      </c>
      <c r="CX21" s="53">
        <f t="shared" ref="CX21" si="82">CW$21/(1+CX$20)</f>
        <v>5.3390684704553978E-2</v>
      </c>
      <c r="CY21" s="53">
        <f t="shared" ref="CY21" si="83">CX$21/(1+CY$20)</f>
        <v>5.2088472882491688E-2</v>
      </c>
      <c r="CZ21" s="53">
        <f t="shared" ref="CZ21" si="84">CY$21/(1+CZ$20)</f>
        <v>5.0818022324382137E-2</v>
      </c>
    </row>
    <row r="22" spans="1:104" s="56" customFormat="1">
      <c r="A22" s="96"/>
      <c r="B22" s="81" t="s">
        <v>441</v>
      </c>
      <c r="C22" s="58"/>
      <c r="D22" s="53">
        <f ca="1">SUM(OFFSET(D21,,,,$D$24))</f>
        <v>29.812545333317857</v>
      </c>
      <c r="E22" s="144"/>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row>
    <row r="23" spans="1:104" s="56" customFormat="1">
      <c r="A23" s="96"/>
      <c r="B23" s="81" t="s">
        <v>442</v>
      </c>
      <c r="C23" s="58"/>
      <c r="D23" s="61">
        <f>VLOOKUP(D$18, 'Carbon values'!$H$8:$K$38, 'Carbon values'!$J$7,FALSE)</f>
        <v>244.81444431332324</v>
      </c>
      <c r="E23" s="61">
        <f>IFERROR(VLOOKUP(E$18,'Carbon values'!$H$8:$K$38,'Carbon values'!$J$7,FALSE),D23*(1+0.015))</f>
        <v>248.54258305921141</v>
      </c>
      <c r="F23" s="61">
        <f>IFERROR(VLOOKUP(F$18,'Carbon values'!$H$8:$K$38,'Carbon values'!$J$7,FALSE),E23*(1+0.015))</f>
        <v>252.32749549158518</v>
      </c>
      <c r="G23" s="61">
        <f>IFERROR(VLOOKUP(G$18,'Carbon values'!$H$8:$K$38,'Carbon values'!$J$7,FALSE),F23*(1+0.015))</f>
        <v>256.17004618435044</v>
      </c>
      <c r="H23" s="61">
        <f>IFERROR(VLOOKUP(H$18,'Carbon values'!$H$8:$K$38,'Carbon values'!$J$7,FALSE),G23*(1+0.015))</f>
        <v>260.07111287751314</v>
      </c>
      <c r="I23" s="61">
        <f>IFERROR(VLOOKUP(I$18,'Carbon values'!$H$8:$K$38,'Carbon values'!$J$7,FALSE),H23*(1+0.015))</f>
        <v>264.03158667767832</v>
      </c>
      <c r="J23" s="61">
        <f>IFERROR(VLOOKUP(J$18,'Carbon values'!$H$8:$K$38,'Carbon values'!$J$7,FALSE),I23*(1+0.015))</f>
        <v>268.05237226160239</v>
      </c>
      <c r="K23" s="61">
        <f>IFERROR(VLOOKUP(K$18,'Carbon values'!$H$8:$K$38,'Carbon values'!$J$7,FALSE),J23*(1+0.015))</f>
        <v>272.13438808284508</v>
      </c>
      <c r="L23" s="61">
        <f>IFERROR(VLOOKUP(L$18,'Carbon values'!$H$8:$K$38,'Carbon values'!$J$7,FALSE),K23*(1+0.015))</f>
        <v>276.27856658156855</v>
      </c>
      <c r="M23" s="61">
        <f>IFERROR(VLOOKUP(M$18,'Carbon values'!$H$8:$K$38,'Carbon values'!$J$7,FALSE),L23*(1+0.015))</f>
        <v>280.48585439753157</v>
      </c>
      <c r="N23" s="61">
        <f>IFERROR(VLOOKUP(N$18,'Carbon values'!$H$8:$K$38,'Carbon values'!$J$7,FALSE),M23*(1+0.015))</f>
        <v>284.75721258632649</v>
      </c>
      <c r="O23" s="61">
        <f>IFERROR(VLOOKUP(O$18,'Carbon values'!$H$8:$K$38,'Carbon values'!$J$7,FALSE),N23*(1+0.015))</f>
        <v>289.09361683891012</v>
      </c>
      <c r="P23" s="61">
        <f>IFERROR(VLOOKUP(P$18,'Carbon values'!$H$8:$K$38,'Carbon values'!$J$7,FALSE),O23*(1+0.015))</f>
        <v>293.49605770447727</v>
      </c>
      <c r="Q23" s="61">
        <f>IFERROR(VLOOKUP(Q$18,'Carbon values'!$H$8:$K$38,'Carbon values'!$J$7,FALSE),P23*(1+0.015))</f>
        <v>297.96554081672821</v>
      </c>
      <c r="R23" s="61">
        <f>IFERROR(VLOOKUP(R$18,'Carbon values'!$H$8:$K$38,'Carbon values'!$J$7,FALSE),Q23*(1+0.015))</f>
        <v>302.50308712358196</v>
      </c>
      <c r="S23" s="61">
        <f>IFERROR(VLOOKUP(S$18,'Carbon values'!$H$8:$K$38,'Carbon values'!$J$7,FALSE),R23*(1+0.015))</f>
        <v>307.10973312038777</v>
      </c>
      <c r="T23" s="61">
        <f>IFERROR(VLOOKUP(T$18,'Carbon values'!$H$8:$K$38,'Carbon values'!$J$7,FALSE),S23*(1+0.015))</f>
        <v>311.78653108668811</v>
      </c>
      <c r="U23" s="61">
        <f>IFERROR(VLOOKUP(U$18,'Carbon values'!$H$8:$K$38,'Carbon values'!$J$7,FALSE),T23*(1+0.015))</f>
        <v>316.5345493265869</v>
      </c>
      <c r="V23" s="61">
        <f>IFERROR(VLOOKUP(V$18,'Carbon values'!$H$8:$K$38,'Carbon values'!$J$7,FALSE),U23*(1+0.015))</f>
        <v>321.35487241277855</v>
      </c>
      <c r="W23" s="61">
        <f>IFERROR(VLOOKUP(W$18,'Carbon values'!$H$8:$K$38,'Carbon values'!$J$7,FALSE),V23*(1+0.015))</f>
        <v>326.24860143429294</v>
      </c>
      <c r="X23" s="61">
        <f>IFERROR(VLOOKUP(X$18,'Carbon values'!$H$8:$K$38,'Carbon values'!$J$7,FALSE),W23*(1+0.015))</f>
        <v>331.14233045580733</v>
      </c>
      <c r="Y23" s="61">
        <f>IFERROR(VLOOKUP(Y$18,'Carbon values'!$H$8:$K$38,'Carbon values'!$J$7,FALSE),X23*(1+0.015))</f>
        <v>336.10946541264445</v>
      </c>
      <c r="Z23" s="61">
        <f>IFERROR(VLOOKUP(Z$18,'Carbon values'!$H$8:$K$38,'Carbon values'!$J$7,FALSE),Y23*(1+0.015))</f>
        <v>341.15110739383408</v>
      </c>
      <c r="AA23" s="61">
        <f>IFERROR(VLOOKUP(AA$18,'Carbon values'!$H$8:$K$38,'Carbon values'!$J$7,FALSE),Z23*(1+0.015))</f>
        <v>346.26837400474153</v>
      </c>
      <c r="AB23" s="61">
        <f>IFERROR(VLOOKUP(AB$18,'Carbon values'!$H$8:$K$38,'Carbon values'!$J$7,FALSE),AA23*(1+0.015))</f>
        <v>351.46239961481263</v>
      </c>
      <c r="AC23" s="61">
        <f>IFERROR(VLOOKUP(AC$18,'Carbon values'!$H$8:$K$38,'Carbon values'!$J$7,FALSE),AB23*(1+0.015))</f>
        <v>356.73433560903482</v>
      </c>
      <c r="AD23" s="61">
        <f>IFERROR(VLOOKUP(AD$18,'Carbon values'!$H$8:$K$38,'Carbon values'!$J$7,FALSE),AC23*(1+0.015))</f>
        <v>362.08535064317027</v>
      </c>
      <c r="AE23" s="61">
        <f>IFERROR(VLOOKUP(AE$18,'Carbon values'!$H$8:$K$38,'Carbon values'!$J$7,FALSE),AD23*(1+0.015))</f>
        <v>367.51663090281778</v>
      </c>
      <c r="AF23" s="61">
        <f>IFERROR(VLOOKUP(AF$18,'Carbon values'!$H$8:$K$38,'Carbon values'!$J$7,FALSE),AE23*(1+0.015))</f>
        <v>373.02938036635999</v>
      </c>
      <c r="AG23" s="61">
        <f>IFERROR(VLOOKUP(AG$18,'Carbon values'!$H$8:$K$38,'Carbon values'!$J$7,FALSE),AF23*(1+0.015))</f>
        <v>378.62482107185537</v>
      </c>
      <c r="AH23" s="61">
        <f>IFERROR(VLOOKUP(AH$18,'Carbon values'!$H$8:$K$38,'Carbon values'!$J$7,FALSE),AG23*(1+0.015))</f>
        <v>384.30419338793314</v>
      </c>
      <c r="AI23" s="61">
        <f>IFERROR(VLOOKUP(AI$18,'Carbon values'!$H$8:$K$38,'Carbon values'!$J$7,FALSE),AH23*(1+0.015))</f>
        <v>390.06875628875213</v>
      </c>
      <c r="AJ23" s="61">
        <f>IFERROR(VLOOKUP(AJ$18,'Carbon values'!$H$8:$K$38,'Carbon values'!$J$7,FALSE),AI23*(1+0.015))</f>
        <v>395.91978763308339</v>
      </c>
      <c r="AK23" s="61">
        <f>IFERROR(VLOOKUP(AK$18,'Carbon values'!$H$8:$K$38,'Carbon values'!$J$7,FALSE),AJ23*(1+0.015))</f>
        <v>401.85858444757957</v>
      </c>
      <c r="AL23" s="61">
        <f>IFERROR(VLOOKUP(AL$18,'Carbon values'!$H$8:$K$38,'Carbon values'!$J$7,FALSE),AK23*(1+0.015))</f>
        <v>407.8864632142932</v>
      </c>
      <c r="AM23" s="61">
        <f>IFERROR(VLOOKUP(AM$18,'Carbon values'!$H$8:$K$38,'Carbon values'!$J$7,FALSE),AL23*(1+0.015))</f>
        <v>414.00476016250758</v>
      </c>
      <c r="AN23" s="61">
        <f>IFERROR(VLOOKUP(AN$18,'Carbon values'!$H$8:$K$38,'Carbon values'!$J$7,FALSE),AM23*(1+0.015))</f>
        <v>420.21483156494514</v>
      </c>
      <c r="AO23" s="61">
        <f>IFERROR(VLOOKUP(AO$18,'Carbon values'!$H$8:$K$38,'Carbon values'!$J$7,FALSE),AN23*(1+0.015))</f>
        <v>426.51805403841928</v>
      </c>
      <c r="AP23" s="61">
        <f>IFERROR(VLOOKUP(AP$18,'Carbon values'!$H$8:$K$38,'Carbon values'!$J$7,FALSE),AO23*(1+0.015))</f>
        <v>432.91582484899556</v>
      </c>
      <c r="AQ23" s="61">
        <f>IFERROR(VLOOKUP(AQ$18,'Carbon values'!$H$8:$K$38,'Carbon values'!$J$7,FALSE),AP23*(1+0.015))</f>
        <v>439.40956222173043</v>
      </c>
      <c r="AR23" s="61">
        <f>IFERROR(VLOOKUP(AR$18,'Carbon values'!$H$8:$K$38,'Carbon values'!$J$7,FALSE),AQ23*(1+0.015))</f>
        <v>446.00070565505632</v>
      </c>
      <c r="AS23" s="61">
        <f>IFERROR(VLOOKUP(AS$18,'Carbon values'!$H$8:$K$38,'Carbon values'!$J$7,FALSE),AR23*(1+0.015))</f>
        <v>452.69071623988214</v>
      </c>
      <c r="AT23" s="61">
        <f>IFERROR(VLOOKUP(AT$18,'Carbon values'!$H$8:$K$38,'Carbon values'!$J$7,FALSE),AS23*(1+0.015))</f>
        <v>459.48107698348031</v>
      </c>
      <c r="AU23" s="61">
        <f>IFERROR(VLOOKUP(AU$18,'Carbon values'!$H$8:$K$38,'Carbon values'!$J$7,FALSE),AT23*(1+0.015))</f>
        <v>466.37329313823244</v>
      </c>
      <c r="AV23" s="61">
        <f>IFERROR(VLOOKUP(AV$18,'Carbon values'!$H$8:$K$38,'Carbon values'!$J$7,FALSE),AU23*(1+0.015))</f>
        <v>473.36889253530586</v>
      </c>
      <c r="AW23" s="61">
        <f>IFERROR(VLOOKUP(AW$18,'Carbon values'!$H$8:$K$38,'Carbon values'!$J$7,FALSE),AV23*(1+0.015))</f>
        <v>480.46942592333539</v>
      </c>
      <c r="AX23" s="61">
        <f>IFERROR(VLOOKUP(AX$18,'Carbon values'!$H$8:$K$38,'Carbon values'!$J$7,FALSE),AW23*(1+0.015))</f>
        <v>487.67646731218537</v>
      </c>
      <c r="AY23" s="61">
        <f>IFERROR(VLOOKUP(AY$18,'Carbon values'!$H$8:$K$38,'Carbon values'!$J$7,FALSE),AX23*(1+0.015))</f>
        <v>494.9916143218681</v>
      </c>
      <c r="AZ23" s="61">
        <f>IFERROR(VLOOKUP(AZ$18,'Carbon values'!$H$8:$K$38,'Carbon values'!$J$7,FALSE),AY23*(1+0.015))</f>
        <v>502.41648853669608</v>
      </c>
      <c r="BA23" s="61">
        <f>IFERROR(VLOOKUP(BA$18,'Carbon values'!$H$8:$K$38,'Carbon values'!$J$7,FALSE),AZ23*(1+0.015))</f>
        <v>509.95273586474644</v>
      </c>
      <c r="BB23" s="61">
        <f>IFERROR(VLOOKUP(BB$18,'Carbon values'!$H$8:$K$38,'Carbon values'!$J$7,FALSE),BA23*(1+0.015))</f>
        <v>517.60202690271763</v>
      </c>
      <c r="BC23" s="61">
        <f>IFERROR(VLOOKUP(BC$18,'Carbon values'!$H$8:$K$38,'Carbon values'!$J$7,FALSE),BB23*(1+0.015))</f>
        <v>525.36605730625831</v>
      </c>
      <c r="BD23" s="61">
        <f>IFERROR(VLOOKUP(BD$18,'Carbon values'!$H$8:$K$38,'Carbon values'!$J$7,FALSE),BC23*(1+0.015))</f>
        <v>533.24654816585212</v>
      </c>
      <c r="BE23" s="61">
        <f>IFERROR(VLOOKUP(BE$18,'Carbon values'!$H$8:$K$38,'Carbon values'!$J$7,FALSE),BD23*(1+0.015))</f>
        <v>541.24524638833987</v>
      </c>
      <c r="BF23" s="61">
        <f>IFERROR(VLOOKUP(BF$18,'Carbon values'!$H$8:$K$38,'Carbon values'!$J$7,FALSE),BE23*(1+0.015))</f>
        <v>549.36392508416486</v>
      </c>
      <c r="BG23" s="61">
        <f>IFERROR(VLOOKUP(BG$18,'Carbon values'!$H$8:$K$38,'Carbon values'!$J$7,FALSE),BF23*(1+0.015))</f>
        <v>557.6043839604273</v>
      </c>
      <c r="BH23" s="61">
        <f>IFERROR(VLOOKUP(BH$18,'Carbon values'!$H$8:$K$38,'Carbon values'!$J$7,FALSE),BG23*(1+0.015))</f>
        <v>565.96844971983364</v>
      </c>
      <c r="BI23" s="61">
        <f>IFERROR(VLOOKUP(BI$18,'Carbon values'!$H$8:$K$38,'Carbon values'!$J$7,FALSE),BH23*(1+0.015))</f>
        <v>574.45797646563108</v>
      </c>
      <c r="BJ23" s="61">
        <f>IFERROR(VLOOKUP(BJ$18,'Carbon values'!$H$8:$K$38,'Carbon values'!$J$7,FALSE),BI23*(1+0.015))</f>
        <v>583.07484611261543</v>
      </c>
      <c r="BK23" s="61">
        <f>IFERROR(VLOOKUP(BK$18,'Carbon values'!$H$8:$K$38,'Carbon values'!$J$7,FALSE),BJ23*(1+0.015))</f>
        <v>591.82096880430458</v>
      </c>
      <c r="BL23" s="61">
        <f>IFERROR(VLOOKUP(BL$18,'Carbon values'!$H$8:$K$38,'Carbon values'!$J$7,FALSE),BK23*(1+0.015))</f>
        <v>600.69828333636906</v>
      </c>
      <c r="BM23" s="61">
        <f>IFERROR(VLOOKUP(BM$18,'Carbon values'!$H$8:$K$38,'Carbon values'!$J$7,FALSE),BL23*(1+0.015))</f>
        <v>609.70875758641455</v>
      </c>
      <c r="BN23" s="61">
        <f>IFERROR(VLOOKUP(BN$18,'Carbon values'!$H$8:$K$38,'Carbon values'!$J$7,FALSE),BM23*(1+0.015))</f>
        <v>618.8543889502107</v>
      </c>
      <c r="BO23" s="61">
        <f>IFERROR(VLOOKUP(BO$18,'Carbon values'!$H$8:$K$38,'Carbon values'!$J$7,FALSE),BN23*(1+0.015))</f>
        <v>628.13720478446385</v>
      </c>
      <c r="BP23" s="61">
        <f>IFERROR(VLOOKUP(BP$18,'Carbon values'!$H$8:$K$38,'Carbon values'!$J$7,FALSE),BO23*(1+0.015))</f>
        <v>637.5592628562307</v>
      </c>
      <c r="BQ23" s="61">
        <f>IFERROR(VLOOKUP(BQ$18,'Carbon values'!$H$8:$K$38,'Carbon values'!$J$7,FALSE),BP23*(1+0.015))</f>
        <v>647.12265179907411</v>
      </c>
      <c r="BR23" s="61">
        <f>IFERROR(VLOOKUP(BR$18,'Carbon values'!$H$8:$K$38,'Carbon values'!$J$7,FALSE),BQ23*(1+0.015))</f>
        <v>656.82949157606015</v>
      </c>
      <c r="BS23" s="61">
        <f>IFERROR(VLOOKUP(BS$18,'Carbon values'!$H$8:$K$38,'Carbon values'!$J$7,FALSE),BR23*(1+0.015))</f>
        <v>666.68193394970103</v>
      </c>
      <c r="BT23" s="61">
        <f>IFERROR(VLOOKUP(BT$18,'Carbon values'!$H$8:$K$38,'Carbon values'!$J$7,FALSE),BS23*(1+0.015))</f>
        <v>676.68216295894649</v>
      </c>
      <c r="BU23" s="61">
        <f>IFERROR(VLOOKUP(BU$18,'Carbon values'!$H$8:$K$38,'Carbon values'!$J$7,FALSE),BT23*(1+0.015))</f>
        <v>686.83239540333068</v>
      </c>
      <c r="BV23" s="61">
        <f>IFERROR(VLOOKUP(BV$18,'Carbon values'!$H$8:$K$38,'Carbon values'!$J$7,FALSE),BU23*(1+0.015))</f>
        <v>697.13488133438057</v>
      </c>
      <c r="BW23" s="61">
        <f>IFERROR(VLOOKUP(BW$18,'Carbon values'!$H$8:$K$38,'Carbon values'!$J$7,FALSE),BV23*(1+0.015))</f>
        <v>707.59190455439625</v>
      </c>
      <c r="BX23" s="61">
        <f>IFERROR(VLOOKUP(BX$18,'Carbon values'!$H$8:$K$38,'Carbon values'!$J$7,FALSE),BW23*(1+0.015))</f>
        <v>718.20578312271209</v>
      </c>
      <c r="BY23" s="61">
        <f>IFERROR(VLOOKUP(BY$18,'Carbon values'!$H$8:$K$38,'Carbon values'!$J$7,FALSE),BX23*(1+0.015))</f>
        <v>728.97886986955268</v>
      </c>
      <c r="BZ23" s="61">
        <f>IFERROR(VLOOKUP(BZ$18,'Carbon values'!$H$8:$K$38,'Carbon values'!$J$7,FALSE),BY23*(1+0.015))</f>
        <v>739.91355291759589</v>
      </c>
      <c r="CA23" s="61">
        <f>IFERROR(VLOOKUP(CA$18,'Carbon values'!$H$8:$K$38,'Carbon values'!$J$7,FALSE),BZ23*(1+0.015))</f>
        <v>751.01225621135973</v>
      </c>
      <c r="CB23" s="61">
        <f>IFERROR(VLOOKUP(CB$18,'Carbon values'!$H$8:$K$38,'Carbon values'!$J$7,FALSE),CA23*(1+0.015))</f>
        <v>762.27744005453008</v>
      </c>
      <c r="CC23" s="61">
        <f>IFERROR(VLOOKUP(CC$18,'Carbon values'!$H$8:$K$38,'Carbon values'!$J$7,FALSE),CB23*(1+0.015))</f>
        <v>773.71160165534798</v>
      </c>
      <c r="CD23" s="61">
        <f>IFERROR(VLOOKUP(CD$18,'Carbon values'!$H$8:$K$38,'Carbon values'!$J$7,FALSE),CC23*(1+0.015))</f>
        <v>785.31727568017811</v>
      </c>
      <c r="CE23" s="61">
        <f>IFERROR(VLOOKUP(CE$18,'Carbon values'!$H$8:$K$38,'Carbon values'!$J$7,FALSE),CD23*(1+0.015))</f>
        <v>797.09703481538065</v>
      </c>
      <c r="CF23" s="61">
        <f>IFERROR(VLOOKUP(CF$18,'Carbon values'!$H$8:$K$38,'Carbon values'!$J$7,FALSE),CE23*(1+0.015))</f>
        <v>809.05349033761127</v>
      </c>
      <c r="CG23" s="61">
        <f>IFERROR(VLOOKUP(CG$18,'Carbon values'!$H$8:$K$38,'Carbon values'!$J$7,FALSE),CF23*(1+0.015))</f>
        <v>821.18929269267539</v>
      </c>
      <c r="CH23" s="61">
        <f>IFERROR(VLOOKUP(CH$18,'Carbon values'!$H$8:$K$38,'Carbon values'!$J$7,FALSE),CG23*(1+0.015))</f>
        <v>833.50713208306547</v>
      </c>
      <c r="CI23" s="61">
        <f>IFERROR(VLOOKUP(CI$18,'Carbon values'!$H$8:$K$38,'Carbon values'!$J$7,FALSE),CH23*(1+0.015))</f>
        <v>846.00973906431136</v>
      </c>
      <c r="CJ23" s="61">
        <f>IFERROR(VLOOKUP(CJ$18,'Carbon values'!$H$8:$K$38,'Carbon values'!$J$7,FALSE),CI23*(1+0.015))</f>
        <v>858.69988515027592</v>
      </c>
      <c r="CK23" s="61">
        <f>IFERROR(VLOOKUP(CK$18,'Carbon values'!$H$8:$K$38,'Carbon values'!$J$7,FALSE),CJ23*(1+0.015))</f>
        <v>871.58038342753002</v>
      </c>
      <c r="CL23" s="61">
        <f>IFERROR(VLOOKUP(CL$18,'Carbon values'!$H$8:$K$38,'Carbon values'!$J$7,FALSE),CK23*(1+0.015))</f>
        <v>884.65408917894285</v>
      </c>
      <c r="CM23" s="61">
        <f>IFERROR(VLOOKUP(CM$18,'Carbon values'!$H$8:$K$38,'Carbon values'!$J$7,FALSE),CL23*(1+0.015))</f>
        <v>897.92390051662687</v>
      </c>
      <c r="CN23" s="61">
        <f>IFERROR(VLOOKUP(CN$18,'Carbon values'!$H$8:$K$38,'Carbon values'!$J$7,FALSE),CM23*(1+0.015))</f>
        <v>911.39275902437623</v>
      </c>
      <c r="CO23" s="61">
        <f>IFERROR(VLOOKUP(CO$18,'Carbon values'!$H$8:$K$38,'Carbon values'!$J$7,FALSE),CN23*(1+0.015))</f>
        <v>925.06365040974174</v>
      </c>
      <c r="CP23" s="61">
        <f>IFERROR(VLOOKUP(CP$18,'Carbon values'!$H$8:$K$38,'Carbon values'!$J$7,FALSE),CO23*(1+0.015))</f>
        <v>938.93960516588777</v>
      </c>
      <c r="CQ23" s="61">
        <f>IFERROR(VLOOKUP(CQ$18,'Carbon values'!$H$8:$K$38,'Carbon values'!$J$7,FALSE),CP23*(1+0.015))</f>
        <v>953.02369924337597</v>
      </c>
      <c r="CR23" s="61">
        <f>IFERROR(VLOOKUP(CR$18,'Carbon values'!$H$8:$K$38,'Carbon values'!$J$7,FALSE),CQ23*(1+0.015))</f>
        <v>967.31905473202653</v>
      </c>
      <c r="CS23" s="61">
        <f>IFERROR(VLOOKUP(CS$18,'Carbon values'!$H$8:$K$38,'Carbon values'!$J$7,FALSE),CR23*(1+0.015))</f>
        <v>981.82884055300678</v>
      </c>
      <c r="CT23" s="61">
        <f>IFERROR(VLOOKUP(CT$18,'Carbon values'!$H$8:$K$38,'Carbon values'!$J$7,FALSE),CS23*(1+0.015))</f>
        <v>996.55627316130176</v>
      </c>
      <c r="CU23" s="61">
        <f>IFERROR(VLOOKUP(CU$18,'Carbon values'!$H$8:$K$38,'Carbon values'!$J$7,FALSE),CT23*(1+0.015))</f>
        <v>1011.5046172587212</v>
      </c>
      <c r="CV23" s="61">
        <f>IFERROR(VLOOKUP(CV$18,'Carbon values'!$H$8:$K$38,'Carbon values'!$J$7,FALSE),CU23*(1+0.015))</f>
        <v>1026.677186517602</v>
      </c>
      <c r="CW23" s="61">
        <f>IFERROR(VLOOKUP(CW$18,'Carbon values'!$H$8:$K$38,'Carbon values'!$J$7,FALSE),CV23*(1+0.015))</f>
        <v>1042.077344315366</v>
      </c>
      <c r="CX23" s="61">
        <f>IFERROR(VLOOKUP(CX$18,'Carbon values'!$H$8:$K$38,'Carbon values'!$J$7,FALSE),CW23*(1+0.015))</f>
        <v>1057.7085044800963</v>
      </c>
      <c r="CY23" s="61">
        <f>IFERROR(VLOOKUP(CY$18,'Carbon values'!$H$8:$K$38,'Carbon values'!$J$7,FALSE),CX23*(1+0.015))</f>
        <v>1073.5741320472976</v>
      </c>
      <c r="CZ23" s="61">
        <f>IFERROR(VLOOKUP(CZ$18,'Carbon values'!$H$8:$K$38,'Carbon values'!$J$7,FALSE),CY23*(1+0.015))</f>
        <v>1089.6777440280068</v>
      </c>
    </row>
    <row r="24" spans="1:104" s="56" customFormat="1" ht="14.65" customHeight="1">
      <c r="A24" s="96"/>
      <c r="B24" s="81" t="s">
        <v>443</v>
      </c>
      <c r="C24" s="81"/>
      <c r="D24" s="61">
        <f>'Project details'!D23</f>
        <v>100</v>
      </c>
    </row>
    <row r="25" spans="1:104" s="56" customFormat="1">
      <c r="A25" s="96"/>
    </row>
    <row r="26" spans="1:104" s="194" customFormat="1">
      <c r="A26" s="96"/>
      <c r="B26" s="193" t="s">
        <v>109</v>
      </c>
    </row>
    <row r="27" spans="1:104" s="56" customFormat="1">
      <c r="A27" s="96"/>
      <c r="B27" s="62"/>
    </row>
    <row r="28" spans="1:104" s="56" customFormat="1">
      <c r="A28" s="96"/>
      <c r="B28" s="410" t="s">
        <v>116</v>
      </c>
      <c r="C28" s="84" t="s">
        <v>444</v>
      </c>
      <c r="D28" s="63">
        <f>Calculations!C14</f>
        <v>0</v>
      </c>
      <c r="E28" s="63">
        <f>D28</f>
        <v>0</v>
      </c>
      <c r="F28" s="63">
        <f t="shared" ref="F28:U28" si="85">E28</f>
        <v>0</v>
      </c>
      <c r="G28" s="63">
        <f t="shared" si="85"/>
        <v>0</v>
      </c>
      <c r="H28" s="63">
        <f t="shared" si="85"/>
        <v>0</v>
      </c>
      <c r="I28" s="63">
        <f t="shared" si="85"/>
        <v>0</v>
      </c>
      <c r="J28" s="63">
        <f t="shared" si="85"/>
        <v>0</v>
      </c>
      <c r="K28" s="63">
        <f t="shared" si="85"/>
        <v>0</v>
      </c>
      <c r="L28" s="63">
        <f t="shared" si="85"/>
        <v>0</v>
      </c>
      <c r="M28" s="63">
        <f t="shared" si="85"/>
        <v>0</v>
      </c>
      <c r="N28" s="63">
        <f t="shared" si="85"/>
        <v>0</v>
      </c>
      <c r="O28" s="63">
        <f t="shared" si="85"/>
        <v>0</v>
      </c>
      <c r="P28" s="63">
        <f t="shared" si="85"/>
        <v>0</v>
      </c>
      <c r="Q28" s="63">
        <f t="shared" si="85"/>
        <v>0</v>
      </c>
      <c r="R28" s="63">
        <f t="shared" si="85"/>
        <v>0</v>
      </c>
      <c r="S28" s="63">
        <f t="shared" si="85"/>
        <v>0</v>
      </c>
      <c r="T28" s="63">
        <f t="shared" si="85"/>
        <v>0</v>
      </c>
      <c r="U28" s="63">
        <f t="shared" si="85"/>
        <v>0</v>
      </c>
      <c r="V28" s="63">
        <f t="shared" ref="V28:AK28" si="86">U28</f>
        <v>0</v>
      </c>
      <c r="W28" s="63">
        <f t="shared" si="86"/>
        <v>0</v>
      </c>
      <c r="X28" s="63">
        <f t="shared" si="86"/>
        <v>0</v>
      </c>
      <c r="Y28" s="63">
        <f t="shared" si="86"/>
        <v>0</v>
      </c>
      <c r="Z28" s="63">
        <f t="shared" si="86"/>
        <v>0</v>
      </c>
      <c r="AA28" s="63">
        <f t="shared" si="86"/>
        <v>0</v>
      </c>
      <c r="AB28" s="63">
        <f t="shared" si="86"/>
        <v>0</v>
      </c>
      <c r="AC28" s="63">
        <f t="shared" si="86"/>
        <v>0</v>
      </c>
      <c r="AD28" s="63">
        <f t="shared" si="86"/>
        <v>0</v>
      </c>
      <c r="AE28" s="63">
        <f t="shared" si="86"/>
        <v>0</v>
      </c>
      <c r="AF28" s="63">
        <f t="shared" si="86"/>
        <v>0</v>
      </c>
      <c r="AG28" s="63">
        <f t="shared" si="86"/>
        <v>0</v>
      </c>
      <c r="AH28" s="63">
        <f t="shared" si="86"/>
        <v>0</v>
      </c>
      <c r="AI28" s="63">
        <f t="shared" si="86"/>
        <v>0</v>
      </c>
      <c r="AJ28" s="63">
        <f t="shared" si="86"/>
        <v>0</v>
      </c>
      <c r="AK28" s="63">
        <f t="shared" si="86"/>
        <v>0</v>
      </c>
      <c r="AL28" s="63">
        <f t="shared" ref="AL28:BA28" si="87">AK28</f>
        <v>0</v>
      </c>
      <c r="AM28" s="63">
        <f t="shared" si="87"/>
        <v>0</v>
      </c>
      <c r="AN28" s="63">
        <f t="shared" si="87"/>
        <v>0</v>
      </c>
      <c r="AO28" s="63">
        <f t="shared" si="87"/>
        <v>0</v>
      </c>
      <c r="AP28" s="63">
        <f t="shared" si="87"/>
        <v>0</v>
      </c>
      <c r="AQ28" s="63">
        <f t="shared" si="87"/>
        <v>0</v>
      </c>
      <c r="AR28" s="63">
        <f t="shared" si="87"/>
        <v>0</v>
      </c>
      <c r="AS28" s="63">
        <f t="shared" si="87"/>
        <v>0</v>
      </c>
      <c r="AT28" s="63">
        <f t="shared" si="87"/>
        <v>0</v>
      </c>
      <c r="AU28" s="63">
        <f t="shared" si="87"/>
        <v>0</v>
      </c>
      <c r="AV28" s="63">
        <f t="shared" si="87"/>
        <v>0</v>
      </c>
      <c r="AW28" s="63">
        <f t="shared" si="87"/>
        <v>0</v>
      </c>
      <c r="AX28" s="63">
        <f t="shared" si="87"/>
        <v>0</v>
      </c>
      <c r="AY28" s="63">
        <f t="shared" si="87"/>
        <v>0</v>
      </c>
      <c r="AZ28" s="63">
        <f t="shared" si="87"/>
        <v>0</v>
      </c>
      <c r="BA28" s="63">
        <f t="shared" si="87"/>
        <v>0</v>
      </c>
      <c r="BB28" s="63">
        <f t="shared" ref="BB28:BL28" si="88">BA28</f>
        <v>0</v>
      </c>
      <c r="BC28" s="63">
        <f t="shared" si="88"/>
        <v>0</v>
      </c>
      <c r="BD28" s="63">
        <f t="shared" si="88"/>
        <v>0</v>
      </c>
      <c r="BE28" s="63">
        <f t="shared" si="88"/>
        <v>0</v>
      </c>
      <c r="BF28" s="63">
        <f t="shared" si="88"/>
        <v>0</v>
      </c>
      <c r="BG28" s="63">
        <f t="shared" si="88"/>
        <v>0</v>
      </c>
      <c r="BH28" s="63">
        <f t="shared" si="88"/>
        <v>0</v>
      </c>
      <c r="BI28" s="63">
        <f t="shared" si="88"/>
        <v>0</v>
      </c>
      <c r="BJ28" s="63">
        <f t="shared" si="88"/>
        <v>0</v>
      </c>
      <c r="BK28" s="63">
        <f t="shared" si="88"/>
        <v>0</v>
      </c>
      <c r="BL28" s="63">
        <f t="shared" si="88"/>
        <v>0</v>
      </c>
      <c r="BM28" s="63">
        <f t="shared" ref="BM28" si="89">BL28</f>
        <v>0</v>
      </c>
      <c r="BN28" s="63">
        <f t="shared" ref="BN28" si="90">BM28</f>
        <v>0</v>
      </c>
      <c r="BO28" s="63">
        <f t="shared" ref="BO28" si="91">BN28</f>
        <v>0</v>
      </c>
      <c r="BP28" s="63">
        <f t="shared" ref="BP28" si="92">BO28</f>
        <v>0</v>
      </c>
      <c r="BQ28" s="63">
        <f t="shared" ref="BQ28" si="93">BP28</f>
        <v>0</v>
      </c>
      <c r="BR28" s="63">
        <f t="shared" ref="BR28" si="94">BQ28</f>
        <v>0</v>
      </c>
      <c r="BS28" s="63">
        <f t="shared" ref="BS28" si="95">BR28</f>
        <v>0</v>
      </c>
      <c r="BT28" s="63">
        <f t="shared" ref="BT28" si="96">BS28</f>
        <v>0</v>
      </c>
      <c r="BU28" s="63">
        <f t="shared" ref="BU28" si="97">BT28</f>
        <v>0</v>
      </c>
      <c r="BV28" s="63">
        <f t="shared" ref="BV28" si="98">BU28</f>
        <v>0</v>
      </c>
      <c r="BW28" s="63">
        <f t="shared" ref="BW28" si="99">BV28</f>
        <v>0</v>
      </c>
      <c r="BX28" s="63">
        <f t="shared" ref="BX28" si="100">BW28</f>
        <v>0</v>
      </c>
      <c r="BY28" s="63">
        <f t="shared" ref="BY28" si="101">BX28</f>
        <v>0</v>
      </c>
      <c r="BZ28" s="63">
        <f t="shared" ref="BZ28" si="102">BY28</f>
        <v>0</v>
      </c>
      <c r="CA28" s="63">
        <f t="shared" ref="CA28" si="103">BZ28</f>
        <v>0</v>
      </c>
      <c r="CB28" s="63">
        <f t="shared" ref="CB28" si="104">CA28</f>
        <v>0</v>
      </c>
      <c r="CC28" s="63">
        <f t="shared" ref="CC28" si="105">CB28</f>
        <v>0</v>
      </c>
      <c r="CD28" s="63">
        <f t="shared" ref="CD28" si="106">CC28</f>
        <v>0</v>
      </c>
      <c r="CE28" s="63">
        <f t="shared" ref="CE28" si="107">CD28</f>
        <v>0</v>
      </c>
      <c r="CF28" s="63">
        <f t="shared" ref="CF28" si="108">CE28</f>
        <v>0</v>
      </c>
      <c r="CG28" s="63">
        <f t="shared" ref="CG28" si="109">CF28</f>
        <v>0</v>
      </c>
      <c r="CH28" s="63">
        <f t="shared" ref="CH28" si="110">CG28</f>
        <v>0</v>
      </c>
      <c r="CI28" s="63">
        <f t="shared" ref="CI28" si="111">CH28</f>
        <v>0</v>
      </c>
      <c r="CJ28" s="63">
        <f t="shared" ref="CJ28" si="112">CI28</f>
        <v>0</v>
      </c>
      <c r="CK28" s="63">
        <f t="shared" ref="CK28" si="113">CJ28</f>
        <v>0</v>
      </c>
      <c r="CL28" s="63">
        <f t="shared" ref="CL28" si="114">CK28</f>
        <v>0</v>
      </c>
      <c r="CM28" s="63">
        <f t="shared" ref="CM28" si="115">CL28</f>
        <v>0</v>
      </c>
      <c r="CN28" s="63">
        <f t="shared" ref="CN28" si="116">CM28</f>
        <v>0</v>
      </c>
      <c r="CO28" s="63">
        <f t="shared" ref="CO28" si="117">CN28</f>
        <v>0</v>
      </c>
      <c r="CP28" s="63">
        <f t="shared" ref="CP28" si="118">CO28</f>
        <v>0</v>
      </c>
      <c r="CQ28" s="63">
        <f t="shared" ref="CQ28" si="119">CP28</f>
        <v>0</v>
      </c>
      <c r="CR28" s="63">
        <f t="shared" ref="CR28" si="120">CQ28</f>
        <v>0</v>
      </c>
      <c r="CS28" s="63">
        <f t="shared" ref="CS28" si="121">CR28</f>
        <v>0</v>
      </c>
      <c r="CT28" s="63">
        <f t="shared" ref="CT28" si="122">CS28</f>
        <v>0</v>
      </c>
      <c r="CU28" s="63">
        <f t="shared" ref="CU28" si="123">CT28</f>
        <v>0</v>
      </c>
      <c r="CV28" s="63">
        <f t="shared" ref="CV28" si="124">CU28</f>
        <v>0</v>
      </c>
      <c r="CW28" s="63">
        <f t="shared" ref="CW28" si="125">CV28</f>
        <v>0</v>
      </c>
      <c r="CX28" s="63">
        <f t="shared" ref="CX28" si="126">CW28</f>
        <v>0</v>
      </c>
      <c r="CY28" s="63">
        <f t="shared" ref="CY28" si="127">CX28</f>
        <v>0</v>
      </c>
      <c r="CZ28" s="63">
        <f t="shared" ref="CZ28" si="128">CY28</f>
        <v>0</v>
      </c>
    </row>
    <row r="29" spans="1:104" s="56" customFormat="1">
      <c r="A29" s="96"/>
      <c r="B29" s="411"/>
      <c r="C29" s="84" t="s">
        <v>445</v>
      </c>
      <c r="D29" s="63">
        <f>Calculations!$C$40</f>
        <v>0</v>
      </c>
      <c r="E29" s="63">
        <f>Calculations!$C$40</f>
        <v>0</v>
      </c>
      <c r="F29" s="63">
        <f>Calculations!$C$40</f>
        <v>0</v>
      </c>
      <c r="G29" s="63">
        <f>Calculations!$C$40</f>
        <v>0</v>
      </c>
      <c r="H29" s="63">
        <f>Calculations!$C$40</f>
        <v>0</v>
      </c>
      <c r="I29" s="63">
        <f>Calculations!$C$40</f>
        <v>0</v>
      </c>
      <c r="J29" s="63">
        <f>Calculations!$C$40</f>
        <v>0</v>
      </c>
      <c r="K29" s="63">
        <f>Calculations!$C$40</f>
        <v>0</v>
      </c>
      <c r="L29" s="63">
        <f>Calculations!$C$40</f>
        <v>0</v>
      </c>
      <c r="M29" s="63">
        <f>Calculations!$C$40</f>
        <v>0</v>
      </c>
      <c r="N29" s="63">
        <f>Calculations!$C$40</f>
        <v>0</v>
      </c>
      <c r="O29" s="63">
        <f>Calculations!$C$40</f>
        <v>0</v>
      </c>
      <c r="P29" s="63">
        <f>Calculations!$C$40</f>
        <v>0</v>
      </c>
      <c r="Q29" s="63">
        <f>Calculations!$C$40</f>
        <v>0</v>
      </c>
      <c r="R29" s="63">
        <f>Calculations!$C$40</f>
        <v>0</v>
      </c>
      <c r="S29" s="63">
        <f>Calculations!$C$40</f>
        <v>0</v>
      </c>
      <c r="T29" s="63">
        <f>Calculations!$C$40</f>
        <v>0</v>
      </c>
      <c r="U29" s="63">
        <f>Calculations!$C$40</f>
        <v>0</v>
      </c>
      <c r="V29" s="63">
        <f>Calculations!$C$40</f>
        <v>0</v>
      </c>
      <c r="W29" s="63">
        <f>Calculations!$C$40</f>
        <v>0</v>
      </c>
      <c r="X29" s="63">
        <f>Calculations!$C$40</f>
        <v>0</v>
      </c>
      <c r="Y29" s="63">
        <f>Calculations!$C$40</f>
        <v>0</v>
      </c>
      <c r="Z29" s="63">
        <f>Calculations!$C$40</f>
        <v>0</v>
      </c>
      <c r="AA29" s="63">
        <f>Calculations!$C$40</f>
        <v>0</v>
      </c>
      <c r="AB29" s="63">
        <f>Calculations!$C$40</f>
        <v>0</v>
      </c>
      <c r="AC29" s="63">
        <f>Calculations!$C$40</f>
        <v>0</v>
      </c>
      <c r="AD29" s="63">
        <f>Calculations!$C$40</f>
        <v>0</v>
      </c>
      <c r="AE29" s="63">
        <f>Calculations!$C$40</f>
        <v>0</v>
      </c>
      <c r="AF29" s="63">
        <f>Calculations!$C$40</f>
        <v>0</v>
      </c>
      <c r="AG29" s="63">
        <f>Calculations!$C$40</f>
        <v>0</v>
      </c>
      <c r="AH29" s="63">
        <f>Calculations!$C$40</f>
        <v>0</v>
      </c>
      <c r="AI29" s="63">
        <f>Calculations!$C$40</f>
        <v>0</v>
      </c>
      <c r="AJ29" s="63">
        <f>Calculations!$C$40</f>
        <v>0</v>
      </c>
      <c r="AK29" s="63">
        <f>Calculations!$C$40</f>
        <v>0</v>
      </c>
      <c r="AL29" s="63">
        <f>Calculations!$C$40</f>
        <v>0</v>
      </c>
      <c r="AM29" s="63">
        <f>Calculations!$C$40</f>
        <v>0</v>
      </c>
      <c r="AN29" s="63">
        <f>Calculations!$C$40</f>
        <v>0</v>
      </c>
      <c r="AO29" s="63">
        <f>Calculations!$C$40</f>
        <v>0</v>
      </c>
      <c r="AP29" s="63">
        <f>Calculations!$C$40</f>
        <v>0</v>
      </c>
      <c r="AQ29" s="63">
        <f>Calculations!$C$40</f>
        <v>0</v>
      </c>
      <c r="AR29" s="63">
        <f>Calculations!$C$40</f>
        <v>0</v>
      </c>
      <c r="AS29" s="63">
        <f>Calculations!$C$40</f>
        <v>0</v>
      </c>
      <c r="AT29" s="63">
        <f>Calculations!$C$40</f>
        <v>0</v>
      </c>
      <c r="AU29" s="63">
        <f>Calculations!$C$40</f>
        <v>0</v>
      </c>
      <c r="AV29" s="63">
        <f>Calculations!$C$40</f>
        <v>0</v>
      </c>
      <c r="AW29" s="63">
        <f>Calculations!$C$40</f>
        <v>0</v>
      </c>
      <c r="AX29" s="63">
        <f>Calculations!$C$40</f>
        <v>0</v>
      </c>
      <c r="AY29" s="63">
        <f>Calculations!$C$40</f>
        <v>0</v>
      </c>
      <c r="AZ29" s="63">
        <f>Calculations!$C$40</f>
        <v>0</v>
      </c>
      <c r="BA29" s="63">
        <f>Calculations!$C$40</f>
        <v>0</v>
      </c>
      <c r="BB29" s="63">
        <f>Calculations!$C$40</f>
        <v>0</v>
      </c>
      <c r="BC29" s="63">
        <f>Calculations!$C$40</f>
        <v>0</v>
      </c>
      <c r="BD29" s="63">
        <f>Calculations!$C$40</f>
        <v>0</v>
      </c>
      <c r="BE29" s="63">
        <f>Calculations!$C$40</f>
        <v>0</v>
      </c>
      <c r="BF29" s="63">
        <f>Calculations!$C$40</f>
        <v>0</v>
      </c>
      <c r="BG29" s="63">
        <f>Calculations!$C$40</f>
        <v>0</v>
      </c>
      <c r="BH29" s="63">
        <f>Calculations!$C$40</f>
        <v>0</v>
      </c>
      <c r="BI29" s="63">
        <f>Calculations!$C$40</f>
        <v>0</v>
      </c>
      <c r="BJ29" s="63">
        <f>Calculations!$C$40</f>
        <v>0</v>
      </c>
      <c r="BK29" s="63">
        <f>Calculations!$C$40</f>
        <v>0</v>
      </c>
      <c r="BL29" s="63">
        <f>Calculations!$C$40</f>
        <v>0</v>
      </c>
      <c r="BM29" s="63">
        <f>Calculations!$C$40</f>
        <v>0</v>
      </c>
      <c r="BN29" s="63">
        <f>Calculations!$C$40</f>
        <v>0</v>
      </c>
      <c r="BO29" s="63">
        <f>Calculations!$C$40</f>
        <v>0</v>
      </c>
      <c r="BP29" s="63">
        <f>Calculations!$C$40</f>
        <v>0</v>
      </c>
      <c r="BQ29" s="63">
        <f>Calculations!$C$40</f>
        <v>0</v>
      </c>
      <c r="BR29" s="63">
        <f>Calculations!$C$40</f>
        <v>0</v>
      </c>
      <c r="BS29" s="63">
        <f>Calculations!$C$40</f>
        <v>0</v>
      </c>
      <c r="BT29" s="63">
        <f>Calculations!$C$40</f>
        <v>0</v>
      </c>
      <c r="BU29" s="63">
        <f>Calculations!$C$40</f>
        <v>0</v>
      </c>
      <c r="BV29" s="63">
        <f>Calculations!$C$40</f>
        <v>0</v>
      </c>
      <c r="BW29" s="63">
        <f>Calculations!$C$40</f>
        <v>0</v>
      </c>
      <c r="BX29" s="63">
        <f>Calculations!$C$40</f>
        <v>0</v>
      </c>
      <c r="BY29" s="63">
        <f>Calculations!$C$40</f>
        <v>0</v>
      </c>
      <c r="BZ29" s="63">
        <f>Calculations!$C$40</f>
        <v>0</v>
      </c>
      <c r="CA29" s="63">
        <f>Calculations!$C$40</f>
        <v>0</v>
      </c>
      <c r="CB29" s="63">
        <f>Calculations!$C$40</f>
        <v>0</v>
      </c>
      <c r="CC29" s="63">
        <f>Calculations!$C$40</f>
        <v>0</v>
      </c>
      <c r="CD29" s="63">
        <f>Calculations!$C$40</f>
        <v>0</v>
      </c>
      <c r="CE29" s="63">
        <f>Calculations!$C$40</f>
        <v>0</v>
      </c>
      <c r="CF29" s="63">
        <f>Calculations!$C$40</f>
        <v>0</v>
      </c>
      <c r="CG29" s="63">
        <f>Calculations!$C$40</f>
        <v>0</v>
      </c>
      <c r="CH29" s="63">
        <f>Calculations!$C$40</f>
        <v>0</v>
      </c>
      <c r="CI29" s="63">
        <f>Calculations!$C$40</f>
        <v>0</v>
      </c>
      <c r="CJ29" s="63">
        <f>Calculations!$C$40</f>
        <v>0</v>
      </c>
      <c r="CK29" s="63">
        <f>Calculations!$C$40</f>
        <v>0</v>
      </c>
      <c r="CL29" s="63">
        <f>Calculations!$C$40</f>
        <v>0</v>
      </c>
      <c r="CM29" s="63">
        <f>Calculations!$C$40</f>
        <v>0</v>
      </c>
      <c r="CN29" s="63">
        <f>Calculations!$C$40</f>
        <v>0</v>
      </c>
      <c r="CO29" s="63">
        <f>Calculations!$C$40</f>
        <v>0</v>
      </c>
      <c r="CP29" s="63">
        <f>Calculations!$C$40</f>
        <v>0</v>
      </c>
      <c r="CQ29" s="63">
        <f>Calculations!$C$40</f>
        <v>0</v>
      </c>
      <c r="CR29" s="63">
        <f>Calculations!$C$40</f>
        <v>0</v>
      </c>
      <c r="CS29" s="63">
        <f>Calculations!$C$40</f>
        <v>0</v>
      </c>
      <c r="CT29" s="63">
        <f>Calculations!$C$40</f>
        <v>0</v>
      </c>
      <c r="CU29" s="63">
        <f>Calculations!$C$40</f>
        <v>0</v>
      </c>
      <c r="CV29" s="63">
        <f>Calculations!$C$40</f>
        <v>0</v>
      </c>
      <c r="CW29" s="63">
        <f>Calculations!$C$40</f>
        <v>0</v>
      </c>
      <c r="CX29" s="63">
        <f>Calculations!$C$40</f>
        <v>0</v>
      </c>
      <c r="CY29" s="63">
        <f>Calculations!$C$40</f>
        <v>0</v>
      </c>
      <c r="CZ29" s="63">
        <f>Calculations!$C$40</f>
        <v>0</v>
      </c>
    </row>
    <row r="30" spans="1:104" s="56" customFormat="1">
      <c r="A30" s="96"/>
      <c r="B30" s="411"/>
      <c r="C30" s="84" t="s">
        <v>446</v>
      </c>
      <c r="D30" s="63">
        <f>IF(D$19 &lt;= 'Data inputs'!$R$16, Calculations!$C$31+(D23*D29),0)</f>
        <v>0</v>
      </c>
      <c r="E30" s="63">
        <f>IF(E$19 &lt;= 'Data inputs'!$R$16, Calculations!$C$31+(E23*E29),0)</f>
        <v>0</v>
      </c>
      <c r="F30" s="63">
        <f>IF(F$19 &lt;= 'Data inputs'!$R$16, Calculations!$C$31+(F23*F29),0)</f>
        <v>0</v>
      </c>
      <c r="G30" s="63">
        <f>IF(G$19 &lt;= 'Data inputs'!$R$16, Calculations!$C$31+(G23*G29),0)</f>
        <v>0</v>
      </c>
      <c r="H30" s="63">
        <f>IF(H$19 &lt;= 'Data inputs'!$R$16, Calculations!$C$31+(H23*H29),0)</f>
        <v>0</v>
      </c>
      <c r="I30" s="63">
        <f>IF(I$19 &lt;= 'Data inputs'!$R$16, Calculations!$C$31+(I23*I29),0)</f>
        <v>0</v>
      </c>
      <c r="J30" s="63">
        <f>IF(J$19 &lt;= 'Data inputs'!$R$16, Calculations!$C$31+(J23*J29),0)</f>
        <v>0</v>
      </c>
      <c r="K30" s="63">
        <f>IF(K$19 &lt;= 'Data inputs'!$R$16, Calculations!$C$31+(K23*K29),0)</f>
        <v>0</v>
      </c>
      <c r="L30" s="63">
        <f>IF(L$19 &lt;= 'Data inputs'!$R$16, Calculations!$C$31+(L23*L29),0)</f>
        <v>0</v>
      </c>
      <c r="M30" s="63">
        <f>IF(M$19 &lt;= 'Data inputs'!$R$16, Calculations!$C$31+(M23*M29),0)</f>
        <v>0</v>
      </c>
      <c r="N30" s="63">
        <f>IF(N$19 &lt;= 'Data inputs'!$R$16, Calculations!$C$31+(N23*N29),0)</f>
        <v>0</v>
      </c>
      <c r="O30" s="63">
        <f>IF(O$19 &lt;= 'Data inputs'!$R$16, Calculations!$C$31+(O23*O29),0)</f>
        <v>0</v>
      </c>
      <c r="P30" s="63">
        <f>IF(P$19 &lt;= 'Data inputs'!$R$16, Calculations!$C$31+(P23*P29),0)</f>
        <v>0</v>
      </c>
      <c r="Q30" s="63">
        <f>IF(Q$19 &lt;= 'Data inputs'!$R$16, Calculations!$C$31+(Q23*Q29),0)</f>
        <v>0</v>
      </c>
      <c r="R30" s="63">
        <f>IF(R$19 &lt;= 'Data inputs'!$R$16, Calculations!$C$31+(R23*R29),0)</f>
        <v>0</v>
      </c>
      <c r="S30" s="63">
        <f>IF(S$19 &lt;= 'Data inputs'!$R$16, Calculations!$C$31+(S23*S29),0)</f>
        <v>0</v>
      </c>
      <c r="T30" s="63">
        <f>IF(T$19 &lt;= 'Data inputs'!$R$16, Calculations!$C$31+(T23*T29),0)</f>
        <v>0</v>
      </c>
      <c r="U30" s="63">
        <f>IF(U$19 &lt;= 'Data inputs'!$R$16, Calculations!$C$31+(U23*U29),0)</f>
        <v>0</v>
      </c>
      <c r="V30" s="63">
        <f>IF(V$19 &lt;= 'Data inputs'!$R$16, Calculations!$C$31+(V23*V29),0)</f>
        <v>0</v>
      </c>
      <c r="W30" s="63">
        <f>IF(W$19 &lt;= 'Data inputs'!$R$16, Calculations!$C$31+(W23*W29),0)</f>
        <v>0</v>
      </c>
      <c r="X30" s="63">
        <f>IF(X$19 &lt;= 'Data inputs'!$R$16, Calculations!$C$31+(X23*X29),0)</f>
        <v>0</v>
      </c>
      <c r="Y30" s="63">
        <f>IF(Y$19 &lt;= 'Data inputs'!$R$16, Calculations!$C$31+(Y23*Y29),0)</f>
        <v>0</v>
      </c>
      <c r="Z30" s="63">
        <f>IF(Z$19 &lt;= 'Data inputs'!$R$16, Calculations!$C$31+(Z23*Z29),0)</f>
        <v>0</v>
      </c>
      <c r="AA30" s="63">
        <f>IF(AA$19 &lt;= 'Data inputs'!$R$16, Calculations!$C$31+(AA23*AA29),0)</f>
        <v>0</v>
      </c>
      <c r="AB30" s="63">
        <f>IF(AB$19 &lt;= 'Data inputs'!$R$16, Calculations!$C$31+(AB23*AB29),0)</f>
        <v>0</v>
      </c>
      <c r="AC30" s="63">
        <f>IF(AC$19 &lt;= 'Data inputs'!$R$16, Calculations!$C$31+(AC23*AC29),0)</f>
        <v>0</v>
      </c>
      <c r="AD30" s="63">
        <f>IF(AD$19 &lt;= 'Data inputs'!$R$16, Calculations!$C$31+(AD23*AD29),0)</f>
        <v>0</v>
      </c>
      <c r="AE30" s="63">
        <f>IF(AE$19 &lt;= 'Data inputs'!$R$16, Calculations!$C$31+(AE23*AE29),0)</f>
        <v>0</v>
      </c>
      <c r="AF30" s="63">
        <f>IF(AF$19 &lt;= 'Data inputs'!$R$16, Calculations!$C$31+(AF23*AF29),0)</f>
        <v>0</v>
      </c>
      <c r="AG30" s="63">
        <f>IF(AG$19 &lt;= 'Data inputs'!$R$16, Calculations!$C$31+(AG23*AG29),0)</f>
        <v>0</v>
      </c>
      <c r="AH30" s="63">
        <f>IF(AH$19 &lt;= 'Data inputs'!$R$16, Calculations!$C$31+(AH23*AH29),0)</f>
        <v>0</v>
      </c>
      <c r="AI30" s="63">
        <f>IF(AI$19 &lt;= 'Data inputs'!$R$16, Calculations!$C$31+(AI23*AI29),0)</f>
        <v>0</v>
      </c>
      <c r="AJ30" s="63">
        <f>IF(AJ$19 &lt;= 'Data inputs'!$R$16, Calculations!$C$31+(AJ23*AJ29),0)</f>
        <v>0</v>
      </c>
      <c r="AK30" s="63">
        <f>IF(AK$19 &lt;= 'Data inputs'!$R$16, Calculations!$C$31+(AK23*AK29),0)</f>
        <v>0</v>
      </c>
      <c r="AL30" s="63">
        <f>IF(AL$19 &lt;= 'Data inputs'!$R$16, Calculations!$C$31+(AL23*AL29),0)</f>
        <v>0</v>
      </c>
      <c r="AM30" s="63">
        <f>IF(AM$19 &lt;= 'Data inputs'!$R$16, Calculations!$C$31+(AM23*AM29),0)</f>
        <v>0</v>
      </c>
      <c r="AN30" s="63">
        <f>IF(AN$19 &lt;= 'Data inputs'!$R$16, Calculations!$C$31+(AN23*AN29),0)</f>
        <v>0</v>
      </c>
      <c r="AO30" s="63">
        <f>IF(AO$19 &lt;= 'Data inputs'!$R$16, Calculations!$C$31+(AO23*AO29),0)</f>
        <v>0</v>
      </c>
      <c r="AP30" s="63">
        <f>IF(AP$19 &lt;= 'Data inputs'!$R$16, Calculations!$C$31+(AP23*AP29),0)</f>
        <v>0</v>
      </c>
      <c r="AQ30" s="63">
        <f>IF(AQ$19 &lt;= 'Data inputs'!$R$16, Calculations!$C$31+(AQ23*AQ29),0)</f>
        <v>0</v>
      </c>
      <c r="AR30" s="63">
        <f>IF(AR$19 &lt;= 'Data inputs'!$R$16, Calculations!$C$31+(AR23*AR29),0)</f>
        <v>0</v>
      </c>
      <c r="AS30" s="63">
        <f>IF(AS$19 &lt;= 'Data inputs'!$R$16, Calculations!$C$31+(AS23*AS29),0)</f>
        <v>0</v>
      </c>
      <c r="AT30" s="63">
        <f>IF(AT$19 &lt;= 'Data inputs'!$R$16, Calculations!$C$31+(AT23*AT29),0)</f>
        <v>0</v>
      </c>
      <c r="AU30" s="63">
        <f>IF(AU$19 &lt;= 'Data inputs'!$R$16, Calculations!$C$31+(AU23*AU29),0)</f>
        <v>0</v>
      </c>
      <c r="AV30" s="63">
        <f>IF(AV$19 &lt;= 'Data inputs'!$R$16, Calculations!$C$31+(AV23*AV29),0)</f>
        <v>0</v>
      </c>
      <c r="AW30" s="63">
        <f>IF(AW$19 &lt;= 'Data inputs'!$R$16, Calculations!$C$31+(AW23*AW29),0)</f>
        <v>0</v>
      </c>
      <c r="AX30" s="63">
        <f>IF(AX$19 &lt;= 'Data inputs'!$R$16, Calculations!$C$31+(AX23*AX29),0)</f>
        <v>0</v>
      </c>
      <c r="AY30" s="63">
        <f>IF(AY$19 &lt;= 'Data inputs'!$R$16, Calculations!$C$31+(AY23*AY29),0)</f>
        <v>0</v>
      </c>
      <c r="AZ30" s="63">
        <f>IF(AZ$19 &lt;= 'Data inputs'!$R$16, Calculations!$C$31+(AZ23*AZ29),0)</f>
        <v>0</v>
      </c>
      <c r="BA30" s="63">
        <f>IF(BA$19 &lt;= 'Data inputs'!$R$16, Calculations!$C$31+(BA23*BA29),0)</f>
        <v>0</v>
      </c>
      <c r="BB30" s="63">
        <f>IF(BB$19 &lt;= 'Data inputs'!$R$16, Calculations!$C$31+(BB23*BB29),0)</f>
        <v>0</v>
      </c>
      <c r="BC30" s="63">
        <f>IF(BC$19 &lt;= 'Data inputs'!$R$16, Calculations!$C$31+(BC23*BC29),0)</f>
        <v>0</v>
      </c>
      <c r="BD30" s="63">
        <f>IF(BD$19 &lt;= 'Data inputs'!$R$16, Calculations!$C$31+(BD23*BD29),0)</f>
        <v>0</v>
      </c>
      <c r="BE30" s="63">
        <f>IF(BE$19 &lt;= 'Data inputs'!$R$16, Calculations!$C$31+(BE23*BE29),0)</f>
        <v>0</v>
      </c>
      <c r="BF30" s="63">
        <f>IF(BF$19 &lt;= 'Data inputs'!$R$16, Calculations!$C$31+(BF23*BF29),0)</f>
        <v>0</v>
      </c>
      <c r="BG30" s="63">
        <f>IF(BG$19 &lt;= 'Data inputs'!$R$16, Calculations!$C$31+(BG23*BG29),0)</f>
        <v>0</v>
      </c>
      <c r="BH30" s="63">
        <f>IF(BH$19 &lt;= 'Data inputs'!$R$16, Calculations!$C$31+(BH23*BH29),0)</f>
        <v>0</v>
      </c>
      <c r="BI30" s="63">
        <f>IF(BI$19 &lt;= 'Data inputs'!$R$16, Calculations!$C$31+(BI23*BI29),0)</f>
        <v>0</v>
      </c>
      <c r="BJ30" s="63">
        <f>IF(BJ$19 &lt;= 'Data inputs'!$R$16, Calculations!$C$31+(BJ23*BJ29),0)</f>
        <v>0</v>
      </c>
      <c r="BK30" s="63">
        <f>IF(BK$19 &lt;= 'Data inputs'!$R$16, Calculations!$C$31+(BK23*BK29),0)</f>
        <v>0</v>
      </c>
      <c r="BL30" s="63">
        <f>IF(BL$19 &lt;= 'Data inputs'!$R$16, Calculations!$C$31+(BL23*BL29),0)</f>
        <v>0</v>
      </c>
      <c r="BM30" s="63">
        <f>IF(BM$19 &lt;= 'Data inputs'!$R$16, Calculations!$C$31+(BM23*BM29),0)</f>
        <v>0</v>
      </c>
      <c r="BN30" s="63">
        <f>IF(BN$19 &lt;= 'Data inputs'!$R$16, Calculations!$C$31+(BN23*BN29),0)</f>
        <v>0</v>
      </c>
      <c r="BO30" s="63">
        <f>IF(BO$19 &lt;= 'Data inputs'!$R$16, Calculations!$C$31+(BO23*BO29),0)</f>
        <v>0</v>
      </c>
      <c r="BP30" s="63">
        <f>IF(BP$19 &lt;= 'Data inputs'!$R$16, Calculations!$C$31+(BP23*BP29),0)</f>
        <v>0</v>
      </c>
      <c r="BQ30" s="63">
        <f>IF(BQ$19 &lt;= 'Data inputs'!$R$16, Calculations!$C$31+(BQ23*BQ29),0)</f>
        <v>0</v>
      </c>
      <c r="BR30" s="63">
        <f>IF(BR$19 &lt;= 'Data inputs'!$R$16, Calculations!$C$31+(BR23*BR29),0)</f>
        <v>0</v>
      </c>
      <c r="BS30" s="63">
        <f>IF(BS$19 &lt;= 'Data inputs'!$R$16, Calculations!$C$31+(BS23*BS29),0)</f>
        <v>0</v>
      </c>
      <c r="BT30" s="63">
        <f>IF(BT$19 &lt;= 'Data inputs'!$R$16, Calculations!$C$31+(BT23*BT29),0)</f>
        <v>0</v>
      </c>
      <c r="BU30" s="63">
        <f>IF(BU$19 &lt;= 'Data inputs'!$R$16, Calculations!$C$31+(BU23*BU29),0)</f>
        <v>0</v>
      </c>
      <c r="BV30" s="63">
        <f>IF(BV$19 &lt;= 'Data inputs'!$R$16, Calculations!$C$31+(BV23*BV29),0)</f>
        <v>0</v>
      </c>
      <c r="BW30" s="63">
        <f>IF(BW$19 &lt;= 'Data inputs'!$R$16, Calculations!$C$31+(BW23*BW29),0)</f>
        <v>0</v>
      </c>
      <c r="BX30" s="63">
        <f>IF(BX$19 &lt;= 'Data inputs'!$R$16, Calculations!$C$31+(BX23*BX29),0)</f>
        <v>0</v>
      </c>
      <c r="BY30" s="63">
        <f>IF(BY$19 &lt;= 'Data inputs'!$R$16, Calculations!$C$31+(BY23*BY29),0)</f>
        <v>0</v>
      </c>
      <c r="BZ30" s="63">
        <f>IF(BZ$19 &lt;= 'Data inputs'!$R$16, Calculations!$C$31+(BZ23*BZ29),0)</f>
        <v>0</v>
      </c>
      <c r="CA30" s="63">
        <f>IF(CA$19 &lt;= 'Data inputs'!$R$16, Calculations!$C$31+(CA23*CA29),0)</f>
        <v>0</v>
      </c>
      <c r="CB30" s="63">
        <f>IF(CB$19 &lt;= 'Data inputs'!$R$16, Calculations!$C$31+(CB23*CB29),0)</f>
        <v>0</v>
      </c>
      <c r="CC30" s="63">
        <f>IF(CC$19 &lt;= 'Data inputs'!$R$16, Calculations!$C$31+(CC23*CC29),0)</f>
        <v>0</v>
      </c>
      <c r="CD30" s="63">
        <f>IF(CD$19 &lt;= 'Data inputs'!$R$16, Calculations!$C$31+(CD23*CD29),0)</f>
        <v>0</v>
      </c>
      <c r="CE30" s="63">
        <f>IF(CE$19 &lt;= 'Data inputs'!$R$16, Calculations!$C$31+(CE23*CE29),0)</f>
        <v>0</v>
      </c>
      <c r="CF30" s="63">
        <f>IF(CF$19 &lt;= 'Data inputs'!$R$16, Calculations!$C$31+(CF23*CF29),0)</f>
        <v>0</v>
      </c>
      <c r="CG30" s="63">
        <f>IF(CG$19 &lt;= 'Data inputs'!$R$16, Calculations!$C$31+(CG23*CG29),0)</f>
        <v>0</v>
      </c>
      <c r="CH30" s="63">
        <f>IF(CH$19 &lt;= 'Data inputs'!$R$16, Calculations!$C$31+(CH23*CH29),0)</f>
        <v>0</v>
      </c>
      <c r="CI30" s="63">
        <f>IF(CI$19 &lt;= 'Data inputs'!$R$16, Calculations!$C$31+(CI23*CI29),0)</f>
        <v>0</v>
      </c>
      <c r="CJ30" s="63">
        <f>IF(CJ$19 &lt;= 'Data inputs'!$R$16, Calculations!$C$31+(CJ23*CJ29),0)</f>
        <v>0</v>
      </c>
      <c r="CK30" s="63">
        <f>IF(CK$19 &lt;= 'Data inputs'!$R$16, Calculations!$C$31+(CK23*CK29),0)</f>
        <v>0</v>
      </c>
      <c r="CL30" s="63">
        <f>IF(CL$19 &lt;= 'Data inputs'!$R$16, Calculations!$C$31+(CL23*CL29),0)</f>
        <v>0</v>
      </c>
      <c r="CM30" s="63">
        <f>IF(CM$19 &lt;= 'Data inputs'!$R$16, Calculations!$C$31+(CM23*CM29),0)</f>
        <v>0</v>
      </c>
      <c r="CN30" s="63">
        <f>IF(CN$19 &lt;= 'Data inputs'!$R$16, Calculations!$C$31+(CN23*CN29),0)</f>
        <v>0</v>
      </c>
      <c r="CO30" s="63">
        <f>IF(CO$19 &lt;= 'Data inputs'!$R$16, Calculations!$C$31+(CO23*CO29),0)</f>
        <v>0</v>
      </c>
      <c r="CP30" s="63">
        <f>IF(CP$19 &lt;= 'Data inputs'!$R$16, Calculations!$C$31+(CP23*CP29),0)</f>
        <v>0</v>
      </c>
      <c r="CQ30" s="63">
        <f>IF(CQ$19 &lt;= 'Data inputs'!$R$16, Calculations!$C$31+(CQ23*CQ29),0)</f>
        <v>0</v>
      </c>
      <c r="CR30" s="63">
        <f>IF(CR$19 &lt;= 'Data inputs'!$R$16, Calculations!$C$31+(CR23*CR29),0)</f>
        <v>0</v>
      </c>
      <c r="CS30" s="63">
        <f>IF(CS$19 &lt;= 'Data inputs'!$R$16, Calculations!$C$31+(CS23*CS29),0)</f>
        <v>0</v>
      </c>
      <c r="CT30" s="63">
        <f>IF(CT$19 &lt;= 'Data inputs'!$R$16, Calculations!$C$31+(CT23*CT29),0)</f>
        <v>0</v>
      </c>
      <c r="CU30" s="63">
        <f>IF(CU$19 &lt;= 'Data inputs'!$R$16, Calculations!$C$31+(CU23*CU29),0)</f>
        <v>0</v>
      </c>
      <c r="CV30" s="63">
        <f>IF(CV$19 &lt;= 'Data inputs'!$R$16, Calculations!$C$31+(CV23*CV29),0)</f>
        <v>0</v>
      </c>
      <c r="CW30" s="63">
        <f>IF(CW$19 &lt;= 'Data inputs'!$R$16, Calculations!$C$31+(CW23*CW29),0)</f>
        <v>0</v>
      </c>
      <c r="CX30" s="63">
        <f>IF(CX$19 &lt;= 'Data inputs'!$R$16, Calculations!$C$31+(CX23*CX29),0)</f>
        <v>0</v>
      </c>
      <c r="CY30" s="63">
        <f>IF(CY$19 &lt;= 'Data inputs'!$R$16, Calculations!$C$31+(CY23*CY29),0)</f>
        <v>0</v>
      </c>
      <c r="CZ30" s="63">
        <f>IF(CZ$19 &lt;= 'Data inputs'!$R$16, Calculations!$C$31+(CZ23*CZ29),0)</f>
        <v>0</v>
      </c>
    </row>
    <row r="31" spans="1:104" s="56" customFormat="1">
      <c r="A31" s="96"/>
      <c r="B31" s="411"/>
      <c r="C31" s="85" t="s">
        <v>447</v>
      </c>
      <c r="D31" s="63">
        <f>D30*D$21</f>
        <v>0</v>
      </c>
      <c r="E31" s="63">
        <f t="shared" ref="E31:BL31" si="129">E30*E$21</f>
        <v>0</v>
      </c>
      <c r="F31" s="63">
        <f t="shared" si="129"/>
        <v>0</v>
      </c>
      <c r="G31" s="63">
        <f t="shared" si="129"/>
        <v>0</v>
      </c>
      <c r="H31" s="63">
        <f t="shared" si="129"/>
        <v>0</v>
      </c>
      <c r="I31" s="63">
        <f t="shared" si="129"/>
        <v>0</v>
      </c>
      <c r="J31" s="63">
        <f t="shared" si="129"/>
        <v>0</v>
      </c>
      <c r="K31" s="63">
        <f t="shared" si="129"/>
        <v>0</v>
      </c>
      <c r="L31" s="63">
        <f t="shared" si="129"/>
        <v>0</v>
      </c>
      <c r="M31" s="63">
        <f t="shared" si="129"/>
        <v>0</v>
      </c>
      <c r="N31" s="63">
        <f t="shared" si="129"/>
        <v>0</v>
      </c>
      <c r="O31" s="63">
        <f t="shared" si="129"/>
        <v>0</v>
      </c>
      <c r="P31" s="63">
        <f t="shared" si="129"/>
        <v>0</v>
      </c>
      <c r="Q31" s="63">
        <f t="shared" si="129"/>
        <v>0</v>
      </c>
      <c r="R31" s="63">
        <f t="shared" si="129"/>
        <v>0</v>
      </c>
      <c r="S31" s="63">
        <f t="shared" si="129"/>
        <v>0</v>
      </c>
      <c r="T31" s="63">
        <f t="shared" si="129"/>
        <v>0</v>
      </c>
      <c r="U31" s="63">
        <f t="shared" si="129"/>
        <v>0</v>
      </c>
      <c r="V31" s="63">
        <f t="shared" si="129"/>
        <v>0</v>
      </c>
      <c r="W31" s="63">
        <f t="shared" si="129"/>
        <v>0</v>
      </c>
      <c r="X31" s="63">
        <f t="shared" si="129"/>
        <v>0</v>
      </c>
      <c r="Y31" s="63">
        <f t="shared" si="129"/>
        <v>0</v>
      </c>
      <c r="Z31" s="63">
        <f t="shared" si="129"/>
        <v>0</v>
      </c>
      <c r="AA31" s="63">
        <f t="shared" si="129"/>
        <v>0</v>
      </c>
      <c r="AB31" s="63">
        <f t="shared" si="129"/>
        <v>0</v>
      </c>
      <c r="AC31" s="63">
        <f t="shared" si="129"/>
        <v>0</v>
      </c>
      <c r="AD31" s="63">
        <f t="shared" si="129"/>
        <v>0</v>
      </c>
      <c r="AE31" s="63">
        <f t="shared" si="129"/>
        <v>0</v>
      </c>
      <c r="AF31" s="63">
        <f t="shared" si="129"/>
        <v>0</v>
      </c>
      <c r="AG31" s="63">
        <f t="shared" si="129"/>
        <v>0</v>
      </c>
      <c r="AH31" s="63">
        <f t="shared" si="129"/>
        <v>0</v>
      </c>
      <c r="AI31" s="63">
        <f t="shared" si="129"/>
        <v>0</v>
      </c>
      <c r="AJ31" s="63">
        <f t="shared" si="129"/>
        <v>0</v>
      </c>
      <c r="AK31" s="63">
        <f t="shared" si="129"/>
        <v>0</v>
      </c>
      <c r="AL31" s="63">
        <f t="shared" si="129"/>
        <v>0</v>
      </c>
      <c r="AM31" s="63">
        <f t="shared" si="129"/>
        <v>0</v>
      </c>
      <c r="AN31" s="63">
        <f t="shared" si="129"/>
        <v>0</v>
      </c>
      <c r="AO31" s="63">
        <f t="shared" si="129"/>
        <v>0</v>
      </c>
      <c r="AP31" s="63">
        <f t="shared" si="129"/>
        <v>0</v>
      </c>
      <c r="AQ31" s="63">
        <f t="shared" si="129"/>
        <v>0</v>
      </c>
      <c r="AR31" s="63">
        <f t="shared" si="129"/>
        <v>0</v>
      </c>
      <c r="AS31" s="63">
        <f t="shared" si="129"/>
        <v>0</v>
      </c>
      <c r="AT31" s="63">
        <f t="shared" si="129"/>
        <v>0</v>
      </c>
      <c r="AU31" s="63">
        <f t="shared" si="129"/>
        <v>0</v>
      </c>
      <c r="AV31" s="63">
        <f t="shared" si="129"/>
        <v>0</v>
      </c>
      <c r="AW31" s="63">
        <f t="shared" si="129"/>
        <v>0</v>
      </c>
      <c r="AX31" s="63">
        <f t="shared" si="129"/>
        <v>0</v>
      </c>
      <c r="AY31" s="63">
        <f t="shared" si="129"/>
        <v>0</v>
      </c>
      <c r="AZ31" s="63">
        <f t="shared" si="129"/>
        <v>0</v>
      </c>
      <c r="BA31" s="63">
        <f t="shared" si="129"/>
        <v>0</v>
      </c>
      <c r="BB31" s="63">
        <f t="shared" si="129"/>
        <v>0</v>
      </c>
      <c r="BC31" s="63">
        <f t="shared" si="129"/>
        <v>0</v>
      </c>
      <c r="BD31" s="63">
        <f t="shared" si="129"/>
        <v>0</v>
      </c>
      <c r="BE31" s="63">
        <f t="shared" si="129"/>
        <v>0</v>
      </c>
      <c r="BF31" s="63">
        <f t="shared" si="129"/>
        <v>0</v>
      </c>
      <c r="BG31" s="63">
        <f t="shared" si="129"/>
        <v>0</v>
      </c>
      <c r="BH31" s="63">
        <f t="shared" si="129"/>
        <v>0</v>
      </c>
      <c r="BI31" s="63">
        <f t="shared" si="129"/>
        <v>0</v>
      </c>
      <c r="BJ31" s="63">
        <f t="shared" si="129"/>
        <v>0</v>
      </c>
      <c r="BK31" s="63">
        <f t="shared" si="129"/>
        <v>0</v>
      </c>
      <c r="BL31" s="63">
        <f t="shared" si="129"/>
        <v>0</v>
      </c>
      <c r="BM31" s="63">
        <f t="shared" ref="BM31:CZ31" si="130">BM30*BM$21</f>
        <v>0</v>
      </c>
      <c r="BN31" s="63">
        <f t="shared" si="130"/>
        <v>0</v>
      </c>
      <c r="BO31" s="63">
        <f t="shared" si="130"/>
        <v>0</v>
      </c>
      <c r="BP31" s="63">
        <f t="shared" si="130"/>
        <v>0</v>
      </c>
      <c r="BQ31" s="63">
        <f t="shared" si="130"/>
        <v>0</v>
      </c>
      <c r="BR31" s="63">
        <f t="shared" si="130"/>
        <v>0</v>
      </c>
      <c r="BS31" s="63">
        <f t="shared" si="130"/>
        <v>0</v>
      </c>
      <c r="BT31" s="63">
        <f t="shared" si="130"/>
        <v>0</v>
      </c>
      <c r="BU31" s="63">
        <f t="shared" si="130"/>
        <v>0</v>
      </c>
      <c r="BV31" s="63">
        <f t="shared" si="130"/>
        <v>0</v>
      </c>
      <c r="BW31" s="63">
        <f t="shared" si="130"/>
        <v>0</v>
      </c>
      <c r="BX31" s="63">
        <f t="shared" si="130"/>
        <v>0</v>
      </c>
      <c r="BY31" s="63">
        <f t="shared" si="130"/>
        <v>0</v>
      </c>
      <c r="BZ31" s="63">
        <f t="shared" si="130"/>
        <v>0</v>
      </c>
      <c r="CA31" s="63">
        <f t="shared" si="130"/>
        <v>0</v>
      </c>
      <c r="CB31" s="63">
        <f t="shared" si="130"/>
        <v>0</v>
      </c>
      <c r="CC31" s="63">
        <f t="shared" si="130"/>
        <v>0</v>
      </c>
      <c r="CD31" s="63">
        <f t="shared" si="130"/>
        <v>0</v>
      </c>
      <c r="CE31" s="63">
        <f t="shared" si="130"/>
        <v>0</v>
      </c>
      <c r="CF31" s="63">
        <f t="shared" si="130"/>
        <v>0</v>
      </c>
      <c r="CG31" s="63">
        <f t="shared" si="130"/>
        <v>0</v>
      </c>
      <c r="CH31" s="63">
        <f t="shared" si="130"/>
        <v>0</v>
      </c>
      <c r="CI31" s="63">
        <f t="shared" si="130"/>
        <v>0</v>
      </c>
      <c r="CJ31" s="63">
        <f t="shared" si="130"/>
        <v>0</v>
      </c>
      <c r="CK31" s="63">
        <f t="shared" si="130"/>
        <v>0</v>
      </c>
      <c r="CL31" s="63">
        <f t="shared" si="130"/>
        <v>0</v>
      </c>
      <c r="CM31" s="63">
        <f t="shared" si="130"/>
        <v>0</v>
      </c>
      <c r="CN31" s="63">
        <f t="shared" si="130"/>
        <v>0</v>
      </c>
      <c r="CO31" s="63">
        <f t="shared" si="130"/>
        <v>0</v>
      </c>
      <c r="CP31" s="63">
        <f t="shared" si="130"/>
        <v>0</v>
      </c>
      <c r="CQ31" s="63">
        <f t="shared" si="130"/>
        <v>0</v>
      </c>
      <c r="CR31" s="63">
        <f t="shared" si="130"/>
        <v>0</v>
      </c>
      <c r="CS31" s="63">
        <f t="shared" si="130"/>
        <v>0</v>
      </c>
      <c r="CT31" s="63">
        <f t="shared" si="130"/>
        <v>0</v>
      </c>
      <c r="CU31" s="63">
        <f t="shared" si="130"/>
        <v>0</v>
      </c>
      <c r="CV31" s="63">
        <f t="shared" si="130"/>
        <v>0</v>
      </c>
      <c r="CW31" s="63">
        <f t="shared" si="130"/>
        <v>0</v>
      </c>
      <c r="CX31" s="63">
        <f t="shared" si="130"/>
        <v>0</v>
      </c>
      <c r="CY31" s="63">
        <f t="shared" si="130"/>
        <v>0</v>
      </c>
      <c r="CZ31" s="63">
        <f t="shared" si="130"/>
        <v>0</v>
      </c>
    </row>
    <row r="32" spans="1:104" s="56" customFormat="1">
      <c r="A32" s="96"/>
      <c r="B32" s="412"/>
      <c r="C32" s="84" t="s">
        <v>448</v>
      </c>
      <c r="D32" s="418">
        <f ca="1">SUM(OFFSET(D31,,,,$D$24))</f>
        <v>0</v>
      </c>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row>
    <row r="33" spans="1:104" s="56" customFormat="1">
      <c r="A33" s="96"/>
      <c r="B33" s="151"/>
      <c r="C33" s="86"/>
      <c r="D33" s="67"/>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row>
    <row r="34" spans="1:104" s="56" customFormat="1">
      <c r="A34" s="96"/>
      <c r="B34" s="410" t="s">
        <v>117</v>
      </c>
      <c r="C34" s="84" t="s">
        <v>444</v>
      </c>
      <c r="D34" s="63">
        <f>Calculations!D14</f>
        <v>0</v>
      </c>
      <c r="E34" s="63">
        <f>D34</f>
        <v>0</v>
      </c>
      <c r="F34" s="63">
        <f t="shared" ref="F34" si="131">E34</f>
        <v>0</v>
      </c>
      <c r="G34" s="63">
        <f t="shared" ref="G34" si="132">F34</f>
        <v>0</v>
      </c>
      <c r="H34" s="63">
        <f t="shared" ref="H34" si="133">G34</f>
        <v>0</v>
      </c>
      <c r="I34" s="63">
        <f t="shared" ref="I34" si="134">H34</f>
        <v>0</v>
      </c>
      <c r="J34" s="63">
        <f t="shared" ref="J34" si="135">I34</f>
        <v>0</v>
      </c>
      <c r="K34" s="63">
        <f t="shared" ref="K34" si="136">J34</f>
        <v>0</v>
      </c>
      <c r="L34" s="63">
        <f t="shared" ref="L34" si="137">K34</f>
        <v>0</v>
      </c>
      <c r="M34" s="63">
        <f t="shared" ref="M34" si="138">L34</f>
        <v>0</v>
      </c>
      <c r="N34" s="63">
        <f t="shared" ref="N34" si="139">M34</f>
        <v>0</v>
      </c>
      <c r="O34" s="63">
        <f t="shared" ref="O34" si="140">N34</f>
        <v>0</v>
      </c>
      <c r="P34" s="63">
        <f t="shared" ref="P34" si="141">O34</f>
        <v>0</v>
      </c>
      <c r="Q34" s="63">
        <f t="shared" ref="Q34" si="142">P34</f>
        <v>0</v>
      </c>
      <c r="R34" s="63">
        <f t="shared" ref="R34" si="143">Q34</f>
        <v>0</v>
      </c>
      <c r="S34" s="63">
        <f t="shared" ref="S34" si="144">R34</f>
        <v>0</v>
      </c>
      <c r="T34" s="63">
        <f t="shared" ref="T34" si="145">S34</f>
        <v>0</v>
      </c>
      <c r="U34" s="63">
        <f t="shared" ref="U34" si="146">T34</f>
        <v>0</v>
      </c>
      <c r="V34" s="63">
        <f t="shared" ref="V34" si="147">U34</f>
        <v>0</v>
      </c>
      <c r="W34" s="63">
        <f t="shared" ref="W34" si="148">V34</f>
        <v>0</v>
      </c>
      <c r="X34" s="63">
        <f t="shared" ref="X34" si="149">W34</f>
        <v>0</v>
      </c>
      <c r="Y34" s="63">
        <f t="shared" ref="Y34" si="150">X34</f>
        <v>0</v>
      </c>
      <c r="Z34" s="63">
        <f t="shared" ref="Z34" si="151">Y34</f>
        <v>0</v>
      </c>
      <c r="AA34" s="63">
        <f t="shared" ref="AA34" si="152">Z34</f>
        <v>0</v>
      </c>
      <c r="AB34" s="63">
        <f t="shared" ref="AB34" si="153">AA34</f>
        <v>0</v>
      </c>
      <c r="AC34" s="63">
        <f t="shared" ref="AC34" si="154">AB34</f>
        <v>0</v>
      </c>
      <c r="AD34" s="63">
        <f t="shared" ref="AD34" si="155">AC34</f>
        <v>0</v>
      </c>
      <c r="AE34" s="63">
        <f t="shared" ref="AE34" si="156">AD34</f>
        <v>0</v>
      </c>
      <c r="AF34" s="63">
        <f t="shared" ref="AF34" si="157">AE34</f>
        <v>0</v>
      </c>
      <c r="AG34" s="63">
        <f t="shared" ref="AG34" si="158">AF34</f>
        <v>0</v>
      </c>
      <c r="AH34" s="63">
        <f t="shared" ref="AH34" si="159">AG34</f>
        <v>0</v>
      </c>
      <c r="AI34" s="63">
        <f t="shared" ref="AI34" si="160">AH34</f>
        <v>0</v>
      </c>
      <c r="AJ34" s="63">
        <f t="shared" ref="AJ34" si="161">AI34</f>
        <v>0</v>
      </c>
      <c r="AK34" s="63">
        <f t="shared" ref="AK34" si="162">AJ34</f>
        <v>0</v>
      </c>
      <c r="AL34" s="63">
        <f t="shared" ref="AL34" si="163">AK34</f>
        <v>0</v>
      </c>
      <c r="AM34" s="63">
        <f t="shared" ref="AM34" si="164">AL34</f>
        <v>0</v>
      </c>
      <c r="AN34" s="63">
        <f t="shared" ref="AN34" si="165">AM34</f>
        <v>0</v>
      </c>
      <c r="AO34" s="63">
        <f t="shared" ref="AO34" si="166">AN34</f>
        <v>0</v>
      </c>
      <c r="AP34" s="63">
        <f t="shared" ref="AP34" si="167">AO34</f>
        <v>0</v>
      </c>
      <c r="AQ34" s="63">
        <f t="shared" ref="AQ34" si="168">AP34</f>
        <v>0</v>
      </c>
      <c r="AR34" s="63">
        <f t="shared" ref="AR34" si="169">AQ34</f>
        <v>0</v>
      </c>
      <c r="AS34" s="63">
        <f t="shared" ref="AS34" si="170">AR34</f>
        <v>0</v>
      </c>
      <c r="AT34" s="63">
        <f t="shared" ref="AT34" si="171">AS34</f>
        <v>0</v>
      </c>
      <c r="AU34" s="63">
        <f t="shared" ref="AU34" si="172">AT34</f>
        <v>0</v>
      </c>
      <c r="AV34" s="63">
        <f t="shared" ref="AV34" si="173">AU34</f>
        <v>0</v>
      </c>
      <c r="AW34" s="63">
        <f t="shared" ref="AW34" si="174">AV34</f>
        <v>0</v>
      </c>
      <c r="AX34" s="63">
        <f t="shared" ref="AX34" si="175">AW34</f>
        <v>0</v>
      </c>
      <c r="AY34" s="63">
        <f t="shared" ref="AY34" si="176">AX34</f>
        <v>0</v>
      </c>
      <c r="AZ34" s="63">
        <f t="shared" ref="AZ34" si="177">AY34</f>
        <v>0</v>
      </c>
      <c r="BA34" s="63">
        <f t="shared" ref="BA34" si="178">AZ34</f>
        <v>0</v>
      </c>
      <c r="BB34" s="63">
        <f t="shared" ref="BB34" si="179">BA34</f>
        <v>0</v>
      </c>
      <c r="BC34" s="63">
        <f t="shared" ref="BC34" si="180">BB34</f>
        <v>0</v>
      </c>
      <c r="BD34" s="63">
        <f t="shared" ref="BD34" si="181">BC34</f>
        <v>0</v>
      </c>
      <c r="BE34" s="63">
        <f t="shared" ref="BE34" si="182">BD34</f>
        <v>0</v>
      </c>
      <c r="BF34" s="63">
        <f t="shared" ref="BF34" si="183">BE34</f>
        <v>0</v>
      </c>
      <c r="BG34" s="63">
        <f t="shared" ref="BG34" si="184">BF34</f>
        <v>0</v>
      </c>
      <c r="BH34" s="63">
        <f t="shared" ref="BH34" si="185">BG34</f>
        <v>0</v>
      </c>
      <c r="BI34" s="63">
        <f t="shared" ref="BI34" si="186">BH34</f>
        <v>0</v>
      </c>
      <c r="BJ34" s="63">
        <f t="shared" ref="BJ34" si="187">BI34</f>
        <v>0</v>
      </c>
      <c r="BK34" s="63">
        <f t="shared" ref="BK34" si="188">BJ34</f>
        <v>0</v>
      </c>
      <c r="BL34" s="63">
        <f t="shared" ref="BL34" si="189">BK34</f>
        <v>0</v>
      </c>
      <c r="BM34" s="63">
        <f t="shared" ref="BM34" si="190">BL34</f>
        <v>0</v>
      </c>
      <c r="BN34" s="63">
        <f t="shared" ref="BN34" si="191">BM34</f>
        <v>0</v>
      </c>
      <c r="BO34" s="63">
        <f t="shared" ref="BO34" si="192">BN34</f>
        <v>0</v>
      </c>
      <c r="BP34" s="63">
        <f t="shared" ref="BP34" si="193">BO34</f>
        <v>0</v>
      </c>
      <c r="BQ34" s="63">
        <f t="shared" ref="BQ34" si="194">BP34</f>
        <v>0</v>
      </c>
      <c r="BR34" s="63">
        <f t="shared" ref="BR34" si="195">BQ34</f>
        <v>0</v>
      </c>
      <c r="BS34" s="63">
        <f t="shared" ref="BS34" si="196">BR34</f>
        <v>0</v>
      </c>
      <c r="BT34" s="63">
        <f t="shared" ref="BT34" si="197">BS34</f>
        <v>0</v>
      </c>
      <c r="BU34" s="63">
        <f t="shared" ref="BU34" si="198">BT34</f>
        <v>0</v>
      </c>
      <c r="BV34" s="63">
        <f t="shared" ref="BV34" si="199">BU34</f>
        <v>0</v>
      </c>
      <c r="BW34" s="63">
        <f t="shared" ref="BW34" si="200">BV34</f>
        <v>0</v>
      </c>
      <c r="BX34" s="63">
        <f t="shared" ref="BX34" si="201">BW34</f>
        <v>0</v>
      </c>
      <c r="BY34" s="63">
        <f t="shared" ref="BY34" si="202">BX34</f>
        <v>0</v>
      </c>
      <c r="BZ34" s="63">
        <f t="shared" ref="BZ34" si="203">BY34</f>
        <v>0</v>
      </c>
      <c r="CA34" s="63">
        <f t="shared" ref="CA34" si="204">BZ34</f>
        <v>0</v>
      </c>
      <c r="CB34" s="63">
        <f t="shared" ref="CB34" si="205">CA34</f>
        <v>0</v>
      </c>
      <c r="CC34" s="63">
        <f t="shared" ref="CC34" si="206">CB34</f>
        <v>0</v>
      </c>
      <c r="CD34" s="63">
        <f t="shared" ref="CD34" si="207">CC34</f>
        <v>0</v>
      </c>
      <c r="CE34" s="63">
        <f t="shared" ref="CE34" si="208">CD34</f>
        <v>0</v>
      </c>
      <c r="CF34" s="63">
        <f t="shared" ref="CF34" si="209">CE34</f>
        <v>0</v>
      </c>
      <c r="CG34" s="63">
        <f t="shared" ref="CG34" si="210">CF34</f>
        <v>0</v>
      </c>
      <c r="CH34" s="63">
        <f t="shared" ref="CH34" si="211">CG34</f>
        <v>0</v>
      </c>
      <c r="CI34" s="63">
        <f t="shared" ref="CI34" si="212">CH34</f>
        <v>0</v>
      </c>
      <c r="CJ34" s="63">
        <f t="shared" ref="CJ34" si="213">CI34</f>
        <v>0</v>
      </c>
      <c r="CK34" s="63">
        <f t="shared" ref="CK34" si="214">CJ34</f>
        <v>0</v>
      </c>
      <c r="CL34" s="63">
        <f t="shared" ref="CL34" si="215">CK34</f>
        <v>0</v>
      </c>
      <c r="CM34" s="63">
        <f t="shared" ref="CM34" si="216">CL34</f>
        <v>0</v>
      </c>
      <c r="CN34" s="63">
        <f t="shared" ref="CN34" si="217">CM34</f>
        <v>0</v>
      </c>
      <c r="CO34" s="63">
        <f t="shared" ref="CO34" si="218">CN34</f>
        <v>0</v>
      </c>
      <c r="CP34" s="63">
        <f t="shared" ref="CP34" si="219">CO34</f>
        <v>0</v>
      </c>
      <c r="CQ34" s="63">
        <f t="shared" ref="CQ34" si="220">CP34</f>
        <v>0</v>
      </c>
      <c r="CR34" s="63">
        <f t="shared" ref="CR34" si="221">CQ34</f>
        <v>0</v>
      </c>
      <c r="CS34" s="63">
        <f t="shared" ref="CS34" si="222">CR34</f>
        <v>0</v>
      </c>
      <c r="CT34" s="63">
        <f t="shared" ref="CT34" si="223">CS34</f>
        <v>0</v>
      </c>
      <c r="CU34" s="63">
        <f t="shared" ref="CU34" si="224">CT34</f>
        <v>0</v>
      </c>
      <c r="CV34" s="63">
        <f t="shared" ref="CV34" si="225">CU34</f>
        <v>0</v>
      </c>
      <c r="CW34" s="63">
        <f t="shared" ref="CW34" si="226">CV34</f>
        <v>0</v>
      </c>
      <c r="CX34" s="63">
        <f t="shared" ref="CX34" si="227">CW34</f>
        <v>0</v>
      </c>
      <c r="CY34" s="63">
        <f t="shared" ref="CY34" si="228">CX34</f>
        <v>0</v>
      </c>
      <c r="CZ34" s="63">
        <f t="shared" ref="CZ34" si="229">CY34</f>
        <v>0</v>
      </c>
    </row>
    <row r="35" spans="1:104" s="56" customFormat="1">
      <c r="A35" s="96"/>
      <c r="B35" s="411"/>
      <c r="C35" s="84" t="s">
        <v>445</v>
      </c>
      <c r="D35" s="63">
        <f>Calculations!$D$40</f>
        <v>0</v>
      </c>
      <c r="E35" s="63">
        <f>Calculations!$D$40</f>
        <v>0</v>
      </c>
      <c r="F35" s="63">
        <f>Calculations!$D$40</f>
        <v>0</v>
      </c>
      <c r="G35" s="63">
        <f>Calculations!$D$40</f>
        <v>0</v>
      </c>
      <c r="H35" s="63">
        <f>Calculations!$D$40</f>
        <v>0</v>
      </c>
      <c r="I35" s="63">
        <f>Calculations!$D$40</f>
        <v>0</v>
      </c>
      <c r="J35" s="63">
        <f>Calculations!$D$40</f>
        <v>0</v>
      </c>
      <c r="K35" s="63">
        <f>Calculations!$D$40</f>
        <v>0</v>
      </c>
      <c r="L35" s="63">
        <f>Calculations!$D$40</f>
        <v>0</v>
      </c>
      <c r="M35" s="63">
        <f>Calculations!$D$40</f>
        <v>0</v>
      </c>
      <c r="N35" s="63">
        <f>Calculations!$D$40</f>
        <v>0</v>
      </c>
      <c r="O35" s="63">
        <f>Calculations!$D$40</f>
        <v>0</v>
      </c>
      <c r="P35" s="63">
        <f>Calculations!$D$40</f>
        <v>0</v>
      </c>
      <c r="Q35" s="63">
        <f>Calculations!$D$40</f>
        <v>0</v>
      </c>
      <c r="R35" s="63">
        <f>Calculations!$D$40</f>
        <v>0</v>
      </c>
      <c r="S35" s="63">
        <f>Calculations!$D$40</f>
        <v>0</v>
      </c>
      <c r="T35" s="63">
        <f>Calculations!$D$40</f>
        <v>0</v>
      </c>
      <c r="U35" s="63">
        <f>Calculations!$D$40</f>
        <v>0</v>
      </c>
      <c r="V35" s="63">
        <f>Calculations!$D$40</f>
        <v>0</v>
      </c>
      <c r="W35" s="63">
        <f>Calculations!$D$40</f>
        <v>0</v>
      </c>
      <c r="X35" s="63">
        <f>Calculations!$D$40</f>
        <v>0</v>
      </c>
      <c r="Y35" s="63">
        <f>Calculations!$D$40</f>
        <v>0</v>
      </c>
      <c r="Z35" s="63">
        <f>Calculations!$D$40</f>
        <v>0</v>
      </c>
      <c r="AA35" s="63">
        <f>Calculations!$D$40</f>
        <v>0</v>
      </c>
      <c r="AB35" s="63">
        <f>Calculations!$D$40</f>
        <v>0</v>
      </c>
      <c r="AC35" s="63">
        <f>Calculations!$D$40</f>
        <v>0</v>
      </c>
      <c r="AD35" s="63">
        <f>Calculations!$D$40</f>
        <v>0</v>
      </c>
      <c r="AE35" s="63">
        <f>Calculations!$D$40</f>
        <v>0</v>
      </c>
      <c r="AF35" s="63">
        <f>Calculations!$D$40</f>
        <v>0</v>
      </c>
      <c r="AG35" s="63">
        <f>Calculations!$D$40</f>
        <v>0</v>
      </c>
      <c r="AH35" s="63">
        <f>Calculations!$D$40</f>
        <v>0</v>
      </c>
      <c r="AI35" s="63">
        <f>Calculations!$D$40</f>
        <v>0</v>
      </c>
      <c r="AJ35" s="63">
        <f>Calculations!$D$40</f>
        <v>0</v>
      </c>
      <c r="AK35" s="63">
        <f>Calculations!$D$40</f>
        <v>0</v>
      </c>
      <c r="AL35" s="63">
        <f>Calculations!$D$40</f>
        <v>0</v>
      </c>
      <c r="AM35" s="63">
        <f>Calculations!$D$40</f>
        <v>0</v>
      </c>
      <c r="AN35" s="63">
        <f>Calculations!$D$40</f>
        <v>0</v>
      </c>
      <c r="AO35" s="63">
        <f>Calculations!$D$40</f>
        <v>0</v>
      </c>
      <c r="AP35" s="63">
        <f>Calculations!$D$40</f>
        <v>0</v>
      </c>
      <c r="AQ35" s="63">
        <f>Calculations!$D$40</f>
        <v>0</v>
      </c>
      <c r="AR35" s="63">
        <f>Calculations!$D$40</f>
        <v>0</v>
      </c>
      <c r="AS35" s="63">
        <f>Calculations!$D$40</f>
        <v>0</v>
      </c>
      <c r="AT35" s="63">
        <f>Calculations!$D$40</f>
        <v>0</v>
      </c>
      <c r="AU35" s="63">
        <f>Calculations!$D$40</f>
        <v>0</v>
      </c>
      <c r="AV35" s="63">
        <f>Calculations!$D$40</f>
        <v>0</v>
      </c>
      <c r="AW35" s="63">
        <f>Calculations!$D$40</f>
        <v>0</v>
      </c>
      <c r="AX35" s="63">
        <f>Calculations!$D$40</f>
        <v>0</v>
      </c>
      <c r="AY35" s="63">
        <f>Calculations!$D$40</f>
        <v>0</v>
      </c>
      <c r="AZ35" s="63">
        <f>Calculations!$D$40</f>
        <v>0</v>
      </c>
      <c r="BA35" s="63">
        <f>Calculations!$D$40</f>
        <v>0</v>
      </c>
      <c r="BB35" s="63">
        <f>Calculations!$D$40</f>
        <v>0</v>
      </c>
      <c r="BC35" s="63">
        <f>Calculations!$D$40</f>
        <v>0</v>
      </c>
      <c r="BD35" s="63">
        <f>Calculations!$D$40</f>
        <v>0</v>
      </c>
      <c r="BE35" s="63">
        <f>Calculations!$D$40</f>
        <v>0</v>
      </c>
      <c r="BF35" s="63">
        <f>Calculations!$D$40</f>
        <v>0</v>
      </c>
      <c r="BG35" s="63">
        <f>Calculations!$D$40</f>
        <v>0</v>
      </c>
      <c r="BH35" s="63">
        <f>Calculations!$D$40</f>
        <v>0</v>
      </c>
      <c r="BI35" s="63">
        <f>Calculations!$D$40</f>
        <v>0</v>
      </c>
      <c r="BJ35" s="63">
        <f>Calculations!$D$40</f>
        <v>0</v>
      </c>
      <c r="BK35" s="63">
        <f>Calculations!$D$40</f>
        <v>0</v>
      </c>
      <c r="BL35" s="63">
        <f>Calculations!$D$40</f>
        <v>0</v>
      </c>
      <c r="BM35" s="63">
        <f>Calculations!$D$40</f>
        <v>0</v>
      </c>
      <c r="BN35" s="63">
        <f>Calculations!$D$40</f>
        <v>0</v>
      </c>
      <c r="BO35" s="63">
        <f>Calculations!$D$40</f>
        <v>0</v>
      </c>
      <c r="BP35" s="63">
        <f>Calculations!$D$40</f>
        <v>0</v>
      </c>
      <c r="BQ35" s="63">
        <f>Calculations!$D$40</f>
        <v>0</v>
      </c>
      <c r="BR35" s="63">
        <f>Calculations!$D$40</f>
        <v>0</v>
      </c>
      <c r="BS35" s="63">
        <f>Calculations!$D$40</f>
        <v>0</v>
      </c>
      <c r="BT35" s="63">
        <f>Calculations!$D$40</f>
        <v>0</v>
      </c>
      <c r="BU35" s="63">
        <f>Calculations!$D$40</f>
        <v>0</v>
      </c>
      <c r="BV35" s="63">
        <f>Calculations!$D$40</f>
        <v>0</v>
      </c>
      <c r="BW35" s="63">
        <f>Calculations!$D$40</f>
        <v>0</v>
      </c>
      <c r="BX35" s="63">
        <f>Calculations!$D$40</f>
        <v>0</v>
      </c>
      <c r="BY35" s="63">
        <f>Calculations!$D$40</f>
        <v>0</v>
      </c>
      <c r="BZ35" s="63">
        <f>Calculations!$D$40</f>
        <v>0</v>
      </c>
      <c r="CA35" s="63">
        <f>Calculations!$D$40</f>
        <v>0</v>
      </c>
      <c r="CB35" s="63">
        <f>Calculations!$D$40</f>
        <v>0</v>
      </c>
      <c r="CC35" s="63">
        <f>Calculations!$D$40</f>
        <v>0</v>
      </c>
      <c r="CD35" s="63">
        <f>Calculations!$D$40</f>
        <v>0</v>
      </c>
      <c r="CE35" s="63">
        <f>Calculations!$D$40</f>
        <v>0</v>
      </c>
      <c r="CF35" s="63">
        <f>Calculations!$D$40</f>
        <v>0</v>
      </c>
      <c r="CG35" s="63">
        <f>Calculations!$D$40</f>
        <v>0</v>
      </c>
      <c r="CH35" s="63">
        <f>Calculations!$D$40</f>
        <v>0</v>
      </c>
      <c r="CI35" s="63">
        <f>Calculations!$D$40</f>
        <v>0</v>
      </c>
      <c r="CJ35" s="63">
        <f>Calculations!$D$40</f>
        <v>0</v>
      </c>
      <c r="CK35" s="63">
        <f>Calculations!$D$40</f>
        <v>0</v>
      </c>
      <c r="CL35" s="63">
        <f>Calculations!$D$40</f>
        <v>0</v>
      </c>
      <c r="CM35" s="63">
        <f>Calculations!$D$40</f>
        <v>0</v>
      </c>
      <c r="CN35" s="63">
        <f>Calculations!$D$40</f>
        <v>0</v>
      </c>
      <c r="CO35" s="63">
        <f>Calculations!$D$40</f>
        <v>0</v>
      </c>
      <c r="CP35" s="63">
        <f>Calculations!$D$40</f>
        <v>0</v>
      </c>
      <c r="CQ35" s="63">
        <f>Calculations!$D$40</f>
        <v>0</v>
      </c>
      <c r="CR35" s="63">
        <f>Calculations!$D$40</f>
        <v>0</v>
      </c>
      <c r="CS35" s="63">
        <f>Calculations!$D$40</f>
        <v>0</v>
      </c>
      <c r="CT35" s="63">
        <f>Calculations!$D$40</f>
        <v>0</v>
      </c>
      <c r="CU35" s="63">
        <f>Calculations!$D$40</f>
        <v>0</v>
      </c>
      <c r="CV35" s="63">
        <f>Calculations!$D$40</f>
        <v>0</v>
      </c>
      <c r="CW35" s="63">
        <f>Calculations!$D$40</f>
        <v>0</v>
      </c>
      <c r="CX35" s="63">
        <f>Calculations!$D$40</f>
        <v>0</v>
      </c>
      <c r="CY35" s="63">
        <f>Calculations!$D$40</f>
        <v>0</v>
      </c>
      <c r="CZ35" s="63">
        <f>Calculations!$D$40</f>
        <v>0</v>
      </c>
    </row>
    <row r="36" spans="1:104" s="56" customFormat="1">
      <c r="A36" s="96"/>
      <c r="B36" s="411"/>
      <c r="C36" s="84" t="s">
        <v>446</v>
      </c>
      <c r="D36" s="63">
        <f>IF(D$19 &lt;= 'Data inputs'!$S$16, Calculations!$D$31+(D$23*D35),0)</f>
        <v>0</v>
      </c>
      <c r="E36" s="63">
        <f>IF(E$19 &lt;= 'Data inputs'!$S$16, Calculations!$D$31+(E$23*E35),0)</f>
        <v>0</v>
      </c>
      <c r="F36" s="63">
        <f>IF(F$19 &lt;= 'Data inputs'!$S$16, Calculations!$D$31+(F$23*F35),0)</f>
        <v>0</v>
      </c>
      <c r="G36" s="63">
        <f>IF(G$19 &lt;= 'Data inputs'!$S$16, Calculations!$D$31+(G$23*G35),0)</f>
        <v>0</v>
      </c>
      <c r="H36" s="63">
        <f>IF(H$19 &lt;= 'Data inputs'!$S$16, Calculations!$D$31+(H$23*H35),0)</f>
        <v>0</v>
      </c>
      <c r="I36" s="63">
        <f>IF(I$19 &lt;= 'Data inputs'!$S$16, Calculations!$D$31+(I$23*I35),0)</f>
        <v>0</v>
      </c>
      <c r="J36" s="63">
        <f>IF(J$19 &lt;= 'Data inputs'!$S$16, Calculations!$D$31+(J$23*J35),0)</f>
        <v>0</v>
      </c>
      <c r="K36" s="63">
        <f>IF(K$19 &lt;= 'Data inputs'!$S$16, Calculations!$D$31+(K$23*K35),0)</f>
        <v>0</v>
      </c>
      <c r="L36" s="63">
        <f>IF(L$19 &lt;= 'Data inputs'!$S$16, Calculations!$D$31+(L$23*L35),0)</f>
        <v>0</v>
      </c>
      <c r="M36" s="63">
        <f>IF(M$19 &lt;= 'Data inputs'!$S$16, Calculations!$D$31+(M$23*M35),0)</f>
        <v>0</v>
      </c>
      <c r="N36" s="63">
        <f>IF(N$19 &lt;= 'Data inputs'!$S$16, Calculations!$D$31+(N$23*N35),0)</f>
        <v>0</v>
      </c>
      <c r="O36" s="63">
        <f>IF(O$19 &lt;= 'Data inputs'!$S$16, Calculations!$D$31+(O$23*O35),0)</f>
        <v>0</v>
      </c>
      <c r="P36" s="63">
        <f>IF(P$19 &lt;= 'Data inputs'!$S$16, Calculations!$D$31+(P$23*P35),0)</f>
        <v>0</v>
      </c>
      <c r="Q36" s="63">
        <f>IF(Q$19 &lt;= 'Data inputs'!$S$16, Calculations!$D$31+(Q$23*Q35),0)</f>
        <v>0</v>
      </c>
      <c r="R36" s="63">
        <f>IF(R$19 &lt;= 'Data inputs'!$S$16, Calculations!$D$31+(R$23*R35),0)</f>
        <v>0</v>
      </c>
      <c r="S36" s="63">
        <f>IF(S$19 &lt;= 'Data inputs'!$S$16, Calculations!$D$31+(S$23*S35),0)</f>
        <v>0</v>
      </c>
      <c r="T36" s="63">
        <f>IF(T$19 &lt;= 'Data inputs'!$S$16, Calculations!$D$31+(T$23*T35),0)</f>
        <v>0</v>
      </c>
      <c r="U36" s="63">
        <f>IF(U$19 &lt;= 'Data inputs'!$S$16, Calculations!$D$31+(U$23*U35),0)</f>
        <v>0</v>
      </c>
      <c r="V36" s="63">
        <f>IF(V$19 &lt;= 'Data inputs'!$S$16, Calculations!$D$31+(V$23*V35),0)</f>
        <v>0</v>
      </c>
      <c r="W36" s="63">
        <f>IF(W$19 &lt;= 'Data inputs'!$S$16, Calculations!$D$31+(W$23*W35),0)</f>
        <v>0</v>
      </c>
      <c r="X36" s="63">
        <f>IF(X$19 &lt;= 'Data inputs'!$S$16, Calculations!$D$31+(X$23*X35),0)</f>
        <v>0</v>
      </c>
      <c r="Y36" s="63">
        <f>IF(Y$19 &lt;= 'Data inputs'!$S$16, Calculations!$D$31+(Y$23*Y35),0)</f>
        <v>0</v>
      </c>
      <c r="Z36" s="63">
        <f>IF(Z$19 &lt;= 'Data inputs'!$S$16, Calculations!$D$31+(Z$23*Z35),0)</f>
        <v>0</v>
      </c>
      <c r="AA36" s="63">
        <f>IF(AA$19 &lt;= 'Data inputs'!$S$16, Calculations!$D$31+(AA$23*AA35),0)</f>
        <v>0</v>
      </c>
      <c r="AB36" s="63">
        <f>IF(AB$19 &lt;= 'Data inputs'!$S$16, Calculations!$D$31+(AB$23*AB35),0)</f>
        <v>0</v>
      </c>
      <c r="AC36" s="63">
        <f>IF(AC$19 &lt;= 'Data inputs'!$S$16, Calculations!$D$31+(AC$23*AC35),0)</f>
        <v>0</v>
      </c>
      <c r="AD36" s="63">
        <f>IF(AD$19 &lt;= 'Data inputs'!$S$16, Calculations!$D$31+(AD$23*AD35),0)</f>
        <v>0</v>
      </c>
      <c r="AE36" s="63">
        <f>IF(AE$19 &lt;= 'Data inputs'!$S$16, Calculations!$D$31+(AE$23*AE35),0)</f>
        <v>0</v>
      </c>
      <c r="AF36" s="63">
        <f>IF(AF$19 &lt;= 'Data inputs'!$S$16, Calculations!$D$31+(AF$23*AF35),0)</f>
        <v>0</v>
      </c>
      <c r="AG36" s="63">
        <f>IF(AG$19 &lt;= 'Data inputs'!$S$16, Calculations!$D$31+(AG$23*AG35),0)</f>
        <v>0</v>
      </c>
      <c r="AH36" s="63">
        <f>IF(AH$19 &lt;= 'Data inputs'!$S$16, Calculations!$D$31+(AH$23*AH35),0)</f>
        <v>0</v>
      </c>
      <c r="AI36" s="63">
        <f>IF(AI$19 &lt;= 'Data inputs'!$S$16, Calculations!$D$31+(AI$23*AI35),0)</f>
        <v>0</v>
      </c>
      <c r="AJ36" s="63">
        <f>IF(AJ$19 &lt;= 'Data inputs'!$S$16, Calculations!$D$31+(AJ$23*AJ35),0)</f>
        <v>0</v>
      </c>
      <c r="AK36" s="63">
        <f>IF(AK$19 &lt;= 'Data inputs'!$S$16, Calculations!$D$31+(AK$23*AK35),0)</f>
        <v>0</v>
      </c>
      <c r="AL36" s="63">
        <f>IF(AL$19 &lt;= 'Data inputs'!$S$16, Calculations!$D$31+(AL$23*AL35),0)</f>
        <v>0</v>
      </c>
      <c r="AM36" s="63">
        <f>IF(AM$19 &lt;= 'Data inputs'!$S$16, Calculations!$D$31+(AM$23*AM35),0)</f>
        <v>0</v>
      </c>
      <c r="AN36" s="63">
        <f>IF(AN$19 &lt;= 'Data inputs'!$S$16, Calculations!$D$31+(AN$23*AN35),0)</f>
        <v>0</v>
      </c>
      <c r="AO36" s="63">
        <f>IF(AO$19 &lt;= 'Data inputs'!$S$16, Calculations!$D$31+(AO$23*AO35),0)</f>
        <v>0</v>
      </c>
      <c r="AP36" s="63">
        <f>IF(AP$19 &lt;= 'Data inputs'!$S$16, Calculations!$D$31+(AP$23*AP35),0)</f>
        <v>0</v>
      </c>
      <c r="AQ36" s="63">
        <f>IF(AQ$19 &lt;= 'Data inputs'!$S$16, Calculations!$D$31+(AQ$23*AQ35),0)</f>
        <v>0</v>
      </c>
      <c r="AR36" s="63">
        <f>IF(AR$19 &lt;= 'Data inputs'!$S$16, Calculations!$D$31+(AR$23*AR35),0)</f>
        <v>0</v>
      </c>
      <c r="AS36" s="63">
        <f>IF(AS$19 &lt;= 'Data inputs'!$S$16, Calculations!$D$31+(AS$23*AS35),0)</f>
        <v>0</v>
      </c>
      <c r="AT36" s="63">
        <f>IF(AT$19 &lt;= 'Data inputs'!$S$16, Calculations!$D$31+(AT$23*AT35),0)</f>
        <v>0</v>
      </c>
      <c r="AU36" s="63">
        <f>IF(AU$19 &lt;= 'Data inputs'!$S$16, Calculations!$D$31+(AU$23*AU35),0)</f>
        <v>0</v>
      </c>
      <c r="AV36" s="63">
        <f>IF(AV$19 &lt;= 'Data inputs'!$S$16, Calculations!$D$31+(AV$23*AV35),0)</f>
        <v>0</v>
      </c>
      <c r="AW36" s="63">
        <f>IF(AW$19 &lt;= 'Data inputs'!$S$16, Calculations!$D$31+(AW$23*AW35),0)</f>
        <v>0</v>
      </c>
      <c r="AX36" s="63">
        <f>IF(AX$19 &lt;= 'Data inputs'!$S$16, Calculations!$D$31+(AX$23*AX35),0)</f>
        <v>0</v>
      </c>
      <c r="AY36" s="63">
        <f>IF(AY$19 &lt;= 'Data inputs'!$S$16, Calculations!$D$31+(AY$23*AY35),0)</f>
        <v>0</v>
      </c>
      <c r="AZ36" s="63">
        <f>IF(AZ$19 &lt;= 'Data inputs'!$S$16, Calculations!$D$31+(AZ$23*AZ35),0)</f>
        <v>0</v>
      </c>
      <c r="BA36" s="63">
        <f>IF(BA$19 &lt;= 'Data inputs'!$S$16, Calculations!$D$31+(BA$23*BA35),0)</f>
        <v>0</v>
      </c>
      <c r="BB36" s="63">
        <f>IF(BB$19 &lt;= 'Data inputs'!$S$16, Calculations!$D$31+(BB$23*BB35),0)</f>
        <v>0</v>
      </c>
      <c r="BC36" s="63">
        <f>IF(BC$19 &lt;= 'Data inputs'!$S$16, Calculations!$D$31+(BC$23*BC35),0)</f>
        <v>0</v>
      </c>
      <c r="BD36" s="63">
        <f>IF(BD$19 &lt;= 'Data inputs'!$S$16, Calculations!$D$31+(BD$23*BD35),0)</f>
        <v>0</v>
      </c>
      <c r="BE36" s="63">
        <f>IF(BE$19 &lt;= 'Data inputs'!$S$16, Calculations!$D$31+(BE$23*BE35),0)</f>
        <v>0</v>
      </c>
      <c r="BF36" s="63">
        <f>IF(BF$19 &lt;= 'Data inputs'!$S$16, Calculations!$D$31+(BF$23*BF35),0)</f>
        <v>0</v>
      </c>
      <c r="BG36" s="63">
        <f>IF(BG$19 &lt;= 'Data inputs'!$S$16, Calculations!$D$31+(BG$23*BG35),0)</f>
        <v>0</v>
      </c>
      <c r="BH36" s="63">
        <f>IF(BH$19 &lt;= 'Data inputs'!$S$16, Calculations!$D$31+(BH$23*BH35),0)</f>
        <v>0</v>
      </c>
      <c r="BI36" s="63">
        <f>IF(BI$19 &lt;= 'Data inputs'!$S$16, Calculations!$D$31+(BI$23*BI35),0)</f>
        <v>0</v>
      </c>
      <c r="BJ36" s="63">
        <f>IF(BJ$19 &lt;= 'Data inputs'!$S$16, Calculations!$D$31+(BJ$23*BJ35),0)</f>
        <v>0</v>
      </c>
      <c r="BK36" s="63">
        <f>IF(BK$19 &lt;= 'Data inputs'!$S$16, Calculations!$D$31+(BK$23*BK35),0)</f>
        <v>0</v>
      </c>
      <c r="BL36" s="63">
        <f>IF(BL$19 &lt;= 'Data inputs'!$S$16, Calculations!$D$31+(BL$23*BL35),0)</f>
        <v>0</v>
      </c>
      <c r="BM36" s="63">
        <f>IF(BM$19 &lt;= 'Data inputs'!$S$16, Calculations!$D$31+(BM$23*BM35),0)</f>
        <v>0</v>
      </c>
      <c r="BN36" s="63">
        <f>IF(BN$19 &lt;= 'Data inputs'!$S$16, Calculations!$D$31+(BN$23*BN35),0)</f>
        <v>0</v>
      </c>
      <c r="BO36" s="63">
        <f>IF(BO$19 &lt;= 'Data inputs'!$S$16, Calculations!$D$31+(BO$23*BO35),0)</f>
        <v>0</v>
      </c>
      <c r="BP36" s="63">
        <f>IF(BP$19 &lt;= 'Data inputs'!$S$16, Calculations!$D$31+(BP$23*BP35),0)</f>
        <v>0</v>
      </c>
      <c r="BQ36" s="63">
        <f>IF(BQ$19 &lt;= 'Data inputs'!$S$16, Calculations!$D$31+(BQ$23*BQ35),0)</f>
        <v>0</v>
      </c>
      <c r="BR36" s="63">
        <f>IF(BR$19 &lt;= 'Data inputs'!$S$16, Calculations!$D$31+(BR$23*BR35),0)</f>
        <v>0</v>
      </c>
      <c r="BS36" s="63">
        <f>IF(BS$19 &lt;= 'Data inputs'!$S$16, Calculations!$D$31+(BS$23*BS35),0)</f>
        <v>0</v>
      </c>
      <c r="BT36" s="63">
        <f>IF(BT$19 &lt;= 'Data inputs'!$S$16, Calculations!$D$31+(BT$23*BT35),0)</f>
        <v>0</v>
      </c>
      <c r="BU36" s="63">
        <f>IF(BU$19 &lt;= 'Data inputs'!$S$16, Calculations!$D$31+(BU$23*BU35),0)</f>
        <v>0</v>
      </c>
      <c r="BV36" s="63">
        <f>IF(BV$19 &lt;= 'Data inputs'!$S$16, Calculations!$D$31+(BV$23*BV35),0)</f>
        <v>0</v>
      </c>
      <c r="BW36" s="63">
        <f>IF(BW$19 &lt;= 'Data inputs'!$S$16, Calculations!$D$31+(BW$23*BW35),0)</f>
        <v>0</v>
      </c>
      <c r="BX36" s="63">
        <f>IF(BX$19 &lt;= 'Data inputs'!$S$16, Calculations!$D$31+(BX$23*BX35),0)</f>
        <v>0</v>
      </c>
      <c r="BY36" s="63">
        <f>IF(BY$19 &lt;= 'Data inputs'!$S$16, Calculations!$D$31+(BY$23*BY35),0)</f>
        <v>0</v>
      </c>
      <c r="BZ36" s="63">
        <f>IF(BZ$19 &lt;= 'Data inputs'!$S$16, Calculations!$D$31+(BZ$23*BZ35),0)</f>
        <v>0</v>
      </c>
      <c r="CA36" s="63">
        <f>IF(CA$19 &lt;= 'Data inputs'!$S$16, Calculations!$D$31+(CA$23*CA35),0)</f>
        <v>0</v>
      </c>
      <c r="CB36" s="63">
        <f>IF(CB$19 &lt;= 'Data inputs'!$S$16, Calculations!$D$31+(CB$23*CB35),0)</f>
        <v>0</v>
      </c>
      <c r="CC36" s="63">
        <f>IF(CC$19 &lt;= 'Data inputs'!$S$16, Calculations!$D$31+(CC$23*CC35),0)</f>
        <v>0</v>
      </c>
      <c r="CD36" s="63">
        <f>IF(CD$19 &lt;= 'Data inputs'!$S$16, Calculations!$D$31+(CD$23*CD35),0)</f>
        <v>0</v>
      </c>
      <c r="CE36" s="63">
        <f>IF(CE$19 &lt;= 'Data inputs'!$S$16, Calculations!$D$31+(CE$23*CE35),0)</f>
        <v>0</v>
      </c>
      <c r="CF36" s="63">
        <f>IF(CF$19 &lt;= 'Data inputs'!$S$16, Calculations!$D$31+(CF$23*CF35),0)</f>
        <v>0</v>
      </c>
      <c r="CG36" s="63">
        <f>IF(CG$19 &lt;= 'Data inputs'!$S$16, Calculations!$D$31+(CG$23*CG35),0)</f>
        <v>0</v>
      </c>
      <c r="CH36" s="63">
        <f>IF(CH$19 &lt;= 'Data inputs'!$S$16, Calculations!$D$31+(CH$23*CH35),0)</f>
        <v>0</v>
      </c>
      <c r="CI36" s="63">
        <f>IF(CI$19 &lt;= 'Data inputs'!$S$16, Calculations!$D$31+(CI$23*CI35),0)</f>
        <v>0</v>
      </c>
      <c r="CJ36" s="63">
        <f>IF(CJ$19 &lt;= 'Data inputs'!$S$16, Calculations!$D$31+(CJ$23*CJ35),0)</f>
        <v>0</v>
      </c>
      <c r="CK36" s="63">
        <f>IF(CK$19 &lt;= 'Data inputs'!$S$16, Calculations!$D$31+(CK$23*CK35),0)</f>
        <v>0</v>
      </c>
      <c r="CL36" s="63">
        <f>IF(CL$19 &lt;= 'Data inputs'!$S$16, Calculations!$D$31+(CL$23*CL35),0)</f>
        <v>0</v>
      </c>
      <c r="CM36" s="63">
        <f>IF(CM$19 &lt;= 'Data inputs'!$S$16, Calculations!$D$31+(CM$23*CM35),0)</f>
        <v>0</v>
      </c>
      <c r="CN36" s="63">
        <f>IF(CN$19 &lt;= 'Data inputs'!$S$16, Calculations!$D$31+(CN$23*CN35),0)</f>
        <v>0</v>
      </c>
      <c r="CO36" s="63">
        <f>IF(CO$19 &lt;= 'Data inputs'!$S$16, Calculations!$D$31+(CO$23*CO35),0)</f>
        <v>0</v>
      </c>
      <c r="CP36" s="63">
        <f>IF(CP$19 &lt;= 'Data inputs'!$S$16, Calculations!$D$31+(CP$23*CP35),0)</f>
        <v>0</v>
      </c>
      <c r="CQ36" s="63">
        <f>IF(CQ$19 &lt;= 'Data inputs'!$S$16, Calculations!$D$31+(CQ$23*CQ35),0)</f>
        <v>0</v>
      </c>
      <c r="CR36" s="63">
        <f>IF(CR$19 &lt;= 'Data inputs'!$S$16, Calculations!$D$31+(CR$23*CR35),0)</f>
        <v>0</v>
      </c>
      <c r="CS36" s="63">
        <f>IF(CS$19 &lt;= 'Data inputs'!$S$16, Calculations!$D$31+(CS$23*CS35),0)</f>
        <v>0</v>
      </c>
      <c r="CT36" s="63">
        <f>IF(CT$19 &lt;= 'Data inputs'!$S$16, Calculations!$D$31+(CT$23*CT35),0)</f>
        <v>0</v>
      </c>
      <c r="CU36" s="63">
        <f>IF(CU$19 &lt;= 'Data inputs'!$S$16, Calculations!$D$31+(CU$23*CU35),0)</f>
        <v>0</v>
      </c>
      <c r="CV36" s="63">
        <f>IF(CV$19 &lt;= 'Data inputs'!$S$16, Calculations!$D$31+(CV$23*CV35),0)</f>
        <v>0</v>
      </c>
      <c r="CW36" s="63">
        <f>IF(CW$19 &lt;= 'Data inputs'!$S$16, Calculations!$D$31+(CW$23*CW35),0)</f>
        <v>0</v>
      </c>
      <c r="CX36" s="63">
        <f>IF(CX$19 &lt;= 'Data inputs'!$S$16, Calculations!$D$31+(CX$23*CX35),0)</f>
        <v>0</v>
      </c>
      <c r="CY36" s="63">
        <f>IF(CY$19 &lt;= 'Data inputs'!$S$16, Calculations!$D$31+(CY$23*CY35),0)</f>
        <v>0</v>
      </c>
      <c r="CZ36" s="63">
        <f>IF(CZ$19 &lt;= 'Data inputs'!$S$16, Calculations!$D$31+(CZ$23*CZ35),0)</f>
        <v>0</v>
      </c>
    </row>
    <row r="37" spans="1:104" s="56" customFormat="1">
      <c r="A37" s="96"/>
      <c r="B37" s="411"/>
      <c r="C37" s="85" t="s">
        <v>447</v>
      </c>
      <c r="D37" s="63">
        <f>D36*D$21</f>
        <v>0</v>
      </c>
      <c r="E37" s="71">
        <f t="shared" ref="E37:BL37" si="230">E36*E$21</f>
        <v>0</v>
      </c>
      <c r="F37" s="71">
        <f t="shared" si="230"/>
        <v>0</v>
      </c>
      <c r="G37" s="71">
        <f t="shared" si="230"/>
        <v>0</v>
      </c>
      <c r="H37" s="71">
        <f t="shared" si="230"/>
        <v>0</v>
      </c>
      <c r="I37" s="71">
        <f t="shared" si="230"/>
        <v>0</v>
      </c>
      <c r="J37" s="71">
        <f t="shared" si="230"/>
        <v>0</v>
      </c>
      <c r="K37" s="71">
        <f t="shared" si="230"/>
        <v>0</v>
      </c>
      <c r="L37" s="71">
        <f t="shared" si="230"/>
        <v>0</v>
      </c>
      <c r="M37" s="71">
        <f t="shared" si="230"/>
        <v>0</v>
      </c>
      <c r="N37" s="71">
        <f t="shared" si="230"/>
        <v>0</v>
      </c>
      <c r="O37" s="71">
        <f t="shared" si="230"/>
        <v>0</v>
      </c>
      <c r="P37" s="71">
        <f t="shared" si="230"/>
        <v>0</v>
      </c>
      <c r="Q37" s="71">
        <f t="shared" si="230"/>
        <v>0</v>
      </c>
      <c r="R37" s="71">
        <f t="shared" si="230"/>
        <v>0</v>
      </c>
      <c r="S37" s="71">
        <f t="shared" si="230"/>
        <v>0</v>
      </c>
      <c r="T37" s="71">
        <f t="shared" si="230"/>
        <v>0</v>
      </c>
      <c r="U37" s="71">
        <f t="shared" si="230"/>
        <v>0</v>
      </c>
      <c r="V37" s="71">
        <f t="shared" si="230"/>
        <v>0</v>
      </c>
      <c r="W37" s="71">
        <f t="shared" si="230"/>
        <v>0</v>
      </c>
      <c r="X37" s="71">
        <f t="shared" si="230"/>
        <v>0</v>
      </c>
      <c r="Y37" s="71">
        <f t="shared" si="230"/>
        <v>0</v>
      </c>
      <c r="Z37" s="71">
        <f t="shared" si="230"/>
        <v>0</v>
      </c>
      <c r="AA37" s="71">
        <f t="shared" si="230"/>
        <v>0</v>
      </c>
      <c r="AB37" s="71">
        <f t="shared" si="230"/>
        <v>0</v>
      </c>
      <c r="AC37" s="71">
        <f t="shared" si="230"/>
        <v>0</v>
      </c>
      <c r="AD37" s="71">
        <f t="shared" si="230"/>
        <v>0</v>
      </c>
      <c r="AE37" s="71">
        <f t="shared" si="230"/>
        <v>0</v>
      </c>
      <c r="AF37" s="71">
        <f t="shared" si="230"/>
        <v>0</v>
      </c>
      <c r="AG37" s="71">
        <f t="shared" si="230"/>
        <v>0</v>
      </c>
      <c r="AH37" s="71">
        <f t="shared" si="230"/>
        <v>0</v>
      </c>
      <c r="AI37" s="71">
        <f t="shared" si="230"/>
        <v>0</v>
      </c>
      <c r="AJ37" s="71">
        <f t="shared" si="230"/>
        <v>0</v>
      </c>
      <c r="AK37" s="71">
        <f t="shared" si="230"/>
        <v>0</v>
      </c>
      <c r="AL37" s="71">
        <f t="shared" si="230"/>
        <v>0</v>
      </c>
      <c r="AM37" s="71">
        <f t="shared" si="230"/>
        <v>0</v>
      </c>
      <c r="AN37" s="71">
        <f t="shared" si="230"/>
        <v>0</v>
      </c>
      <c r="AO37" s="71">
        <f t="shared" si="230"/>
        <v>0</v>
      </c>
      <c r="AP37" s="71">
        <f t="shared" si="230"/>
        <v>0</v>
      </c>
      <c r="AQ37" s="71">
        <f t="shared" si="230"/>
        <v>0</v>
      </c>
      <c r="AR37" s="71">
        <f t="shared" si="230"/>
        <v>0</v>
      </c>
      <c r="AS37" s="71">
        <f t="shared" si="230"/>
        <v>0</v>
      </c>
      <c r="AT37" s="71">
        <f t="shared" si="230"/>
        <v>0</v>
      </c>
      <c r="AU37" s="71">
        <f t="shared" si="230"/>
        <v>0</v>
      </c>
      <c r="AV37" s="71">
        <f t="shared" si="230"/>
        <v>0</v>
      </c>
      <c r="AW37" s="71">
        <f t="shared" si="230"/>
        <v>0</v>
      </c>
      <c r="AX37" s="71">
        <f t="shared" si="230"/>
        <v>0</v>
      </c>
      <c r="AY37" s="71">
        <f t="shared" si="230"/>
        <v>0</v>
      </c>
      <c r="AZ37" s="71">
        <f t="shared" si="230"/>
        <v>0</v>
      </c>
      <c r="BA37" s="71">
        <f t="shared" si="230"/>
        <v>0</v>
      </c>
      <c r="BB37" s="71">
        <f t="shared" si="230"/>
        <v>0</v>
      </c>
      <c r="BC37" s="71">
        <f t="shared" si="230"/>
        <v>0</v>
      </c>
      <c r="BD37" s="71">
        <f t="shared" si="230"/>
        <v>0</v>
      </c>
      <c r="BE37" s="71">
        <f t="shared" si="230"/>
        <v>0</v>
      </c>
      <c r="BF37" s="71">
        <f t="shared" si="230"/>
        <v>0</v>
      </c>
      <c r="BG37" s="71">
        <f t="shared" si="230"/>
        <v>0</v>
      </c>
      <c r="BH37" s="71">
        <f t="shared" si="230"/>
        <v>0</v>
      </c>
      <c r="BI37" s="71">
        <f t="shared" si="230"/>
        <v>0</v>
      </c>
      <c r="BJ37" s="71">
        <f t="shared" si="230"/>
        <v>0</v>
      </c>
      <c r="BK37" s="71">
        <f t="shared" si="230"/>
        <v>0</v>
      </c>
      <c r="BL37" s="71">
        <f t="shared" si="230"/>
        <v>0</v>
      </c>
      <c r="BM37" s="63">
        <f t="shared" ref="BM37:CZ37" si="231">BM36*BM$21</f>
        <v>0</v>
      </c>
      <c r="BN37" s="63">
        <f t="shared" si="231"/>
        <v>0</v>
      </c>
      <c r="BO37" s="63">
        <f t="shared" si="231"/>
        <v>0</v>
      </c>
      <c r="BP37" s="63">
        <f t="shared" si="231"/>
        <v>0</v>
      </c>
      <c r="BQ37" s="63">
        <f t="shared" si="231"/>
        <v>0</v>
      </c>
      <c r="BR37" s="63">
        <f t="shared" si="231"/>
        <v>0</v>
      </c>
      <c r="BS37" s="63">
        <f t="shared" si="231"/>
        <v>0</v>
      </c>
      <c r="BT37" s="63">
        <f t="shared" si="231"/>
        <v>0</v>
      </c>
      <c r="BU37" s="63">
        <f t="shared" si="231"/>
        <v>0</v>
      </c>
      <c r="BV37" s="63">
        <f t="shared" si="231"/>
        <v>0</v>
      </c>
      <c r="BW37" s="63">
        <f t="shared" si="231"/>
        <v>0</v>
      </c>
      <c r="BX37" s="63">
        <f t="shared" si="231"/>
        <v>0</v>
      </c>
      <c r="BY37" s="63">
        <f t="shared" si="231"/>
        <v>0</v>
      </c>
      <c r="BZ37" s="63">
        <f t="shared" si="231"/>
        <v>0</v>
      </c>
      <c r="CA37" s="63">
        <f t="shared" si="231"/>
        <v>0</v>
      </c>
      <c r="CB37" s="63">
        <f t="shared" si="231"/>
        <v>0</v>
      </c>
      <c r="CC37" s="63">
        <f t="shared" si="231"/>
        <v>0</v>
      </c>
      <c r="CD37" s="63">
        <f t="shared" si="231"/>
        <v>0</v>
      </c>
      <c r="CE37" s="63">
        <f t="shared" si="231"/>
        <v>0</v>
      </c>
      <c r="CF37" s="63">
        <f t="shared" si="231"/>
        <v>0</v>
      </c>
      <c r="CG37" s="63">
        <f t="shared" si="231"/>
        <v>0</v>
      </c>
      <c r="CH37" s="63">
        <f t="shared" si="231"/>
        <v>0</v>
      </c>
      <c r="CI37" s="63">
        <f t="shared" si="231"/>
        <v>0</v>
      </c>
      <c r="CJ37" s="63">
        <f t="shared" si="231"/>
        <v>0</v>
      </c>
      <c r="CK37" s="63">
        <f t="shared" si="231"/>
        <v>0</v>
      </c>
      <c r="CL37" s="63">
        <f t="shared" si="231"/>
        <v>0</v>
      </c>
      <c r="CM37" s="63">
        <f t="shared" si="231"/>
        <v>0</v>
      </c>
      <c r="CN37" s="63">
        <f t="shared" si="231"/>
        <v>0</v>
      </c>
      <c r="CO37" s="63">
        <f t="shared" si="231"/>
        <v>0</v>
      </c>
      <c r="CP37" s="63">
        <f t="shared" si="231"/>
        <v>0</v>
      </c>
      <c r="CQ37" s="63">
        <f t="shared" si="231"/>
        <v>0</v>
      </c>
      <c r="CR37" s="63">
        <f t="shared" si="231"/>
        <v>0</v>
      </c>
      <c r="CS37" s="63">
        <f t="shared" si="231"/>
        <v>0</v>
      </c>
      <c r="CT37" s="63">
        <f t="shared" si="231"/>
        <v>0</v>
      </c>
      <c r="CU37" s="63">
        <f t="shared" si="231"/>
        <v>0</v>
      </c>
      <c r="CV37" s="63">
        <f t="shared" si="231"/>
        <v>0</v>
      </c>
      <c r="CW37" s="63">
        <f t="shared" si="231"/>
        <v>0</v>
      </c>
      <c r="CX37" s="63">
        <f t="shared" si="231"/>
        <v>0</v>
      </c>
      <c r="CY37" s="63">
        <f t="shared" si="231"/>
        <v>0</v>
      </c>
      <c r="CZ37" s="63">
        <f t="shared" si="231"/>
        <v>0</v>
      </c>
    </row>
    <row r="38" spans="1:104" s="56" customFormat="1">
      <c r="A38" s="96"/>
      <c r="B38" s="412"/>
      <c r="C38" s="84" t="s">
        <v>448</v>
      </c>
      <c r="D38" s="69">
        <f ca="1">SUM(OFFSET(D37,,,,$D$24))</f>
        <v>0</v>
      </c>
      <c r="E38" s="76"/>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112"/>
      <c r="BN38" s="112"/>
      <c r="BO38" s="112"/>
      <c r="BP38" s="112"/>
      <c r="BQ38" s="112"/>
      <c r="BR38" s="112"/>
      <c r="BS38" s="112"/>
      <c r="BT38" s="112"/>
      <c r="BU38" s="112"/>
      <c r="BV38" s="112"/>
      <c r="BW38" s="112"/>
      <c r="BX38" s="112"/>
      <c r="BY38" s="112"/>
      <c r="BZ38" s="112"/>
      <c r="CA38" s="112"/>
      <c r="CB38" s="112"/>
      <c r="CC38" s="112"/>
      <c r="CD38" s="112"/>
      <c r="CE38" s="112"/>
      <c r="CF38" s="112"/>
      <c r="CG38" s="112"/>
      <c r="CH38" s="112"/>
      <c r="CI38" s="112"/>
      <c r="CJ38" s="112"/>
      <c r="CK38" s="112"/>
      <c r="CL38" s="112"/>
      <c r="CM38" s="112"/>
      <c r="CN38" s="112"/>
      <c r="CO38" s="112"/>
      <c r="CP38" s="112"/>
      <c r="CQ38" s="112"/>
      <c r="CR38" s="112"/>
      <c r="CS38" s="112"/>
      <c r="CT38" s="112"/>
      <c r="CU38" s="112"/>
      <c r="CV38" s="112"/>
      <c r="CW38" s="112"/>
      <c r="CX38" s="112"/>
      <c r="CY38" s="112"/>
      <c r="CZ38" s="112"/>
    </row>
    <row r="39" spans="1:104" s="56" customFormat="1">
      <c r="A39" s="96"/>
      <c r="B39" s="150"/>
      <c r="C39" s="86"/>
      <c r="D39" s="67"/>
      <c r="E39" s="68"/>
      <c r="F39" s="68"/>
      <c r="G39" s="68"/>
      <c r="H39" s="68"/>
      <c r="I39" s="68"/>
      <c r="J39" s="68"/>
      <c r="K39" s="68"/>
      <c r="L39" s="68"/>
      <c r="M39" s="68"/>
      <c r="N39" s="68"/>
      <c r="O39" s="68"/>
      <c r="P39" s="68"/>
      <c r="Q39" s="68"/>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c r="CC39" s="68"/>
      <c r="CD39" s="68"/>
      <c r="CE39" s="68"/>
      <c r="CF39" s="68"/>
      <c r="CG39" s="68"/>
      <c r="CH39" s="68"/>
      <c r="CI39" s="68"/>
      <c r="CJ39" s="68"/>
      <c r="CK39" s="68"/>
      <c r="CL39" s="68"/>
      <c r="CM39" s="68"/>
      <c r="CN39" s="68"/>
      <c r="CO39" s="68"/>
      <c r="CP39" s="68"/>
      <c r="CQ39" s="68"/>
      <c r="CR39" s="68"/>
      <c r="CS39" s="68"/>
      <c r="CT39" s="68"/>
      <c r="CU39" s="68"/>
      <c r="CV39" s="68"/>
      <c r="CW39" s="68"/>
      <c r="CX39" s="68"/>
      <c r="CY39" s="68"/>
      <c r="CZ39" s="68"/>
    </row>
    <row r="40" spans="1:104" s="56" customFormat="1">
      <c r="A40" s="96"/>
      <c r="B40" s="410" t="s">
        <v>118</v>
      </c>
      <c r="C40" s="84" t="s">
        <v>444</v>
      </c>
      <c r="D40" s="63">
        <f>Calculations!E14</f>
        <v>0</v>
      </c>
      <c r="E40" s="63">
        <f>D40</f>
        <v>0</v>
      </c>
      <c r="F40" s="63">
        <f t="shared" ref="F40" si="232">E40</f>
        <v>0</v>
      </c>
      <c r="G40" s="63">
        <f t="shared" ref="G40" si="233">F40</f>
        <v>0</v>
      </c>
      <c r="H40" s="63">
        <f t="shared" ref="H40" si="234">G40</f>
        <v>0</v>
      </c>
      <c r="I40" s="63">
        <f t="shared" ref="I40" si="235">H40</f>
        <v>0</v>
      </c>
      <c r="J40" s="63">
        <f t="shared" ref="J40" si="236">I40</f>
        <v>0</v>
      </c>
      <c r="K40" s="63">
        <f t="shared" ref="K40" si="237">J40</f>
        <v>0</v>
      </c>
      <c r="L40" s="63">
        <f t="shared" ref="L40" si="238">K40</f>
        <v>0</v>
      </c>
      <c r="M40" s="63">
        <f t="shared" ref="M40" si="239">L40</f>
        <v>0</v>
      </c>
      <c r="N40" s="63">
        <f t="shared" ref="N40" si="240">M40</f>
        <v>0</v>
      </c>
      <c r="O40" s="63">
        <f t="shared" ref="O40" si="241">N40</f>
        <v>0</v>
      </c>
      <c r="P40" s="63">
        <f t="shared" ref="P40" si="242">O40</f>
        <v>0</v>
      </c>
      <c r="Q40" s="63">
        <f t="shared" ref="Q40" si="243">P40</f>
        <v>0</v>
      </c>
      <c r="R40" s="63">
        <f t="shared" ref="R40" si="244">Q40</f>
        <v>0</v>
      </c>
      <c r="S40" s="63">
        <f t="shared" ref="S40" si="245">R40</f>
        <v>0</v>
      </c>
      <c r="T40" s="63">
        <f t="shared" ref="T40" si="246">S40</f>
        <v>0</v>
      </c>
      <c r="U40" s="63">
        <f t="shared" ref="U40" si="247">T40</f>
        <v>0</v>
      </c>
      <c r="V40" s="63">
        <f t="shared" ref="V40" si="248">U40</f>
        <v>0</v>
      </c>
      <c r="W40" s="63">
        <f t="shared" ref="W40" si="249">V40</f>
        <v>0</v>
      </c>
      <c r="X40" s="63">
        <f t="shared" ref="X40" si="250">W40</f>
        <v>0</v>
      </c>
      <c r="Y40" s="63">
        <f t="shared" ref="Y40" si="251">X40</f>
        <v>0</v>
      </c>
      <c r="Z40" s="63">
        <f t="shared" ref="Z40" si="252">Y40</f>
        <v>0</v>
      </c>
      <c r="AA40" s="63">
        <f t="shared" ref="AA40" si="253">Z40</f>
        <v>0</v>
      </c>
      <c r="AB40" s="63">
        <f t="shared" ref="AB40" si="254">AA40</f>
        <v>0</v>
      </c>
      <c r="AC40" s="63">
        <f t="shared" ref="AC40" si="255">AB40</f>
        <v>0</v>
      </c>
      <c r="AD40" s="63">
        <f t="shared" ref="AD40" si="256">AC40</f>
        <v>0</v>
      </c>
      <c r="AE40" s="63">
        <f t="shared" ref="AE40" si="257">AD40</f>
        <v>0</v>
      </c>
      <c r="AF40" s="63">
        <f t="shared" ref="AF40" si="258">AE40</f>
        <v>0</v>
      </c>
      <c r="AG40" s="63">
        <f t="shared" ref="AG40" si="259">AF40</f>
        <v>0</v>
      </c>
      <c r="AH40" s="63">
        <f t="shared" ref="AH40" si="260">AG40</f>
        <v>0</v>
      </c>
      <c r="AI40" s="63">
        <f t="shared" ref="AI40" si="261">AH40</f>
        <v>0</v>
      </c>
      <c r="AJ40" s="63">
        <f t="shared" ref="AJ40" si="262">AI40</f>
        <v>0</v>
      </c>
      <c r="AK40" s="63">
        <f t="shared" ref="AK40" si="263">AJ40</f>
        <v>0</v>
      </c>
      <c r="AL40" s="63">
        <f t="shared" ref="AL40" si="264">AK40</f>
        <v>0</v>
      </c>
      <c r="AM40" s="63">
        <f t="shared" ref="AM40" si="265">AL40</f>
        <v>0</v>
      </c>
      <c r="AN40" s="63">
        <f t="shared" ref="AN40" si="266">AM40</f>
        <v>0</v>
      </c>
      <c r="AO40" s="63">
        <f t="shared" ref="AO40" si="267">AN40</f>
        <v>0</v>
      </c>
      <c r="AP40" s="63">
        <f t="shared" ref="AP40" si="268">AO40</f>
        <v>0</v>
      </c>
      <c r="AQ40" s="63">
        <f t="shared" ref="AQ40" si="269">AP40</f>
        <v>0</v>
      </c>
      <c r="AR40" s="63">
        <f t="shared" ref="AR40" si="270">AQ40</f>
        <v>0</v>
      </c>
      <c r="AS40" s="63">
        <f t="shared" ref="AS40" si="271">AR40</f>
        <v>0</v>
      </c>
      <c r="AT40" s="63">
        <f t="shared" ref="AT40" si="272">AS40</f>
        <v>0</v>
      </c>
      <c r="AU40" s="63">
        <f t="shared" ref="AU40" si="273">AT40</f>
        <v>0</v>
      </c>
      <c r="AV40" s="63">
        <f t="shared" ref="AV40" si="274">AU40</f>
        <v>0</v>
      </c>
      <c r="AW40" s="63">
        <f t="shared" ref="AW40" si="275">AV40</f>
        <v>0</v>
      </c>
      <c r="AX40" s="63">
        <f t="shared" ref="AX40" si="276">AW40</f>
        <v>0</v>
      </c>
      <c r="AY40" s="63">
        <f t="shared" ref="AY40" si="277">AX40</f>
        <v>0</v>
      </c>
      <c r="AZ40" s="63">
        <f t="shared" ref="AZ40" si="278">AY40</f>
        <v>0</v>
      </c>
      <c r="BA40" s="63">
        <f t="shared" ref="BA40" si="279">AZ40</f>
        <v>0</v>
      </c>
      <c r="BB40" s="63">
        <f t="shared" ref="BB40" si="280">BA40</f>
        <v>0</v>
      </c>
      <c r="BC40" s="63">
        <f t="shared" ref="BC40" si="281">BB40</f>
        <v>0</v>
      </c>
      <c r="BD40" s="63">
        <f t="shared" ref="BD40" si="282">BC40</f>
        <v>0</v>
      </c>
      <c r="BE40" s="63">
        <f t="shared" ref="BE40" si="283">BD40</f>
        <v>0</v>
      </c>
      <c r="BF40" s="63">
        <f t="shared" ref="BF40" si="284">BE40</f>
        <v>0</v>
      </c>
      <c r="BG40" s="63">
        <f t="shared" ref="BG40" si="285">BF40</f>
        <v>0</v>
      </c>
      <c r="BH40" s="63">
        <f t="shared" ref="BH40" si="286">BG40</f>
        <v>0</v>
      </c>
      <c r="BI40" s="63">
        <f t="shared" ref="BI40" si="287">BH40</f>
        <v>0</v>
      </c>
      <c r="BJ40" s="63">
        <f t="shared" ref="BJ40" si="288">BI40</f>
        <v>0</v>
      </c>
      <c r="BK40" s="63">
        <f t="shared" ref="BK40" si="289">BJ40</f>
        <v>0</v>
      </c>
      <c r="BL40" s="63">
        <f t="shared" ref="BL40" si="290">BK40</f>
        <v>0</v>
      </c>
      <c r="BM40" s="63">
        <f t="shared" ref="BM40" si="291">BL40</f>
        <v>0</v>
      </c>
      <c r="BN40" s="63">
        <f t="shared" ref="BN40" si="292">BM40</f>
        <v>0</v>
      </c>
      <c r="BO40" s="63">
        <f t="shared" ref="BO40" si="293">BN40</f>
        <v>0</v>
      </c>
      <c r="BP40" s="63">
        <f t="shared" ref="BP40" si="294">BO40</f>
        <v>0</v>
      </c>
      <c r="BQ40" s="63">
        <f t="shared" ref="BQ40" si="295">BP40</f>
        <v>0</v>
      </c>
      <c r="BR40" s="63">
        <f t="shared" ref="BR40" si="296">BQ40</f>
        <v>0</v>
      </c>
      <c r="BS40" s="63">
        <f t="shared" ref="BS40" si="297">BR40</f>
        <v>0</v>
      </c>
      <c r="BT40" s="63">
        <f t="shared" ref="BT40" si="298">BS40</f>
        <v>0</v>
      </c>
      <c r="BU40" s="63">
        <f t="shared" ref="BU40" si="299">BT40</f>
        <v>0</v>
      </c>
      <c r="BV40" s="63">
        <f t="shared" ref="BV40" si="300">BU40</f>
        <v>0</v>
      </c>
      <c r="BW40" s="63">
        <f t="shared" ref="BW40" si="301">BV40</f>
        <v>0</v>
      </c>
      <c r="BX40" s="63">
        <f t="shared" ref="BX40" si="302">BW40</f>
        <v>0</v>
      </c>
      <c r="BY40" s="63">
        <f t="shared" ref="BY40" si="303">BX40</f>
        <v>0</v>
      </c>
      <c r="BZ40" s="63">
        <f t="shared" ref="BZ40" si="304">BY40</f>
        <v>0</v>
      </c>
      <c r="CA40" s="63">
        <f t="shared" ref="CA40" si="305">BZ40</f>
        <v>0</v>
      </c>
      <c r="CB40" s="63">
        <f t="shared" ref="CB40" si="306">CA40</f>
        <v>0</v>
      </c>
      <c r="CC40" s="63">
        <f t="shared" ref="CC40" si="307">CB40</f>
        <v>0</v>
      </c>
      <c r="CD40" s="63">
        <f t="shared" ref="CD40" si="308">CC40</f>
        <v>0</v>
      </c>
      <c r="CE40" s="63">
        <f t="shared" ref="CE40" si="309">CD40</f>
        <v>0</v>
      </c>
      <c r="CF40" s="63">
        <f t="shared" ref="CF40" si="310">CE40</f>
        <v>0</v>
      </c>
      <c r="CG40" s="63">
        <f t="shared" ref="CG40" si="311">CF40</f>
        <v>0</v>
      </c>
      <c r="CH40" s="63">
        <f t="shared" ref="CH40" si="312">CG40</f>
        <v>0</v>
      </c>
      <c r="CI40" s="63">
        <f t="shared" ref="CI40" si="313">CH40</f>
        <v>0</v>
      </c>
      <c r="CJ40" s="63">
        <f t="shared" ref="CJ40" si="314">CI40</f>
        <v>0</v>
      </c>
      <c r="CK40" s="63">
        <f t="shared" ref="CK40" si="315">CJ40</f>
        <v>0</v>
      </c>
      <c r="CL40" s="63">
        <f t="shared" ref="CL40" si="316">CK40</f>
        <v>0</v>
      </c>
      <c r="CM40" s="63">
        <f t="shared" ref="CM40" si="317">CL40</f>
        <v>0</v>
      </c>
      <c r="CN40" s="63">
        <f t="shared" ref="CN40" si="318">CM40</f>
        <v>0</v>
      </c>
      <c r="CO40" s="63">
        <f t="shared" ref="CO40" si="319">CN40</f>
        <v>0</v>
      </c>
      <c r="CP40" s="63">
        <f t="shared" ref="CP40" si="320">CO40</f>
        <v>0</v>
      </c>
      <c r="CQ40" s="63">
        <f t="shared" ref="CQ40" si="321">CP40</f>
        <v>0</v>
      </c>
      <c r="CR40" s="63">
        <f t="shared" ref="CR40" si="322">CQ40</f>
        <v>0</v>
      </c>
      <c r="CS40" s="63">
        <f t="shared" ref="CS40" si="323">CR40</f>
        <v>0</v>
      </c>
      <c r="CT40" s="63">
        <f t="shared" ref="CT40" si="324">CS40</f>
        <v>0</v>
      </c>
      <c r="CU40" s="63">
        <f t="shared" ref="CU40" si="325">CT40</f>
        <v>0</v>
      </c>
      <c r="CV40" s="63">
        <f t="shared" ref="CV40" si="326">CU40</f>
        <v>0</v>
      </c>
      <c r="CW40" s="63">
        <f t="shared" ref="CW40" si="327">CV40</f>
        <v>0</v>
      </c>
      <c r="CX40" s="63">
        <f t="shared" ref="CX40" si="328">CW40</f>
        <v>0</v>
      </c>
      <c r="CY40" s="63">
        <f t="shared" ref="CY40" si="329">CX40</f>
        <v>0</v>
      </c>
      <c r="CZ40" s="63">
        <f t="shared" ref="CZ40" si="330">CY40</f>
        <v>0</v>
      </c>
    </row>
    <row r="41" spans="1:104" s="56" customFormat="1">
      <c r="A41" s="96"/>
      <c r="B41" s="411"/>
      <c r="C41" s="84" t="s">
        <v>445</v>
      </c>
      <c r="D41" s="63">
        <f>Calculations!$E$40</f>
        <v>0</v>
      </c>
      <c r="E41" s="63">
        <f>Calculations!$E$40</f>
        <v>0</v>
      </c>
      <c r="F41" s="63">
        <f>Calculations!$E$40</f>
        <v>0</v>
      </c>
      <c r="G41" s="63">
        <f>Calculations!$E$40</f>
        <v>0</v>
      </c>
      <c r="H41" s="63">
        <f>Calculations!$E$40</f>
        <v>0</v>
      </c>
      <c r="I41" s="63">
        <f>Calculations!$E$40</f>
        <v>0</v>
      </c>
      <c r="J41" s="63">
        <f>Calculations!$E$40</f>
        <v>0</v>
      </c>
      <c r="K41" s="63">
        <f>Calculations!$E$40</f>
        <v>0</v>
      </c>
      <c r="L41" s="63">
        <f>Calculations!$E$40</f>
        <v>0</v>
      </c>
      <c r="M41" s="63">
        <f>Calculations!$E$40</f>
        <v>0</v>
      </c>
      <c r="N41" s="63">
        <f>Calculations!$E$40</f>
        <v>0</v>
      </c>
      <c r="O41" s="63">
        <f>Calculations!$E$40</f>
        <v>0</v>
      </c>
      <c r="P41" s="63">
        <f>Calculations!$E$40</f>
        <v>0</v>
      </c>
      <c r="Q41" s="63">
        <f>Calculations!$E$40</f>
        <v>0</v>
      </c>
      <c r="R41" s="63">
        <f>Calculations!$E$40</f>
        <v>0</v>
      </c>
      <c r="S41" s="63">
        <f>Calculations!$E$40</f>
        <v>0</v>
      </c>
      <c r="T41" s="63">
        <f>Calculations!$E$40</f>
        <v>0</v>
      </c>
      <c r="U41" s="63">
        <f>Calculations!$E$40</f>
        <v>0</v>
      </c>
      <c r="V41" s="63">
        <f>Calculations!$E$40</f>
        <v>0</v>
      </c>
      <c r="W41" s="63">
        <f>Calculations!$E$40</f>
        <v>0</v>
      </c>
      <c r="X41" s="63">
        <f>Calculations!$E$40</f>
        <v>0</v>
      </c>
      <c r="Y41" s="63">
        <f>Calculations!$E$40</f>
        <v>0</v>
      </c>
      <c r="Z41" s="63">
        <f>Calculations!$E$40</f>
        <v>0</v>
      </c>
      <c r="AA41" s="63">
        <f>Calculations!$E$40</f>
        <v>0</v>
      </c>
      <c r="AB41" s="63">
        <f>Calculations!$E$40</f>
        <v>0</v>
      </c>
      <c r="AC41" s="63">
        <f>Calculations!$E$40</f>
        <v>0</v>
      </c>
      <c r="AD41" s="63">
        <f>Calculations!$E$40</f>
        <v>0</v>
      </c>
      <c r="AE41" s="63">
        <f>Calculations!$E$40</f>
        <v>0</v>
      </c>
      <c r="AF41" s="63">
        <f>Calculations!$E$40</f>
        <v>0</v>
      </c>
      <c r="AG41" s="63">
        <f>Calculations!$E$40</f>
        <v>0</v>
      </c>
      <c r="AH41" s="63">
        <f>Calculations!$E$40</f>
        <v>0</v>
      </c>
      <c r="AI41" s="63">
        <f>Calculations!$E$40</f>
        <v>0</v>
      </c>
      <c r="AJ41" s="63">
        <f>Calculations!$E$40</f>
        <v>0</v>
      </c>
      <c r="AK41" s="63">
        <f>Calculations!$E$40</f>
        <v>0</v>
      </c>
      <c r="AL41" s="63">
        <f>Calculations!$E$40</f>
        <v>0</v>
      </c>
      <c r="AM41" s="63">
        <f>Calculations!$E$40</f>
        <v>0</v>
      </c>
      <c r="AN41" s="63">
        <f>Calculations!$E$40</f>
        <v>0</v>
      </c>
      <c r="AO41" s="63">
        <f>Calculations!$E$40</f>
        <v>0</v>
      </c>
      <c r="AP41" s="63">
        <f>Calculations!$E$40</f>
        <v>0</v>
      </c>
      <c r="AQ41" s="63">
        <f>Calculations!$E$40</f>
        <v>0</v>
      </c>
      <c r="AR41" s="63">
        <f>Calculations!$E$40</f>
        <v>0</v>
      </c>
      <c r="AS41" s="63">
        <f>Calculations!$E$40</f>
        <v>0</v>
      </c>
      <c r="AT41" s="63">
        <f>Calculations!$E$40</f>
        <v>0</v>
      </c>
      <c r="AU41" s="63">
        <f>Calculations!$E$40</f>
        <v>0</v>
      </c>
      <c r="AV41" s="63">
        <f>Calculations!$E$40</f>
        <v>0</v>
      </c>
      <c r="AW41" s="63">
        <f>Calculations!$E$40</f>
        <v>0</v>
      </c>
      <c r="AX41" s="63">
        <f>Calculations!$E$40</f>
        <v>0</v>
      </c>
      <c r="AY41" s="63">
        <f>Calculations!$E$40</f>
        <v>0</v>
      </c>
      <c r="AZ41" s="63">
        <f>Calculations!$E$40</f>
        <v>0</v>
      </c>
      <c r="BA41" s="63">
        <f>Calculations!$E$40</f>
        <v>0</v>
      </c>
      <c r="BB41" s="63">
        <f>Calculations!$E$40</f>
        <v>0</v>
      </c>
      <c r="BC41" s="63">
        <f>Calculations!$E$40</f>
        <v>0</v>
      </c>
      <c r="BD41" s="63">
        <f>Calculations!$E$40</f>
        <v>0</v>
      </c>
      <c r="BE41" s="63">
        <f>Calculations!$E$40</f>
        <v>0</v>
      </c>
      <c r="BF41" s="63">
        <f>Calculations!$E$40</f>
        <v>0</v>
      </c>
      <c r="BG41" s="63">
        <f>Calculations!$E$40</f>
        <v>0</v>
      </c>
      <c r="BH41" s="63">
        <f>Calculations!$E$40</f>
        <v>0</v>
      </c>
      <c r="BI41" s="63">
        <f>Calculations!$E$40</f>
        <v>0</v>
      </c>
      <c r="BJ41" s="63">
        <f>Calculations!$E$40</f>
        <v>0</v>
      </c>
      <c r="BK41" s="63">
        <f>Calculations!$E$40</f>
        <v>0</v>
      </c>
      <c r="BL41" s="63">
        <f>Calculations!$E$40</f>
        <v>0</v>
      </c>
      <c r="BM41" s="63">
        <f>Calculations!$E$40</f>
        <v>0</v>
      </c>
      <c r="BN41" s="63">
        <f>Calculations!$E$40</f>
        <v>0</v>
      </c>
      <c r="BO41" s="63">
        <f>Calculations!$E$40</f>
        <v>0</v>
      </c>
      <c r="BP41" s="63">
        <f>Calculations!$E$40</f>
        <v>0</v>
      </c>
      <c r="BQ41" s="63">
        <f>Calculations!$E$40</f>
        <v>0</v>
      </c>
      <c r="BR41" s="63">
        <f>Calculations!$E$40</f>
        <v>0</v>
      </c>
      <c r="BS41" s="63">
        <f>Calculations!$E$40</f>
        <v>0</v>
      </c>
      <c r="BT41" s="63">
        <f>Calculations!$E$40</f>
        <v>0</v>
      </c>
      <c r="BU41" s="63">
        <f>Calculations!$E$40</f>
        <v>0</v>
      </c>
      <c r="BV41" s="63">
        <f>Calculations!$E$40</f>
        <v>0</v>
      </c>
      <c r="BW41" s="63">
        <f>Calculations!$E$40</f>
        <v>0</v>
      </c>
      <c r="BX41" s="63">
        <f>Calculations!$E$40</f>
        <v>0</v>
      </c>
      <c r="BY41" s="63">
        <f>Calculations!$E$40</f>
        <v>0</v>
      </c>
      <c r="BZ41" s="63">
        <f>Calculations!$E$40</f>
        <v>0</v>
      </c>
      <c r="CA41" s="63">
        <f>Calculations!$E$40</f>
        <v>0</v>
      </c>
      <c r="CB41" s="63">
        <f>Calculations!$E$40</f>
        <v>0</v>
      </c>
      <c r="CC41" s="63">
        <f>Calculations!$E$40</f>
        <v>0</v>
      </c>
      <c r="CD41" s="63">
        <f>Calculations!$E$40</f>
        <v>0</v>
      </c>
      <c r="CE41" s="63">
        <f>Calculations!$E$40</f>
        <v>0</v>
      </c>
      <c r="CF41" s="63">
        <f>Calculations!$E$40</f>
        <v>0</v>
      </c>
      <c r="CG41" s="63">
        <f>Calculations!$E$40</f>
        <v>0</v>
      </c>
      <c r="CH41" s="63">
        <f>Calculations!$E$40</f>
        <v>0</v>
      </c>
      <c r="CI41" s="63">
        <f>Calculations!$E$40</f>
        <v>0</v>
      </c>
      <c r="CJ41" s="63">
        <f>Calculations!$E$40</f>
        <v>0</v>
      </c>
      <c r="CK41" s="63">
        <f>Calculations!$E$40</f>
        <v>0</v>
      </c>
      <c r="CL41" s="63">
        <f>Calculations!$E$40</f>
        <v>0</v>
      </c>
      <c r="CM41" s="63">
        <f>Calculations!$E$40</f>
        <v>0</v>
      </c>
      <c r="CN41" s="63">
        <f>Calculations!$E$40</f>
        <v>0</v>
      </c>
      <c r="CO41" s="63">
        <f>Calculations!$E$40</f>
        <v>0</v>
      </c>
      <c r="CP41" s="63">
        <f>Calculations!$E$40</f>
        <v>0</v>
      </c>
      <c r="CQ41" s="63">
        <f>Calculations!$E$40</f>
        <v>0</v>
      </c>
      <c r="CR41" s="63">
        <f>Calculations!$E$40</f>
        <v>0</v>
      </c>
      <c r="CS41" s="63">
        <f>Calculations!$E$40</f>
        <v>0</v>
      </c>
      <c r="CT41" s="63">
        <f>Calculations!$E$40</f>
        <v>0</v>
      </c>
      <c r="CU41" s="63">
        <f>Calculations!$E$40</f>
        <v>0</v>
      </c>
      <c r="CV41" s="63">
        <f>Calculations!$E$40</f>
        <v>0</v>
      </c>
      <c r="CW41" s="63">
        <f>Calculations!$E$40</f>
        <v>0</v>
      </c>
      <c r="CX41" s="63">
        <f>Calculations!$E$40</f>
        <v>0</v>
      </c>
      <c r="CY41" s="63">
        <f>Calculations!$E$40</f>
        <v>0</v>
      </c>
      <c r="CZ41" s="63">
        <f>Calculations!$E$40</f>
        <v>0</v>
      </c>
    </row>
    <row r="42" spans="1:104" s="56" customFormat="1">
      <c r="A42" s="96"/>
      <c r="B42" s="411"/>
      <c r="C42" s="84" t="s">
        <v>446</v>
      </c>
      <c r="D42" s="63">
        <f>IF(D$19 &lt;= 'Data inputs'!$T$16, Calculations!$E$31+(D$23*D41),0)</f>
        <v>0</v>
      </c>
      <c r="E42" s="63">
        <f>IF(E$19 &lt;= 'Data inputs'!$T$16, Calculations!$E$31+(E$23*E41),0)</f>
        <v>0</v>
      </c>
      <c r="F42" s="63">
        <f>IF(F$19 &lt;= 'Data inputs'!$T$16, Calculations!$E$31+(F$23*F41),0)</f>
        <v>0</v>
      </c>
      <c r="G42" s="63">
        <f>IF(G$19 &lt;= 'Data inputs'!$T$16, Calculations!$E$31+(G$23*G41),0)</f>
        <v>0</v>
      </c>
      <c r="H42" s="63">
        <f>IF(H$19 &lt;= 'Data inputs'!$T$16, Calculations!$E$31+(H$23*H41),0)</f>
        <v>0</v>
      </c>
      <c r="I42" s="63">
        <f>IF(I$19 &lt;= 'Data inputs'!$T$16, Calculations!$E$31+(I$23*I41),0)</f>
        <v>0</v>
      </c>
      <c r="J42" s="63">
        <f>IF(J$19 &lt;= 'Data inputs'!$T$16, Calculations!$E$31+(J$23*J41),0)</f>
        <v>0</v>
      </c>
      <c r="K42" s="63">
        <f>IF(K$19 &lt;= 'Data inputs'!$T$16, Calculations!$E$31+(K$23*K41),0)</f>
        <v>0</v>
      </c>
      <c r="L42" s="63">
        <f>IF(L$19 &lt;= 'Data inputs'!$T$16, Calculations!$E$31+(L$23*L41),0)</f>
        <v>0</v>
      </c>
      <c r="M42" s="63">
        <f>IF(M$19 &lt;= 'Data inputs'!$T$16, Calculations!$E$31+(M$23*M41),0)</f>
        <v>0</v>
      </c>
      <c r="N42" s="63">
        <f>IF(N$19 &lt;= 'Data inputs'!$T$16, Calculations!$E$31+(N$23*N41),0)</f>
        <v>0</v>
      </c>
      <c r="O42" s="63">
        <f>IF(O$19 &lt;= 'Data inputs'!$T$16, Calculations!$E$31+(O$23*O41),0)</f>
        <v>0</v>
      </c>
      <c r="P42" s="63">
        <f>IF(P$19 &lt;= 'Data inputs'!$T$16, Calculations!$E$31+(P$23*P41),0)</f>
        <v>0</v>
      </c>
      <c r="Q42" s="63">
        <f>IF(Q$19 &lt;= 'Data inputs'!$T$16, Calculations!$E$31+(Q$23*Q41),0)</f>
        <v>0</v>
      </c>
      <c r="R42" s="63">
        <f>IF(R$19 &lt;= 'Data inputs'!$T$16, Calculations!$E$31+(R$23*R41),0)</f>
        <v>0</v>
      </c>
      <c r="S42" s="63">
        <f>IF(S$19 &lt;= 'Data inputs'!$T$16, Calculations!$E$31+(S$23*S41),0)</f>
        <v>0</v>
      </c>
      <c r="T42" s="63">
        <f>IF(T$19 &lt;= 'Data inputs'!$T$16, Calculations!$E$31+(T$23*T41),0)</f>
        <v>0</v>
      </c>
      <c r="U42" s="63">
        <f>IF(U$19 &lt;= 'Data inputs'!$T$16, Calculations!$E$31+(U$23*U41),0)</f>
        <v>0</v>
      </c>
      <c r="V42" s="63">
        <f>IF(V$19 &lt;= 'Data inputs'!$T$16, Calculations!$E$31+(V$23*V41),0)</f>
        <v>0</v>
      </c>
      <c r="W42" s="63">
        <f>IF(W$19 &lt;= 'Data inputs'!$T$16, Calculations!$E$31+(W$23*W41),0)</f>
        <v>0</v>
      </c>
      <c r="X42" s="63">
        <f>IF(X$19 &lt;= 'Data inputs'!$T$16, Calculations!$E$31+(X$23*X41),0)</f>
        <v>0</v>
      </c>
      <c r="Y42" s="63">
        <f>IF(Y$19 &lt;= 'Data inputs'!$T$16, Calculations!$E$31+(Y$23*Y41),0)</f>
        <v>0</v>
      </c>
      <c r="Z42" s="63">
        <f>IF(Z$19 &lt;= 'Data inputs'!$T$16, Calculations!$E$31+(Z$23*Z41),0)</f>
        <v>0</v>
      </c>
      <c r="AA42" s="63">
        <f>IF(AA$19 &lt;= 'Data inputs'!$T$16, Calculations!$E$31+(AA$23*AA41),0)</f>
        <v>0</v>
      </c>
      <c r="AB42" s="63">
        <f>IF(AB$19 &lt;= 'Data inputs'!$T$16, Calculations!$E$31+(AB$23*AB41),0)</f>
        <v>0</v>
      </c>
      <c r="AC42" s="63">
        <f>IF(AC$19 &lt;= 'Data inputs'!$T$16, Calculations!$E$31+(AC$23*AC41),0)</f>
        <v>0</v>
      </c>
      <c r="AD42" s="63">
        <f>IF(AD$19 &lt;= 'Data inputs'!$T$16, Calculations!$E$31+(AD$23*AD41),0)</f>
        <v>0</v>
      </c>
      <c r="AE42" s="63">
        <f>IF(AE$19 &lt;= 'Data inputs'!$T$16, Calculations!$E$31+(AE$23*AE41),0)</f>
        <v>0</v>
      </c>
      <c r="AF42" s="63">
        <f>IF(AF$19 &lt;= 'Data inputs'!$T$16, Calculations!$E$31+(AF$23*AF41),0)</f>
        <v>0</v>
      </c>
      <c r="AG42" s="63">
        <f>IF(AG$19 &lt;= 'Data inputs'!$T$16, Calculations!$E$31+(AG$23*AG41),0)</f>
        <v>0</v>
      </c>
      <c r="AH42" s="63">
        <f>IF(AH$19 &lt;= 'Data inputs'!$T$16, Calculations!$E$31+(AH$23*AH41),0)</f>
        <v>0</v>
      </c>
      <c r="AI42" s="63">
        <f>IF(AI$19 &lt;= 'Data inputs'!$T$16, Calculations!$E$31+(AI$23*AI41),0)</f>
        <v>0</v>
      </c>
      <c r="AJ42" s="63">
        <f>IF(AJ$19 &lt;= 'Data inputs'!$T$16, Calculations!$E$31+(AJ$23*AJ41),0)</f>
        <v>0</v>
      </c>
      <c r="AK42" s="63">
        <f>IF(AK$19 &lt;= 'Data inputs'!$T$16, Calculations!$E$31+(AK$23*AK41),0)</f>
        <v>0</v>
      </c>
      <c r="AL42" s="63">
        <f>IF(AL$19 &lt;= 'Data inputs'!$T$16, Calculations!$E$31+(AL$23*AL41),0)</f>
        <v>0</v>
      </c>
      <c r="AM42" s="63">
        <f>IF(AM$19 &lt;= 'Data inputs'!$T$16, Calculations!$E$31+(AM$23*AM41),0)</f>
        <v>0</v>
      </c>
      <c r="AN42" s="63">
        <f>IF(AN$19 &lt;= 'Data inputs'!$T$16, Calculations!$E$31+(AN$23*AN41),0)</f>
        <v>0</v>
      </c>
      <c r="AO42" s="63">
        <f>IF(AO$19 &lt;= 'Data inputs'!$T$16, Calculations!$E$31+(AO$23*AO41),0)</f>
        <v>0</v>
      </c>
      <c r="AP42" s="63">
        <f>IF(AP$19 &lt;= 'Data inputs'!$T$16, Calculations!$E$31+(AP$23*AP41),0)</f>
        <v>0</v>
      </c>
      <c r="AQ42" s="63">
        <f>IF(AQ$19 &lt;= 'Data inputs'!$T$16, Calculations!$E$31+(AQ$23*AQ41),0)</f>
        <v>0</v>
      </c>
      <c r="AR42" s="63">
        <f>IF(AR$19 &lt;= 'Data inputs'!$T$16, Calculations!$E$31+(AR$23*AR41),0)</f>
        <v>0</v>
      </c>
      <c r="AS42" s="63">
        <f>IF(AS$19 &lt;= 'Data inputs'!$T$16, Calculations!$E$31+(AS$23*AS41),0)</f>
        <v>0</v>
      </c>
      <c r="AT42" s="63">
        <f>IF(AT$19 &lt;= 'Data inputs'!$T$16, Calculations!$E$31+(AT$23*AT41),0)</f>
        <v>0</v>
      </c>
      <c r="AU42" s="63">
        <f>IF(AU$19 &lt;= 'Data inputs'!$T$16, Calculations!$E$31+(AU$23*AU41),0)</f>
        <v>0</v>
      </c>
      <c r="AV42" s="63">
        <f>IF(AV$19 &lt;= 'Data inputs'!$T$16, Calculations!$E$31+(AV$23*AV41),0)</f>
        <v>0</v>
      </c>
      <c r="AW42" s="63">
        <f>IF(AW$19 &lt;= 'Data inputs'!$T$16, Calculations!$E$31+(AW$23*AW41),0)</f>
        <v>0</v>
      </c>
      <c r="AX42" s="63">
        <f>IF(AX$19 &lt;= 'Data inputs'!$T$16, Calculations!$E$31+(AX$23*AX41),0)</f>
        <v>0</v>
      </c>
      <c r="AY42" s="63">
        <f>IF(AY$19 &lt;= 'Data inputs'!$T$16, Calculations!$E$31+(AY$23*AY41),0)</f>
        <v>0</v>
      </c>
      <c r="AZ42" s="63">
        <f>IF(AZ$19 &lt;= 'Data inputs'!$T$16, Calculations!$E$31+(AZ$23*AZ41),0)</f>
        <v>0</v>
      </c>
      <c r="BA42" s="63">
        <f>IF(BA$19 &lt;= 'Data inputs'!$T$16, Calculations!$E$31+(BA$23*BA41),0)</f>
        <v>0</v>
      </c>
      <c r="BB42" s="63">
        <f>IF(BB$19 &lt;= 'Data inputs'!$T$16, Calculations!$E$31+(BB$23*BB41),0)</f>
        <v>0</v>
      </c>
      <c r="BC42" s="63">
        <f>IF(BC$19 &lt;= 'Data inputs'!$T$16, Calculations!$E$31+(BC$23*BC41),0)</f>
        <v>0</v>
      </c>
      <c r="BD42" s="63">
        <f>IF(BD$19 &lt;= 'Data inputs'!$T$16, Calculations!$E$31+(BD$23*BD41),0)</f>
        <v>0</v>
      </c>
      <c r="BE42" s="63">
        <f>IF(BE$19 &lt;= 'Data inputs'!$T$16, Calculations!$E$31+(BE$23*BE41),0)</f>
        <v>0</v>
      </c>
      <c r="BF42" s="63">
        <f>IF(BF$19 &lt;= 'Data inputs'!$T$16, Calculations!$E$31+(BF$23*BF41),0)</f>
        <v>0</v>
      </c>
      <c r="BG42" s="63">
        <f>IF(BG$19 &lt;= 'Data inputs'!$T$16, Calculations!$E$31+(BG$23*BG41),0)</f>
        <v>0</v>
      </c>
      <c r="BH42" s="63">
        <f>IF(BH$19 &lt;= 'Data inputs'!$T$16, Calculations!$E$31+(BH$23*BH41),0)</f>
        <v>0</v>
      </c>
      <c r="BI42" s="63">
        <f>IF(BI$19 &lt;= 'Data inputs'!$T$16, Calculations!$E$31+(BI$23*BI41),0)</f>
        <v>0</v>
      </c>
      <c r="BJ42" s="63">
        <f>IF(BJ$19 &lt;= 'Data inputs'!$T$16, Calculations!$E$31+(BJ$23*BJ41),0)</f>
        <v>0</v>
      </c>
      <c r="BK42" s="63">
        <f>IF(BK$19 &lt;= 'Data inputs'!$T$16, Calculations!$E$31+(BK$23*BK41),0)</f>
        <v>0</v>
      </c>
      <c r="BL42" s="63">
        <f>IF(BL$19 &lt;= 'Data inputs'!$T$16, Calculations!$E$31+(BL$23*BL41),0)</f>
        <v>0</v>
      </c>
      <c r="BM42" s="63">
        <f>IF(BM$19 &lt;= 'Data inputs'!$T$16, Calculations!$E$31+(BM$23*BM41),0)</f>
        <v>0</v>
      </c>
      <c r="BN42" s="63">
        <f>IF(BN$19 &lt;= 'Data inputs'!$T$16, Calculations!$E$31+(BN$23*BN41),0)</f>
        <v>0</v>
      </c>
      <c r="BO42" s="63">
        <f>IF(BO$19 &lt;= 'Data inputs'!$T$16, Calculations!$E$31+(BO$23*BO41),0)</f>
        <v>0</v>
      </c>
      <c r="BP42" s="63">
        <f>IF(BP$19 &lt;= 'Data inputs'!$T$16, Calculations!$E$31+(BP$23*BP41),0)</f>
        <v>0</v>
      </c>
      <c r="BQ42" s="63">
        <f>IF(BQ$19 &lt;= 'Data inputs'!$T$16, Calculations!$E$31+(BQ$23*BQ41),0)</f>
        <v>0</v>
      </c>
      <c r="BR42" s="63">
        <f>IF(BR$19 &lt;= 'Data inputs'!$T$16, Calculations!$E$31+(BR$23*BR41),0)</f>
        <v>0</v>
      </c>
      <c r="BS42" s="63">
        <f>IF(BS$19 &lt;= 'Data inputs'!$T$16, Calculations!$E$31+(BS$23*BS41),0)</f>
        <v>0</v>
      </c>
      <c r="BT42" s="63">
        <f>IF(BT$19 &lt;= 'Data inputs'!$T$16, Calculations!$E$31+(BT$23*BT41),0)</f>
        <v>0</v>
      </c>
      <c r="BU42" s="63">
        <f>IF(BU$19 &lt;= 'Data inputs'!$T$16, Calculations!$E$31+(BU$23*BU41),0)</f>
        <v>0</v>
      </c>
      <c r="BV42" s="63">
        <f>IF(BV$19 &lt;= 'Data inputs'!$T$16, Calculations!$E$31+(BV$23*BV41),0)</f>
        <v>0</v>
      </c>
      <c r="BW42" s="63">
        <f>IF(BW$19 &lt;= 'Data inputs'!$T$16, Calculations!$E$31+(BW$23*BW41),0)</f>
        <v>0</v>
      </c>
      <c r="BX42" s="63">
        <f>IF(BX$19 &lt;= 'Data inputs'!$T$16, Calculations!$E$31+(BX$23*BX41),0)</f>
        <v>0</v>
      </c>
      <c r="BY42" s="63">
        <f>IF(BY$19 &lt;= 'Data inputs'!$T$16, Calculations!$E$31+(BY$23*BY41),0)</f>
        <v>0</v>
      </c>
      <c r="BZ42" s="63">
        <f>IF(BZ$19 &lt;= 'Data inputs'!$T$16, Calculations!$E$31+(BZ$23*BZ41),0)</f>
        <v>0</v>
      </c>
      <c r="CA42" s="63">
        <f>IF(CA$19 &lt;= 'Data inputs'!$T$16, Calculations!$E$31+(CA$23*CA41),0)</f>
        <v>0</v>
      </c>
      <c r="CB42" s="63">
        <f>IF(CB$19 &lt;= 'Data inputs'!$T$16, Calculations!$E$31+(CB$23*CB41),0)</f>
        <v>0</v>
      </c>
      <c r="CC42" s="63">
        <f>IF(CC$19 &lt;= 'Data inputs'!$T$16, Calculations!$E$31+(CC$23*CC41),0)</f>
        <v>0</v>
      </c>
      <c r="CD42" s="63">
        <f>IF(CD$19 &lt;= 'Data inputs'!$T$16, Calculations!$E$31+(CD$23*CD41),0)</f>
        <v>0</v>
      </c>
      <c r="CE42" s="63">
        <f>IF(CE$19 &lt;= 'Data inputs'!$T$16, Calculations!$E$31+(CE$23*CE41),0)</f>
        <v>0</v>
      </c>
      <c r="CF42" s="63">
        <f>IF(CF$19 &lt;= 'Data inputs'!$T$16, Calculations!$E$31+(CF$23*CF41),0)</f>
        <v>0</v>
      </c>
      <c r="CG42" s="63">
        <f>IF(CG$19 &lt;= 'Data inputs'!$T$16, Calculations!$E$31+(CG$23*CG41),0)</f>
        <v>0</v>
      </c>
      <c r="CH42" s="63">
        <f>IF(CH$19 &lt;= 'Data inputs'!$T$16, Calculations!$E$31+(CH$23*CH41),0)</f>
        <v>0</v>
      </c>
      <c r="CI42" s="63">
        <f>IF(CI$19 &lt;= 'Data inputs'!$T$16, Calculations!$E$31+(CI$23*CI41),0)</f>
        <v>0</v>
      </c>
      <c r="CJ42" s="63">
        <f>IF(CJ$19 &lt;= 'Data inputs'!$T$16, Calculations!$E$31+(CJ$23*CJ41),0)</f>
        <v>0</v>
      </c>
      <c r="CK42" s="63">
        <f>IF(CK$19 &lt;= 'Data inputs'!$T$16, Calculations!$E$31+(CK$23*CK41),0)</f>
        <v>0</v>
      </c>
      <c r="CL42" s="63">
        <f>IF(CL$19 &lt;= 'Data inputs'!$T$16, Calculations!$E$31+(CL$23*CL41),0)</f>
        <v>0</v>
      </c>
      <c r="CM42" s="63">
        <f>IF(CM$19 &lt;= 'Data inputs'!$T$16, Calculations!$E$31+(CM$23*CM41),0)</f>
        <v>0</v>
      </c>
      <c r="CN42" s="63">
        <f>IF(CN$19 &lt;= 'Data inputs'!$T$16, Calculations!$E$31+(CN$23*CN41),0)</f>
        <v>0</v>
      </c>
      <c r="CO42" s="63">
        <f>IF(CO$19 &lt;= 'Data inputs'!$T$16, Calculations!$E$31+(CO$23*CO41),0)</f>
        <v>0</v>
      </c>
      <c r="CP42" s="63">
        <f>IF(CP$19 &lt;= 'Data inputs'!$T$16, Calculations!$E$31+(CP$23*CP41),0)</f>
        <v>0</v>
      </c>
      <c r="CQ42" s="63">
        <f>IF(CQ$19 &lt;= 'Data inputs'!$T$16, Calculations!$E$31+(CQ$23*CQ41),0)</f>
        <v>0</v>
      </c>
      <c r="CR42" s="63">
        <f>IF(CR$19 &lt;= 'Data inputs'!$T$16, Calculations!$E$31+(CR$23*CR41),0)</f>
        <v>0</v>
      </c>
      <c r="CS42" s="63">
        <f>IF(CS$19 &lt;= 'Data inputs'!$T$16, Calculations!$E$31+(CS$23*CS41),0)</f>
        <v>0</v>
      </c>
      <c r="CT42" s="63">
        <f>IF(CT$19 &lt;= 'Data inputs'!$T$16, Calculations!$E$31+(CT$23*CT41),0)</f>
        <v>0</v>
      </c>
      <c r="CU42" s="63">
        <f>IF(CU$19 &lt;= 'Data inputs'!$T$16, Calculations!$E$31+(CU$23*CU41),0)</f>
        <v>0</v>
      </c>
      <c r="CV42" s="63">
        <f>IF(CV$19 &lt;= 'Data inputs'!$T$16, Calculations!$E$31+(CV$23*CV41),0)</f>
        <v>0</v>
      </c>
      <c r="CW42" s="63">
        <f>IF(CW$19 &lt;= 'Data inputs'!$T$16, Calculations!$E$31+(CW$23*CW41),0)</f>
        <v>0</v>
      </c>
      <c r="CX42" s="63">
        <f>IF(CX$19 &lt;= 'Data inputs'!$T$16, Calculations!$E$31+(CX$23*CX41),0)</f>
        <v>0</v>
      </c>
      <c r="CY42" s="63">
        <f>IF(CY$19 &lt;= 'Data inputs'!$T$16, Calculations!$E$31+(CY$23*CY41),0)</f>
        <v>0</v>
      </c>
      <c r="CZ42" s="63">
        <f>IF(CZ$19 &lt;= 'Data inputs'!$T$16, Calculations!$E$31+(CZ$23*CZ41),0)</f>
        <v>0</v>
      </c>
    </row>
    <row r="43" spans="1:104" s="56" customFormat="1">
      <c r="A43" s="96"/>
      <c r="B43" s="411"/>
      <c r="C43" s="85" t="s">
        <v>447</v>
      </c>
      <c r="D43" s="63">
        <f>D42*D$21</f>
        <v>0</v>
      </c>
      <c r="E43" s="63">
        <f t="shared" ref="E43" si="331">E42*E$21</f>
        <v>0</v>
      </c>
      <c r="F43" s="63">
        <f t="shared" ref="F43" si="332">F42*F$21</f>
        <v>0</v>
      </c>
      <c r="G43" s="63">
        <f t="shared" ref="G43" si="333">G42*G$21</f>
        <v>0</v>
      </c>
      <c r="H43" s="63">
        <f t="shared" ref="H43" si="334">H42*H$21</f>
        <v>0</v>
      </c>
      <c r="I43" s="63">
        <f t="shared" ref="I43" si="335">I42*I$21</f>
        <v>0</v>
      </c>
      <c r="J43" s="63">
        <f t="shared" ref="J43" si="336">J42*J$21</f>
        <v>0</v>
      </c>
      <c r="K43" s="63">
        <f t="shared" ref="K43" si="337">K42*K$21</f>
        <v>0</v>
      </c>
      <c r="L43" s="63">
        <f t="shared" ref="L43" si="338">L42*L$21</f>
        <v>0</v>
      </c>
      <c r="M43" s="63">
        <f t="shared" ref="M43" si="339">M42*M$21</f>
        <v>0</v>
      </c>
      <c r="N43" s="63">
        <f t="shared" ref="N43" si="340">N42*N$21</f>
        <v>0</v>
      </c>
      <c r="O43" s="63">
        <f t="shared" ref="O43" si="341">O42*O$21</f>
        <v>0</v>
      </c>
      <c r="P43" s="63">
        <f t="shared" ref="P43" si="342">P42*P$21</f>
        <v>0</v>
      </c>
      <c r="Q43" s="63">
        <f t="shared" ref="Q43" si="343">Q42*Q$21</f>
        <v>0</v>
      </c>
      <c r="R43" s="63">
        <f t="shared" ref="R43" si="344">R42*R$21</f>
        <v>0</v>
      </c>
      <c r="S43" s="63">
        <f t="shared" ref="S43" si="345">S42*S$21</f>
        <v>0</v>
      </c>
      <c r="T43" s="63">
        <f t="shared" ref="T43" si="346">T42*T$21</f>
        <v>0</v>
      </c>
      <c r="U43" s="63">
        <f t="shared" ref="U43" si="347">U42*U$21</f>
        <v>0</v>
      </c>
      <c r="V43" s="63">
        <f t="shared" ref="V43" si="348">V42*V$21</f>
        <v>0</v>
      </c>
      <c r="W43" s="63">
        <f t="shared" ref="W43" si="349">W42*W$21</f>
        <v>0</v>
      </c>
      <c r="X43" s="63">
        <f t="shared" ref="X43" si="350">X42*X$21</f>
        <v>0</v>
      </c>
      <c r="Y43" s="63">
        <f t="shared" ref="Y43" si="351">Y42*Y$21</f>
        <v>0</v>
      </c>
      <c r="Z43" s="63">
        <f t="shared" ref="Z43" si="352">Z42*Z$21</f>
        <v>0</v>
      </c>
      <c r="AA43" s="63">
        <f t="shared" ref="AA43" si="353">AA42*AA$21</f>
        <v>0</v>
      </c>
      <c r="AB43" s="63">
        <f t="shared" ref="AB43" si="354">AB42*AB$21</f>
        <v>0</v>
      </c>
      <c r="AC43" s="63">
        <f t="shared" ref="AC43" si="355">AC42*AC$21</f>
        <v>0</v>
      </c>
      <c r="AD43" s="63">
        <f t="shared" ref="AD43" si="356">AD42*AD$21</f>
        <v>0</v>
      </c>
      <c r="AE43" s="63">
        <f t="shared" ref="AE43" si="357">AE42*AE$21</f>
        <v>0</v>
      </c>
      <c r="AF43" s="63">
        <f t="shared" ref="AF43" si="358">AF42*AF$21</f>
        <v>0</v>
      </c>
      <c r="AG43" s="63">
        <f t="shared" ref="AG43" si="359">AG42*AG$21</f>
        <v>0</v>
      </c>
      <c r="AH43" s="63">
        <f t="shared" ref="AH43" si="360">AH42*AH$21</f>
        <v>0</v>
      </c>
      <c r="AI43" s="63">
        <f t="shared" ref="AI43" si="361">AI42*AI$21</f>
        <v>0</v>
      </c>
      <c r="AJ43" s="63">
        <f t="shared" ref="AJ43" si="362">AJ42*AJ$21</f>
        <v>0</v>
      </c>
      <c r="AK43" s="63">
        <f t="shared" ref="AK43" si="363">AK42*AK$21</f>
        <v>0</v>
      </c>
      <c r="AL43" s="63">
        <f t="shared" ref="AL43" si="364">AL42*AL$21</f>
        <v>0</v>
      </c>
      <c r="AM43" s="63">
        <f t="shared" ref="AM43" si="365">AM42*AM$21</f>
        <v>0</v>
      </c>
      <c r="AN43" s="63">
        <f t="shared" ref="AN43" si="366">AN42*AN$21</f>
        <v>0</v>
      </c>
      <c r="AO43" s="63">
        <f t="shared" ref="AO43" si="367">AO42*AO$21</f>
        <v>0</v>
      </c>
      <c r="AP43" s="63">
        <f t="shared" ref="AP43" si="368">AP42*AP$21</f>
        <v>0</v>
      </c>
      <c r="AQ43" s="63">
        <f t="shared" ref="AQ43" si="369">AQ42*AQ$21</f>
        <v>0</v>
      </c>
      <c r="AR43" s="63">
        <f t="shared" ref="AR43" si="370">AR42*AR$21</f>
        <v>0</v>
      </c>
      <c r="AS43" s="63">
        <f t="shared" ref="AS43" si="371">AS42*AS$21</f>
        <v>0</v>
      </c>
      <c r="AT43" s="63">
        <f t="shared" ref="AT43" si="372">AT42*AT$21</f>
        <v>0</v>
      </c>
      <c r="AU43" s="63">
        <f t="shared" ref="AU43" si="373">AU42*AU$21</f>
        <v>0</v>
      </c>
      <c r="AV43" s="63">
        <f t="shared" ref="AV43" si="374">AV42*AV$21</f>
        <v>0</v>
      </c>
      <c r="AW43" s="63">
        <f t="shared" ref="AW43" si="375">AW42*AW$21</f>
        <v>0</v>
      </c>
      <c r="AX43" s="63">
        <f t="shared" ref="AX43" si="376">AX42*AX$21</f>
        <v>0</v>
      </c>
      <c r="AY43" s="63">
        <f t="shared" ref="AY43" si="377">AY42*AY$21</f>
        <v>0</v>
      </c>
      <c r="AZ43" s="63">
        <f t="shared" ref="AZ43" si="378">AZ42*AZ$21</f>
        <v>0</v>
      </c>
      <c r="BA43" s="63">
        <f t="shared" ref="BA43" si="379">BA42*BA$21</f>
        <v>0</v>
      </c>
      <c r="BB43" s="63">
        <f t="shared" ref="BB43" si="380">BB42*BB$21</f>
        <v>0</v>
      </c>
      <c r="BC43" s="63">
        <f t="shared" ref="BC43" si="381">BC42*BC$21</f>
        <v>0</v>
      </c>
      <c r="BD43" s="63">
        <f t="shared" ref="BD43" si="382">BD42*BD$21</f>
        <v>0</v>
      </c>
      <c r="BE43" s="63">
        <f t="shared" ref="BE43" si="383">BE42*BE$21</f>
        <v>0</v>
      </c>
      <c r="BF43" s="63">
        <f t="shared" ref="BF43" si="384">BF42*BF$21</f>
        <v>0</v>
      </c>
      <c r="BG43" s="63">
        <f t="shared" ref="BG43" si="385">BG42*BG$21</f>
        <v>0</v>
      </c>
      <c r="BH43" s="63">
        <f t="shared" ref="BH43" si="386">BH42*BH$21</f>
        <v>0</v>
      </c>
      <c r="BI43" s="63">
        <f t="shared" ref="BI43" si="387">BI42*BI$21</f>
        <v>0</v>
      </c>
      <c r="BJ43" s="63">
        <f t="shared" ref="BJ43" si="388">BJ42*BJ$21</f>
        <v>0</v>
      </c>
      <c r="BK43" s="63">
        <f t="shared" ref="BK43" si="389">BK42*BK$21</f>
        <v>0</v>
      </c>
      <c r="BL43" s="63">
        <f t="shared" ref="BL43:CZ43" si="390">BL42*BL$21</f>
        <v>0</v>
      </c>
      <c r="BM43" s="63">
        <f t="shared" si="390"/>
        <v>0</v>
      </c>
      <c r="BN43" s="63">
        <f t="shared" si="390"/>
        <v>0</v>
      </c>
      <c r="BO43" s="63">
        <f t="shared" si="390"/>
        <v>0</v>
      </c>
      <c r="BP43" s="63">
        <f t="shared" si="390"/>
        <v>0</v>
      </c>
      <c r="BQ43" s="63">
        <f t="shared" si="390"/>
        <v>0</v>
      </c>
      <c r="BR43" s="63">
        <f t="shared" si="390"/>
        <v>0</v>
      </c>
      <c r="BS43" s="63">
        <f t="shared" si="390"/>
        <v>0</v>
      </c>
      <c r="BT43" s="63">
        <f t="shared" si="390"/>
        <v>0</v>
      </c>
      <c r="BU43" s="63">
        <f t="shared" si="390"/>
        <v>0</v>
      </c>
      <c r="BV43" s="63">
        <f t="shared" si="390"/>
        <v>0</v>
      </c>
      <c r="BW43" s="63">
        <f t="shared" si="390"/>
        <v>0</v>
      </c>
      <c r="BX43" s="63">
        <f t="shared" si="390"/>
        <v>0</v>
      </c>
      <c r="BY43" s="63">
        <f t="shared" si="390"/>
        <v>0</v>
      </c>
      <c r="BZ43" s="63">
        <f t="shared" si="390"/>
        <v>0</v>
      </c>
      <c r="CA43" s="63">
        <f t="shared" si="390"/>
        <v>0</v>
      </c>
      <c r="CB43" s="63">
        <f t="shared" si="390"/>
        <v>0</v>
      </c>
      <c r="CC43" s="63">
        <f t="shared" si="390"/>
        <v>0</v>
      </c>
      <c r="CD43" s="63">
        <f t="shared" si="390"/>
        <v>0</v>
      </c>
      <c r="CE43" s="63">
        <f t="shared" si="390"/>
        <v>0</v>
      </c>
      <c r="CF43" s="63">
        <f t="shared" si="390"/>
        <v>0</v>
      </c>
      <c r="CG43" s="63">
        <f t="shared" si="390"/>
        <v>0</v>
      </c>
      <c r="CH43" s="63">
        <f t="shared" si="390"/>
        <v>0</v>
      </c>
      <c r="CI43" s="63">
        <f t="shared" si="390"/>
        <v>0</v>
      </c>
      <c r="CJ43" s="63">
        <f t="shared" si="390"/>
        <v>0</v>
      </c>
      <c r="CK43" s="63">
        <f t="shared" si="390"/>
        <v>0</v>
      </c>
      <c r="CL43" s="63">
        <f t="shared" si="390"/>
        <v>0</v>
      </c>
      <c r="CM43" s="63">
        <f t="shared" si="390"/>
        <v>0</v>
      </c>
      <c r="CN43" s="63">
        <f t="shared" si="390"/>
        <v>0</v>
      </c>
      <c r="CO43" s="63">
        <f t="shared" si="390"/>
        <v>0</v>
      </c>
      <c r="CP43" s="63">
        <f t="shared" si="390"/>
        <v>0</v>
      </c>
      <c r="CQ43" s="63">
        <f t="shared" si="390"/>
        <v>0</v>
      </c>
      <c r="CR43" s="63">
        <f t="shared" si="390"/>
        <v>0</v>
      </c>
      <c r="CS43" s="63">
        <f t="shared" si="390"/>
        <v>0</v>
      </c>
      <c r="CT43" s="63">
        <f t="shared" si="390"/>
        <v>0</v>
      </c>
      <c r="CU43" s="63">
        <f t="shared" si="390"/>
        <v>0</v>
      </c>
      <c r="CV43" s="63">
        <f t="shared" si="390"/>
        <v>0</v>
      </c>
      <c r="CW43" s="63">
        <f t="shared" si="390"/>
        <v>0</v>
      </c>
      <c r="CX43" s="63">
        <f t="shared" si="390"/>
        <v>0</v>
      </c>
      <c r="CY43" s="63">
        <f t="shared" si="390"/>
        <v>0</v>
      </c>
      <c r="CZ43" s="63">
        <f t="shared" si="390"/>
        <v>0</v>
      </c>
    </row>
    <row r="44" spans="1:104" s="56" customFormat="1">
      <c r="A44" s="96"/>
      <c r="B44" s="412"/>
      <c r="C44" s="84" t="s">
        <v>448</v>
      </c>
      <c r="D44" s="64">
        <f ca="1">SUM(OFFSET(D43,,,,$D$24))</f>
        <v>0</v>
      </c>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row>
    <row r="45" spans="1:104" s="56" customFormat="1">
      <c r="A45" s="96"/>
      <c r="B45" s="150"/>
      <c r="C45" s="86"/>
      <c r="D45" s="67"/>
      <c r="E45" s="68"/>
      <c r="F45" s="68"/>
      <c r="G45" s="68"/>
      <c r="H45" s="68"/>
      <c r="I45" s="68"/>
      <c r="J45" s="68"/>
      <c r="K45" s="68"/>
      <c r="L45" s="68"/>
      <c r="M45" s="68"/>
      <c r="N45" s="68"/>
      <c r="O45" s="68"/>
      <c r="P45" s="68"/>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row>
    <row r="46" spans="1:104" s="195" customFormat="1">
      <c r="A46" s="20"/>
      <c r="B46" s="193" t="s">
        <v>124</v>
      </c>
      <c r="D46" s="196"/>
      <c r="E46" s="196"/>
      <c r="F46" s="196"/>
      <c r="G46" s="196"/>
      <c r="H46" s="196"/>
      <c r="I46" s="196"/>
      <c r="J46" s="196"/>
      <c r="K46" s="196"/>
      <c r="L46" s="196"/>
      <c r="M46" s="196"/>
      <c r="N46" s="196"/>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196"/>
      <c r="BQ46" s="196"/>
      <c r="BR46" s="196"/>
      <c r="BS46" s="196"/>
      <c r="BT46" s="196"/>
      <c r="BU46" s="196"/>
      <c r="BV46" s="196"/>
      <c r="BW46" s="196"/>
      <c r="BX46" s="196"/>
      <c r="BY46" s="196"/>
      <c r="BZ46" s="196"/>
      <c r="CA46" s="196"/>
      <c r="CB46" s="196"/>
      <c r="CC46" s="196"/>
      <c r="CD46" s="196"/>
      <c r="CE46" s="196"/>
      <c r="CF46" s="196"/>
      <c r="CG46" s="196"/>
      <c r="CH46" s="196"/>
      <c r="CI46" s="196"/>
      <c r="CJ46" s="196"/>
      <c r="CK46" s="196"/>
      <c r="CL46" s="196"/>
      <c r="CM46" s="196"/>
      <c r="CN46" s="196"/>
      <c r="CO46" s="196"/>
      <c r="CP46" s="196"/>
      <c r="CQ46" s="196"/>
      <c r="CR46" s="196"/>
      <c r="CS46" s="196"/>
      <c r="CT46" s="196"/>
      <c r="CU46" s="196"/>
      <c r="CV46" s="196"/>
      <c r="CW46" s="196"/>
      <c r="CX46" s="196"/>
      <c r="CY46" s="196"/>
      <c r="CZ46" s="196"/>
    </row>
    <row r="47" spans="1:104">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0"/>
      <c r="CL47" s="90"/>
      <c r="CM47" s="90"/>
      <c r="CN47" s="90"/>
      <c r="CO47" s="90"/>
      <c r="CP47" s="90"/>
      <c r="CQ47" s="90"/>
      <c r="CR47" s="90"/>
      <c r="CS47" s="90"/>
      <c r="CT47" s="90"/>
      <c r="CU47" s="90"/>
      <c r="CV47" s="90"/>
      <c r="CW47" s="90"/>
      <c r="CX47" s="90"/>
      <c r="CY47" s="90"/>
      <c r="CZ47" s="90"/>
    </row>
    <row r="48" spans="1:104" s="56" customFormat="1">
      <c r="A48" s="96"/>
      <c r="B48" s="410" t="s">
        <v>116</v>
      </c>
      <c r="C48" s="84" t="s">
        <v>444</v>
      </c>
      <c r="D48" s="63">
        <f>Calculations!C50</f>
        <v>0</v>
      </c>
      <c r="E48" s="63">
        <f>D48</f>
        <v>0</v>
      </c>
      <c r="F48" s="63">
        <f t="shared" ref="F48" si="391">E48</f>
        <v>0</v>
      </c>
      <c r="G48" s="63">
        <f t="shared" ref="G48" si="392">F48</f>
        <v>0</v>
      </c>
      <c r="H48" s="63">
        <f t="shared" ref="H48" si="393">G48</f>
        <v>0</v>
      </c>
      <c r="I48" s="63">
        <f t="shared" ref="I48" si="394">H48</f>
        <v>0</v>
      </c>
      <c r="J48" s="63">
        <f t="shared" ref="J48" si="395">I48</f>
        <v>0</v>
      </c>
      <c r="K48" s="63">
        <f t="shared" ref="K48" si="396">J48</f>
        <v>0</v>
      </c>
      <c r="L48" s="63">
        <f t="shared" ref="L48" si="397">K48</f>
        <v>0</v>
      </c>
      <c r="M48" s="63">
        <f t="shared" ref="M48" si="398">L48</f>
        <v>0</v>
      </c>
      <c r="N48" s="63">
        <f t="shared" ref="N48" si="399">M48</f>
        <v>0</v>
      </c>
      <c r="O48" s="63">
        <f t="shared" ref="O48" si="400">N48</f>
        <v>0</v>
      </c>
      <c r="P48" s="63">
        <f t="shared" ref="P48" si="401">O48</f>
        <v>0</v>
      </c>
      <c r="Q48" s="63">
        <f t="shared" ref="Q48" si="402">P48</f>
        <v>0</v>
      </c>
      <c r="R48" s="63">
        <f t="shared" ref="R48" si="403">Q48</f>
        <v>0</v>
      </c>
      <c r="S48" s="63">
        <f t="shared" ref="S48" si="404">R48</f>
        <v>0</v>
      </c>
      <c r="T48" s="63">
        <f t="shared" ref="T48" si="405">S48</f>
        <v>0</v>
      </c>
      <c r="U48" s="63">
        <f t="shared" ref="U48" si="406">T48</f>
        <v>0</v>
      </c>
      <c r="V48" s="63">
        <f t="shared" ref="V48" si="407">U48</f>
        <v>0</v>
      </c>
      <c r="W48" s="63">
        <f t="shared" ref="W48" si="408">V48</f>
        <v>0</v>
      </c>
      <c r="X48" s="63">
        <f t="shared" ref="X48" si="409">W48</f>
        <v>0</v>
      </c>
      <c r="Y48" s="63">
        <f t="shared" ref="Y48" si="410">X48</f>
        <v>0</v>
      </c>
      <c r="Z48" s="63">
        <f t="shared" ref="Z48" si="411">Y48</f>
        <v>0</v>
      </c>
      <c r="AA48" s="63">
        <f t="shared" ref="AA48" si="412">Z48</f>
        <v>0</v>
      </c>
      <c r="AB48" s="63">
        <f t="shared" ref="AB48" si="413">AA48</f>
        <v>0</v>
      </c>
      <c r="AC48" s="63">
        <f t="shared" ref="AC48" si="414">AB48</f>
        <v>0</v>
      </c>
      <c r="AD48" s="63">
        <f t="shared" ref="AD48" si="415">AC48</f>
        <v>0</v>
      </c>
      <c r="AE48" s="63">
        <f t="shared" ref="AE48" si="416">AD48</f>
        <v>0</v>
      </c>
      <c r="AF48" s="63">
        <f t="shared" ref="AF48" si="417">AE48</f>
        <v>0</v>
      </c>
      <c r="AG48" s="63">
        <f t="shared" ref="AG48" si="418">AF48</f>
        <v>0</v>
      </c>
      <c r="AH48" s="63">
        <f t="shared" ref="AH48" si="419">AG48</f>
        <v>0</v>
      </c>
      <c r="AI48" s="63">
        <f t="shared" ref="AI48" si="420">AH48</f>
        <v>0</v>
      </c>
      <c r="AJ48" s="63">
        <f t="shared" ref="AJ48" si="421">AI48</f>
        <v>0</v>
      </c>
      <c r="AK48" s="63">
        <f t="shared" ref="AK48" si="422">AJ48</f>
        <v>0</v>
      </c>
      <c r="AL48" s="63">
        <f t="shared" ref="AL48" si="423">AK48</f>
        <v>0</v>
      </c>
      <c r="AM48" s="63">
        <f t="shared" ref="AM48" si="424">AL48</f>
        <v>0</v>
      </c>
      <c r="AN48" s="63">
        <f t="shared" ref="AN48" si="425">AM48</f>
        <v>0</v>
      </c>
      <c r="AO48" s="63">
        <f t="shared" ref="AO48" si="426">AN48</f>
        <v>0</v>
      </c>
      <c r="AP48" s="63">
        <f t="shared" ref="AP48" si="427">AO48</f>
        <v>0</v>
      </c>
      <c r="AQ48" s="63">
        <f t="shared" ref="AQ48" si="428">AP48</f>
        <v>0</v>
      </c>
      <c r="AR48" s="63">
        <f t="shared" ref="AR48" si="429">AQ48</f>
        <v>0</v>
      </c>
      <c r="AS48" s="63">
        <f t="shared" ref="AS48" si="430">AR48</f>
        <v>0</v>
      </c>
      <c r="AT48" s="63">
        <f t="shared" ref="AT48" si="431">AS48</f>
        <v>0</v>
      </c>
      <c r="AU48" s="63">
        <f t="shared" ref="AU48" si="432">AT48</f>
        <v>0</v>
      </c>
      <c r="AV48" s="63">
        <f t="shared" ref="AV48" si="433">AU48</f>
        <v>0</v>
      </c>
      <c r="AW48" s="63">
        <f t="shared" ref="AW48" si="434">AV48</f>
        <v>0</v>
      </c>
      <c r="AX48" s="63">
        <f t="shared" ref="AX48" si="435">AW48</f>
        <v>0</v>
      </c>
      <c r="AY48" s="63">
        <f t="shared" ref="AY48" si="436">AX48</f>
        <v>0</v>
      </c>
      <c r="AZ48" s="63">
        <f t="shared" ref="AZ48" si="437">AY48</f>
        <v>0</v>
      </c>
      <c r="BA48" s="63">
        <f t="shared" ref="BA48" si="438">AZ48</f>
        <v>0</v>
      </c>
      <c r="BB48" s="63">
        <f t="shared" ref="BB48" si="439">BA48</f>
        <v>0</v>
      </c>
      <c r="BC48" s="63">
        <f t="shared" ref="BC48" si="440">BB48</f>
        <v>0</v>
      </c>
      <c r="BD48" s="63">
        <f t="shared" ref="BD48" si="441">BC48</f>
        <v>0</v>
      </c>
      <c r="BE48" s="63">
        <f t="shared" ref="BE48" si="442">BD48</f>
        <v>0</v>
      </c>
      <c r="BF48" s="63">
        <f t="shared" ref="BF48" si="443">BE48</f>
        <v>0</v>
      </c>
      <c r="BG48" s="63">
        <f t="shared" ref="BG48" si="444">BF48</f>
        <v>0</v>
      </c>
      <c r="BH48" s="63">
        <f t="shared" ref="BH48" si="445">BG48</f>
        <v>0</v>
      </c>
      <c r="BI48" s="63">
        <f t="shared" ref="BI48" si="446">BH48</f>
        <v>0</v>
      </c>
      <c r="BJ48" s="63">
        <f t="shared" ref="BJ48" si="447">BI48</f>
        <v>0</v>
      </c>
      <c r="BK48" s="63">
        <f t="shared" ref="BK48" si="448">BJ48</f>
        <v>0</v>
      </c>
      <c r="BL48" s="63">
        <f t="shared" ref="BL48" si="449">BK48</f>
        <v>0</v>
      </c>
      <c r="BM48" s="63">
        <f t="shared" ref="BM48" si="450">BL48</f>
        <v>0</v>
      </c>
      <c r="BN48" s="63">
        <f t="shared" ref="BN48" si="451">BM48</f>
        <v>0</v>
      </c>
      <c r="BO48" s="63">
        <f t="shared" ref="BO48" si="452">BN48</f>
        <v>0</v>
      </c>
      <c r="BP48" s="63">
        <f t="shared" ref="BP48" si="453">BO48</f>
        <v>0</v>
      </c>
      <c r="BQ48" s="63">
        <f t="shared" ref="BQ48" si="454">BP48</f>
        <v>0</v>
      </c>
      <c r="BR48" s="63">
        <f t="shared" ref="BR48" si="455">BQ48</f>
        <v>0</v>
      </c>
      <c r="BS48" s="63">
        <f t="shared" ref="BS48" si="456">BR48</f>
        <v>0</v>
      </c>
      <c r="BT48" s="63">
        <f t="shared" ref="BT48" si="457">BS48</f>
        <v>0</v>
      </c>
      <c r="BU48" s="63">
        <f t="shared" ref="BU48" si="458">BT48</f>
        <v>0</v>
      </c>
      <c r="BV48" s="63">
        <f t="shared" ref="BV48" si="459">BU48</f>
        <v>0</v>
      </c>
      <c r="BW48" s="63">
        <f t="shared" ref="BW48" si="460">BV48</f>
        <v>0</v>
      </c>
      <c r="BX48" s="63">
        <f t="shared" ref="BX48" si="461">BW48</f>
        <v>0</v>
      </c>
      <c r="BY48" s="63">
        <f t="shared" ref="BY48" si="462">BX48</f>
        <v>0</v>
      </c>
      <c r="BZ48" s="63">
        <f t="shared" ref="BZ48" si="463">BY48</f>
        <v>0</v>
      </c>
      <c r="CA48" s="63">
        <f t="shared" ref="CA48" si="464">BZ48</f>
        <v>0</v>
      </c>
      <c r="CB48" s="63">
        <f t="shared" ref="CB48" si="465">CA48</f>
        <v>0</v>
      </c>
      <c r="CC48" s="63">
        <f t="shared" ref="CC48" si="466">CB48</f>
        <v>0</v>
      </c>
      <c r="CD48" s="63">
        <f t="shared" ref="CD48" si="467">CC48</f>
        <v>0</v>
      </c>
      <c r="CE48" s="63">
        <f t="shared" ref="CE48" si="468">CD48</f>
        <v>0</v>
      </c>
      <c r="CF48" s="63">
        <f t="shared" ref="CF48" si="469">CE48</f>
        <v>0</v>
      </c>
      <c r="CG48" s="63">
        <f t="shared" ref="CG48" si="470">CF48</f>
        <v>0</v>
      </c>
      <c r="CH48" s="63">
        <f t="shared" ref="CH48" si="471">CG48</f>
        <v>0</v>
      </c>
      <c r="CI48" s="63">
        <f t="shared" ref="CI48" si="472">CH48</f>
        <v>0</v>
      </c>
      <c r="CJ48" s="63">
        <f t="shared" ref="CJ48" si="473">CI48</f>
        <v>0</v>
      </c>
      <c r="CK48" s="63">
        <f t="shared" ref="CK48" si="474">CJ48</f>
        <v>0</v>
      </c>
      <c r="CL48" s="63">
        <f t="shared" ref="CL48" si="475">CK48</f>
        <v>0</v>
      </c>
      <c r="CM48" s="63">
        <f t="shared" ref="CM48" si="476">CL48</f>
        <v>0</v>
      </c>
      <c r="CN48" s="63">
        <f t="shared" ref="CN48" si="477">CM48</f>
        <v>0</v>
      </c>
      <c r="CO48" s="63">
        <f t="shared" ref="CO48" si="478">CN48</f>
        <v>0</v>
      </c>
      <c r="CP48" s="63">
        <f t="shared" ref="CP48" si="479">CO48</f>
        <v>0</v>
      </c>
      <c r="CQ48" s="63">
        <f t="shared" ref="CQ48" si="480">CP48</f>
        <v>0</v>
      </c>
      <c r="CR48" s="63">
        <f t="shared" ref="CR48" si="481">CQ48</f>
        <v>0</v>
      </c>
      <c r="CS48" s="63">
        <f t="shared" ref="CS48" si="482">CR48</f>
        <v>0</v>
      </c>
      <c r="CT48" s="63">
        <f t="shared" ref="CT48" si="483">CS48</f>
        <v>0</v>
      </c>
      <c r="CU48" s="63">
        <f t="shared" ref="CU48" si="484">CT48</f>
        <v>0</v>
      </c>
      <c r="CV48" s="63">
        <f t="shared" ref="CV48" si="485">CU48</f>
        <v>0</v>
      </c>
      <c r="CW48" s="63">
        <f t="shared" ref="CW48" si="486">CV48</f>
        <v>0</v>
      </c>
      <c r="CX48" s="63">
        <f t="shared" ref="CX48" si="487">CW48</f>
        <v>0</v>
      </c>
      <c r="CY48" s="63">
        <f t="shared" ref="CY48" si="488">CX48</f>
        <v>0</v>
      </c>
      <c r="CZ48" s="63">
        <f t="shared" ref="CZ48" si="489">CY48</f>
        <v>0</v>
      </c>
    </row>
    <row r="49" spans="1:104" s="56" customFormat="1">
      <c r="A49" s="96"/>
      <c r="B49" s="411"/>
      <c r="C49" s="84" t="s">
        <v>446</v>
      </c>
      <c r="D49" s="63">
        <f>IF(D$19 &lt;= 'Data inputs'!$R$24, Calculations!$C$54,0)</f>
        <v>0</v>
      </c>
      <c r="E49" s="63">
        <f>IF(E$19 &lt;= 'Data inputs'!$R$24, Calculations!$C$54,0)</f>
        <v>0</v>
      </c>
      <c r="F49" s="63">
        <f>IF(F$19 &lt;= 'Data inputs'!$R$24, Calculations!$C$54,0)</f>
        <v>0</v>
      </c>
      <c r="G49" s="63">
        <f>IF(G$19 &lt;= 'Data inputs'!$R$24, Calculations!$C$54,0)</f>
        <v>0</v>
      </c>
      <c r="H49" s="63">
        <f>IF(H$19 &lt;= 'Data inputs'!$R$24, Calculations!$C$54,0)</f>
        <v>0</v>
      </c>
      <c r="I49" s="63">
        <f>IF(I$19 &lt;= 'Data inputs'!$R$24, Calculations!$C$54,0)</f>
        <v>0</v>
      </c>
      <c r="J49" s="63">
        <f>IF(J$19 &lt;= 'Data inputs'!$R$24, Calculations!$C$54,0)</f>
        <v>0</v>
      </c>
      <c r="K49" s="63">
        <f>IF(K$19 &lt;= 'Data inputs'!$R$24, Calculations!$C$54,0)</f>
        <v>0</v>
      </c>
      <c r="L49" s="63">
        <f>IF(L$19 &lt;= 'Data inputs'!$R$24, Calculations!$C$54,0)</f>
        <v>0</v>
      </c>
      <c r="M49" s="63">
        <f>IF(M$19 &lt;= 'Data inputs'!$R$24, Calculations!$C$54,0)</f>
        <v>0</v>
      </c>
      <c r="N49" s="63">
        <f>IF(N$19 &lt;= 'Data inputs'!$R$24, Calculations!$C$54,0)</f>
        <v>0</v>
      </c>
      <c r="O49" s="63">
        <f>IF(O$19 &lt;= 'Data inputs'!$R$24, Calculations!$C$54,0)</f>
        <v>0</v>
      </c>
      <c r="P49" s="63">
        <f>IF(P$19 &lt;= 'Data inputs'!$R$24, Calculations!$C$54,0)</f>
        <v>0</v>
      </c>
      <c r="Q49" s="63">
        <f>IF(Q$19 &lt;= 'Data inputs'!$R$24, Calculations!$C$54,0)</f>
        <v>0</v>
      </c>
      <c r="R49" s="63">
        <f>IF(R$19 &lt;= 'Data inputs'!$R$24, Calculations!$C$54,0)</f>
        <v>0</v>
      </c>
      <c r="S49" s="63">
        <f>IF(S$19 &lt;= 'Data inputs'!$R$24, Calculations!$C$54,0)</f>
        <v>0</v>
      </c>
      <c r="T49" s="63">
        <f>IF(T$19 &lt;= 'Data inputs'!$R$24, Calculations!$C$54,0)</f>
        <v>0</v>
      </c>
      <c r="U49" s="63">
        <f>IF(U$19 &lt;= 'Data inputs'!$R$24, Calculations!$C$54,0)</f>
        <v>0</v>
      </c>
      <c r="V49" s="63">
        <f>IF(V$19 &lt;= 'Data inputs'!$R$24, Calculations!$C$54,0)</f>
        <v>0</v>
      </c>
      <c r="W49" s="63">
        <f>IF(W$19 &lt;= 'Data inputs'!$R$24, Calculations!$C$54,0)</f>
        <v>0</v>
      </c>
      <c r="X49" s="63">
        <f>IF(X$19 &lt;= 'Data inputs'!$R$24, Calculations!$C$54,0)</f>
        <v>0</v>
      </c>
      <c r="Y49" s="63">
        <f>IF(Y$19 &lt;= 'Data inputs'!$R$24, Calculations!$C$54,0)</f>
        <v>0</v>
      </c>
      <c r="Z49" s="63">
        <f>IF(Z$19 &lt;= 'Data inputs'!$R$24, Calculations!$C$54,0)</f>
        <v>0</v>
      </c>
      <c r="AA49" s="63">
        <f>IF(AA$19 &lt;= 'Data inputs'!$R$24, Calculations!$C$54,0)</f>
        <v>0</v>
      </c>
      <c r="AB49" s="63">
        <f>IF(AB$19 &lt;= 'Data inputs'!$R$24, Calculations!$C$54,0)</f>
        <v>0</v>
      </c>
      <c r="AC49" s="63">
        <f>IF(AC$19 &lt;= 'Data inputs'!$R$24, Calculations!$C$54,0)</f>
        <v>0</v>
      </c>
      <c r="AD49" s="63">
        <f>IF(AD$19 &lt;= 'Data inputs'!$R$24, Calculations!$C$54,0)</f>
        <v>0</v>
      </c>
      <c r="AE49" s="63">
        <f>IF(AE$19 &lt;= 'Data inputs'!$R$24, Calculations!$C$54,0)</f>
        <v>0</v>
      </c>
      <c r="AF49" s="63">
        <f>IF(AF$19 &lt;= 'Data inputs'!$R$24, Calculations!$C$54,0)</f>
        <v>0</v>
      </c>
      <c r="AG49" s="63">
        <f>IF(AG$19 &lt;= 'Data inputs'!$R$24, Calculations!$C$54,0)</f>
        <v>0</v>
      </c>
      <c r="AH49" s="63">
        <f>IF(AH$19 &lt;= 'Data inputs'!$R$24, Calculations!$C$54,0)</f>
        <v>0</v>
      </c>
      <c r="AI49" s="63">
        <f>IF(AI$19 &lt;= 'Data inputs'!$R$24, Calculations!$C$54,0)</f>
        <v>0</v>
      </c>
      <c r="AJ49" s="63">
        <f>IF(AJ$19 &lt;= 'Data inputs'!$R$24, Calculations!$C$54,0)</f>
        <v>0</v>
      </c>
      <c r="AK49" s="63">
        <f>IF(AK$19 &lt;= 'Data inputs'!$R$24, Calculations!$C$54,0)</f>
        <v>0</v>
      </c>
      <c r="AL49" s="63">
        <f>IF(AL$19 &lt;= 'Data inputs'!$R$24, Calculations!$C$54,0)</f>
        <v>0</v>
      </c>
      <c r="AM49" s="63">
        <f>IF(AM$19 &lt;= 'Data inputs'!$R$24, Calculations!$C$54,0)</f>
        <v>0</v>
      </c>
      <c r="AN49" s="63">
        <f>IF(AN$19 &lt;= 'Data inputs'!$R$24, Calculations!$C$54,0)</f>
        <v>0</v>
      </c>
      <c r="AO49" s="63">
        <f>IF(AO$19 &lt;= 'Data inputs'!$R$24, Calculations!$C$54,0)</f>
        <v>0</v>
      </c>
      <c r="AP49" s="63">
        <f>IF(AP$19 &lt;= 'Data inputs'!$R$24, Calculations!$C$54,0)</f>
        <v>0</v>
      </c>
      <c r="AQ49" s="63">
        <f>IF(AQ$19 &lt;= 'Data inputs'!$R$24, Calculations!$C$54,0)</f>
        <v>0</v>
      </c>
      <c r="AR49" s="63">
        <f>IF(AR$19 &lt;= 'Data inputs'!$R$24, Calculations!$C$54,0)</f>
        <v>0</v>
      </c>
      <c r="AS49" s="63">
        <f>IF(AS$19 &lt;= 'Data inputs'!$R$24, Calculations!$C$54,0)</f>
        <v>0</v>
      </c>
      <c r="AT49" s="63">
        <f>IF(AT$19 &lt;= 'Data inputs'!$R$24, Calculations!$C$54,0)</f>
        <v>0</v>
      </c>
      <c r="AU49" s="63">
        <f>IF(AU$19 &lt;= 'Data inputs'!$R$24, Calculations!$C$54,0)</f>
        <v>0</v>
      </c>
      <c r="AV49" s="63">
        <f>IF(AV$19 &lt;= 'Data inputs'!$R$24, Calculations!$C$54,0)</f>
        <v>0</v>
      </c>
      <c r="AW49" s="63">
        <f>IF(AW$19 &lt;= 'Data inputs'!$R$24, Calculations!$C$54,0)</f>
        <v>0</v>
      </c>
      <c r="AX49" s="63">
        <f>IF(AX$19 &lt;= 'Data inputs'!$R$24, Calculations!$C$54,0)</f>
        <v>0</v>
      </c>
      <c r="AY49" s="63">
        <f>IF(AY$19 &lt;= 'Data inputs'!$R$24, Calculations!$C$54,0)</f>
        <v>0</v>
      </c>
      <c r="AZ49" s="63">
        <f>IF(AZ$19 &lt;= 'Data inputs'!$R$24, Calculations!$C$54,0)</f>
        <v>0</v>
      </c>
      <c r="BA49" s="63">
        <f>IF(BA$19 &lt;= 'Data inputs'!$R$24, Calculations!$C$54,0)</f>
        <v>0</v>
      </c>
      <c r="BB49" s="63">
        <f>IF(BB$19 &lt;= 'Data inputs'!$R$24, Calculations!$C$54,0)</f>
        <v>0</v>
      </c>
      <c r="BC49" s="63">
        <f>IF(BC$19 &lt;= 'Data inputs'!$R$24, Calculations!$C$54,0)</f>
        <v>0</v>
      </c>
      <c r="BD49" s="63">
        <f>IF(BD$19 &lt;= 'Data inputs'!$R$24, Calculations!$C$54,0)</f>
        <v>0</v>
      </c>
      <c r="BE49" s="63">
        <f>IF(BE$19 &lt;= 'Data inputs'!$R$24, Calculations!$C$54,0)</f>
        <v>0</v>
      </c>
      <c r="BF49" s="63">
        <f>IF(BF$19 &lt;= 'Data inputs'!$R$24, Calculations!$C$54,0)</f>
        <v>0</v>
      </c>
      <c r="BG49" s="63">
        <f>IF(BG$19 &lt;= 'Data inputs'!$R$24, Calculations!$C$54,0)</f>
        <v>0</v>
      </c>
      <c r="BH49" s="63">
        <f>IF(BH$19 &lt;= 'Data inputs'!$R$24, Calculations!$C$54,0)</f>
        <v>0</v>
      </c>
      <c r="BI49" s="63">
        <f>IF(BI$19 &lt;= 'Data inputs'!$R$24, Calculations!$C$54,0)</f>
        <v>0</v>
      </c>
      <c r="BJ49" s="63">
        <f>IF(BJ$19 &lt;= 'Data inputs'!$R$24, Calculations!$C$54,0)</f>
        <v>0</v>
      </c>
      <c r="BK49" s="63">
        <f>IF(BK$19 &lt;= 'Data inputs'!$R$24, Calculations!$C$54,0)</f>
        <v>0</v>
      </c>
      <c r="BL49" s="63">
        <f>IF(BL$19 &lt;= 'Data inputs'!$R$24, Calculations!$C$54,0)</f>
        <v>0</v>
      </c>
      <c r="BM49" s="63">
        <f>IF(BM$19 &lt;= 'Data inputs'!$R$24, Calculations!$C$54,0)</f>
        <v>0</v>
      </c>
      <c r="BN49" s="63">
        <f>IF(BN$19 &lt;= 'Data inputs'!$R$24, Calculations!$C$54,0)</f>
        <v>0</v>
      </c>
      <c r="BO49" s="63">
        <f>IF(BO$19 &lt;= 'Data inputs'!$R$24, Calculations!$C$54,0)</f>
        <v>0</v>
      </c>
      <c r="BP49" s="63">
        <f>IF(BP$19 &lt;= 'Data inputs'!$R$24, Calculations!$C$54,0)</f>
        <v>0</v>
      </c>
      <c r="BQ49" s="63">
        <f>IF(BQ$19 &lt;= 'Data inputs'!$R$24, Calculations!$C$54,0)</f>
        <v>0</v>
      </c>
      <c r="BR49" s="63">
        <f>IF(BR$19 &lt;= 'Data inputs'!$R$24, Calculations!$C$54,0)</f>
        <v>0</v>
      </c>
      <c r="BS49" s="63">
        <f>IF(BS$19 &lt;= 'Data inputs'!$R$24, Calculations!$C$54,0)</f>
        <v>0</v>
      </c>
      <c r="BT49" s="63">
        <f>IF(BT$19 &lt;= 'Data inputs'!$R$24, Calculations!$C$54,0)</f>
        <v>0</v>
      </c>
      <c r="BU49" s="63">
        <f>IF(BU$19 &lt;= 'Data inputs'!$R$24, Calculations!$C$54,0)</f>
        <v>0</v>
      </c>
      <c r="BV49" s="63">
        <f>IF(BV$19 &lt;= 'Data inputs'!$R$24, Calculations!$C$54,0)</f>
        <v>0</v>
      </c>
      <c r="BW49" s="63">
        <f>IF(BW$19 &lt;= 'Data inputs'!$R$24, Calculations!$C$54,0)</f>
        <v>0</v>
      </c>
      <c r="BX49" s="63">
        <f>IF(BX$19 &lt;= 'Data inputs'!$R$24, Calculations!$C$54,0)</f>
        <v>0</v>
      </c>
      <c r="BY49" s="63">
        <f>IF(BY$19 &lt;= 'Data inputs'!$R$24, Calculations!$C$54,0)</f>
        <v>0</v>
      </c>
      <c r="BZ49" s="63">
        <f>IF(BZ$19 &lt;= 'Data inputs'!$R$24, Calculations!$C$54,0)</f>
        <v>0</v>
      </c>
      <c r="CA49" s="63">
        <f>IF(CA$19 &lt;= 'Data inputs'!$R$24, Calculations!$C$54,0)</f>
        <v>0</v>
      </c>
      <c r="CB49" s="63">
        <f>IF(CB$19 &lt;= 'Data inputs'!$R$24, Calculations!$C$54,0)</f>
        <v>0</v>
      </c>
      <c r="CC49" s="63">
        <f>IF(CC$19 &lt;= 'Data inputs'!$R$24, Calculations!$C$54,0)</f>
        <v>0</v>
      </c>
      <c r="CD49" s="63">
        <f>IF(CD$19 &lt;= 'Data inputs'!$R$24, Calculations!$C$54,0)</f>
        <v>0</v>
      </c>
      <c r="CE49" s="63">
        <f>IF(CE$19 &lt;= 'Data inputs'!$R$24, Calculations!$C$54,0)</f>
        <v>0</v>
      </c>
      <c r="CF49" s="63">
        <f>IF(CF$19 &lt;= 'Data inputs'!$R$24, Calculations!$C$54,0)</f>
        <v>0</v>
      </c>
      <c r="CG49" s="63">
        <f>IF(CG$19 &lt;= 'Data inputs'!$R$24, Calculations!$C$54,0)</f>
        <v>0</v>
      </c>
      <c r="CH49" s="63">
        <f>IF(CH$19 &lt;= 'Data inputs'!$R$24, Calculations!$C$54,0)</f>
        <v>0</v>
      </c>
      <c r="CI49" s="63">
        <f>IF(CI$19 &lt;= 'Data inputs'!$R$24, Calculations!$C$54,0)</f>
        <v>0</v>
      </c>
      <c r="CJ49" s="63">
        <f>IF(CJ$19 &lt;= 'Data inputs'!$R$24, Calculations!$C$54,0)</f>
        <v>0</v>
      </c>
      <c r="CK49" s="63">
        <f>IF(CK$19 &lt;= 'Data inputs'!$R$24, Calculations!$C$54,0)</f>
        <v>0</v>
      </c>
      <c r="CL49" s="63">
        <f>IF(CL$19 &lt;= 'Data inputs'!$R$24, Calculations!$C$54,0)</f>
        <v>0</v>
      </c>
      <c r="CM49" s="63">
        <f>IF(CM$19 &lt;= 'Data inputs'!$R$24, Calculations!$C$54,0)</f>
        <v>0</v>
      </c>
      <c r="CN49" s="63">
        <f>IF(CN$19 &lt;= 'Data inputs'!$R$24, Calculations!$C$54,0)</f>
        <v>0</v>
      </c>
      <c r="CO49" s="63">
        <f>IF(CO$19 &lt;= 'Data inputs'!$R$24, Calculations!$C$54,0)</f>
        <v>0</v>
      </c>
      <c r="CP49" s="63">
        <f>IF(CP$19 &lt;= 'Data inputs'!$R$24, Calculations!$C$54,0)</f>
        <v>0</v>
      </c>
      <c r="CQ49" s="63">
        <f>IF(CQ$19 &lt;= 'Data inputs'!$R$24, Calculations!$C$54,0)</f>
        <v>0</v>
      </c>
      <c r="CR49" s="63">
        <f>IF(CR$19 &lt;= 'Data inputs'!$R$24, Calculations!$C$54,0)</f>
        <v>0</v>
      </c>
      <c r="CS49" s="63">
        <f>IF(CS$19 &lt;= 'Data inputs'!$R$24, Calculations!$C$54,0)</f>
        <v>0</v>
      </c>
      <c r="CT49" s="63">
        <f>IF(CT$19 &lt;= 'Data inputs'!$R$24, Calculations!$C$54,0)</f>
        <v>0</v>
      </c>
      <c r="CU49" s="63">
        <f>IF(CU$19 &lt;= 'Data inputs'!$R$24, Calculations!$C$54,0)</f>
        <v>0</v>
      </c>
      <c r="CV49" s="63">
        <f>IF(CV$19 &lt;= 'Data inputs'!$R$24, Calculations!$C$54,0)</f>
        <v>0</v>
      </c>
      <c r="CW49" s="63">
        <f>IF(CW$19 &lt;= 'Data inputs'!$R$24, Calculations!$C$54,0)</f>
        <v>0</v>
      </c>
      <c r="CX49" s="63">
        <f>IF(CX$19 &lt;= 'Data inputs'!$R$24, Calculations!$C$54,0)</f>
        <v>0</v>
      </c>
      <c r="CY49" s="63">
        <f>IF(CY$19 &lt;= 'Data inputs'!$R$24, Calculations!$C$54,0)</f>
        <v>0</v>
      </c>
      <c r="CZ49" s="63">
        <f>IF(CZ$19 &lt;= 'Data inputs'!$R$24, Calculations!$C$54,0)</f>
        <v>0</v>
      </c>
    </row>
    <row r="50" spans="1:104" s="56" customFormat="1">
      <c r="A50" s="96"/>
      <c r="B50" s="411"/>
      <c r="C50" s="85" t="s">
        <v>447</v>
      </c>
      <c r="D50" s="63">
        <f>D49*D$21</f>
        <v>0</v>
      </c>
      <c r="E50" s="63">
        <f t="shared" ref="E50" si="490">E49*E$21</f>
        <v>0</v>
      </c>
      <c r="F50" s="63">
        <f t="shared" ref="F50" si="491">F49*F$21</f>
        <v>0</v>
      </c>
      <c r="G50" s="63">
        <f t="shared" ref="G50" si="492">G49*G$21</f>
        <v>0</v>
      </c>
      <c r="H50" s="63">
        <f t="shared" ref="H50" si="493">H49*H$21</f>
        <v>0</v>
      </c>
      <c r="I50" s="63">
        <f t="shared" ref="I50" si="494">I49*I$21</f>
        <v>0</v>
      </c>
      <c r="J50" s="63">
        <f t="shared" ref="J50" si="495">J49*J$21</f>
        <v>0</v>
      </c>
      <c r="K50" s="63">
        <f t="shared" ref="K50" si="496">K49*K$21</f>
        <v>0</v>
      </c>
      <c r="L50" s="63">
        <f t="shared" ref="L50" si="497">L49*L$21</f>
        <v>0</v>
      </c>
      <c r="M50" s="63">
        <f t="shared" ref="M50" si="498">M49*M$21</f>
        <v>0</v>
      </c>
      <c r="N50" s="63">
        <f t="shared" ref="N50" si="499">N49*N$21</f>
        <v>0</v>
      </c>
      <c r="O50" s="63">
        <f t="shared" ref="O50" si="500">O49*O$21</f>
        <v>0</v>
      </c>
      <c r="P50" s="63">
        <f t="shared" ref="P50" si="501">P49*P$21</f>
        <v>0</v>
      </c>
      <c r="Q50" s="63">
        <f t="shared" ref="Q50" si="502">Q49*Q$21</f>
        <v>0</v>
      </c>
      <c r="R50" s="63">
        <f t="shared" ref="R50" si="503">R49*R$21</f>
        <v>0</v>
      </c>
      <c r="S50" s="63">
        <f t="shared" ref="S50" si="504">S49*S$21</f>
        <v>0</v>
      </c>
      <c r="T50" s="63">
        <f t="shared" ref="T50" si="505">T49*T$21</f>
        <v>0</v>
      </c>
      <c r="U50" s="63">
        <f t="shared" ref="U50" si="506">U49*U$21</f>
        <v>0</v>
      </c>
      <c r="V50" s="63">
        <f t="shared" ref="V50" si="507">V49*V$21</f>
        <v>0</v>
      </c>
      <c r="W50" s="63">
        <f t="shared" ref="W50" si="508">W49*W$21</f>
        <v>0</v>
      </c>
      <c r="X50" s="63">
        <f t="shared" ref="X50" si="509">X49*X$21</f>
        <v>0</v>
      </c>
      <c r="Y50" s="63">
        <f t="shared" ref="Y50" si="510">Y49*Y$21</f>
        <v>0</v>
      </c>
      <c r="Z50" s="63">
        <f t="shared" ref="Z50" si="511">Z49*Z$21</f>
        <v>0</v>
      </c>
      <c r="AA50" s="63">
        <f t="shared" ref="AA50" si="512">AA49*AA$21</f>
        <v>0</v>
      </c>
      <c r="AB50" s="63">
        <f t="shared" ref="AB50" si="513">AB49*AB$21</f>
        <v>0</v>
      </c>
      <c r="AC50" s="63">
        <f t="shared" ref="AC50" si="514">AC49*AC$21</f>
        <v>0</v>
      </c>
      <c r="AD50" s="63">
        <f t="shared" ref="AD50" si="515">AD49*AD$21</f>
        <v>0</v>
      </c>
      <c r="AE50" s="63">
        <f t="shared" ref="AE50" si="516">AE49*AE$21</f>
        <v>0</v>
      </c>
      <c r="AF50" s="63">
        <f t="shared" ref="AF50" si="517">AF49*AF$21</f>
        <v>0</v>
      </c>
      <c r="AG50" s="63">
        <f t="shared" ref="AG50" si="518">AG49*AG$21</f>
        <v>0</v>
      </c>
      <c r="AH50" s="63">
        <f t="shared" ref="AH50" si="519">AH49*AH$21</f>
        <v>0</v>
      </c>
      <c r="AI50" s="63">
        <f t="shared" ref="AI50" si="520">AI49*AI$21</f>
        <v>0</v>
      </c>
      <c r="AJ50" s="63">
        <f t="shared" ref="AJ50" si="521">AJ49*AJ$21</f>
        <v>0</v>
      </c>
      <c r="AK50" s="63">
        <f t="shared" ref="AK50" si="522">AK49*AK$21</f>
        <v>0</v>
      </c>
      <c r="AL50" s="63">
        <f t="shared" ref="AL50" si="523">AL49*AL$21</f>
        <v>0</v>
      </c>
      <c r="AM50" s="63">
        <f t="shared" ref="AM50" si="524">AM49*AM$21</f>
        <v>0</v>
      </c>
      <c r="AN50" s="63">
        <f t="shared" ref="AN50" si="525">AN49*AN$21</f>
        <v>0</v>
      </c>
      <c r="AO50" s="63">
        <f t="shared" ref="AO50" si="526">AO49*AO$21</f>
        <v>0</v>
      </c>
      <c r="AP50" s="63">
        <f t="shared" ref="AP50" si="527">AP49*AP$21</f>
        <v>0</v>
      </c>
      <c r="AQ50" s="63">
        <f t="shared" ref="AQ50" si="528">AQ49*AQ$21</f>
        <v>0</v>
      </c>
      <c r="AR50" s="63">
        <f t="shared" ref="AR50" si="529">AR49*AR$21</f>
        <v>0</v>
      </c>
      <c r="AS50" s="63">
        <f t="shared" ref="AS50" si="530">AS49*AS$21</f>
        <v>0</v>
      </c>
      <c r="AT50" s="63">
        <f t="shared" ref="AT50" si="531">AT49*AT$21</f>
        <v>0</v>
      </c>
      <c r="AU50" s="63">
        <f t="shared" ref="AU50" si="532">AU49*AU$21</f>
        <v>0</v>
      </c>
      <c r="AV50" s="63">
        <f t="shared" ref="AV50" si="533">AV49*AV$21</f>
        <v>0</v>
      </c>
      <c r="AW50" s="63">
        <f t="shared" ref="AW50" si="534">AW49*AW$21</f>
        <v>0</v>
      </c>
      <c r="AX50" s="63">
        <f t="shared" ref="AX50" si="535">AX49*AX$21</f>
        <v>0</v>
      </c>
      <c r="AY50" s="63">
        <f t="shared" ref="AY50" si="536">AY49*AY$21</f>
        <v>0</v>
      </c>
      <c r="AZ50" s="63">
        <f t="shared" ref="AZ50" si="537">AZ49*AZ$21</f>
        <v>0</v>
      </c>
      <c r="BA50" s="63">
        <f t="shared" ref="BA50" si="538">BA49*BA$21</f>
        <v>0</v>
      </c>
      <c r="BB50" s="63">
        <f t="shared" ref="BB50" si="539">BB49*BB$21</f>
        <v>0</v>
      </c>
      <c r="BC50" s="63">
        <f t="shared" ref="BC50" si="540">BC49*BC$21</f>
        <v>0</v>
      </c>
      <c r="BD50" s="63">
        <f t="shared" ref="BD50" si="541">BD49*BD$21</f>
        <v>0</v>
      </c>
      <c r="BE50" s="63">
        <f t="shared" ref="BE50" si="542">BE49*BE$21</f>
        <v>0</v>
      </c>
      <c r="BF50" s="63">
        <f t="shared" ref="BF50" si="543">BF49*BF$21</f>
        <v>0</v>
      </c>
      <c r="BG50" s="63">
        <f t="shared" ref="BG50" si="544">BG49*BG$21</f>
        <v>0</v>
      </c>
      <c r="BH50" s="63">
        <f t="shared" ref="BH50" si="545">BH49*BH$21</f>
        <v>0</v>
      </c>
      <c r="BI50" s="63">
        <f t="shared" ref="BI50" si="546">BI49*BI$21</f>
        <v>0</v>
      </c>
      <c r="BJ50" s="63">
        <f t="shared" ref="BJ50" si="547">BJ49*BJ$21</f>
        <v>0</v>
      </c>
      <c r="BK50" s="63">
        <f t="shared" ref="BK50" si="548">BK49*BK$21</f>
        <v>0</v>
      </c>
      <c r="BL50" s="63">
        <f t="shared" ref="BL50:CZ50" si="549">BL49*BL$21</f>
        <v>0</v>
      </c>
      <c r="BM50" s="63">
        <f t="shared" si="549"/>
        <v>0</v>
      </c>
      <c r="BN50" s="63">
        <f t="shared" si="549"/>
        <v>0</v>
      </c>
      <c r="BO50" s="63">
        <f t="shared" si="549"/>
        <v>0</v>
      </c>
      <c r="BP50" s="63">
        <f t="shared" si="549"/>
        <v>0</v>
      </c>
      <c r="BQ50" s="63">
        <f t="shared" si="549"/>
        <v>0</v>
      </c>
      <c r="BR50" s="63">
        <f t="shared" si="549"/>
        <v>0</v>
      </c>
      <c r="BS50" s="63">
        <f t="shared" si="549"/>
        <v>0</v>
      </c>
      <c r="BT50" s="63">
        <f t="shared" si="549"/>
        <v>0</v>
      </c>
      <c r="BU50" s="63">
        <f t="shared" si="549"/>
        <v>0</v>
      </c>
      <c r="BV50" s="63">
        <f t="shared" si="549"/>
        <v>0</v>
      </c>
      <c r="BW50" s="63">
        <f t="shared" si="549"/>
        <v>0</v>
      </c>
      <c r="BX50" s="63">
        <f t="shared" si="549"/>
        <v>0</v>
      </c>
      <c r="BY50" s="63">
        <f t="shared" si="549"/>
        <v>0</v>
      </c>
      <c r="BZ50" s="63">
        <f t="shared" si="549"/>
        <v>0</v>
      </c>
      <c r="CA50" s="63">
        <f t="shared" si="549"/>
        <v>0</v>
      </c>
      <c r="CB50" s="63">
        <f t="shared" si="549"/>
        <v>0</v>
      </c>
      <c r="CC50" s="63">
        <f t="shared" si="549"/>
        <v>0</v>
      </c>
      <c r="CD50" s="63">
        <f t="shared" si="549"/>
        <v>0</v>
      </c>
      <c r="CE50" s="63">
        <f t="shared" si="549"/>
        <v>0</v>
      </c>
      <c r="CF50" s="63">
        <f t="shared" si="549"/>
        <v>0</v>
      </c>
      <c r="CG50" s="63">
        <f t="shared" si="549"/>
        <v>0</v>
      </c>
      <c r="CH50" s="63">
        <f t="shared" si="549"/>
        <v>0</v>
      </c>
      <c r="CI50" s="63">
        <f t="shared" si="549"/>
        <v>0</v>
      </c>
      <c r="CJ50" s="63">
        <f t="shared" si="549"/>
        <v>0</v>
      </c>
      <c r="CK50" s="63">
        <f t="shared" si="549"/>
        <v>0</v>
      </c>
      <c r="CL50" s="63">
        <f t="shared" si="549"/>
        <v>0</v>
      </c>
      <c r="CM50" s="63">
        <f t="shared" si="549"/>
        <v>0</v>
      </c>
      <c r="CN50" s="63">
        <f t="shared" si="549"/>
        <v>0</v>
      </c>
      <c r="CO50" s="63">
        <f t="shared" si="549"/>
        <v>0</v>
      </c>
      <c r="CP50" s="63">
        <f t="shared" si="549"/>
        <v>0</v>
      </c>
      <c r="CQ50" s="63">
        <f t="shared" si="549"/>
        <v>0</v>
      </c>
      <c r="CR50" s="63">
        <f t="shared" si="549"/>
        <v>0</v>
      </c>
      <c r="CS50" s="63">
        <f t="shared" si="549"/>
        <v>0</v>
      </c>
      <c r="CT50" s="63">
        <f t="shared" si="549"/>
        <v>0</v>
      </c>
      <c r="CU50" s="63">
        <f t="shared" si="549"/>
        <v>0</v>
      </c>
      <c r="CV50" s="63">
        <f t="shared" si="549"/>
        <v>0</v>
      </c>
      <c r="CW50" s="63">
        <f t="shared" si="549"/>
        <v>0</v>
      </c>
      <c r="CX50" s="63">
        <f t="shared" si="549"/>
        <v>0</v>
      </c>
      <c r="CY50" s="63">
        <f t="shared" si="549"/>
        <v>0</v>
      </c>
      <c r="CZ50" s="63">
        <f t="shared" si="549"/>
        <v>0</v>
      </c>
    </row>
    <row r="51" spans="1:104" s="56" customFormat="1">
      <c r="A51" s="96"/>
      <c r="B51" s="412"/>
      <c r="C51" s="84" t="s">
        <v>448</v>
      </c>
      <c r="D51" s="64">
        <f ca="1">SUM(OFFSET(D50,,,,$D$24))</f>
        <v>0</v>
      </c>
      <c r="E51" s="76"/>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112"/>
      <c r="BN51" s="112"/>
      <c r="BO51" s="112"/>
      <c r="BP51" s="112"/>
      <c r="BQ51" s="112"/>
      <c r="BR51" s="112"/>
      <c r="BS51" s="112"/>
      <c r="BT51" s="112"/>
      <c r="BU51" s="112"/>
      <c r="BV51" s="112"/>
      <c r="BW51" s="112"/>
      <c r="BX51" s="112"/>
      <c r="BY51" s="112"/>
      <c r="BZ51" s="112"/>
      <c r="CA51" s="112"/>
      <c r="CB51" s="112"/>
      <c r="CC51" s="112"/>
      <c r="CD51" s="112"/>
      <c r="CE51" s="112"/>
      <c r="CF51" s="112"/>
      <c r="CG51" s="112"/>
      <c r="CH51" s="112"/>
      <c r="CI51" s="112"/>
      <c r="CJ51" s="112"/>
      <c r="CK51" s="112"/>
      <c r="CL51" s="112"/>
      <c r="CM51" s="112"/>
      <c r="CN51" s="112"/>
      <c r="CO51" s="112"/>
      <c r="CP51" s="112"/>
      <c r="CQ51" s="112"/>
      <c r="CR51" s="112"/>
      <c r="CS51" s="112"/>
      <c r="CT51" s="112"/>
      <c r="CU51" s="112"/>
      <c r="CV51" s="112"/>
      <c r="CW51" s="112"/>
      <c r="CX51" s="112"/>
      <c r="CY51" s="112"/>
      <c r="CZ51" s="112"/>
    </row>
    <row r="52" spans="1:104" s="56" customFormat="1">
      <c r="A52" s="96"/>
      <c r="B52" s="150"/>
      <c r="C52" s="86"/>
      <c r="D52" s="67"/>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row>
    <row r="53" spans="1:104" s="56" customFormat="1">
      <c r="A53" s="96"/>
      <c r="B53" s="410" t="s">
        <v>117</v>
      </c>
      <c r="C53" s="84" t="s">
        <v>444</v>
      </c>
      <c r="D53" s="63">
        <f>Calculations!D50</f>
        <v>0</v>
      </c>
      <c r="E53" s="63">
        <f>D53</f>
        <v>0</v>
      </c>
      <c r="F53" s="63">
        <f t="shared" ref="F53" si="550">E53</f>
        <v>0</v>
      </c>
      <c r="G53" s="63">
        <f t="shared" ref="G53" si="551">F53</f>
        <v>0</v>
      </c>
      <c r="H53" s="63">
        <f t="shared" ref="H53" si="552">G53</f>
        <v>0</v>
      </c>
      <c r="I53" s="63">
        <f t="shared" ref="I53" si="553">H53</f>
        <v>0</v>
      </c>
      <c r="J53" s="63">
        <f t="shared" ref="J53" si="554">I53</f>
        <v>0</v>
      </c>
      <c r="K53" s="63">
        <f t="shared" ref="K53" si="555">J53</f>
        <v>0</v>
      </c>
      <c r="L53" s="63">
        <f t="shared" ref="L53" si="556">K53</f>
        <v>0</v>
      </c>
      <c r="M53" s="63">
        <f t="shared" ref="M53" si="557">L53</f>
        <v>0</v>
      </c>
      <c r="N53" s="63">
        <f t="shared" ref="N53" si="558">M53</f>
        <v>0</v>
      </c>
      <c r="O53" s="63">
        <f t="shared" ref="O53" si="559">N53</f>
        <v>0</v>
      </c>
      <c r="P53" s="63">
        <f t="shared" ref="P53" si="560">O53</f>
        <v>0</v>
      </c>
      <c r="Q53" s="63">
        <f t="shared" ref="Q53" si="561">P53</f>
        <v>0</v>
      </c>
      <c r="R53" s="63">
        <f t="shared" ref="R53" si="562">Q53</f>
        <v>0</v>
      </c>
      <c r="S53" s="63">
        <f t="shared" ref="S53" si="563">R53</f>
        <v>0</v>
      </c>
      <c r="T53" s="63">
        <f t="shared" ref="T53" si="564">S53</f>
        <v>0</v>
      </c>
      <c r="U53" s="63">
        <f t="shared" ref="U53" si="565">T53</f>
        <v>0</v>
      </c>
      <c r="V53" s="63">
        <f t="shared" ref="V53" si="566">U53</f>
        <v>0</v>
      </c>
      <c r="W53" s="63">
        <f t="shared" ref="W53" si="567">V53</f>
        <v>0</v>
      </c>
      <c r="X53" s="63">
        <f t="shared" ref="X53" si="568">W53</f>
        <v>0</v>
      </c>
      <c r="Y53" s="63">
        <f t="shared" ref="Y53" si="569">X53</f>
        <v>0</v>
      </c>
      <c r="Z53" s="63">
        <f t="shared" ref="Z53" si="570">Y53</f>
        <v>0</v>
      </c>
      <c r="AA53" s="63">
        <f t="shared" ref="AA53" si="571">Z53</f>
        <v>0</v>
      </c>
      <c r="AB53" s="63">
        <f t="shared" ref="AB53" si="572">AA53</f>
        <v>0</v>
      </c>
      <c r="AC53" s="63">
        <f t="shared" ref="AC53" si="573">AB53</f>
        <v>0</v>
      </c>
      <c r="AD53" s="63">
        <f t="shared" ref="AD53" si="574">AC53</f>
        <v>0</v>
      </c>
      <c r="AE53" s="63">
        <f t="shared" ref="AE53" si="575">AD53</f>
        <v>0</v>
      </c>
      <c r="AF53" s="63">
        <f t="shared" ref="AF53" si="576">AE53</f>
        <v>0</v>
      </c>
      <c r="AG53" s="63">
        <f t="shared" ref="AG53" si="577">AF53</f>
        <v>0</v>
      </c>
      <c r="AH53" s="63">
        <f t="shared" ref="AH53" si="578">AG53</f>
        <v>0</v>
      </c>
      <c r="AI53" s="63">
        <f t="shared" ref="AI53" si="579">AH53</f>
        <v>0</v>
      </c>
      <c r="AJ53" s="63">
        <f t="shared" ref="AJ53" si="580">AI53</f>
        <v>0</v>
      </c>
      <c r="AK53" s="63">
        <f t="shared" ref="AK53" si="581">AJ53</f>
        <v>0</v>
      </c>
      <c r="AL53" s="63">
        <f t="shared" ref="AL53" si="582">AK53</f>
        <v>0</v>
      </c>
      <c r="AM53" s="63">
        <f t="shared" ref="AM53" si="583">AL53</f>
        <v>0</v>
      </c>
      <c r="AN53" s="63">
        <f t="shared" ref="AN53" si="584">AM53</f>
        <v>0</v>
      </c>
      <c r="AO53" s="63">
        <f t="shared" ref="AO53" si="585">AN53</f>
        <v>0</v>
      </c>
      <c r="AP53" s="63">
        <f t="shared" ref="AP53" si="586">AO53</f>
        <v>0</v>
      </c>
      <c r="AQ53" s="63">
        <f t="shared" ref="AQ53" si="587">AP53</f>
        <v>0</v>
      </c>
      <c r="AR53" s="63">
        <f t="shared" ref="AR53" si="588">AQ53</f>
        <v>0</v>
      </c>
      <c r="AS53" s="63">
        <f t="shared" ref="AS53" si="589">AR53</f>
        <v>0</v>
      </c>
      <c r="AT53" s="63">
        <f t="shared" ref="AT53" si="590">AS53</f>
        <v>0</v>
      </c>
      <c r="AU53" s="63">
        <f t="shared" ref="AU53" si="591">AT53</f>
        <v>0</v>
      </c>
      <c r="AV53" s="63">
        <f t="shared" ref="AV53" si="592">AU53</f>
        <v>0</v>
      </c>
      <c r="AW53" s="63">
        <f t="shared" ref="AW53" si="593">AV53</f>
        <v>0</v>
      </c>
      <c r="AX53" s="63">
        <f t="shared" ref="AX53" si="594">AW53</f>
        <v>0</v>
      </c>
      <c r="AY53" s="63">
        <f t="shared" ref="AY53" si="595">AX53</f>
        <v>0</v>
      </c>
      <c r="AZ53" s="63">
        <f t="shared" ref="AZ53" si="596">AY53</f>
        <v>0</v>
      </c>
      <c r="BA53" s="63">
        <f t="shared" ref="BA53" si="597">AZ53</f>
        <v>0</v>
      </c>
      <c r="BB53" s="63">
        <f t="shared" ref="BB53" si="598">BA53</f>
        <v>0</v>
      </c>
      <c r="BC53" s="63">
        <f t="shared" ref="BC53" si="599">BB53</f>
        <v>0</v>
      </c>
      <c r="BD53" s="63">
        <f t="shared" ref="BD53" si="600">BC53</f>
        <v>0</v>
      </c>
      <c r="BE53" s="63">
        <f t="shared" ref="BE53" si="601">BD53</f>
        <v>0</v>
      </c>
      <c r="BF53" s="63">
        <f t="shared" ref="BF53" si="602">BE53</f>
        <v>0</v>
      </c>
      <c r="BG53" s="63">
        <f t="shared" ref="BG53" si="603">BF53</f>
        <v>0</v>
      </c>
      <c r="BH53" s="63">
        <f t="shared" ref="BH53" si="604">BG53</f>
        <v>0</v>
      </c>
      <c r="BI53" s="63">
        <f t="shared" ref="BI53" si="605">BH53</f>
        <v>0</v>
      </c>
      <c r="BJ53" s="63">
        <f t="shared" ref="BJ53" si="606">BI53</f>
        <v>0</v>
      </c>
      <c r="BK53" s="63">
        <f t="shared" ref="BK53" si="607">BJ53</f>
        <v>0</v>
      </c>
      <c r="BL53" s="63">
        <f t="shared" ref="BL53" si="608">BK53</f>
        <v>0</v>
      </c>
      <c r="BM53" s="63">
        <f t="shared" ref="BM53" si="609">BL53</f>
        <v>0</v>
      </c>
      <c r="BN53" s="63">
        <f t="shared" ref="BN53" si="610">BM53</f>
        <v>0</v>
      </c>
      <c r="BO53" s="63">
        <f t="shared" ref="BO53" si="611">BN53</f>
        <v>0</v>
      </c>
      <c r="BP53" s="63">
        <f t="shared" ref="BP53" si="612">BO53</f>
        <v>0</v>
      </c>
      <c r="BQ53" s="63">
        <f t="shared" ref="BQ53" si="613">BP53</f>
        <v>0</v>
      </c>
      <c r="BR53" s="63">
        <f t="shared" ref="BR53" si="614">BQ53</f>
        <v>0</v>
      </c>
      <c r="BS53" s="63">
        <f t="shared" ref="BS53" si="615">BR53</f>
        <v>0</v>
      </c>
      <c r="BT53" s="63">
        <f t="shared" ref="BT53" si="616">BS53</f>
        <v>0</v>
      </c>
      <c r="BU53" s="63">
        <f t="shared" ref="BU53" si="617">BT53</f>
        <v>0</v>
      </c>
      <c r="BV53" s="63">
        <f t="shared" ref="BV53" si="618">BU53</f>
        <v>0</v>
      </c>
      <c r="BW53" s="63">
        <f t="shared" ref="BW53" si="619">BV53</f>
        <v>0</v>
      </c>
      <c r="BX53" s="63">
        <f t="shared" ref="BX53" si="620">BW53</f>
        <v>0</v>
      </c>
      <c r="BY53" s="63">
        <f t="shared" ref="BY53" si="621">BX53</f>
        <v>0</v>
      </c>
      <c r="BZ53" s="63">
        <f t="shared" ref="BZ53" si="622">BY53</f>
        <v>0</v>
      </c>
      <c r="CA53" s="63">
        <f t="shared" ref="CA53" si="623">BZ53</f>
        <v>0</v>
      </c>
      <c r="CB53" s="63">
        <f t="shared" ref="CB53" si="624">CA53</f>
        <v>0</v>
      </c>
      <c r="CC53" s="63">
        <f t="shared" ref="CC53" si="625">CB53</f>
        <v>0</v>
      </c>
      <c r="CD53" s="63">
        <f t="shared" ref="CD53" si="626">CC53</f>
        <v>0</v>
      </c>
      <c r="CE53" s="63">
        <f t="shared" ref="CE53" si="627">CD53</f>
        <v>0</v>
      </c>
      <c r="CF53" s="63">
        <f t="shared" ref="CF53" si="628">CE53</f>
        <v>0</v>
      </c>
      <c r="CG53" s="63">
        <f t="shared" ref="CG53" si="629">CF53</f>
        <v>0</v>
      </c>
      <c r="CH53" s="63">
        <f t="shared" ref="CH53" si="630">CG53</f>
        <v>0</v>
      </c>
      <c r="CI53" s="63">
        <f t="shared" ref="CI53" si="631">CH53</f>
        <v>0</v>
      </c>
      <c r="CJ53" s="63">
        <f t="shared" ref="CJ53" si="632">CI53</f>
        <v>0</v>
      </c>
      <c r="CK53" s="63">
        <f t="shared" ref="CK53" si="633">CJ53</f>
        <v>0</v>
      </c>
      <c r="CL53" s="63">
        <f t="shared" ref="CL53" si="634">CK53</f>
        <v>0</v>
      </c>
      <c r="CM53" s="63">
        <f t="shared" ref="CM53" si="635">CL53</f>
        <v>0</v>
      </c>
      <c r="CN53" s="63">
        <f t="shared" ref="CN53" si="636">CM53</f>
        <v>0</v>
      </c>
      <c r="CO53" s="63">
        <f t="shared" ref="CO53" si="637">CN53</f>
        <v>0</v>
      </c>
      <c r="CP53" s="63">
        <f t="shared" ref="CP53" si="638">CO53</f>
        <v>0</v>
      </c>
      <c r="CQ53" s="63">
        <f t="shared" ref="CQ53" si="639">CP53</f>
        <v>0</v>
      </c>
      <c r="CR53" s="63">
        <f t="shared" ref="CR53" si="640">CQ53</f>
        <v>0</v>
      </c>
      <c r="CS53" s="63">
        <f t="shared" ref="CS53" si="641">CR53</f>
        <v>0</v>
      </c>
      <c r="CT53" s="63">
        <f t="shared" ref="CT53" si="642">CS53</f>
        <v>0</v>
      </c>
      <c r="CU53" s="63">
        <f t="shared" ref="CU53" si="643">CT53</f>
        <v>0</v>
      </c>
      <c r="CV53" s="63">
        <f t="shared" ref="CV53" si="644">CU53</f>
        <v>0</v>
      </c>
      <c r="CW53" s="63">
        <f t="shared" ref="CW53" si="645">CV53</f>
        <v>0</v>
      </c>
      <c r="CX53" s="63">
        <f t="shared" ref="CX53" si="646">CW53</f>
        <v>0</v>
      </c>
      <c r="CY53" s="63">
        <f t="shared" ref="CY53" si="647">CX53</f>
        <v>0</v>
      </c>
      <c r="CZ53" s="63">
        <f t="shared" ref="CZ53" si="648">CY53</f>
        <v>0</v>
      </c>
    </row>
    <row r="54" spans="1:104" s="56" customFormat="1">
      <c r="A54" s="96"/>
      <c r="B54" s="411"/>
      <c r="C54" s="84" t="s">
        <v>446</v>
      </c>
      <c r="D54" s="63">
        <f>IF(D$19 &lt;= 'Data inputs'!$S$24, Calculations!$D$54,0)</f>
        <v>0</v>
      </c>
      <c r="E54" s="63">
        <f>IF(E$19 &lt;= 'Data inputs'!$S$24, Calculations!$D$54,0)</f>
        <v>0</v>
      </c>
      <c r="F54" s="63">
        <f>IF(F$19 &lt;= 'Data inputs'!$S$24, Calculations!$D$54,0)</f>
        <v>0</v>
      </c>
      <c r="G54" s="63">
        <f>IF(G$19 &lt;= 'Data inputs'!$S$24, Calculations!$D$54,0)</f>
        <v>0</v>
      </c>
      <c r="H54" s="63">
        <f>IF(H$19 &lt;= 'Data inputs'!$S$24, Calculations!$D$54,0)</f>
        <v>0</v>
      </c>
      <c r="I54" s="63">
        <f>IF(I$19 &lt;= 'Data inputs'!$S$24, Calculations!$D$54,0)</f>
        <v>0</v>
      </c>
      <c r="J54" s="63">
        <f>IF(J$19 &lt;= 'Data inputs'!$S$24, Calculations!$D$54,0)</f>
        <v>0</v>
      </c>
      <c r="K54" s="63">
        <f>IF(K$19 &lt;= 'Data inputs'!$S$24, Calculations!$D$54,0)</f>
        <v>0</v>
      </c>
      <c r="L54" s="63">
        <f>IF(L$19 &lt;= 'Data inputs'!$S$24, Calculations!$D$54,0)</f>
        <v>0</v>
      </c>
      <c r="M54" s="63">
        <f>IF(M$19 &lt;= 'Data inputs'!$S$24, Calculations!$D$54,0)</f>
        <v>0</v>
      </c>
      <c r="N54" s="63">
        <f>IF(N$19 &lt;= 'Data inputs'!$S$24, Calculations!$D$54,0)</f>
        <v>0</v>
      </c>
      <c r="O54" s="63">
        <f>IF(O$19 &lt;= 'Data inputs'!$S$24, Calculations!$D$54,0)</f>
        <v>0</v>
      </c>
      <c r="P54" s="63">
        <f>IF(P$19 &lt;= 'Data inputs'!$S$24, Calculations!$D$54,0)</f>
        <v>0</v>
      </c>
      <c r="Q54" s="63">
        <f>IF(Q$19 &lt;= 'Data inputs'!$S$24, Calculations!$D$54,0)</f>
        <v>0</v>
      </c>
      <c r="R54" s="63">
        <f>IF(R$19 &lt;= 'Data inputs'!$S$24, Calculations!$D$54,0)</f>
        <v>0</v>
      </c>
      <c r="S54" s="63">
        <f>IF(S$19 &lt;= 'Data inputs'!$S$24, Calculations!$D$54,0)</f>
        <v>0</v>
      </c>
      <c r="T54" s="63">
        <f>IF(T$19 &lt;= 'Data inputs'!$S$24, Calculations!$D$54,0)</f>
        <v>0</v>
      </c>
      <c r="U54" s="63">
        <f>IF(U$19 &lt;= 'Data inputs'!$S$24, Calculations!$D$54,0)</f>
        <v>0</v>
      </c>
      <c r="V54" s="63">
        <f>IF(V$19 &lt;= 'Data inputs'!$S$24, Calculations!$D$54,0)</f>
        <v>0</v>
      </c>
      <c r="W54" s="63">
        <f>IF(W$19 &lt;= 'Data inputs'!$S$24, Calculations!$D$54,0)</f>
        <v>0</v>
      </c>
      <c r="X54" s="63">
        <f>IF(X$19 &lt;= 'Data inputs'!$S$24, Calculations!$D$54,0)</f>
        <v>0</v>
      </c>
      <c r="Y54" s="63">
        <f>IF(Y$19 &lt;= 'Data inputs'!$S$24, Calculations!$D$54,0)</f>
        <v>0</v>
      </c>
      <c r="Z54" s="63">
        <f>IF(Z$19 &lt;= 'Data inputs'!$S$24, Calculations!$D$54,0)</f>
        <v>0</v>
      </c>
      <c r="AA54" s="63">
        <f>IF(AA$19 &lt;= 'Data inputs'!$S$24, Calculations!$D$54,0)</f>
        <v>0</v>
      </c>
      <c r="AB54" s="63">
        <f>IF(AB$19 &lt;= 'Data inputs'!$S$24, Calculations!$D$54,0)</f>
        <v>0</v>
      </c>
      <c r="AC54" s="63">
        <f>IF(AC$19 &lt;= 'Data inputs'!$S$24, Calculations!$D$54,0)</f>
        <v>0</v>
      </c>
      <c r="AD54" s="63">
        <f>IF(AD$19 &lt;= 'Data inputs'!$S$24, Calculations!$D$54,0)</f>
        <v>0</v>
      </c>
      <c r="AE54" s="63">
        <f>IF(AE$19 &lt;= 'Data inputs'!$S$24, Calculations!$D$54,0)</f>
        <v>0</v>
      </c>
      <c r="AF54" s="63">
        <f>IF(AF$19 &lt;= 'Data inputs'!$S$24, Calculations!$D$54,0)</f>
        <v>0</v>
      </c>
      <c r="AG54" s="63">
        <f>IF(AG$19 &lt;= 'Data inputs'!$S$24, Calculations!$D$54,0)</f>
        <v>0</v>
      </c>
      <c r="AH54" s="63">
        <f>IF(AH$19 &lt;= 'Data inputs'!$S$24, Calculations!$D$54,0)</f>
        <v>0</v>
      </c>
      <c r="AI54" s="63">
        <f>IF(AI$19 &lt;= 'Data inputs'!$S$24, Calculations!$D$54,0)</f>
        <v>0</v>
      </c>
      <c r="AJ54" s="63">
        <f>IF(AJ$19 &lt;= 'Data inputs'!$S$24, Calculations!$D$54,0)</f>
        <v>0</v>
      </c>
      <c r="AK54" s="63">
        <f>IF(AK$19 &lt;= 'Data inputs'!$S$24, Calculations!$D$54,0)</f>
        <v>0</v>
      </c>
      <c r="AL54" s="63">
        <f>IF(AL$19 &lt;= 'Data inputs'!$S$24, Calculations!$D$54,0)</f>
        <v>0</v>
      </c>
      <c r="AM54" s="63">
        <f>IF(AM$19 &lt;= 'Data inputs'!$S$24, Calculations!$D$54,0)</f>
        <v>0</v>
      </c>
      <c r="AN54" s="63">
        <f>IF(AN$19 &lt;= 'Data inputs'!$S$24, Calculations!$D$54,0)</f>
        <v>0</v>
      </c>
      <c r="AO54" s="63">
        <f>IF(AO$19 &lt;= 'Data inputs'!$S$24, Calculations!$D$54,0)</f>
        <v>0</v>
      </c>
      <c r="AP54" s="63">
        <f>IF(AP$19 &lt;= 'Data inputs'!$S$24, Calculations!$D$54,0)</f>
        <v>0</v>
      </c>
      <c r="AQ54" s="63">
        <f>IF(AQ$19 &lt;= 'Data inputs'!$S$24, Calculations!$D$54,0)</f>
        <v>0</v>
      </c>
      <c r="AR54" s="63">
        <f>IF(AR$19 &lt;= 'Data inputs'!$S$24, Calculations!$D$54,0)</f>
        <v>0</v>
      </c>
      <c r="AS54" s="63">
        <f>IF(AS$19 &lt;= 'Data inputs'!$S$24, Calculations!$D$54,0)</f>
        <v>0</v>
      </c>
      <c r="AT54" s="63">
        <f>IF(AT$19 &lt;= 'Data inputs'!$S$24, Calculations!$D$54,0)</f>
        <v>0</v>
      </c>
      <c r="AU54" s="63">
        <f>IF(AU$19 &lt;= 'Data inputs'!$S$24, Calculations!$D$54,0)</f>
        <v>0</v>
      </c>
      <c r="AV54" s="63">
        <f>IF(AV$19 &lt;= 'Data inputs'!$S$24, Calculations!$D$54,0)</f>
        <v>0</v>
      </c>
      <c r="AW54" s="63">
        <f>IF(AW$19 &lt;= 'Data inputs'!$S$24, Calculations!$D$54,0)</f>
        <v>0</v>
      </c>
      <c r="AX54" s="63">
        <f>IF(AX$19 &lt;= 'Data inputs'!$S$24, Calculations!$D$54,0)</f>
        <v>0</v>
      </c>
      <c r="AY54" s="63">
        <f>IF(AY$19 &lt;= 'Data inputs'!$S$24, Calculations!$D$54,0)</f>
        <v>0</v>
      </c>
      <c r="AZ54" s="63">
        <f>IF(AZ$19 &lt;= 'Data inputs'!$S$24, Calculations!$D$54,0)</f>
        <v>0</v>
      </c>
      <c r="BA54" s="63">
        <f>IF(BA$19 &lt;= 'Data inputs'!$S$24, Calculations!$D$54,0)</f>
        <v>0</v>
      </c>
      <c r="BB54" s="63">
        <f>IF(BB$19 &lt;= 'Data inputs'!$S$24, Calculations!$D$54,0)</f>
        <v>0</v>
      </c>
      <c r="BC54" s="63">
        <f>IF(BC$19 &lt;= 'Data inputs'!$S$24, Calculations!$D$54,0)</f>
        <v>0</v>
      </c>
      <c r="BD54" s="63">
        <f>IF(BD$19 &lt;= 'Data inputs'!$S$24, Calculations!$D$54,0)</f>
        <v>0</v>
      </c>
      <c r="BE54" s="63">
        <f>IF(BE$19 &lt;= 'Data inputs'!$S$24, Calculations!$D$54,0)</f>
        <v>0</v>
      </c>
      <c r="BF54" s="63">
        <f>IF(BF$19 &lt;= 'Data inputs'!$S$24, Calculations!$D$54,0)</f>
        <v>0</v>
      </c>
      <c r="BG54" s="63">
        <f>IF(BG$19 &lt;= 'Data inputs'!$S$24, Calculations!$D$54,0)</f>
        <v>0</v>
      </c>
      <c r="BH54" s="63">
        <f>IF(BH$19 &lt;= 'Data inputs'!$S$24, Calculations!$D$54,0)</f>
        <v>0</v>
      </c>
      <c r="BI54" s="63">
        <f>IF(BI$19 &lt;= 'Data inputs'!$S$24, Calculations!$D$54,0)</f>
        <v>0</v>
      </c>
      <c r="BJ54" s="63">
        <f>IF(BJ$19 &lt;= 'Data inputs'!$S$24, Calculations!$D$54,0)</f>
        <v>0</v>
      </c>
      <c r="BK54" s="63">
        <f>IF(BK$19 &lt;= 'Data inputs'!$S$24, Calculations!$D$54,0)</f>
        <v>0</v>
      </c>
      <c r="BL54" s="63">
        <f>IF(BL$19 &lt;= 'Data inputs'!$S$24, Calculations!$D$54,0)</f>
        <v>0</v>
      </c>
      <c r="BM54" s="63">
        <f>IF(BM$19 &lt;= 'Data inputs'!$S$24, Calculations!$D$54,0)</f>
        <v>0</v>
      </c>
      <c r="BN54" s="63">
        <f>IF(BN$19 &lt;= 'Data inputs'!$S$24, Calculations!$D$54,0)</f>
        <v>0</v>
      </c>
      <c r="BO54" s="63">
        <f>IF(BO$19 &lt;= 'Data inputs'!$S$24, Calculations!$D$54,0)</f>
        <v>0</v>
      </c>
      <c r="BP54" s="63">
        <f>IF(BP$19 &lt;= 'Data inputs'!$S$24, Calculations!$D$54,0)</f>
        <v>0</v>
      </c>
      <c r="BQ54" s="63">
        <f>IF(BQ$19 &lt;= 'Data inputs'!$S$24, Calculations!$D$54,0)</f>
        <v>0</v>
      </c>
      <c r="BR54" s="63">
        <f>IF(BR$19 &lt;= 'Data inputs'!$S$24, Calculations!$D$54,0)</f>
        <v>0</v>
      </c>
      <c r="BS54" s="63">
        <f>IF(BS$19 &lt;= 'Data inputs'!$S$24, Calculations!$D$54,0)</f>
        <v>0</v>
      </c>
      <c r="BT54" s="63">
        <f>IF(BT$19 &lt;= 'Data inputs'!$S$24, Calculations!$D$54,0)</f>
        <v>0</v>
      </c>
      <c r="BU54" s="63">
        <f>IF(BU$19 &lt;= 'Data inputs'!$S$24, Calculations!$D$54,0)</f>
        <v>0</v>
      </c>
      <c r="BV54" s="63">
        <f>IF(BV$19 &lt;= 'Data inputs'!$S$24, Calculations!$D$54,0)</f>
        <v>0</v>
      </c>
      <c r="BW54" s="63">
        <f>IF(BW$19 &lt;= 'Data inputs'!$S$24, Calculations!$D$54,0)</f>
        <v>0</v>
      </c>
      <c r="BX54" s="63">
        <f>IF(BX$19 &lt;= 'Data inputs'!$S$24, Calculations!$D$54,0)</f>
        <v>0</v>
      </c>
      <c r="BY54" s="63">
        <f>IF(BY$19 &lt;= 'Data inputs'!$S$24, Calculations!$D$54,0)</f>
        <v>0</v>
      </c>
      <c r="BZ54" s="63">
        <f>IF(BZ$19 &lt;= 'Data inputs'!$S$24, Calculations!$D$54,0)</f>
        <v>0</v>
      </c>
      <c r="CA54" s="63">
        <f>IF(CA$19 &lt;= 'Data inputs'!$S$24, Calculations!$D$54,0)</f>
        <v>0</v>
      </c>
      <c r="CB54" s="63">
        <f>IF(CB$19 &lt;= 'Data inputs'!$S$24, Calculations!$D$54,0)</f>
        <v>0</v>
      </c>
      <c r="CC54" s="63">
        <f>IF(CC$19 &lt;= 'Data inputs'!$S$24, Calculations!$D$54,0)</f>
        <v>0</v>
      </c>
      <c r="CD54" s="63">
        <f>IF(CD$19 &lt;= 'Data inputs'!$S$24, Calculations!$D$54,0)</f>
        <v>0</v>
      </c>
      <c r="CE54" s="63">
        <f>IF(CE$19 &lt;= 'Data inputs'!$S$24, Calculations!$D$54,0)</f>
        <v>0</v>
      </c>
      <c r="CF54" s="63">
        <f>IF(CF$19 &lt;= 'Data inputs'!$S$24, Calculations!$D$54,0)</f>
        <v>0</v>
      </c>
      <c r="CG54" s="63">
        <f>IF(CG$19 &lt;= 'Data inputs'!$S$24, Calculations!$D$54,0)</f>
        <v>0</v>
      </c>
      <c r="CH54" s="63">
        <f>IF(CH$19 &lt;= 'Data inputs'!$S$24, Calculations!$D$54,0)</f>
        <v>0</v>
      </c>
      <c r="CI54" s="63">
        <f>IF(CI$19 &lt;= 'Data inputs'!$S$24, Calculations!$D$54,0)</f>
        <v>0</v>
      </c>
      <c r="CJ54" s="63">
        <f>IF(CJ$19 &lt;= 'Data inputs'!$S$24, Calculations!$D$54,0)</f>
        <v>0</v>
      </c>
      <c r="CK54" s="63">
        <f>IF(CK$19 &lt;= 'Data inputs'!$S$24, Calculations!$D$54,0)</f>
        <v>0</v>
      </c>
      <c r="CL54" s="63">
        <f>IF(CL$19 &lt;= 'Data inputs'!$S$24, Calculations!$D$54,0)</f>
        <v>0</v>
      </c>
      <c r="CM54" s="63">
        <f>IF(CM$19 &lt;= 'Data inputs'!$S$24, Calculations!$D$54,0)</f>
        <v>0</v>
      </c>
      <c r="CN54" s="63">
        <f>IF(CN$19 &lt;= 'Data inputs'!$S$24, Calculations!$D$54,0)</f>
        <v>0</v>
      </c>
      <c r="CO54" s="63">
        <f>IF(CO$19 &lt;= 'Data inputs'!$S$24, Calculations!$D$54,0)</f>
        <v>0</v>
      </c>
      <c r="CP54" s="63">
        <f>IF(CP$19 &lt;= 'Data inputs'!$S$24, Calculations!$D$54,0)</f>
        <v>0</v>
      </c>
      <c r="CQ54" s="63">
        <f>IF(CQ$19 &lt;= 'Data inputs'!$S$24, Calculations!$D$54,0)</f>
        <v>0</v>
      </c>
      <c r="CR54" s="63">
        <f>IF(CR$19 &lt;= 'Data inputs'!$S$24, Calculations!$D$54,0)</f>
        <v>0</v>
      </c>
      <c r="CS54" s="63">
        <f>IF(CS$19 &lt;= 'Data inputs'!$S$24, Calculations!$D$54,0)</f>
        <v>0</v>
      </c>
      <c r="CT54" s="63">
        <f>IF(CT$19 &lt;= 'Data inputs'!$S$24, Calculations!$D$54,0)</f>
        <v>0</v>
      </c>
      <c r="CU54" s="63">
        <f>IF(CU$19 &lt;= 'Data inputs'!$S$24, Calculations!$D$54,0)</f>
        <v>0</v>
      </c>
      <c r="CV54" s="63">
        <f>IF(CV$19 &lt;= 'Data inputs'!$S$24, Calculations!$D$54,0)</f>
        <v>0</v>
      </c>
      <c r="CW54" s="63">
        <f>IF(CW$19 &lt;= 'Data inputs'!$S$24, Calculations!$D$54,0)</f>
        <v>0</v>
      </c>
      <c r="CX54" s="63">
        <f>IF(CX$19 &lt;= 'Data inputs'!$S$24, Calculations!$D$54,0)</f>
        <v>0</v>
      </c>
      <c r="CY54" s="63">
        <f>IF(CY$19 &lt;= 'Data inputs'!$S$24, Calculations!$D$54,0)</f>
        <v>0</v>
      </c>
      <c r="CZ54" s="63">
        <f>IF(CZ$19 &lt;= 'Data inputs'!$S$24, Calculations!$D$54,0)</f>
        <v>0</v>
      </c>
    </row>
    <row r="55" spans="1:104" s="56" customFormat="1">
      <c r="A55" s="96"/>
      <c r="B55" s="411"/>
      <c r="C55" s="85" t="s">
        <v>447</v>
      </c>
      <c r="D55" s="71">
        <f>D54*D$21</f>
        <v>0</v>
      </c>
      <c r="E55" s="71">
        <f t="shared" ref="E55" si="649">E54*E$21</f>
        <v>0</v>
      </c>
      <c r="F55" s="71">
        <f t="shared" ref="F55" si="650">F54*F$21</f>
        <v>0</v>
      </c>
      <c r="G55" s="71">
        <f t="shared" ref="G55" si="651">G54*G$21</f>
        <v>0</v>
      </c>
      <c r="H55" s="71">
        <f t="shared" ref="H55" si="652">H54*H$21</f>
        <v>0</v>
      </c>
      <c r="I55" s="71">
        <f t="shared" ref="I55" si="653">I54*I$21</f>
        <v>0</v>
      </c>
      <c r="J55" s="71">
        <f t="shared" ref="J55" si="654">J54*J$21</f>
        <v>0</v>
      </c>
      <c r="K55" s="71">
        <f t="shared" ref="K55" si="655">K54*K$21</f>
        <v>0</v>
      </c>
      <c r="L55" s="71">
        <f t="shared" ref="L55" si="656">L54*L$21</f>
        <v>0</v>
      </c>
      <c r="M55" s="71">
        <f t="shared" ref="M55" si="657">M54*M$21</f>
        <v>0</v>
      </c>
      <c r="N55" s="71">
        <f t="shared" ref="N55" si="658">N54*N$21</f>
        <v>0</v>
      </c>
      <c r="O55" s="71">
        <f t="shared" ref="O55" si="659">O54*O$21</f>
        <v>0</v>
      </c>
      <c r="P55" s="71">
        <f t="shared" ref="P55" si="660">P54*P$21</f>
        <v>0</v>
      </c>
      <c r="Q55" s="71">
        <f t="shared" ref="Q55" si="661">Q54*Q$21</f>
        <v>0</v>
      </c>
      <c r="R55" s="71">
        <f t="shared" ref="R55" si="662">R54*R$21</f>
        <v>0</v>
      </c>
      <c r="S55" s="71">
        <f t="shared" ref="S55" si="663">S54*S$21</f>
        <v>0</v>
      </c>
      <c r="T55" s="71">
        <f t="shared" ref="T55" si="664">T54*T$21</f>
        <v>0</v>
      </c>
      <c r="U55" s="71">
        <f t="shared" ref="U55" si="665">U54*U$21</f>
        <v>0</v>
      </c>
      <c r="V55" s="71">
        <f t="shared" ref="V55" si="666">V54*V$21</f>
        <v>0</v>
      </c>
      <c r="W55" s="71">
        <f t="shared" ref="W55" si="667">W54*W$21</f>
        <v>0</v>
      </c>
      <c r="X55" s="71">
        <f t="shared" ref="X55" si="668">X54*X$21</f>
        <v>0</v>
      </c>
      <c r="Y55" s="71">
        <f t="shared" ref="Y55" si="669">Y54*Y$21</f>
        <v>0</v>
      </c>
      <c r="Z55" s="71">
        <f t="shared" ref="Z55" si="670">Z54*Z$21</f>
        <v>0</v>
      </c>
      <c r="AA55" s="71">
        <f t="shared" ref="AA55" si="671">AA54*AA$21</f>
        <v>0</v>
      </c>
      <c r="AB55" s="71">
        <f t="shared" ref="AB55" si="672">AB54*AB$21</f>
        <v>0</v>
      </c>
      <c r="AC55" s="71">
        <f t="shared" ref="AC55" si="673">AC54*AC$21</f>
        <v>0</v>
      </c>
      <c r="AD55" s="71">
        <f t="shared" ref="AD55" si="674">AD54*AD$21</f>
        <v>0</v>
      </c>
      <c r="AE55" s="71">
        <f t="shared" ref="AE55" si="675">AE54*AE$21</f>
        <v>0</v>
      </c>
      <c r="AF55" s="71">
        <f t="shared" ref="AF55" si="676">AF54*AF$21</f>
        <v>0</v>
      </c>
      <c r="AG55" s="71">
        <f t="shared" ref="AG55" si="677">AG54*AG$21</f>
        <v>0</v>
      </c>
      <c r="AH55" s="71">
        <f t="shared" ref="AH55" si="678">AH54*AH$21</f>
        <v>0</v>
      </c>
      <c r="AI55" s="71">
        <f t="shared" ref="AI55" si="679">AI54*AI$21</f>
        <v>0</v>
      </c>
      <c r="AJ55" s="71">
        <f t="shared" ref="AJ55" si="680">AJ54*AJ$21</f>
        <v>0</v>
      </c>
      <c r="AK55" s="71">
        <f t="shared" ref="AK55" si="681">AK54*AK$21</f>
        <v>0</v>
      </c>
      <c r="AL55" s="71">
        <f t="shared" ref="AL55" si="682">AL54*AL$21</f>
        <v>0</v>
      </c>
      <c r="AM55" s="71">
        <f t="shared" ref="AM55" si="683">AM54*AM$21</f>
        <v>0</v>
      </c>
      <c r="AN55" s="71">
        <f t="shared" ref="AN55" si="684">AN54*AN$21</f>
        <v>0</v>
      </c>
      <c r="AO55" s="71">
        <f t="shared" ref="AO55" si="685">AO54*AO$21</f>
        <v>0</v>
      </c>
      <c r="AP55" s="71">
        <f t="shared" ref="AP55" si="686">AP54*AP$21</f>
        <v>0</v>
      </c>
      <c r="AQ55" s="71">
        <f t="shared" ref="AQ55" si="687">AQ54*AQ$21</f>
        <v>0</v>
      </c>
      <c r="AR55" s="71">
        <f t="shared" ref="AR55" si="688">AR54*AR$21</f>
        <v>0</v>
      </c>
      <c r="AS55" s="71">
        <f t="shared" ref="AS55" si="689">AS54*AS$21</f>
        <v>0</v>
      </c>
      <c r="AT55" s="71">
        <f t="shared" ref="AT55" si="690">AT54*AT$21</f>
        <v>0</v>
      </c>
      <c r="AU55" s="71">
        <f t="shared" ref="AU55" si="691">AU54*AU$21</f>
        <v>0</v>
      </c>
      <c r="AV55" s="71">
        <f t="shared" ref="AV55" si="692">AV54*AV$21</f>
        <v>0</v>
      </c>
      <c r="AW55" s="71">
        <f t="shared" ref="AW55" si="693">AW54*AW$21</f>
        <v>0</v>
      </c>
      <c r="AX55" s="71">
        <f t="shared" ref="AX55" si="694">AX54*AX$21</f>
        <v>0</v>
      </c>
      <c r="AY55" s="71">
        <f t="shared" ref="AY55" si="695">AY54*AY$21</f>
        <v>0</v>
      </c>
      <c r="AZ55" s="71">
        <f t="shared" ref="AZ55" si="696">AZ54*AZ$21</f>
        <v>0</v>
      </c>
      <c r="BA55" s="71">
        <f t="shared" ref="BA55" si="697">BA54*BA$21</f>
        <v>0</v>
      </c>
      <c r="BB55" s="71">
        <f t="shared" ref="BB55" si="698">BB54*BB$21</f>
        <v>0</v>
      </c>
      <c r="BC55" s="71">
        <f t="shared" ref="BC55" si="699">BC54*BC$21</f>
        <v>0</v>
      </c>
      <c r="BD55" s="71">
        <f t="shared" ref="BD55" si="700">BD54*BD$21</f>
        <v>0</v>
      </c>
      <c r="BE55" s="71">
        <f t="shared" ref="BE55" si="701">BE54*BE$21</f>
        <v>0</v>
      </c>
      <c r="BF55" s="71">
        <f t="shared" ref="BF55" si="702">BF54*BF$21</f>
        <v>0</v>
      </c>
      <c r="BG55" s="71">
        <f t="shared" ref="BG55" si="703">BG54*BG$21</f>
        <v>0</v>
      </c>
      <c r="BH55" s="71">
        <f t="shared" ref="BH55" si="704">BH54*BH$21</f>
        <v>0</v>
      </c>
      <c r="BI55" s="71">
        <f t="shared" ref="BI55" si="705">BI54*BI$21</f>
        <v>0</v>
      </c>
      <c r="BJ55" s="71">
        <f t="shared" ref="BJ55" si="706">BJ54*BJ$21</f>
        <v>0</v>
      </c>
      <c r="BK55" s="71">
        <f t="shared" ref="BK55" si="707">BK54*BK$21</f>
        <v>0</v>
      </c>
      <c r="BL55" s="71">
        <f t="shared" ref="BL55:CZ55" si="708">BL54*BL$21</f>
        <v>0</v>
      </c>
      <c r="BM55" s="71">
        <f t="shared" si="708"/>
        <v>0</v>
      </c>
      <c r="BN55" s="71">
        <f t="shared" si="708"/>
        <v>0</v>
      </c>
      <c r="BO55" s="71">
        <f t="shared" si="708"/>
        <v>0</v>
      </c>
      <c r="BP55" s="71">
        <f t="shared" si="708"/>
        <v>0</v>
      </c>
      <c r="BQ55" s="71">
        <f t="shared" si="708"/>
        <v>0</v>
      </c>
      <c r="BR55" s="71">
        <f t="shared" si="708"/>
        <v>0</v>
      </c>
      <c r="BS55" s="71">
        <f t="shared" si="708"/>
        <v>0</v>
      </c>
      <c r="BT55" s="71">
        <f t="shared" si="708"/>
        <v>0</v>
      </c>
      <c r="BU55" s="71">
        <f t="shared" si="708"/>
        <v>0</v>
      </c>
      <c r="BV55" s="71">
        <f t="shared" si="708"/>
        <v>0</v>
      </c>
      <c r="BW55" s="71">
        <f t="shared" si="708"/>
        <v>0</v>
      </c>
      <c r="BX55" s="71">
        <f t="shared" si="708"/>
        <v>0</v>
      </c>
      <c r="BY55" s="71">
        <f t="shared" si="708"/>
        <v>0</v>
      </c>
      <c r="BZ55" s="71">
        <f t="shared" si="708"/>
        <v>0</v>
      </c>
      <c r="CA55" s="71">
        <f t="shared" si="708"/>
        <v>0</v>
      </c>
      <c r="CB55" s="71">
        <f t="shared" si="708"/>
        <v>0</v>
      </c>
      <c r="CC55" s="71">
        <f t="shared" si="708"/>
        <v>0</v>
      </c>
      <c r="CD55" s="71">
        <f t="shared" si="708"/>
        <v>0</v>
      </c>
      <c r="CE55" s="71">
        <f t="shared" si="708"/>
        <v>0</v>
      </c>
      <c r="CF55" s="71">
        <f t="shared" si="708"/>
        <v>0</v>
      </c>
      <c r="CG55" s="71">
        <f t="shared" si="708"/>
        <v>0</v>
      </c>
      <c r="CH55" s="71">
        <f t="shared" si="708"/>
        <v>0</v>
      </c>
      <c r="CI55" s="71">
        <f t="shared" si="708"/>
        <v>0</v>
      </c>
      <c r="CJ55" s="71">
        <f t="shared" si="708"/>
        <v>0</v>
      </c>
      <c r="CK55" s="71">
        <f t="shared" si="708"/>
        <v>0</v>
      </c>
      <c r="CL55" s="71">
        <f t="shared" si="708"/>
        <v>0</v>
      </c>
      <c r="CM55" s="71">
        <f t="shared" si="708"/>
        <v>0</v>
      </c>
      <c r="CN55" s="71">
        <f t="shared" si="708"/>
        <v>0</v>
      </c>
      <c r="CO55" s="71">
        <f t="shared" si="708"/>
        <v>0</v>
      </c>
      <c r="CP55" s="71">
        <f t="shared" si="708"/>
        <v>0</v>
      </c>
      <c r="CQ55" s="71">
        <f t="shared" si="708"/>
        <v>0</v>
      </c>
      <c r="CR55" s="71">
        <f t="shared" si="708"/>
        <v>0</v>
      </c>
      <c r="CS55" s="71">
        <f t="shared" si="708"/>
        <v>0</v>
      </c>
      <c r="CT55" s="71">
        <f t="shared" si="708"/>
        <v>0</v>
      </c>
      <c r="CU55" s="71">
        <f t="shared" si="708"/>
        <v>0</v>
      </c>
      <c r="CV55" s="71">
        <f t="shared" si="708"/>
        <v>0</v>
      </c>
      <c r="CW55" s="71">
        <f t="shared" si="708"/>
        <v>0</v>
      </c>
      <c r="CX55" s="71">
        <f t="shared" si="708"/>
        <v>0</v>
      </c>
      <c r="CY55" s="71">
        <f t="shared" si="708"/>
        <v>0</v>
      </c>
      <c r="CZ55" s="71">
        <f t="shared" si="708"/>
        <v>0</v>
      </c>
    </row>
    <row r="56" spans="1:104" s="56" customFormat="1">
      <c r="A56" s="96"/>
      <c r="B56" s="412"/>
      <c r="C56" s="84" t="s">
        <v>448</v>
      </c>
      <c r="D56" s="69">
        <f ca="1">SUM(OFFSET(D55,,,,$D$24))</f>
        <v>0</v>
      </c>
      <c r="E56" s="76"/>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112"/>
      <c r="BN56" s="112"/>
      <c r="BO56" s="112"/>
      <c r="BP56" s="112"/>
      <c r="BQ56" s="112"/>
      <c r="BR56" s="112"/>
      <c r="BS56" s="112"/>
      <c r="BT56" s="112"/>
      <c r="BU56" s="112"/>
      <c r="BV56" s="112"/>
      <c r="BW56" s="112"/>
      <c r="BX56" s="112"/>
      <c r="BY56" s="112"/>
      <c r="BZ56" s="112"/>
      <c r="CA56" s="112"/>
      <c r="CB56" s="112"/>
      <c r="CC56" s="112"/>
      <c r="CD56" s="112"/>
      <c r="CE56" s="112"/>
      <c r="CF56" s="112"/>
      <c r="CG56" s="112"/>
      <c r="CH56" s="112"/>
      <c r="CI56" s="112"/>
      <c r="CJ56" s="112"/>
      <c r="CK56" s="112"/>
      <c r="CL56" s="112"/>
      <c r="CM56" s="112"/>
      <c r="CN56" s="112"/>
      <c r="CO56" s="112"/>
      <c r="CP56" s="112"/>
      <c r="CQ56" s="112"/>
      <c r="CR56" s="112"/>
      <c r="CS56" s="112"/>
      <c r="CT56" s="112"/>
      <c r="CU56" s="112"/>
      <c r="CV56" s="112"/>
      <c r="CW56" s="112"/>
      <c r="CX56" s="112"/>
      <c r="CY56" s="112"/>
      <c r="CZ56" s="112"/>
    </row>
    <row r="57" spans="1:104" s="56" customFormat="1">
      <c r="A57" s="96"/>
      <c r="B57" s="150"/>
      <c r="C57" s="86"/>
      <c r="D57" s="67"/>
      <c r="E57" s="68"/>
      <c r="F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row>
    <row r="58" spans="1:104" s="56" customFormat="1">
      <c r="A58" s="96"/>
      <c r="B58" s="410" t="s">
        <v>118</v>
      </c>
      <c r="C58" s="84" t="s">
        <v>444</v>
      </c>
      <c r="D58" s="63">
        <f>Calculations!E50</f>
        <v>0</v>
      </c>
      <c r="E58" s="63">
        <f>D58</f>
        <v>0</v>
      </c>
      <c r="F58" s="63">
        <f t="shared" ref="F58" si="709">E58</f>
        <v>0</v>
      </c>
      <c r="G58" s="63">
        <f t="shared" ref="G58" si="710">F58</f>
        <v>0</v>
      </c>
      <c r="H58" s="63">
        <f t="shared" ref="H58" si="711">G58</f>
        <v>0</v>
      </c>
      <c r="I58" s="63">
        <f t="shared" ref="I58" si="712">H58</f>
        <v>0</v>
      </c>
      <c r="J58" s="63">
        <f t="shared" ref="J58" si="713">I58</f>
        <v>0</v>
      </c>
      <c r="K58" s="63">
        <f t="shared" ref="K58" si="714">J58</f>
        <v>0</v>
      </c>
      <c r="L58" s="63">
        <f t="shared" ref="L58" si="715">K58</f>
        <v>0</v>
      </c>
      <c r="M58" s="63">
        <f t="shared" ref="M58" si="716">L58</f>
        <v>0</v>
      </c>
      <c r="N58" s="63">
        <f t="shared" ref="N58" si="717">M58</f>
        <v>0</v>
      </c>
      <c r="O58" s="63">
        <f t="shared" ref="O58" si="718">N58</f>
        <v>0</v>
      </c>
      <c r="P58" s="63">
        <f t="shared" ref="P58" si="719">O58</f>
        <v>0</v>
      </c>
      <c r="Q58" s="63">
        <f t="shared" ref="Q58" si="720">P58</f>
        <v>0</v>
      </c>
      <c r="R58" s="63">
        <f t="shared" ref="R58" si="721">Q58</f>
        <v>0</v>
      </c>
      <c r="S58" s="63">
        <f t="shared" ref="S58" si="722">R58</f>
        <v>0</v>
      </c>
      <c r="T58" s="63">
        <f t="shared" ref="T58" si="723">S58</f>
        <v>0</v>
      </c>
      <c r="U58" s="63">
        <f t="shared" ref="U58" si="724">T58</f>
        <v>0</v>
      </c>
      <c r="V58" s="63">
        <f t="shared" ref="V58" si="725">U58</f>
        <v>0</v>
      </c>
      <c r="W58" s="63">
        <f t="shared" ref="W58" si="726">V58</f>
        <v>0</v>
      </c>
      <c r="X58" s="63">
        <f t="shared" ref="X58" si="727">W58</f>
        <v>0</v>
      </c>
      <c r="Y58" s="63">
        <f t="shared" ref="Y58" si="728">X58</f>
        <v>0</v>
      </c>
      <c r="Z58" s="63">
        <f t="shared" ref="Z58" si="729">Y58</f>
        <v>0</v>
      </c>
      <c r="AA58" s="63">
        <f t="shared" ref="AA58" si="730">Z58</f>
        <v>0</v>
      </c>
      <c r="AB58" s="63">
        <f t="shared" ref="AB58" si="731">AA58</f>
        <v>0</v>
      </c>
      <c r="AC58" s="63">
        <f t="shared" ref="AC58" si="732">AB58</f>
        <v>0</v>
      </c>
      <c r="AD58" s="63">
        <f t="shared" ref="AD58" si="733">AC58</f>
        <v>0</v>
      </c>
      <c r="AE58" s="63">
        <f t="shared" ref="AE58" si="734">AD58</f>
        <v>0</v>
      </c>
      <c r="AF58" s="63">
        <f t="shared" ref="AF58" si="735">AE58</f>
        <v>0</v>
      </c>
      <c r="AG58" s="63">
        <f t="shared" ref="AG58" si="736">AF58</f>
        <v>0</v>
      </c>
      <c r="AH58" s="63">
        <f t="shared" ref="AH58" si="737">AG58</f>
        <v>0</v>
      </c>
      <c r="AI58" s="63">
        <f t="shared" ref="AI58" si="738">AH58</f>
        <v>0</v>
      </c>
      <c r="AJ58" s="63">
        <f t="shared" ref="AJ58" si="739">AI58</f>
        <v>0</v>
      </c>
      <c r="AK58" s="63">
        <f t="shared" ref="AK58" si="740">AJ58</f>
        <v>0</v>
      </c>
      <c r="AL58" s="63">
        <f t="shared" ref="AL58" si="741">AK58</f>
        <v>0</v>
      </c>
      <c r="AM58" s="63">
        <f t="shared" ref="AM58" si="742">AL58</f>
        <v>0</v>
      </c>
      <c r="AN58" s="63">
        <f t="shared" ref="AN58" si="743">AM58</f>
        <v>0</v>
      </c>
      <c r="AO58" s="63">
        <f t="shared" ref="AO58" si="744">AN58</f>
        <v>0</v>
      </c>
      <c r="AP58" s="63">
        <f t="shared" ref="AP58" si="745">AO58</f>
        <v>0</v>
      </c>
      <c r="AQ58" s="63">
        <f t="shared" ref="AQ58" si="746">AP58</f>
        <v>0</v>
      </c>
      <c r="AR58" s="63">
        <f t="shared" ref="AR58" si="747">AQ58</f>
        <v>0</v>
      </c>
      <c r="AS58" s="63">
        <f t="shared" ref="AS58" si="748">AR58</f>
        <v>0</v>
      </c>
      <c r="AT58" s="63">
        <f t="shared" ref="AT58" si="749">AS58</f>
        <v>0</v>
      </c>
      <c r="AU58" s="63">
        <f t="shared" ref="AU58" si="750">AT58</f>
        <v>0</v>
      </c>
      <c r="AV58" s="63">
        <f t="shared" ref="AV58" si="751">AU58</f>
        <v>0</v>
      </c>
      <c r="AW58" s="63">
        <f t="shared" ref="AW58" si="752">AV58</f>
        <v>0</v>
      </c>
      <c r="AX58" s="63">
        <f t="shared" ref="AX58" si="753">AW58</f>
        <v>0</v>
      </c>
      <c r="AY58" s="63">
        <f t="shared" ref="AY58" si="754">AX58</f>
        <v>0</v>
      </c>
      <c r="AZ58" s="63">
        <f t="shared" ref="AZ58" si="755">AY58</f>
        <v>0</v>
      </c>
      <c r="BA58" s="63">
        <f t="shared" ref="BA58" si="756">AZ58</f>
        <v>0</v>
      </c>
      <c r="BB58" s="63">
        <f t="shared" ref="BB58" si="757">BA58</f>
        <v>0</v>
      </c>
      <c r="BC58" s="63">
        <f t="shared" ref="BC58" si="758">BB58</f>
        <v>0</v>
      </c>
      <c r="BD58" s="63">
        <f t="shared" ref="BD58" si="759">BC58</f>
        <v>0</v>
      </c>
      <c r="BE58" s="63">
        <f t="shared" ref="BE58" si="760">BD58</f>
        <v>0</v>
      </c>
      <c r="BF58" s="63">
        <f t="shared" ref="BF58" si="761">BE58</f>
        <v>0</v>
      </c>
      <c r="BG58" s="63">
        <f t="shared" ref="BG58" si="762">BF58</f>
        <v>0</v>
      </c>
      <c r="BH58" s="63">
        <f t="shared" ref="BH58" si="763">BG58</f>
        <v>0</v>
      </c>
      <c r="BI58" s="63">
        <f t="shared" ref="BI58" si="764">BH58</f>
        <v>0</v>
      </c>
      <c r="BJ58" s="63">
        <f t="shared" ref="BJ58" si="765">BI58</f>
        <v>0</v>
      </c>
      <c r="BK58" s="63">
        <f t="shared" ref="BK58" si="766">BJ58</f>
        <v>0</v>
      </c>
      <c r="BL58" s="63">
        <f t="shared" ref="BL58" si="767">BK58</f>
        <v>0</v>
      </c>
      <c r="BM58" s="63">
        <f t="shared" ref="BM58" si="768">BL58</f>
        <v>0</v>
      </c>
      <c r="BN58" s="63">
        <f t="shared" ref="BN58" si="769">BM58</f>
        <v>0</v>
      </c>
      <c r="BO58" s="63">
        <f t="shared" ref="BO58" si="770">BN58</f>
        <v>0</v>
      </c>
      <c r="BP58" s="63">
        <f t="shared" ref="BP58" si="771">BO58</f>
        <v>0</v>
      </c>
      <c r="BQ58" s="63">
        <f t="shared" ref="BQ58" si="772">BP58</f>
        <v>0</v>
      </c>
      <c r="BR58" s="63">
        <f t="shared" ref="BR58" si="773">BQ58</f>
        <v>0</v>
      </c>
      <c r="BS58" s="63">
        <f t="shared" ref="BS58" si="774">BR58</f>
        <v>0</v>
      </c>
      <c r="BT58" s="63">
        <f t="shared" ref="BT58" si="775">BS58</f>
        <v>0</v>
      </c>
      <c r="BU58" s="63">
        <f t="shared" ref="BU58" si="776">BT58</f>
        <v>0</v>
      </c>
      <c r="BV58" s="63">
        <f t="shared" ref="BV58" si="777">BU58</f>
        <v>0</v>
      </c>
      <c r="BW58" s="63">
        <f t="shared" ref="BW58" si="778">BV58</f>
        <v>0</v>
      </c>
      <c r="BX58" s="63">
        <f t="shared" ref="BX58" si="779">BW58</f>
        <v>0</v>
      </c>
      <c r="BY58" s="63">
        <f t="shared" ref="BY58" si="780">BX58</f>
        <v>0</v>
      </c>
      <c r="BZ58" s="63">
        <f t="shared" ref="BZ58" si="781">BY58</f>
        <v>0</v>
      </c>
      <c r="CA58" s="63">
        <f t="shared" ref="CA58" si="782">BZ58</f>
        <v>0</v>
      </c>
      <c r="CB58" s="63">
        <f t="shared" ref="CB58" si="783">CA58</f>
        <v>0</v>
      </c>
      <c r="CC58" s="63">
        <f t="shared" ref="CC58" si="784">CB58</f>
        <v>0</v>
      </c>
      <c r="CD58" s="63">
        <f t="shared" ref="CD58" si="785">CC58</f>
        <v>0</v>
      </c>
      <c r="CE58" s="63">
        <f t="shared" ref="CE58" si="786">CD58</f>
        <v>0</v>
      </c>
      <c r="CF58" s="63">
        <f t="shared" ref="CF58" si="787">CE58</f>
        <v>0</v>
      </c>
      <c r="CG58" s="63">
        <f t="shared" ref="CG58" si="788">CF58</f>
        <v>0</v>
      </c>
      <c r="CH58" s="63">
        <f t="shared" ref="CH58" si="789">CG58</f>
        <v>0</v>
      </c>
      <c r="CI58" s="63">
        <f t="shared" ref="CI58" si="790">CH58</f>
        <v>0</v>
      </c>
      <c r="CJ58" s="63">
        <f t="shared" ref="CJ58" si="791">CI58</f>
        <v>0</v>
      </c>
      <c r="CK58" s="63">
        <f t="shared" ref="CK58" si="792">CJ58</f>
        <v>0</v>
      </c>
      <c r="CL58" s="63">
        <f t="shared" ref="CL58" si="793">CK58</f>
        <v>0</v>
      </c>
      <c r="CM58" s="63">
        <f t="shared" ref="CM58" si="794">CL58</f>
        <v>0</v>
      </c>
      <c r="CN58" s="63">
        <f t="shared" ref="CN58" si="795">CM58</f>
        <v>0</v>
      </c>
      <c r="CO58" s="63">
        <f t="shared" ref="CO58" si="796">CN58</f>
        <v>0</v>
      </c>
      <c r="CP58" s="63">
        <f t="shared" ref="CP58" si="797">CO58</f>
        <v>0</v>
      </c>
      <c r="CQ58" s="63">
        <f t="shared" ref="CQ58" si="798">CP58</f>
        <v>0</v>
      </c>
      <c r="CR58" s="63">
        <f t="shared" ref="CR58" si="799">CQ58</f>
        <v>0</v>
      </c>
      <c r="CS58" s="63">
        <f t="shared" ref="CS58" si="800">CR58</f>
        <v>0</v>
      </c>
      <c r="CT58" s="63">
        <f t="shared" ref="CT58" si="801">CS58</f>
        <v>0</v>
      </c>
      <c r="CU58" s="63">
        <f t="shared" ref="CU58" si="802">CT58</f>
        <v>0</v>
      </c>
      <c r="CV58" s="63">
        <f t="shared" ref="CV58" si="803">CU58</f>
        <v>0</v>
      </c>
      <c r="CW58" s="63">
        <f t="shared" ref="CW58" si="804">CV58</f>
        <v>0</v>
      </c>
      <c r="CX58" s="63">
        <f t="shared" ref="CX58" si="805">CW58</f>
        <v>0</v>
      </c>
      <c r="CY58" s="63">
        <f t="shared" ref="CY58" si="806">CX58</f>
        <v>0</v>
      </c>
      <c r="CZ58" s="63">
        <f t="shared" ref="CZ58" si="807">CY58</f>
        <v>0</v>
      </c>
    </row>
    <row r="59" spans="1:104" s="56" customFormat="1">
      <c r="A59" s="96"/>
      <c r="B59" s="411"/>
      <c r="C59" s="84" t="s">
        <v>446</v>
      </c>
      <c r="D59" s="63">
        <f>IF(D$19 &lt;= 'Data inputs'!$T$24, Calculations!$E$54,0)</f>
        <v>0</v>
      </c>
      <c r="E59" s="63">
        <f>IF(E$19 &lt;= 'Data inputs'!$T$24, Calculations!$E$54,0)</f>
        <v>0</v>
      </c>
      <c r="F59" s="63">
        <f>IF(F$19 &lt;= 'Data inputs'!$T$24, Calculations!$E$54,0)</f>
        <v>0</v>
      </c>
      <c r="G59" s="63">
        <f>IF(G$19 &lt;= 'Data inputs'!$T$24, Calculations!$E$54,0)</f>
        <v>0</v>
      </c>
      <c r="H59" s="63">
        <f>IF(H$19 &lt;= 'Data inputs'!$T$24, Calculations!$E$54,0)</f>
        <v>0</v>
      </c>
      <c r="I59" s="63">
        <f>IF(I$19 &lt;= 'Data inputs'!$T$24, Calculations!$E$54,0)</f>
        <v>0</v>
      </c>
      <c r="J59" s="63">
        <f>IF(J$19 &lt;= 'Data inputs'!$T$24, Calculations!$E$54,0)</f>
        <v>0</v>
      </c>
      <c r="K59" s="63">
        <f>IF(K$19 &lt;= 'Data inputs'!$T$24, Calculations!$E$54,0)</f>
        <v>0</v>
      </c>
      <c r="L59" s="63">
        <f>IF(L$19 &lt;= 'Data inputs'!$T$24, Calculations!$E$54,0)</f>
        <v>0</v>
      </c>
      <c r="M59" s="63">
        <f>IF(M$19 &lt;= 'Data inputs'!$T$24, Calculations!$E$54,0)</f>
        <v>0</v>
      </c>
      <c r="N59" s="63">
        <f>IF(N$19 &lt;= 'Data inputs'!$T$24, Calculations!$E$54,0)</f>
        <v>0</v>
      </c>
      <c r="O59" s="63">
        <f>IF(O$19 &lt;= 'Data inputs'!$T$24, Calculations!$E$54,0)</f>
        <v>0</v>
      </c>
      <c r="P59" s="63">
        <f>IF(P$19 &lt;= 'Data inputs'!$T$24, Calculations!$E$54,0)</f>
        <v>0</v>
      </c>
      <c r="Q59" s="63">
        <f>IF(Q$19 &lt;= 'Data inputs'!$T$24, Calculations!$E$54,0)</f>
        <v>0</v>
      </c>
      <c r="R59" s="63">
        <f>IF(R$19 &lt;= 'Data inputs'!$T$24, Calculations!$E$54,0)</f>
        <v>0</v>
      </c>
      <c r="S59" s="63">
        <f>IF(S$19 &lt;= 'Data inputs'!$T$24, Calculations!$E$54,0)</f>
        <v>0</v>
      </c>
      <c r="T59" s="63">
        <f>IF(T$19 &lt;= 'Data inputs'!$T$24, Calculations!$E$54,0)</f>
        <v>0</v>
      </c>
      <c r="U59" s="63">
        <f>IF(U$19 &lt;= 'Data inputs'!$T$24, Calculations!$E$54,0)</f>
        <v>0</v>
      </c>
      <c r="V59" s="63">
        <f>IF(V$19 &lt;= 'Data inputs'!$T$24, Calculations!$E$54,0)</f>
        <v>0</v>
      </c>
      <c r="W59" s="63">
        <f>IF(W$19 &lt;= 'Data inputs'!$T$24, Calculations!$E$54,0)</f>
        <v>0</v>
      </c>
      <c r="X59" s="63">
        <f>IF(X$19 &lt;= 'Data inputs'!$T$24, Calculations!$E$54,0)</f>
        <v>0</v>
      </c>
      <c r="Y59" s="63">
        <f>IF(Y$19 &lt;= 'Data inputs'!$T$24, Calculations!$E$54,0)</f>
        <v>0</v>
      </c>
      <c r="Z59" s="63">
        <f>IF(Z$19 &lt;= 'Data inputs'!$T$24, Calculations!$E$54,0)</f>
        <v>0</v>
      </c>
      <c r="AA59" s="63">
        <f>IF(AA$19 &lt;= 'Data inputs'!$T$24, Calculations!$E$54,0)</f>
        <v>0</v>
      </c>
      <c r="AB59" s="63">
        <f>IF(AB$19 &lt;= 'Data inputs'!$T$24, Calculations!$E$54,0)</f>
        <v>0</v>
      </c>
      <c r="AC59" s="63">
        <f>IF(AC$19 &lt;= 'Data inputs'!$T$24, Calculations!$E$54,0)</f>
        <v>0</v>
      </c>
      <c r="AD59" s="63">
        <f>IF(AD$19 &lt;= 'Data inputs'!$T$24, Calculations!$E$54,0)</f>
        <v>0</v>
      </c>
      <c r="AE59" s="63">
        <f>IF(AE$19 &lt;= 'Data inputs'!$T$24, Calculations!$E$54,0)</f>
        <v>0</v>
      </c>
      <c r="AF59" s="63">
        <f>IF(AF$19 &lt;= 'Data inputs'!$T$24, Calculations!$E$54,0)</f>
        <v>0</v>
      </c>
      <c r="AG59" s="63">
        <f>IF(AG$19 &lt;= 'Data inputs'!$T$24, Calculations!$E$54,0)</f>
        <v>0</v>
      </c>
      <c r="AH59" s="63">
        <f>IF(AH$19 &lt;= 'Data inputs'!$T$24, Calculations!$E$54,0)</f>
        <v>0</v>
      </c>
      <c r="AI59" s="63">
        <f>IF(AI$19 &lt;= 'Data inputs'!$T$24, Calculations!$E$54,0)</f>
        <v>0</v>
      </c>
      <c r="AJ59" s="63">
        <f>IF(AJ$19 &lt;= 'Data inputs'!$T$24, Calculations!$E$54,0)</f>
        <v>0</v>
      </c>
      <c r="AK59" s="63">
        <f>IF(AK$19 &lt;= 'Data inputs'!$T$24, Calculations!$E$54,0)</f>
        <v>0</v>
      </c>
      <c r="AL59" s="63">
        <f>IF(AL$19 &lt;= 'Data inputs'!$T$24, Calculations!$E$54,0)</f>
        <v>0</v>
      </c>
      <c r="AM59" s="63">
        <f>IF(AM$19 &lt;= 'Data inputs'!$T$24, Calculations!$E$54,0)</f>
        <v>0</v>
      </c>
      <c r="AN59" s="63">
        <f>IF(AN$19 &lt;= 'Data inputs'!$T$24, Calculations!$E$54,0)</f>
        <v>0</v>
      </c>
      <c r="AO59" s="63">
        <f>IF(AO$19 &lt;= 'Data inputs'!$T$24, Calculations!$E$54,0)</f>
        <v>0</v>
      </c>
      <c r="AP59" s="63">
        <f>IF(AP$19 &lt;= 'Data inputs'!$T$24, Calculations!$E$54,0)</f>
        <v>0</v>
      </c>
      <c r="AQ59" s="63">
        <f>IF(AQ$19 &lt;= 'Data inputs'!$T$24, Calculations!$E$54,0)</f>
        <v>0</v>
      </c>
      <c r="AR59" s="63">
        <f>IF(AR$19 &lt;= 'Data inputs'!$T$24, Calculations!$E$54,0)</f>
        <v>0</v>
      </c>
      <c r="AS59" s="63">
        <f>IF(AS$19 &lt;= 'Data inputs'!$T$24, Calculations!$E$54,0)</f>
        <v>0</v>
      </c>
      <c r="AT59" s="63">
        <f>IF(AT$19 &lt;= 'Data inputs'!$T$24, Calculations!$E$54,0)</f>
        <v>0</v>
      </c>
      <c r="AU59" s="63">
        <f>IF(AU$19 &lt;= 'Data inputs'!$T$24, Calculations!$E$54,0)</f>
        <v>0</v>
      </c>
      <c r="AV59" s="63">
        <f>IF(AV$19 &lt;= 'Data inputs'!$T$24, Calculations!$E$54,0)</f>
        <v>0</v>
      </c>
      <c r="AW59" s="63">
        <f>IF(AW$19 &lt;= 'Data inputs'!$T$24, Calculations!$E$54,0)</f>
        <v>0</v>
      </c>
      <c r="AX59" s="63">
        <f>IF(AX$19 &lt;= 'Data inputs'!$T$24, Calculations!$E$54,0)</f>
        <v>0</v>
      </c>
      <c r="AY59" s="63">
        <f>IF(AY$19 &lt;= 'Data inputs'!$T$24, Calculations!$E$54,0)</f>
        <v>0</v>
      </c>
      <c r="AZ59" s="63">
        <f>IF(AZ$19 &lt;= 'Data inputs'!$T$24, Calculations!$E$54,0)</f>
        <v>0</v>
      </c>
      <c r="BA59" s="63">
        <f>IF(BA$19 &lt;= 'Data inputs'!$T$24, Calculations!$E$54,0)</f>
        <v>0</v>
      </c>
      <c r="BB59" s="63">
        <f>IF(BB$19 &lt;= 'Data inputs'!$T$24, Calculations!$E$54,0)</f>
        <v>0</v>
      </c>
      <c r="BC59" s="63">
        <f>IF(BC$19 &lt;= 'Data inputs'!$T$24, Calculations!$E$54,0)</f>
        <v>0</v>
      </c>
      <c r="BD59" s="63">
        <f>IF(BD$19 &lt;= 'Data inputs'!$T$24, Calculations!$E$54,0)</f>
        <v>0</v>
      </c>
      <c r="BE59" s="63">
        <f>IF(BE$19 &lt;= 'Data inputs'!$T$24, Calculations!$E$54,0)</f>
        <v>0</v>
      </c>
      <c r="BF59" s="63">
        <f>IF(BF$19 &lt;= 'Data inputs'!$T$24, Calculations!$E$54,0)</f>
        <v>0</v>
      </c>
      <c r="BG59" s="63">
        <f>IF(BG$19 &lt;= 'Data inputs'!$T$24, Calculations!$E$54,0)</f>
        <v>0</v>
      </c>
      <c r="BH59" s="63">
        <f>IF(BH$19 &lt;= 'Data inputs'!$T$24, Calculations!$E$54,0)</f>
        <v>0</v>
      </c>
      <c r="BI59" s="63">
        <f>IF(BI$19 &lt;= 'Data inputs'!$T$24, Calculations!$E$54,0)</f>
        <v>0</v>
      </c>
      <c r="BJ59" s="63">
        <f>IF(BJ$19 &lt;= 'Data inputs'!$T$24, Calculations!$E$54,0)</f>
        <v>0</v>
      </c>
      <c r="BK59" s="63">
        <f>IF(BK$19 &lt;= 'Data inputs'!$T$24, Calculations!$E$54,0)</f>
        <v>0</v>
      </c>
      <c r="BL59" s="63">
        <f>IF(BL$19 &lt;= 'Data inputs'!$T$24, Calculations!$E$54,0)</f>
        <v>0</v>
      </c>
      <c r="BM59" s="63">
        <f>IF(BM$19 &lt;= 'Data inputs'!$T$24, Calculations!$E$54,0)</f>
        <v>0</v>
      </c>
      <c r="BN59" s="63">
        <f>IF(BN$19 &lt;= 'Data inputs'!$T$24, Calculations!$E$54,0)</f>
        <v>0</v>
      </c>
      <c r="BO59" s="63">
        <f>IF(BO$19 &lt;= 'Data inputs'!$T$24, Calculations!$E$54,0)</f>
        <v>0</v>
      </c>
      <c r="BP59" s="63">
        <f>IF(BP$19 &lt;= 'Data inputs'!$T$24, Calculations!$E$54,0)</f>
        <v>0</v>
      </c>
      <c r="BQ59" s="63">
        <f>IF(BQ$19 &lt;= 'Data inputs'!$T$24, Calculations!$E$54,0)</f>
        <v>0</v>
      </c>
      <c r="BR59" s="63">
        <f>IF(BR$19 &lt;= 'Data inputs'!$T$24, Calculations!$E$54,0)</f>
        <v>0</v>
      </c>
      <c r="BS59" s="63">
        <f>IF(BS$19 &lt;= 'Data inputs'!$T$24, Calculations!$E$54,0)</f>
        <v>0</v>
      </c>
      <c r="BT59" s="63">
        <f>IF(BT$19 &lt;= 'Data inputs'!$T$24, Calculations!$E$54,0)</f>
        <v>0</v>
      </c>
      <c r="BU59" s="63">
        <f>IF(BU$19 &lt;= 'Data inputs'!$T$24, Calculations!$E$54,0)</f>
        <v>0</v>
      </c>
      <c r="BV59" s="63">
        <f>IF(BV$19 &lt;= 'Data inputs'!$T$24, Calculations!$E$54,0)</f>
        <v>0</v>
      </c>
      <c r="BW59" s="63">
        <f>IF(BW$19 &lt;= 'Data inputs'!$T$24, Calculations!$E$54,0)</f>
        <v>0</v>
      </c>
      <c r="BX59" s="63">
        <f>IF(BX$19 &lt;= 'Data inputs'!$T$24, Calculations!$E$54,0)</f>
        <v>0</v>
      </c>
      <c r="BY59" s="63">
        <f>IF(BY$19 &lt;= 'Data inputs'!$T$24, Calculations!$E$54,0)</f>
        <v>0</v>
      </c>
      <c r="BZ59" s="63">
        <f>IF(BZ$19 &lt;= 'Data inputs'!$T$24, Calculations!$E$54,0)</f>
        <v>0</v>
      </c>
      <c r="CA59" s="63">
        <f>IF(CA$19 &lt;= 'Data inputs'!$T$24, Calculations!$E$54,0)</f>
        <v>0</v>
      </c>
      <c r="CB59" s="63">
        <f>IF(CB$19 &lt;= 'Data inputs'!$T$24, Calculations!$E$54,0)</f>
        <v>0</v>
      </c>
      <c r="CC59" s="63">
        <f>IF(CC$19 &lt;= 'Data inputs'!$T$24, Calculations!$E$54,0)</f>
        <v>0</v>
      </c>
      <c r="CD59" s="63">
        <f>IF(CD$19 &lt;= 'Data inputs'!$T$24, Calculations!$E$54,0)</f>
        <v>0</v>
      </c>
      <c r="CE59" s="63">
        <f>IF(CE$19 &lt;= 'Data inputs'!$T$24, Calculations!$E$54,0)</f>
        <v>0</v>
      </c>
      <c r="CF59" s="63">
        <f>IF(CF$19 &lt;= 'Data inputs'!$T$24, Calculations!$E$54,0)</f>
        <v>0</v>
      </c>
      <c r="CG59" s="63">
        <f>IF(CG$19 &lt;= 'Data inputs'!$T$24, Calculations!$E$54,0)</f>
        <v>0</v>
      </c>
      <c r="CH59" s="63">
        <f>IF(CH$19 &lt;= 'Data inputs'!$T$24, Calculations!$E$54,0)</f>
        <v>0</v>
      </c>
      <c r="CI59" s="63">
        <f>IF(CI$19 &lt;= 'Data inputs'!$T$24, Calculations!$E$54,0)</f>
        <v>0</v>
      </c>
      <c r="CJ59" s="63">
        <f>IF(CJ$19 &lt;= 'Data inputs'!$T$24, Calculations!$E$54,0)</f>
        <v>0</v>
      </c>
      <c r="CK59" s="63">
        <f>IF(CK$19 &lt;= 'Data inputs'!$T$24, Calculations!$E$54,0)</f>
        <v>0</v>
      </c>
      <c r="CL59" s="63">
        <f>IF(CL$19 &lt;= 'Data inputs'!$T$24, Calculations!$E$54,0)</f>
        <v>0</v>
      </c>
      <c r="CM59" s="63">
        <f>IF(CM$19 &lt;= 'Data inputs'!$T$24, Calculations!$E$54,0)</f>
        <v>0</v>
      </c>
      <c r="CN59" s="63">
        <f>IF(CN$19 &lt;= 'Data inputs'!$T$24, Calculations!$E$54,0)</f>
        <v>0</v>
      </c>
      <c r="CO59" s="63">
        <f>IF(CO$19 &lt;= 'Data inputs'!$T$24, Calculations!$E$54,0)</f>
        <v>0</v>
      </c>
      <c r="CP59" s="63">
        <f>IF(CP$19 &lt;= 'Data inputs'!$T$24, Calculations!$E$54,0)</f>
        <v>0</v>
      </c>
      <c r="CQ59" s="63">
        <f>IF(CQ$19 &lt;= 'Data inputs'!$T$24, Calculations!$E$54,0)</f>
        <v>0</v>
      </c>
      <c r="CR59" s="63">
        <f>IF(CR$19 &lt;= 'Data inputs'!$T$24, Calculations!$E$54,0)</f>
        <v>0</v>
      </c>
      <c r="CS59" s="63">
        <f>IF(CS$19 &lt;= 'Data inputs'!$T$24, Calculations!$E$54,0)</f>
        <v>0</v>
      </c>
      <c r="CT59" s="63">
        <f>IF(CT$19 &lt;= 'Data inputs'!$T$24, Calculations!$E$54,0)</f>
        <v>0</v>
      </c>
      <c r="CU59" s="63">
        <f>IF(CU$19 &lt;= 'Data inputs'!$T$24, Calculations!$E$54,0)</f>
        <v>0</v>
      </c>
      <c r="CV59" s="63">
        <f>IF(CV$19 &lt;= 'Data inputs'!$T$24, Calculations!$E$54,0)</f>
        <v>0</v>
      </c>
      <c r="CW59" s="63">
        <f>IF(CW$19 &lt;= 'Data inputs'!$T$24, Calculations!$E$54,0)</f>
        <v>0</v>
      </c>
      <c r="CX59" s="63">
        <f>IF(CX$19 &lt;= 'Data inputs'!$T$24, Calculations!$E$54,0)</f>
        <v>0</v>
      </c>
      <c r="CY59" s="63">
        <f>IF(CY$19 &lt;= 'Data inputs'!$T$24, Calculations!$E$54,0)</f>
        <v>0</v>
      </c>
      <c r="CZ59" s="63">
        <f>IF(CZ$19 &lt;= 'Data inputs'!$T$24, Calculations!$E$54,0)</f>
        <v>0</v>
      </c>
    </row>
    <row r="60" spans="1:104" s="56" customFormat="1">
      <c r="A60" s="96"/>
      <c r="B60" s="411"/>
      <c r="C60" s="85" t="s">
        <v>447</v>
      </c>
      <c r="D60" s="71">
        <f>D59*D$21</f>
        <v>0</v>
      </c>
      <c r="E60" s="71">
        <f t="shared" ref="E60" si="808">E59*E$21</f>
        <v>0</v>
      </c>
      <c r="F60" s="71">
        <f t="shared" ref="F60" si="809">F59*F$21</f>
        <v>0</v>
      </c>
      <c r="G60" s="71">
        <f t="shared" ref="G60" si="810">G59*G$21</f>
        <v>0</v>
      </c>
      <c r="H60" s="71">
        <f t="shared" ref="H60" si="811">H59*H$21</f>
        <v>0</v>
      </c>
      <c r="I60" s="71">
        <f t="shared" ref="I60" si="812">I59*I$21</f>
        <v>0</v>
      </c>
      <c r="J60" s="71">
        <f t="shared" ref="J60" si="813">J59*J$21</f>
        <v>0</v>
      </c>
      <c r="K60" s="71">
        <f t="shared" ref="K60" si="814">K59*K$21</f>
        <v>0</v>
      </c>
      <c r="L60" s="71">
        <f t="shared" ref="L60" si="815">L59*L$21</f>
        <v>0</v>
      </c>
      <c r="M60" s="71">
        <f t="shared" ref="M60" si="816">M59*M$21</f>
        <v>0</v>
      </c>
      <c r="N60" s="71">
        <f t="shared" ref="N60" si="817">N59*N$21</f>
        <v>0</v>
      </c>
      <c r="O60" s="71">
        <f t="shared" ref="O60" si="818">O59*O$21</f>
        <v>0</v>
      </c>
      <c r="P60" s="71">
        <f t="shared" ref="P60" si="819">P59*P$21</f>
        <v>0</v>
      </c>
      <c r="Q60" s="71">
        <f t="shared" ref="Q60" si="820">Q59*Q$21</f>
        <v>0</v>
      </c>
      <c r="R60" s="71">
        <f t="shared" ref="R60" si="821">R59*R$21</f>
        <v>0</v>
      </c>
      <c r="S60" s="71">
        <f t="shared" ref="S60" si="822">S59*S$21</f>
        <v>0</v>
      </c>
      <c r="T60" s="71">
        <f t="shared" ref="T60" si="823">T59*T$21</f>
        <v>0</v>
      </c>
      <c r="U60" s="71">
        <f t="shared" ref="U60" si="824">U59*U$21</f>
        <v>0</v>
      </c>
      <c r="V60" s="71">
        <f t="shared" ref="V60" si="825">V59*V$21</f>
        <v>0</v>
      </c>
      <c r="W60" s="71">
        <f t="shared" ref="W60" si="826">W59*W$21</f>
        <v>0</v>
      </c>
      <c r="X60" s="71">
        <f t="shared" ref="X60" si="827">X59*X$21</f>
        <v>0</v>
      </c>
      <c r="Y60" s="71">
        <f t="shared" ref="Y60" si="828">Y59*Y$21</f>
        <v>0</v>
      </c>
      <c r="Z60" s="71">
        <f t="shared" ref="Z60" si="829">Z59*Z$21</f>
        <v>0</v>
      </c>
      <c r="AA60" s="71">
        <f t="shared" ref="AA60" si="830">AA59*AA$21</f>
        <v>0</v>
      </c>
      <c r="AB60" s="71">
        <f t="shared" ref="AB60" si="831">AB59*AB$21</f>
        <v>0</v>
      </c>
      <c r="AC60" s="71">
        <f t="shared" ref="AC60" si="832">AC59*AC$21</f>
        <v>0</v>
      </c>
      <c r="AD60" s="71">
        <f t="shared" ref="AD60" si="833">AD59*AD$21</f>
        <v>0</v>
      </c>
      <c r="AE60" s="71">
        <f t="shared" ref="AE60" si="834">AE59*AE$21</f>
        <v>0</v>
      </c>
      <c r="AF60" s="71">
        <f t="shared" ref="AF60" si="835">AF59*AF$21</f>
        <v>0</v>
      </c>
      <c r="AG60" s="71">
        <f t="shared" ref="AG60" si="836">AG59*AG$21</f>
        <v>0</v>
      </c>
      <c r="AH60" s="71">
        <f t="shared" ref="AH60" si="837">AH59*AH$21</f>
        <v>0</v>
      </c>
      <c r="AI60" s="71">
        <f t="shared" ref="AI60" si="838">AI59*AI$21</f>
        <v>0</v>
      </c>
      <c r="AJ60" s="71">
        <f t="shared" ref="AJ60" si="839">AJ59*AJ$21</f>
        <v>0</v>
      </c>
      <c r="AK60" s="71">
        <f t="shared" ref="AK60" si="840">AK59*AK$21</f>
        <v>0</v>
      </c>
      <c r="AL60" s="71">
        <f t="shared" ref="AL60" si="841">AL59*AL$21</f>
        <v>0</v>
      </c>
      <c r="AM60" s="71">
        <f t="shared" ref="AM60" si="842">AM59*AM$21</f>
        <v>0</v>
      </c>
      <c r="AN60" s="71">
        <f t="shared" ref="AN60" si="843">AN59*AN$21</f>
        <v>0</v>
      </c>
      <c r="AO60" s="71">
        <f t="shared" ref="AO60" si="844">AO59*AO$21</f>
        <v>0</v>
      </c>
      <c r="AP60" s="71">
        <f t="shared" ref="AP60" si="845">AP59*AP$21</f>
        <v>0</v>
      </c>
      <c r="AQ60" s="71">
        <f t="shared" ref="AQ60" si="846">AQ59*AQ$21</f>
        <v>0</v>
      </c>
      <c r="AR60" s="71">
        <f t="shared" ref="AR60" si="847">AR59*AR$21</f>
        <v>0</v>
      </c>
      <c r="AS60" s="71">
        <f t="shared" ref="AS60" si="848">AS59*AS$21</f>
        <v>0</v>
      </c>
      <c r="AT60" s="71">
        <f t="shared" ref="AT60" si="849">AT59*AT$21</f>
        <v>0</v>
      </c>
      <c r="AU60" s="71">
        <f t="shared" ref="AU60" si="850">AU59*AU$21</f>
        <v>0</v>
      </c>
      <c r="AV60" s="71">
        <f t="shared" ref="AV60" si="851">AV59*AV$21</f>
        <v>0</v>
      </c>
      <c r="AW60" s="71">
        <f t="shared" ref="AW60" si="852">AW59*AW$21</f>
        <v>0</v>
      </c>
      <c r="AX60" s="71">
        <f t="shared" ref="AX60" si="853">AX59*AX$21</f>
        <v>0</v>
      </c>
      <c r="AY60" s="71">
        <f t="shared" ref="AY60" si="854">AY59*AY$21</f>
        <v>0</v>
      </c>
      <c r="AZ60" s="71">
        <f t="shared" ref="AZ60" si="855">AZ59*AZ$21</f>
        <v>0</v>
      </c>
      <c r="BA60" s="71">
        <f t="shared" ref="BA60" si="856">BA59*BA$21</f>
        <v>0</v>
      </c>
      <c r="BB60" s="71">
        <f t="shared" ref="BB60" si="857">BB59*BB$21</f>
        <v>0</v>
      </c>
      <c r="BC60" s="71">
        <f t="shared" ref="BC60" si="858">BC59*BC$21</f>
        <v>0</v>
      </c>
      <c r="BD60" s="71">
        <f t="shared" ref="BD60" si="859">BD59*BD$21</f>
        <v>0</v>
      </c>
      <c r="BE60" s="71">
        <f t="shared" ref="BE60" si="860">BE59*BE$21</f>
        <v>0</v>
      </c>
      <c r="BF60" s="71">
        <f t="shared" ref="BF60" si="861">BF59*BF$21</f>
        <v>0</v>
      </c>
      <c r="BG60" s="71">
        <f t="shared" ref="BG60" si="862">BG59*BG$21</f>
        <v>0</v>
      </c>
      <c r="BH60" s="71">
        <f t="shared" ref="BH60" si="863">BH59*BH$21</f>
        <v>0</v>
      </c>
      <c r="BI60" s="71">
        <f t="shared" ref="BI60" si="864">BI59*BI$21</f>
        <v>0</v>
      </c>
      <c r="BJ60" s="71">
        <f t="shared" ref="BJ60" si="865">BJ59*BJ$21</f>
        <v>0</v>
      </c>
      <c r="BK60" s="71">
        <f t="shared" ref="BK60" si="866">BK59*BK$21</f>
        <v>0</v>
      </c>
      <c r="BL60" s="71">
        <f t="shared" ref="BL60:CZ60" si="867">BL59*BL$21</f>
        <v>0</v>
      </c>
      <c r="BM60" s="71">
        <f t="shared" si="867"/>
        <v>0</v>
      </c>
      <c r="BN60" s="71">
        <f t="shared" si="867"/>
        <v>0</v>
      </c>
      <c r="BO60" s="71">
        <f t="shared" si="867"/>
        <v>0</v>
      </c>
      <c r="BP60" s="71">
        <f t="shared" si="867"/>
        <v>0</v>
      </c>
      <c r="BQ60" s="71">
        <f t="shared" si="867"/>
        <v>0</v>
      </c>
      <c r="BR60" s="71">
        <f t="shared" si="867"/>
        <v>0</v>
      </c>
      <c r="BS60" s="71">
        <f t="shared" si="867"/>
        <v>0</v>
      </c>
      <c r="BT60" s="71">
        <f t="shared" si="867"/>
        <v>0</v>
      </c>
      <c r="BU60" s="71">
        <f t="shared" si="867"/>
        <v>0</v>
      </c>
      <c r="BV60" s="71">
        <f t="shared" si="867"/>
        <v>0</v>
      </c>
      <c r="BW60" s="71">
        <f t="shared" si="867"/>
        <v>0</v>
      </c>
      <c r="BX60" s="71">
        <f t="shared" si="867"/>
        <v>0</v>
      </c>
      <c r="BY60" s="71">
        <f t="shared" si="867"/>
        <v>0</v>
      </c>
      <c r="BZ60" s="71">
        <f t="shared" si="867"/>
        <v>0</v>
      </c>
      <c r="CA60" s="71">
        <f t="shared" si="867"/>
        <v>0</v>
      </c>
      <c r="CB60" s="71">
        <f t="shared" si="867"/>
        <v>0</v>
      </c>
      <c r="CC60" s="71">
        <f t="shared" si="867"/>
        <v>0</v>
      </c>
      <c r="CD60" s="71">
        <f t="shared" si="867"/>
        <v>0</v>
      </c>
      <c r="CE60" s="71">
        <f t="shared" si="867"/>
        <v>0</v>
      </c>
      <c r="CF60" s="71">
        <f t="shared" si="867"/>
        <v>0</v>
      </c>
      <c r="CG60" s="71">
        <f t="shared" si="867"/>
        <v>0</v>
      </c>
      <c r="CH60" s="71">
        <f t="shared" si="867"/>
        <v>0</v>
      </c>
      <c r="CI60" s="71">
        <f t="shared" si="867"/>
        <v>0</v>
      </c>
      <c r="CJ60" s="71">
        <f t="shared" si="867"/>
        <v>0</v>
      </c>
      <c r="CK60" s="71">
        <f t="shared" si="867"/>
        <v>0</v>
      </c>
      <c r="CL60" s="71">
        <f t="shared" si="867"/>
        <v>0</v>
      </c>
      <c r="CM60" s="71">
        <f t="shared" si="867"/>
        <v>0</v>
      </c>
      <c r="CN60" s="71">
        <f t="shared" si="867"/>
        <v>0</v>
      </c>
      <c r="CO60" s="71">
        <f t="shared" si="867"/>
        <v>0</v>
      </c>
      <c r="CP60" s="71">
        <f t="shared" si="867"/>
        <v>0</v>
      </c>
      <c r="CQ60" s="71">
        <f t="shared" si="867"/>
        <v>0</v>
      </c>
      <c r="CR60" s="71">
        <f t="shared" si="867"/>
        <v>0</v>
      </c>
      <c r="CS60" s="71">
        <f t="shared" si="867"/>
        <v>0</v>
      </c>
      <c r="CT60" s="71">
        <f t="shared" si="867"/>
        <v>0</v>
      </c>
      <c r="CU60" s="71">
        <f t="shared" si="867"/>
        <v>0</v>
      </c>
      <c r="CV60" s="71">
        <f t="shared" si="867"/>
        <v>0</v>
      </c>
      <c r="CW60" s="71">
        <f t="shared" si="867"/>
        <v>0</v>
      </c>
      <c r="CX60" s="71">
        <f t="shared" si="867"/>
        <v>0</v>
      </c>
      <c r="CY60" s="71">
        <f t="shared" si="867"/>
        <v>0</v>
      </c>
      <c r="CZ60" s="71">
        <f t="shared" si="867"/>
        <v>0</v>
      </c>
    </row>
    <row r="61" spans="1:104" s="56" customFormat="1">
      <c r="A61" s="96"/>
      <c r="B61" s="412"/>
      <c r="C61" s="84" t="s">
        <v>448</v>
      </c>
      <c r="D61" s="69">
        <f ca="1">SUM(OFFSET(D60,,,,$D$24))</f>
        <v>0</v>
      </c>
      <c r="E61" s="76"/>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112"/>
      <c r="BN61" s="112"/>
      <c r="BO61" s="112"/>
      <c r="BP61" s="112"/>
      <c r="BQ61" s="112"/>
      <c r="BR61" s="112"/>
      <c r="BS61" s="112"/>
      <c r="BT61" s="112"/>
      <c r="BU61" s="112"/>
      <c r="BV61" s="112"/>
      <c r="BW61" s="112"/>
      <c r="BX61" s="112"/>
      <c r="BY61" s="112"/>
      <c r="BZ61" s="112"/>
      <c r="CA61" s="112"/>
      <c r="CB61" s="112"/>
      <c r="CC61" s="112"/>
      <c r="CD61" s="112"/>
      <c r="CE61" s="112"/>
      <c r="CF61" s="112"/>
      <c r="CG61" s="112"/>
      <c r="CH61" s="112"/>
      <c r="CI61" s="112"/>
      <c r="CJ61" s="112"/>
      <c r="CK61" s="112"/>
      <c r="CL61" s="112"/>
      <c r="CM61" s="112"/>
      <c r="CN61" s="112"/>
      <c r="CO61" s="112"/>
      <c r="CP61" s="112"/>
      <c r="CQ61" s="112"/>
      <c r="CR61" s="112"/>
      <c r="CS61" s="112"/>
      <c r="CT61" s="112"/>
      <c r="CU61" s="112"/>
      <c r="CV61" s="112"/>
      <c r="CW61" s="112"/>
      <c r="CX61" s="112"/>
      <c r="CY61" s="112"/>
      <c r="CZ61" s="112"/>
    </row>
    <row r="62" spans="1:104" s="56" customFormat="1">
      <c r="A62" s="96"/>
      <c r="B62" s="150"/>
      <c r="C62" s="86"/>
      <c r="D62" s="67"/>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row>
    <row r="63" spans="1:104" s="195" customFormat="1">
      <c r="A63" s="20"/>
      <c r="B63" s="193" t="s">
        <v>130</v>
      </c>
      <c r="D63" s="196"/>
      <c r="E63" s="196"/>
      <c r="F63" s="196"/>
      <c r="G63" s="196"/>
      <c r="H63" s="196"/>
      <c r="I63" s="196"/>
      <c r="J63" s="196"/>
      <c r="K63" s="196"/>
      <c r="L63" s="196"/>
      <c r="M63" s="196"/>
      <c r="N63" s="196"/>
      <c r="O63" s="196"/>
      <c r="P63" s="19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c r="BB63" s="196"/>
      <c r="BC63" s="196"/>
      <c r="BD63" s="196"/>
      <c r="BE63" s="196"/>
      <c r="BF63" s="196"/>
      <c r="BG63" s="196"/>
      <c r="BH63" s="196"/>
      <c r="BI63" s="196"/>
      <c r="BJ63" s="196"/>
      <c r="BK63" s="196"/>
      <c r="BL63" s="196"/>
      <c r="BM63" s="196"/>
      <c r="BN63" s="196"/>
      <c r="BO63" s="196"/>
      <c r="BP63" s="196"/>
      <c r="BQ63" s="196"/>
      <c r="BR63" s="196"/>
      <c r="BS63" s="196"/>
      <c r="BT63" s="196"/>
      <c r="BU63" s="196"/>
      <c r="BV63" s="196"/>
      <c r="BW63" s="196"/>
      <c r="BX63" s="196"/>
      <c r="BY63" s="196"/>
      <c r="BZ63" s="196"/>
      <c r="CA63" s="196"/>
      <c r="CB63" s="196"/>
      <c r="CC63" s="196"/>
      <c r="CD63" s="196"/>
      <c r="CE63" s="196"/>
      <c r="CF63" s="196"/>
      <c r="CG63" s="196"/>
      <c r="CH63" s="196"/>
      <c r="CI63" s="196"/>
      <c r="CJ63" s="196"/>
      <c r="CK63" s="196"/>
      <c r="CL63" s="196"/>
      <c r="CM63" s="196"/>
      <c r="CN63" s="196"/>
      <c r="CO63" s="196"/>
      <c r="CP63" s="196"/>
      <c r="CQ63" s="196"/>
      <c r="CR63" s="196"/>
      <c r="CS63" s="196"/>
      <c r="CT63" s="196"/>
      <c r="CU63" s="196"/>
      <c r="CV63" s="196"/>
      <c r="CW63" s="196"/>
      <c r="CX63" s="196"/>
      <c r="CY63" s="196"/>
      <c r="CZ63" s="196"/>
    </row>
    <row r="64" spans="1:104">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c r="BH64" s="90"/>
      <c r="BI64" s="90"/>
      <c r="BJ64" s="90"/>
      <c r="BK64" s="90"/>
      <c r="BL64" s="90"/>
      <c r="BM64" s="90"/>
      <c r="BN64" s="90"/>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row>
    <row r="65" spans="1:104" s="56" customFormat="1" ht="38.25">
      <c r="A65" s="96"/>
      <c r="B65" s="410" t="s">
        <v>116</v>
      </c>
      <c r="C65" s="84" t="s">
        <v>449</v>
      </c>
      <c r="D65" s="63">
        <f>Calculations!C68</f>
        <v>0</v>
      </c>
      <c r="E65" s="63">
        <f>D65</f>
        <v>0</v>
      </c>
      <c r="F65" s="63">
        <f t="shared" ref="F65:F66" si="868">E65</f>
        <v>0</v>
      </c>
      <c r="G65" s="63">
        <f t="shared" ref="G65:G66" si="869">F65</f>
        <v>0</v>
      </c>
      <c r="H65" s="63">
        <f t="shared" ref="H65:H66" si="870">G65</f>
        <v>0</v>
      </c>
      <c r="I65" s="63">
        <f t="shared" ref="I65:I66" si="871">H65</f>
        <v>0</v>
      </c>
      <c r="J65" s="63">
        <f t="shared" ref="J65:J66" si="872">I65</f>
        <v>0</v>
      </c>
      <c r="K65" s="63">
        <f t="shared" ref="K65:K66" si="873">J65</f>
        <v>0</v>
      </c>
      <c r="L65" s="63">
        <f t="shared" ref="L65:L66" si="874">K65</f>
        <v>0</v>
      </c>
      <c r="M65" s="63">
        <f t="shared" ref="M65:M66" si="875">L65</f>
        <v>0</v>
      </c>
      <c r="N65" s="63">
        <f t="shared" ref="N65:N66" si="876">M65</f>
        <v>0</v>
      </c>
      <c r="O65" s="63">
        <f t="shared" ref="O65:O66" si="877">N65</f>
        <v>0</v>
      </c>
      <c r="P65" s="63">
        <f t="shared" ref="P65:P66" si="878">O65</f>
        <v>0</v>
      </c>
      <c r="Q65" s="63">
        <f t="shared" ref="Q65:Q66" si="879">P65</f>
        <v>0</v>
      </c>
      <c r="R65" s="63">
        <f t="shared" ref="R65:R66" si="880">Q65</f>
        <v>0</v>
      </c>
      <c r="S65" s="63">
        <f t="shared" ref="S65:S66" si="881">R65</f>
        <v>0</v>
      </c>
      <c r="T65" s="63">
        <f t="shared" ref="T65:T66" si="882">S65</f>
        <v>0</v>
      </c>
      <c r="U65" s="63">
        <f t="shared" ref="U65:U66" si="883">T65</f>
        <v>0</v>
      </c>
      <c r="V65" s="63">
        <f t="shared" ref="V65:V66" si="884">U65</f>
        <v>0</v>
      </c>
      <c r="W65" s="63">
        <f t="shared" ref="W65:W66" si="885">V65</f>
        <v>0</v>
      </c>
      <c r="X65" s="63">
        <f t="shared" ref="X65:X66" si="886">W65</f>
        <v>0</v>
      </c>
      <c r="Y65" s="63">
        <f t="shared" ref="Y65:Y66" si="887">X65</f>
        <v>0</v>
      </c>
      <c r="Z65" s="63">
        <f t="shared" ref="Z65:Z66" si="888">Y65</f>
        <v>0</v>
      </c>
      <c r="AA65" s="63">
        <f t="shared" ref="AA65:AA66" si="889">Z65</f>
        <v>0</v>
      </c>
      <c r="AB65" s="63">
        <f t="shared" ref="AB65:AB66" si="890">AA65</f>
        <v>0</v>
      </c>
      <c r="AC65" s="63">
        <f t="shared" ref="AC65:AC66" si="891">AB65</f>
        <v>0</v>
      </c>
      <c r="AD65" s="63">
        <f t="shared" ref="AD65:AD66" si="892">AC65</f>
        <v>0</v>
      </c>
      <c r="AE65" s="63">
        <f t="shared" ref="AE65:AE66" si="893">AD65</f>
        <v>0</v>
      </c>
      <c r="AF65" s="63">
        <f t="shared" ref="AF65:AF66" si="894">AE65</f>
        <v>0</v>
      </c>
      <c r="AG65" s="63">
        <f t="shared" ref="AG65:AG66" si="895">AF65</f>
        <v>0</v>
      </c>
      <c r="AH65" s="63">
        <f t="shared" ref="AH65:AH66" si="896">AG65</f>
        <v>0</v>
      </c>
      <c r="AI65" s="63">
        <f t="shared" ref="AI65:AI66" si="897">AH65</f>
        <v>0</v>
      </c>
      <c r="AJ65" s="63">
        <f t="shared" ref="AJ65:AJ66" si="898">AI65</f>
        <v>0</v>
      </c>
      <c r="AK65" s="63">
        <f t="shared" ref="AK65:AK66" si="899">AJ65</f>
        <v>0</v>
      </c>
      <c r="AL65" s="63">
        <f t="shared" ref="AL65:AL66" si="900">AK65</f>
        <v>0</v>
      </c>
      <c r="AM65" s="63">
        <f t="shared" ref="AM65:AM66" si="901">AL65</f>
        <v>0</v>
      </c>
      <c r="AN65" s="63">
        <f t="shared" ref="AN65:AN66" si="902">AM65</f>
        <v>0</v>
      </c>
      <c r="AO65" s="63">
        <f t="shared" ref="AO65:AO66" si="903">AN65</f>
        <v>0</v>
      </c>
      <c r="AP65" s="63">
        <f t="shared" ref="AP65:AP66" si="904">AO65</f>
        <v>0</v>
      </c>
      <c r="AQ65" s="63">
        <f t="shared" ref="AQ65:AQ66" si="905">AP65</f>
        <v>0</v>
      </c>
      <c r="AR65" s="63">
        <f t="shared" ref="AR65:AR66" si="906">AQ65</f>
        <v>0</v>
      </c>
      <c r="AS65" s="63">
        <f t="shared" ref="AS65:AS66" si="907">AR65</f>
        <v>0</v>
      </c>
      <c r="AT65" s="63">
        <f t="shared" ref="AT65:AT66" si="908">AS65</f>
        <v>0</v>
      </c>
      <c r="AU65" s="63">
        <f t="shared" ref="AU65:AU66" si="909">AT65</f>
        <v>0</v>
      </c>
      <c r="AV65" s="63">
        <f t="shared" ref="AV65:AV66" si="910">AU65</f>
        <v>0</v>
      </c>
      <c r="AW65" s="63">
        <f t="shared" ref="AW65:AW66" si="911">AV65</f>
        <v>0</v>
      </c>
      <c r="AX65" s="63">
        <f t="shared" ref="AX65:AX66" si="912">AW65</f>
        <v>0</v>
      </c>
      <c r="AY65" s="63">
        <f t="shared" ref="AY65:AY66" si="913">AX65</f>
        <v>0</v>
      </c>
      <c r="AZ65" s="63">
        <f t="shared" ref="AZ65:AZ66" si="914">AY65</f>
        <v>0</v>
      </c>
      <c r="BA65" s="63">
        <f t="shared" ref="BA65:BA66" si="915">AZ65</f>
        <v>0</v>
      </c>
      <c r="BB65" s="63">
        <f t="shared" ref="BB65:BB66" si="916">BA65</f>
        <v>0</v>
      </c>
      <c r="BC65" s="63">
        <f t="shared" ref="BC65:BC66" si="917">BB65</f>
        <v>0</v>
      </c>
      <c r="BD65" s="63">
        <f t="shared" ref="BD65:BD66" si="918">BC65</f>
        <v>0</v>
      </c>
      <c r="BE65" s="63">
        <f t="shared" ref="BE65:BE66" si="919">BD65</f>
        <v>0</v>
      </c>
      <c r="BF65" s="63">
        <f t="shared" ref="BF65:BF66" si="920">BE65</f>
        <v>0</v>
      </c>
      <c r="BG65" s="63">
        <f t="shared" ref="BG65:BG66" si="921">BF65</f>
        <v>0</v>
      </c>
      <c r="BH65" s="63">
        <f t="shared" ref="BH65:BH66" si="922">BG65</f>
        <v>0</v>
      </c>
      <c r="BI65" s="63">
        <f t="shared" ref="BI65:BI66" si="923">BH65</f>
        <v>0</v>
      </c>
      <c r="BJ65" s="63">
        <f t="shared" ref="BJ65:BJ66" si="924">BI65</f>
        <v>0</v>
      </c>
      <c r="BK65" s="63">
        <f t="shared" ref="BK65:BK66" si="925">BJ65</f>
        <v>0</v>
      </c>
      <c r="BL65" s="63">
        <f t="shared" ref="BL65:BL66" si="926">BK65</f>
        <v>0</v>
      </c>
      <c r="BM65" s="63">
        <f t="shared" ref="BM65:BM66" si="927">BL65</f>
        <v>0</v>
      </c>
      <c r="BN65" s="63">
        <f t="shared" ref="BN65:BN66" si="928">BM65</f>
        <v>0</v>
      </c>
      <c r="BO65" s="63">
        <f t="shared" ref="BO65:BO66" si="929">BN65</f>
        <v>0</v>
      </c>
      <c r="BP65" s="63">
        <f t="shared" ref="BP65:BP66" si="930">BO65</f>
        <v>0</v>
      </c>
      <c r="BQ65" s="63">
        <f t="shared" ref="BQ65:BQ66" si="931">BP65</f>
        <v>0</v>
      </c>
      <c r="BR65" s="63">
        <f t="shared" ref="BR65:BR66" si="932">BQ65</f>
        <v>0</v>
      </c>
      <c r="BS65" s="63">
        <f t="shared" ref="BS65:BS66" si="933">BR65</f>
        <v>0</v>
      </c>
      <c r="BT65" s="63">
        <f t="shared" ref="BT65:BT66" si="934">BS65</f>
        <v>0</v>
      </c>
      <c r="BU65" s="63">
        <f t="shared" ref="BU65:BU66" si="935">BT65</f>
        <v>0</v>
      </c>
      <c r="BV65" s="63">
        <f t="shared" ref="BV65:BV66" si="936">BU65</f>
        <v>0</v>
      </c>
      <c r="BW65" s="63">
        <f t="shared" ref="BW65:BW66" si="937">BV65</f>
        <v>0</v>
      </c>
      <c r="BX65" s="63">
        <f t="shared" ref="BX65:BX66" si="938">BW65</f>
        <v>0</v>
      </c>
      <c r="BY65" s="63">
        <f t="shared" ref="BY65:BY66" si="939">BX65</f>
        <v>0</v>
      </c>
      <c r="BZ65" s="63">
        <f t="shared" ref="BZ65:BZ66" si="940">BY65</f>
        <v>0</v>
      </c>
      <c r="CA65" s="63">
        <f t="shared" ref="CA65:CA66" si="941">BZ65</f>
        <v>0</v>
      </c>
      <c r="CB65" s="63">
        <f t="shared" ref="CB65:CB66" si="942">CA65</f>
        <v>0</v>
      </c>
      <c r="CC65" s="63">
        <f t="shared" ref="CC65:CC66" si="943">CB65</f>
        <v>0</v>
      </c>
      <c r="CD65" s="63">
        <f t="shared" ref="CD65:CD66" si="944">CC65</f>
        <v>0</v>
      </c>
      <c r="CE65" s="63">
        <f t="shared" ref="CE65:CE66" si="945">CD65</f>
        <v>0</v>
      </c>
      <c r="CF65" s="63">
        <f t="shared" ref="CF65:CF66" si="946">CE65</f>
        <v>0</v>
      </c>
      <c r="CG65" s="63">
        <f t="shared" ref="CG65:CG66" si="947">CF65</f>
        <v>0</v>
      </c>
      <c r="CH65" s="63">
        <f t="shared" ref="CH65:CH66" si="948">CG65</f>
        <v>0</v>
      </c>
      <c r="CI65" s="63">
        <f t="shared" ref="CI65:CI66" si="949">CH65</f>
        <v>0</v>
      </c>
      <c r="CJ65" s="63">
        <f t="shared" ref="CJ65:CJ66" si="950">CI65</f>
        <v>0</v>
      </c>
      <c r="CK65" s="63">
        <f t="shared" ref="CK65:CK66" si="951">CJ65</f>
        <v>0</v>
      </c>
      <c r="CL65" s="63">
        <f t="shared" ref="CL65:CL66" si="952">CK65</f>
        <v>0</v>
      </c>
      <c r="CM65" s="63">
        <f t="shared" ref="CM65:CM66" si="953">CL65</f>
        <v>0</v>
      </c>
      <c r="CN65" s="63">
        <f t="shared" ref="CN65:CN66" si="954">CM65</f>
        <v>0</v>
      </c>
      <c r="CO65" s="63">
        <f t="shared" ref="CO65:CO66" si="955">CN65</f>
        <v>0</v>
      </c>
      <c r="CP65" s="63">
        <f t="shared" ref="CP65:CP66" si="956">CO65</f>
        <v>0</v>
      </c>
      <c r="CQ65" s="63">
        <f t="shared" ref="CQ65:CQ66" si="957">CP65</f>
        <v>0</v>
      </c>
      <c r="CR65" s="63">
        <f t="shared" ref="CR65:CR66" si="958">CQ65</f>
        <v>0</v>
      </c>
      <c r="CS65" s="63">
        <f t="shared" ref="CS65:CS66" si="959">CR65</f>
        <v>0</v>
      </c>
      <c r="CT65" s="63">
        <f t="shared" ref="CT65:CT66" si="960">CS65</f>
        <v>0</v>
      </c>
      <c r="CU65" s="63">
        <f t="shared" ref="CU65:CU66" si="961">CT65</f>
        <v>0</v>
      </c>
      <c r="CV65" s="63">
        <f t="shared" ref="CV65:CV66" si="962">CU65</f>
        <v>0</v>
      </c>
      <c r="CW65" s="63">
        <f t="shared" ref="CW65:CW66" si="963">CV65</f>
        <v>0</v>
      </c>
      <c r="CX65" s="63">
        <f t="shared" ref="CX65:CX66" si="964">CW65</f>
        <v>0</v>
      </c>
      <c r="CY65" s="63">
        <f t="shared" ref="CY65:CY66" si="965">CX65</f>
        <v>0</v>
      </c>
      <c r="CZ65" s="63">
        <f t="shared" ref="CZ65:CZ66" si="966">CY65</f>
        <v>0</v>
      </c>
    </row>
    <row r="66" spans="1:104" s="56" customFormat="1">
      <c r="A66" s="96"/>
      <c r="B66" s="411"/>
      <c r="C66" s="84" t="s">
        <v>450</v>
      </c>
      <c r="D66" s="63">
        <f>Calculations!C62</f>
        <v>0</v>
      </c>
      <c r="E66" s="63">
        <f>D66</f>
        <v>0</v>
      </c>
      <c r="F66" s="63">
        <f t="shared" si="868"/>
        <v>0</v>
      </c>
      <c r="G66" s="63">
        <f t="shared" si="869"/>
        <v>0</v>
      </c>
      <c r="H66" s="63">
        <f t="shared" si="870"/>
        <v>0</v>
      </c>
      <c r="I66" s="63">
        <f t="shared" si="871"/>
        <v>0</v>
      </c>
      <c r="J66" s="63">
        <f t="shared" si="872"/>
        <v>0</v>
      </c>
      <c r="K66" s="63">
        <f t="shared" si="873"/>
        <v>0</v>
      </c>
      <c r="L66" s="63">
        <f t="shared" si="874"/>
        <v>0</v>
      </c>
      <c r="M66" s="63">
        <f t="shared" si="875"/>
        <v>0</v>
      </c>
      <c r="N66" s="63">
        <f t="shared" si="876"/>
        <v>0</v>
      </c>
      <c r="O66" s="63">
        <f t="shared" si="877"/>
        <v>0</v>
      </c>
      <c r="P66" s="63">
        <f t="shared" si="878"/>
        <v>0</v>
      </c>
      <c r="Q66" s="63">
        <f t="shared" si="879"/>
        <v>0</v>
      </c>
      <c r="R66" s="63">
        <f t="shared" si="880"/>
        <v>0</v>
      </c>
      <c r="S66" s="63">
        <f t="shared" si="881"/>
        <v>0</v>
      </c>
      <c r="T66" s="63">
        <f t="shared" si="882"/>
        <v>0</v>
      </c>
      <c r="U66" s="63">
        <f t="shared" si="883"/>
        <v>0</v>
      </c>
      <c r="V66" s="63">
        <f t="shared" si="884"/>
        <v>0</v>
      </c>
      <c r="W66" s="63">
        <f t="shared" si="885"/>
        <v>0</v>
      </c>
      <c r="X66" s="63">
        <f t="shared" si="886"/>
        <v>0</v>
      </c>
      <c r="Y66" s="63">
        <f t="shared" si="887"/>
        <v>0</v>
      </c>
      <c r="Z66" s="63">
        <f t="shared" si="888"/>
        <v>0</v>
      </c>
      <c r="AA66" s="63">
        <f t="shared" si="889"/>
        <v>0</v>
      </c>
      <c r="AB66" s="63">
        <f t="shared" si="890"/>
        <v>0</v>
      </c>
      <c r="AC66" s="63">
        <f t="shared" si="891"/>
        <v>0</v>
      </c>
      <c r="AD66" s="63">
        <f t="shared" si="892"/>
        <v>0</v>
      </c>
      <c r="AE66" s="63">
        <f t="shared" si="893"/>
        <v>0</v>
      </c>
      <c r="AF66" s="63">
        <f t="shared" si="894"/>
        <v>0</v>
      </c>
      <c r="AG66" s="63">
        <f t="shared" si="895"/>
        <v>0</v>
      </c>
      <c r="AH66" s="63">
        <f t="shared" si="896"/>
        <v>0</v>
      </c>
      <c r="AI66" s="63">
        <f t="shared" si="897"/>
        <v>0</v>
      </c>
      <c r="AJ66" s="63">
        <f t="shared" si="898"/>
        <v>0</v>
      </c>
      <c r="AK66" s="63">
        <f t="shared" si="899"/>
        <v>0</v>
      </c>
      <c r="AL66" s="63">
        <f t="shared" si="900"/>
        <v>0</v>
      </c>
      <c r="AM66" s="63">
        <f t="shared" si="901"/>
        <v>0</v>
      </c>
      <c r="AN66" s="63">
        <f t="shared" si="902"/>
        <v>0</v>
      </c>
      <c r="AO66" s="63">
        <f t="shared" si="903"/>
        <v>0</v>
      </c>
      <c r="AP66" s="63">
        <f t="shared" si="904"/>
        <v>0</v>
      </c>
      <c r="AQ66" s="63">
        <f t="shared" si="905"/>
        <v>0</v>
      </c>
      <c r="AR66" s="63">
        <f t="shared" si="906"/>
        <v>0</v>
      </c>
      <c r="AS66" s="63">
        <f t="shared" si="907"/>
        <v>0</v>
      </c>
      <c r="AT66" s="63">
        <f t="shared" si="908"/>
        <v>0</v>
      </c>
      <c r="AU66" s="63">
        <f t="shared" si="909"/>
        <v>0</v>
      </c>
      <c r="AV66" s="63">
        <f t="shared" si="910"/>
        <v>0</v>
      </c>
      <c r="AW66" s="63">
        <f t="shared" si="911"/>
        <v>0</v>
      </c>
      <c r="AX66" s="63">
        <f t="shared" si="912"/>
        <v>0</v>
      </c>
      <c r="AY66" s="63">
        <f t="shared" si="913"/>
        <v>0</v>
      </c>
      <c r="AZ66" s="63">
        <f t="shared" si="914"/>
        <v>0</v>
      </c>
      <c r="BA66" s="63">
        <f t="shared" si="915"/>
        <v>0</v>
      </c>
      <c r="BB66" s="63">
        <f t="shared" si="916"/>
        <v>0</v>
      </c>
      <c r="BC66" s="63">
        <f t="shared" si="917"/>
        <v>0</v>
      </c>
      <c r="BD66" s="63">
        <f t="shared" si="918"/>
        <v>0</v>
      </c>
      <c r="BE66" s="63">
        <f t="shared" si="919"/>
        <v>0</v>
      </c>
      <c r="BF66" s="63">
        <f t="shared" si="920"/>
        <v>0</v>
      </c>
      <c r="BG66" s="63">
        <f t="shared" si="921"/>
        <v>0</v>
      </c>
      <c r="BH66" s="63">
        <f t="shared" si="922"/>
        <v>0</v>
      </c>
      <c r="BI66" s="63">
        <f t="shared" si="923"/>
        <v>0</v>
      </c>
      <c r="BJ66" s="63">
        <f t="shared" si="924"/>
        <v>0</v>
      </c>
      <c r="BK66" s="63">
        <f t="shared" si="925"/>
        <v>0</v>
      </c>
      <c r="BL66" s="63">
        <f t="shared" si="926"/>
        <v>0</v>
      </c>
      <c r="BM66" s="63">
        <f t="shared" si="927"/>
        <v>0</v>
      </c>
      <c r="BN66" s="63">
        <f t="shared" si="928"/>
        <v>0</v>
      </c>
      <c r="BO66" s="63">
        <f t="shared" si="929"/>
        <v>0</v>
      </c>
      <c r="BP66" s="63">
        <f t="shared" si="930"/>
        <v>0</v>
      </c>
      <c r="BQ66" s="63">
        <f t="shared" si="931"/>
        <v>0</v>
      </c>
      <c r="BR66" s="63">
        <f t="shared" si="932"/>
        <v>0</v>
      </c>
      <c r="BS66" s="63">
        <f t="shared" si="933"/>
        <v>0</v>
      </c>
      <c r="BT66" s="63">
        <f t="shared" si="934"/>
        <v>0</v>
      </c>
      <c r="BU66" s="63">
        <f t="shared" si="935"/>
        <v>0</v>
      </c>
      <c r="BV66" s="63">
        <f t="shared" si="936"/>
        <v>0</v>
      </c>
      <c r="BW66" s="63">
        <f t="shared" si="937"/>
        <v>0</v>
      </c>
      <c r="BX66" s="63">
        <f t="shared" si="938"/>
        <v>0</v>
      </c>
      <c r="BY66" s="63">
        <f t="shared" si="939"/>
        <v>0</v>
      </c>
      <c r="BZ66" s="63">
        <f t="shared" si="940"/>
        <v>0</v>
      </c>
      <c r="CA66" s="63">
        <f t="shared" si="941"/>
        <v>0</v>
      </c>
      <c r="CB66" s="63">
        <f t="shared" si="942"/>
        <v>0</v>
      </c>
      <c r="CC66" s="63">
        <f t="shared" si="943"/>
        <v>0</v>
      </c>
      <c r="CD66" s="63">
        <f t="shared" si="944"/>
        <v>0</v>
      </c>
      <c r="CE66" s="63">
        <f t="shared" si="945"/>
        <v>0</v>
      </c>
      <c r="CF66" s="63">
        <f t="shared" si="946"/>
        <v>0</v>
      </c>
      <c r="CG66" s="63">
        <f t="shared" si="947"/>
        <v>0</v>
      </c>
      <c r="CH66" s="63">
        <f t="shared" si="948"/>
        <v>0</v>
      </c>
      <c r="CI66" s="63">
        <f t="shared" si="949"/>
        <v>0</v>
      </c>
      <c r="CJ66" s="63">
        <f t="shared" si="950"/>
        <v>0</v>
      </c>
      <c r="CK66" s="63">
        <f t="shared" si="951"/>
        <v>0</v>
      </c>
      <c r="CL66" s="63">
        <f t="shared" si="952"/>
        <v>0</v>
      </c>
      <c r="CM66" s="63">
        <f t="shared" si="953"/>
        <v>0</v>
      </c>
      <c r="CN66" s="63">
        <f t="shared" si="954"/>
        <v>0</v>
      </c>
      <c r="CO66" s="63">
        <f t="shared" si="955"/>
        <v>0</v>
      </c>
      <c r="CP66" s="63">
        <f t="shared" si="956"/>
        <v>0</v>
      </c>
      <c r="CQ66" s="63">
        <f t="shared" si="957"/>
        <v>0</v>
      </c>
      <c r="CR66" s="63">
        <f t="shared" si="958"/>
        <v>0</v>
      </c>
      <c r="CS66" s="63">
        <f t="shared" si="959"/>
        <v>0</v>
      </c>
      <c r="CT66" s="63">
        <f t="shared" si="960"/>
        <v>0</v>
      </c>
      <c r="CU66" s="63">
        <f t="shared" si="961"/>
        <v>0</v>
      </c>
      <c r="CV66" s="63">
        <f t="shared" si="962"/>
        <v>0</v>
      </c>
      <c r="CW66" s="63">
        <f t="shared" si="963"/>
        <v>0</v>
      </c>
      <c r="CX66" s="63">
        <f t="shared" si="964"/>
        <v>0</v>
      </c>
      <c r="CY66" s="63">
        <f t="shared" si="965"/>
        <v>0</v>
      </c>
      <c r="CZ66" s="63">
        <f t="shared" si="966"/>
        <v>0</v>
      </c>
    </row>
    <row r="67" spans="1:104" s="56" customFormat="1">
      <c r="A67" s="96"/>
      <c r="B67" s="411"/>
      <c r="C67" s="84" t="s">
        <v>446</v>
      </c>
      <c r="D67" s="63">
        <f>IF(D$19 &lt;= 'Data inputs'!$R$31, Calculations!$C$72,0)</f>
        <v>0</v>
      </c>
      <c r="E67" s="63">
        <f>IF(E$19 &lt;= 'Data inputs'!$R$31, Calculations!$C$72,0)</f>
        <v>0</v>
      </c>
      <c r="F67" s="63">
        <f>IF(F$19 &lt;= 'Data inputs'!$R$31, Calculations!$C$72,0)</f>
        <v>0</v>
      </c>
      <c r="G67" s="63">
        <f>IF(G$19 &lt;= 'Data inputs'!$R$31, Calculations!$C$72,0)</f>
        <v>0</v>
      </c>
      <c r="H67" s="63">
        <f>IF(H$19 &lt;= 'Data inputs'!$R$31, Calculations!$C$72,0)</f>
        <v>0</v>
      </c>
      <c r="I67" s="63">
        <f>IF(I$19 &lt;= 'Data inputs'!$R$31, Calculations!$C$72,0)</f>
        <v>0</v>
      </c>
      <c r="J67" s="63">
        <f>IF(J$19 &lt;= 'Data inputs'!$R$31, Calculations!$C$72,0)</f>
        <v>0</v>
      </c>
      <c r="K67" s="63">
        <f>IF(K$19 &lt;= 'Data inputs'!$R$31, Calculations!$C$72,0)</f>
        <v>0</v>
      </c>
      <c r="L67" s="63">
        <f>IF(L$19 &lt;= 'Data inputs'!$R$31, Calculations!$C$72,0)</f>
        <v>0</v>
      </c>
      <c r="M67" s="63">
        <f>IF(M$19 &lt;= 'Data inputs'!$R$31, Calculations!$C$72,0)</f>
        <v>0</v>
      </c>
      <c r="N67" s="63">
        <f>IF(N$19 &lt;= 'Data inputs'!$R$31, Calculations!$C$72,0)</f>
        <v>0</v>
      </c>
      <c r="O67" s="63">
        <f>IF(O$19 &lt;= 'Data inputs'!$R$31, Calculations!$C$72,0)</f>
        <v>0</v>
      </c>
      <c r="P67" s="63">
        <f>IF(P$19 &lt;= 'Data inputs'!$R$31, Calculations!$C$72,0)</f>
        <v>0</v>
      </c>
      <c r="Q67" s="63">
        <f>IF(Q$19 &lt;= 'Data inputs'!$R$31, Calculations!$C$72,0)</f>
        <v>0</v>
      </c>
      <c r="R67" s="63">
        <f>IF(R$19 &lt;= 'Data inputs'!$R$31, Calculations!$C$72,0)</f>
        <v>0</v>
      </c>
      <c r="S67" s="63">
        <f>IF(S$19 &lt;= 'Data inputs'!$R$31, Calculations!$C$72,0)</f>
        <v>0</v>
      </c>
      <c r="T67" s="63">
        <f>IF(T$19 &lt;= 'Data inputs'!$R$31, Calculations!$C$72,0)</f>
        <v>0</v>
      </c>
      <c r="U67" s="63">
        <f>IF(U$19 &lt;= 'Data inputs'!$R$31, Calculations!$C$72,0)</f>
        <v>0</v>
      </c>
      <c r="V67" s="63">
        <f>IF(V$19 &lt;= 'Data inputs'!$R$31, Calculations!$C$72,0)</f>
        <v>0</v>
      </c>
      <c r="W67" s="63">
        <f>IF(W$19 &lt;= 'Data inputs'!$R$31, Calculations!$C$72,0)</f>
        <v>0</v>
      </c>
      <c r="X67" s="63">
        <f>IF(X$19 &lt;= 'Data inputs'!$R$31, Calculations!$C$72,0)</f>
        <v>0</v>
      </c>
      <c r="Y67" s="63">
        <f>IF(Y$19 &lt;= 'Data inputs'!$R$31, Calculations!$C$72,0)</f>
        <v>0</v>
      </c>
      <c r="Z67" s="63">
        <f>IF(Z$19 &lt;= 'Data inputs'!$R$31, Calculations!$C$72,0)</f>
        <v>0</v>
      </c>
      <c r="AA67" s="63">
        <f>IF(AA$19 &lt;= 'Data inputs'!$R$31, Calculations!$C$72,0)</f>
        <v>0</v>
      </c>
      <c r="AB67" s="63">
        <f>IF(AB$19 &lt;= 'Data inputs'!$R$31, Calculations!$C$72,0)</f>
        <v>0</v>
      </c>
      <c r="AC67" s="63">
        <f>IF(AC$19 &lt;= 'Data inputs'!$R$31, Calculations!$C$72,0)</f>
        <v>0</v>
      </c>
      <c r="AD67" s="63">
        <f>IF(AD$19 &lt;= 'Data inputs'!$R$31, Calculations!$C$72,0)</f>
        <v>0</v>
      </c>
      <c r="AE67" s="63">
        <f>IF(AE$19 &lt;= 'Data inputs'!$R$31, Calculations!$C$72,0)</f>
        <v>0</v>
      </c>
      <c r="AF67" s="63">
        <f>IF(AF$19 &lt;= 'Data inputs'!$R$31, Calculations!$C$72,0)</f>
        <v>0</v>
      </c>
      <c r="AG67" s="63">
        <f>IF(AG$19 &lt;= 'Data inputs'!$R$31, Calculations!$C$72,0)</f>
        <v>0</v>
      </c>
      <c r="AH67" s="63">
        <f>IF(AH$19 &lt;= 'Data inputs'!$R$31, Calculations!$C$72,0)</f>
        <v>0</v>
      </c>
      <c r="AI67" s="63">
        <f>IF(AI$19 &lt;= 'Data inputs'!$R$31, Calculations!$C$72,0)</f>
        <v>0</v>
      </c>
      <c r="AJ67" s="63">
        <f>IF(AJ$19 &lt;= 'Data inputs'!$R$31, Calculations!$C$72,0)</f>
        <v>0</v>
      </c>
      <c r="AK67" s="63">
        <f>IF(AK$19 &lt;= 'Data inputs'!$R$31, Calculations!$C$72,0)</f>
        <v>0</v>
      </c>
      <c r="AL67" s="63">
        <f>IF(AL$19 &lt;= 'Data inputs'!$R$31, Calculations!$C$72,0)</f>
        <v>0</v>
      </c>
      <c r="AM67" s="63">
        <f>IF(AM$19 &lt;= 'Data inputs'!$R$31, Calculations!$C$72,0)</f>
        <v>0</v>
      </c>
      <c r="AN67" s="63">
        <f>IF(AN$19 &lt;= 'Data inputs'!$R$31, Calculations!$C$72,0)</f>
        <v>0</v>
      </c>
      <c r="AO67" s="63">
        <f>IF(AO$19 &lt;= 'Data inputs'!$R$31, Calculations!$C$72,0)</f>
        <v>0</v>
      </c>
      <c r="AP67" s="63">
        <f>IF(AP$19 &lt;= 'Data inputs'!$R$31, Calculations!$C$72,0)</f>
        <v>0</v>
      </c>
      <c r="AQ67" s="63">
        <f>IF(AQ$19 &lt;= 'Data inputs'!$R$31, Calculations!$C$72,0)</f>
        <v>0</v>
      </c>
      <c r="AR67" s="63">
        <f>IF(AR$19 &lt;= 'Data inputs'!$R$31, Calculations!$C$72,0)</f>
        <v>0</v>
      </c>
      <c r="AS67" s="63">
        <f>IF(AS$19 &lt;= 'Data inputs'!$R$31, Calculations!$C$72,0)</f>
        <v>0</v>
      </c>
      <c r="AT67" s="63">
        <f>IF(AT$19 &lt;= 'Data inputs'!$R$31, Calculations!$C$72,0)</f>
        <v>0</v>
      </c>
      <c r="AU67" s="63">
        <f>IF(AU$19 &lt;= 'Data inputs'!$R$31, Calculations!$C$72,0)</f>
        <v>0</v>
      </c>
      <c r="AV67" s="63">
        <f>IF(AV$19 &lt;= 'Data inputs'!$R$31, Calculations!$C$72,0)</f>
        <v>0</v>
      </c>
      <c r="AW67" s="63">
        <f>IF(AW$19 &lt;= 'Data inputs'!$R$31, Calculations!$C$72,0)</f>
        <v>0</v>
      </c>
      <c r="AX67" s="63">
        <f>IF(AX$19 &lt;= 'Data inputs'!$R$31, Calculations!$C$72,0)</f>
        <v>0</v>
      </c>
      <c r="AY67" s="63">
        <f>IF(AY$19 &lt;= 'Data inputs'!$R$31, Calculations!$C$72,0)</f>
        <v>0</v>
      </c>
      <c r="AZ67" s="63">
        <f>IF(AZ$19 &lt;= 'Data inputs'!$R$31, Calculations!$C$72,0)</f>
        <v>0</v>
      </c>
      <c r="BA67" s="63">
        <f>IF(BA$19 &lt;= 'Data inputs'!$R$31, Calculations!$C$72,0)</f>
        <v>0</v>
      </c>
      <c r="BB67" s="63">
        <f>IF(BB$19 &lt;= 'Data inputs'!$R$31, Calculations!$C$72,0)</f>
        <v>0</v>
      </c>
      <c r="BC67" s="63">
        <f>IF(BC$19 &lt;= 'Data inputs'!$R$31, Calculations!$C$72,0)</f>
        <v>0</v>
      </c>
      <c r="BD67" s="63">
        <f>IF(BD$19 &lt;= 'Data inputs'!$R$31, Calculations!$C$72,0)</f>
        <v>0</v>
      </c>
      <c r="BE67" s="63">
        <f>IF(BE$19 &lt;= 'Data inputs'!$R$31, Calculations!$C$72,0)</f>
        <v>0</v>
      </c>
      <c r="BF67" s="63">
        <f>IF(BF$19 &lt;= 'Data inputs'!$R$31, Calculations!$C$72,0)</f>
        <v>0</v>
      </c>
      <c r="BG67" s="63">
        <f>IF(BG$19 &lt;= 'Data inputs'!$R$31, Calculations!$C$72,0)</f>
        <v>0</v>
      </c>
      <c r="BH67" s="63">
        <f>IF(BH$19 &lt;= 'Data inputs'!$R$31, Calculations!$C$72,0)</f>
        <v>0</v>
      </c>
      <c r="BI67" s="63">
        <f>IF(BI$19 &lt;= 'Data inputs'!$R$31, Calculations!$C$72,0)</f>
        <v>0</v>
      </c>
      <c r="BJ67" s="63">
        <f>IF(BJ$19 &lt;= 'Data inputs'!$R$31, Calculations!$C$72,0)</f>
        <v>0</v>
      </c>
      <c r="BK67" s="63">
        <f>IF(BK$19 &lt;= 'Data inputs'!$R$31, Calculations!$C$72,0)</f>
        <v>0</v>
      </c>
      <c r="BL67" s="63">
        <f>IF(BL$19 &lt;= 'Data inputs'!$R$31, Calculations!$C$72,0)</f>
        <v>0</v>
      </c>
      <c r="BM67" s="63">
        <f>IF(BM$19 &lt;= 'Data inputs'!$R$31, Calculations!$C$72,0)</f>
        <v>0</v>
      </c>
      <c r="BN67" s="63">
        <f>IF(BN$19 &lt;= 'Data inputs'!$R$31, Calculations!$C$72,0)</f>
        <v>0</v>
      </c>
      <c r="BO67" s="63">
        <f>IF(BO$19 &lt;= 'Data inputs'!$R$31, Calculations!$C$72,0)</f>
        <v>0</v>
      </c>
      <c r="BP67" s="63">
        <f>IF(BP$19 &lt;= 'Data inputs'!$R$31, Calculations!$C$72,0)</f>
        <v>0</v>
      </c>
      <c r="BQ67" s="63">
        <f>IF(BQ$19 &lt;= 'Data inputs'!$R$31, Calculations!$C$72,0)</f>
        <v>0</v>
      </c>
      <c r="BR67" s="63">
        <f>IF(BR$19 &lt;= 'Data inputs'!$R$31, Calculations!$C$72,0)</f>
        <v>0</v>
      </c>
      <c r="BS67" s="63">
        <f>IF(BS$19 &lt;= 'Data inputs'!$R$31, Calculations!$C$72,0)</f>
        <v>0</v>
      </c>
      <c r="BT67" s="63">
        <f>IF(BT$19 &lt;= 'Data inputs'!$R$31, Calculations!$C$72,0)</f>
        <v>0</v>
      </c>
      <c r="BU67" s="63">
        <f>IF(BU$19 &lt;= 'Data inputs'!$R$31, Calculations!$C$72,0)</f>
        <v>0</v>
      </c>
      <c r="BV67" s="63">
        <f>IF(BV$19 &lt;= 'Data inputs'!$R$31, Calculations!$C$72,0)</f>
        <v>0</v>
      </c>
      <c r="BW67" s="63">
        <f>IF(BW$19 &lt;= 'Data inputs'!$R$31, Calculations!$C$72,0)</f>
        <v>0</v>
      </c>
      <c r="BX67" s="63">
        <f>IF(BX$19 &lt;= 'Data inputs'!$R$31, Calculations!$C$72,0)</f>
        <v>0</v>
      </c>
      <c r="BY67" s="63">
        <f>IF(BY$19 &lt;= 'Data inputs'!$R$31, Calculations!$C$72,0)</f>
        <v>0</v>
      </c>
      <c r="BZ67" s="63">
        <f>IF(BZ$19 &lt;= 'Data inputs'!$R$31, Calculations!$C$72,0)</f>
        <v>0</v>
      </c>
      <c r="CA67" s="63">
        <f>IF(CA$19 &lt;= 'Data inputs'!$R$31, Calculations!$C$72,0)</f>
        <v>0</v>
      </c>
      <c r="CB67" s="63">
        <f>IF(CB$19 &lt;= 'Data inputs'!$R$31, Calculations!$C$72,0)</f>
        <v>0</v>
      </c>
      <c r="CC67" s="63">
        <f>IF(CC$19 &lt;= 'Data inputs'!$R$31, Calculations!$C$72,0)</f>
        <v>0</v>
      </c>
      <c r="CD67" s="63">
        <f>IF(CD$19 &lt;= 'Data inputs'!$R$31, Calculations!$C$72,0)</f>
        <v>0</v>
      </c>
      <c r="CE67" s="63">
        <f>IF(CE$19 &lt;= 'Data inputs'!$R$31, Calculations!$C$72,0)</f>
        <v>0</v>
      </c>
      <c r="CF67" s="63">
        <f>IF(CF$19 &lt;= 'Data inputs'!$R$31, Calculations!$C$72,0)</f>
        <v>0</v>
      </c>
      <c r="CG67" s="63">
        <f>IF(CG$19 &lt;= 'Data inputs'!$R$31, Calculations!$C$72,0)</f>
        <v>0</v>
      </c>
      <c r="CH67" s="63">
        <f>IF(CH$19 &lt;= 'Data inputs'!$R$31, Calculations!$C$72,0)</f>
        <v>0</v>
      </c>
      <c r="CI67" s="63">
        <f>IF(CI$19 &lt;= 'Data inputs'!$R$31, Calculations!$C$72,0)</f>
        <v>0</v>
      </c>
      <c r="CJ67" s="63">
        <f>IF(CJ$19 &lt;= 'Data inputs'!$R$31, Calculations!$C$72,0)</f>
        <v>0</v>
      </c>
      <c r="CK67" s="63">
        <f>IF(CK$19 &lt;= 'Data inputs'!$R$31, Calculations!$C$72,0)</f>
        <v>0</v>
      </c>
      <c r="CL67" s="63">
        <f>IF(CL$19 &lt;= 'Data inputs'!$R$31, Calculations!$C$72,0)</f>
        <v>0</v>
      </c>
      <c r="CM67" s="63">
        <f>IF(CM$19 &lt;= 'Data inputs'!$R$31, Calculations!$C$72,0)</f>
        <v>0</v>
      </c>
      <c r="CN67" s="63">
        <f>IF(CN$19 &lt;= 'Data inputs'!$R$31, Calculations!$C$72,0)</f>
        <v>0</v>
      </c>
      <c r="CO67" s="63">
        <f>IF(CO$19 &lt;= 'Data inputs'!$R$31, Calculations!$C$72,0)</f>
        <v>0</v>
      </c>
      <c r="CP67" s="63">
        <f>IF(CP$19 &lt;= 'Data inputs'!$R$31, Calculations!$C$72,0)</f>
        <v>0</v>
      </c>
      <c r="CQ67" s="63">
        <f>IF(CQ$19 &lt;= 'Data inputs'!$R$31, Calculations!$C$72,0)</f>
        <v>0</v>
      </c>
      <c r="CR67" s="63">
        <f>IF(CR$19 &lt;= 'Data inputs'!$R$31, Calculations!$C$72,0)</f>
        <v>0</v>
      </c>
      <c r="CS67" s="63">
        <f>IF(CS$19 &lt;= 'Data inputs'!$R$31, Calculations!$C$72,0)</f>
        <v>0</v>
      </c>
      <c r="CT67" s="63">
        <f>IF(CT$19 &lt;= 'Data inputs'!$R$31, Calculations!$C$72,0)</f>
        <v>0</v>
      </c>
      <c r="CU67" s="63">
        <f>IF(CU$19 &lt;= 'Data inputs'!$R$31, Calculations!$C$72,0)</f>
        <v>0</v>
      </c>
      <c r="CV67" s="63">
        <f>IF(CV$19 &lt;= 'Data inputs'!$R$31, Calculations!$C$72,0)</f>
        <v>0</v>
      </c>
      <c r="CW67" s="63">
        <f>IF(CW$19 &lt;= 'Data inputs'!$R$31, Calculations!$C$72,0)</f>
        <v>0</v>
      </c>
      <c r="CX67" s="63">
        <f>IF(CX$19 &lt;= 'Data inputs'!$R$31, Calculations!$C$72,0)</f>
        <v>0</v>
      </c>
      <c r="CY67" s="63">
        <f>IF(CY$19 &lt;= 'Data inputs'!$R$31, Calculations!$C$72,0)</f>
        <v>0</v>
      </c>
      <c r="CZ67" s="63">
        <f>IF(CZ$19 &lt;= 'Data inputs'!$R$31, Calculations!$C$72,0)</f>
        <v>0</v>
      </c>
    </row>
    <row r="68" spans="1:104" s="56" customFormat="1">
      <c r="A68" s="96"/>
      <c r="B68" s="411"/>
      <c r="C68" s="85" t="s">
        <v>447</v>
      </c>
      <c r="D68" s="63">
        <f>D67*D$21</f>
        <v>0</v>
      </c>
      <c r="E68" s="63">
        <f t="shared" ref="E68" si="967">E67*E$21</f>
        <v>0</v>
      </c>
      <c r="F68" s="63">
        <f t="shared" ref="F68" si="968">F67*F$21</f>
        <v>0</v>
      </c>
      <c r="G68" s="63">
        <f t="shared" ref="G68" si="969">G67*G$21</f>
        <v>0</v>
      </c>
      <c r="H68" s="63">
        <f t="shared" ref="H68" si="970">H67*H$21</f>
        <v>0</v>
      </c>
      <c r="I68" s="63">
        <f t="shared" ref="I68" si="971">I67*I$21</f>
        <v>0</v>
      </c>
      <c r="J68" s="63">
        <f t="shared" ref="J68" si="972">J67*J$21</f>
        <v>0</v>
      </c>
      <c r="K68" s="63">
        <f t="shared" ref="K68" si="973">K67*K$21</f>
        <v>0</v>
      </c>
      <c r="L68" s="63">
        <f t="shared" ref="L68" si="974">L67*L$21</f>
        <v>0</v>
      </c>
      <c r="M68" s="63">
        <f t="shared" ref="M68" si="975">M67*M$21</f>
        <v>0</v>
      </c>
      <c r="N68" s="63">
        <f t="shared" ref="N68" si="976">N67*N$21</f>
        <v>0</v>
      </c>
      <c r="O68" s="63">
        <f t="shared" ref="O68" si="977">O67*O$21</f>
        <v>0</v>
      </c>
      <c r="P68" s="63">
        <f t="shared" ref="P68" si="978">P67*P$21</f>
        <v>0</v>
      </c>
      <c r="Q68" s="63">
        <f t="shared" ref="Q68" si="979">Q67*Q$21</f>
        <v>0</v>
      </c>
      <c r="R68" s="63">
        <f t="shared" ref="R68" si="980">R67*R$21</f>
        <v>0</v>
      </c>
      <c r="S68" s="63">
        <f t="shared" ref="S68" si="981">S67*S$21</f>
        <v>0</v>
      </c>
      <c r="T68" s="63">
        <f t="shared" ref="T68" si="982">T67*T$21</f>
        <v>0</v>
      </c>
      <c r="U68" s="63">
        <f t="shared" ref="U68" si="983">U67*U$21</f>
        <v>0</v>
      </c>
      <c r="V68" s="63">
        <f t="shared" ref="V68" si="984">V67*V$21</f>
        <v>0</v>
      </c>
      <c r="W68" s="63">
        <f t="shared" ref="W68" si="985">W67*W$21</f>
        <v>0</v>
      </c>
      <c r="X68" s="63">
        <f t="shared" ref="X68" si="986">X67*X$21</f>
        <v>0</v>
      </c>
      <c r="Y68" s="63">
        <f t="shared" ref="Y68" si="987">Y67*Y$21</f>
        <v>0</v>
      </c>
      <c r="Z68" s="63">
        <f t="shared" ref="Z68" si="988">Z67*Z$21</f>
        <v>0</v>
      </c>
      <c r="AA68" s="63">
        <f t="shared" ref="AA68" si="989">AA67*AA$21</f>
        <v>0</v>
      </c>
      <c r="AB68" s="63">
        <f t="shared" ref="AB68" si="990">AB67*AB$21</f>
        <v>0</v>
      </c>
      <c r="AC68" s="63">
        <f t="shared" ref="AC68" si="991">AC67*AC$21</f>
        <v>0</v>
      </c>
      <c r="AD68" s="63">
        <f t="shared" ref="AD68" si="992">AD67*AD$21</f>
        <v>0</v>
      </c>
      <c r="AE68" s="63">
        <f t="shared" ref="AE68" si="993">AE67*AE$21</f>
        <v>0</v>
      </c>
      <c r="AF68" s="63">
        <f t="shared" ref="AF68" si="994">AF67*AF$21</f>
        <v>0</v>
      </c>
      <c r="AG68" s="63">
        <f t="shared" ref="AG68" si="995">AG67*AG$21</f>
        <v>0</v>
      </c>
      <c r="AH68" s="63">
        <f t="shared" ref="AH68" si="996">AH67*AH$21</f>
        <v>0</v>
      </c>
      <c r="AI68" s="63">
        <f t="shared" ref="AI68" si="997">AI67*AI$21</f>
        <v>0</v>
      </c>
      <c r="AJ68" s="63">
        <f t="shared" ref="AJ68" si="998">AJ67*AJ$21</f>
        <v>0</v>
      </c>
      <c r="AK68" s="63">
        <f t="shared" ref="AK68" si="999">AK67*AK$21</f>
        <v>0</v>
      </c>
      <c r="AL68" s="63">
        <f t="shared" ref="AL68" si="1000">AL67*AL$21</f>
        <v>0</v>
      </c>
      <c r="AM68" s="63">
        <f t="shared" ref="AM68" si="1001">AM67*AM$21</f>
        <v>0</v>
      </c>
      <c r="AN68" s="63">
        <f t="shared" ref="AN68" si="1002">AN67*AN$21</f>
        <v>0</v>
      </c>
      <c r="AO68" s="63">
        <f t="shared" ref="AO68" si="1003">AO67*AO$21</f>
        <v>0</v>
      </c>
      <c r="AP68" s="63">
        <f t="shared" ref="AP68" si="1004">AP67*AP$21</f>
        <v>0</v>
      </c>
      <c r="AQ68" s="63">
        <f t="shared" ref="AQ68" si="1005">AQ67*AQ$21</f>
        <v>0</v>
      </c>
      <c r="AR68" s="63">
        <f t="shared" ref="AR68" si="1006">AR67*AR$21</f>
        <v>0</v>
      </c>
      <c r="AS68" s="63">
        <f t="shared" ref="AS68" si="1007">AS67*AS$21</f>
        <v>0</v>
      </c>
      <c r="AT68" s="63">
        <f t="shared" ref="AT68" si="1008">AT67*AT$21</f>
        <v>0</v>
      </c>
      <c r="AU68" s="63">
        <f t="shared" ref="AU68" si="1009">AU67*AU$21</f>
        <v>0</v>
      </c>
      <c r="AV68" s="63">
        <f t="shared" ref="AV68" si="1010">AV67*AV$21</f>
        <v>0</v>
      </c>
      <c r="AW68" s="63">
        <f t="shared" ref="AW68" si="1011">AW67*AW$21</f>
        <v>0</v>
      </c>
      <c r="AX68" s="63">
        <f t="shared" ref="AX68" si="1012">AX67*AX$21</f>
        <v>0</v>
      </c>
      <c r="AY68" s="63">
        <f t="shared" ref="AY68" si="1013">AY67*AY$21</f>
        <v>0</v>
      </c>
      <c r="AZ68" s="63">
        <f t="shared" ref="AZ68" si="1014">AZ67*AZ$21</f>
        <v>0</v>
      </c>
      <c r="BA68" s="63">
        <f t="shared" ref="BA68" si="1015">BA67*BA$21</f>
        <v>0</v>
      </c>
      <c r="BB68" s="63">
        <f t="shared" ref="BB68" si="1016">BB67*BB$21</f>
        <v>0</v>
      </c>
      <c r="BC68" s="63">
        <f t="shared" ref="BC68" si="1017">BC67*BC$21</f>
        <v>0</v>
      </c>
      <c r="BD68" s="63">
        <f t="shared" ref="BD68" si="1018">BD67*BD$21</f>
        <v>0</v>
      </c>
      <c r="BE68" s="63">
        <f t="shared" ref="BE68" si="1019">BE67*BE$21</f>
        <v>0</v>
      </c>
      <c r="BF68" s="63">
        <f t="shared" ref="BF68" si="1020">BF67*BF$21</f>
        <v>0</v>
      </c>
      <c r="BG68" s="63">
        <f t="shared" ref="BG68" si="1021">BG67*BG$21</f>
        <v>0</v>
      </c>
      <c r="BH68" s="63">
        <f t="shared" ref="BH68" si="1022">BH67*BH$21</f>
        <v>0</v>
      </c>
      <c r="BI68" s="63">
        <f t="shared" ref="BI68" si="1023">BI67*BI$21</f>
        <v>0</v>
      </c>
      <c r="BJ68" s="63">
        <f t="shared" ref="BJ68" si="1024">BJ67*BJ$21</f>
        <v>0</v>
      </c>
      <c r="BK68" s="63">
        <f t="shared" ref="BK68" si="1025">BK67*BK$21</f>
        <v>0</v>
      </c>
      <c r="BL68" s="63">
        <f t="shared" ref="BL68:CZ68" si="1026">BL67*BL$21</f>
        <v>0</v>
      </c>
      <c r="BM68" s="63">
        <f t="shared" si="1026"/>
        <v>0</v>
      </c>
      <c r="BN68" s="63">
        <f t="shared" si="1026"/>
        <v>0</v>
      </c>
      <c r="BO68" s="63">
        <f t="shared" si="1026"/>
        <v>0</v>
      </c>
      <c r="BP68" s="63">
        <f t="shared" si="1026"/>
        <v>0</v>
      </c>
      <c r="BQ68" s="63">
        <f t="shared" si="1026"/>
        <v>0</v>
      </c>
      <c r="BR68" s="63">
        <f t="shared" si="1026"/>
        <v>0</v>
      </c>
      <c r="BS68" s="63">
        <f t="shared" si="1026"/>
        <v>0</v>
      </c>
      <c r="BT68" s="63">
        <f t="shared" si="1026"/>
        <v>0</v>
      </c>
      <c r="BU68" s="63">
        <f t="shared" si="1026"/>
        <v>0</v>
      </c>
      <c r="BV68" s="63">
        <f t="shared" si="1026"/>
        <v>0</v>
      </c>
      <c r="BW68" s="63">
        <f t="shared" si="1026"/>
        <v>0</v>
      </c>
      <c r="BX68" s="63">
        <f t="shared" si="1026"/>
        <v>0</v>
      </c>
      <c r="BY68" s="63">
        <f t="shared" si="1026"/>
        <v>0</v>
      </c>
      <c r="BZ68" s="63">
        <f t="shared" si="1026"/>
        <v>0</v>
      </c>
      <c r="CA68" s="63">
        <f t="shared" si="1026"/>
        <v>0</v>
      </c>
      <c r="CB68" s="63">
        <f t="shared" si="1026"/>
        <v>0</v>
      </c>
      <c r="CC68" s="63">
        <f t="shared" si="1026"/>
        <v>0</v>
      </c>
      <c r="CD68" s="63">
        <f t="shared" si="1026"/>
        <v>0</v>
      </c>
      <c r="CE68" s="63">
        <f t="shared" si="1026"/>
        <v>0</v>
      </c>
      <c r="CF68" s="63">
        <f t="shared" si="1026"/>
        <v>0</v>
      </c>
      <c r="CG68" s="63">
        <f t="shared" si="1026"/>
        <v>0</v>
      </c>
      <c r="CH68" s="63">
        <f t="shared" si="1026"/>
        <v>0</v>
      </c>
      <c r="CI68" s="63">
        <f t="shared" si="1026"/>
        <v>0</v>
      </c>
      <c r="CJ68" s="63">
        <f t="shared" si="1026"/>
        <v>0</v>
      </c>
      <c r="CK68" s="63">
        <f t="shared" si="1026"/>
        <v>0</v>
      </c>
      <c r="CL68" s="63">
        <f t="shared" si="1026"/>
        <v>0</v>
      </c>
      <c r="CM68" s="63">
        <f t="shared" si="1026"/>
        <v>0</v>
      </c>
      <c r="CN68" s="63">
        <f t="shared" si="1026"/>
        <v>0</v>
      </c>
      <c r="CO68" s="63">
        <f t="shared" si="1026"/>
        <v>0</v>
      </c>
      <c r="CP68" s="63">
        <f t="shared" si="1026"/>
        <v>0</v>
      </c>
      <c r="CQ68" s="63">
        <f t="shared" si="1026"/>
        <v>0</v>
      </c>
      <c r="CR68" s="63">
        <f t="shared" si="1026"/>
        <v>0</v>
      </c>
      <c r="CS68" s="63">
        <f t="shared" si="1026"/>
        <v>0</v>
      </c>
      <c r="CT68" s="63">
        <f t="shared" si="1026"/>
        <v>0</v>
      </c>
      <c r="CU68" s="63">
        <f t="shared" si="1026"/>
        <v>0</v>
      </c>
      <c r="CV68" s="63">
        <f t="shared" si="1026"/>
        <v>0</v>
      </c>
      <c r="CW68" s="63">
        <f t="shared" si="1026"/>
        <v>0</v>
      </c>
      <c r="CX68" s="63">
        <f t="shared" si="1026"/>
        <v>0</v>
      </c>
      <c r="CY68" s="63">
        <f t="shared" si="1026"/>
        <v>0</v>
      </c>
      <c r="CZ68" s="63">
        <f t="shared" si="1026"/>
        <v>0</v>
      </c>
    </row>
    <row r="69" spans="1:104" s="56" customFormat="1">
      <c r="A69" s="96"/>
      <c r="B69" s="412"/>
      <c r="C69" s="84" t="s">
        <v>448</v>
      </c>
      <c r="D69" s="64">
        <f ca="1">SUM(OFFSET(D68,,,,$D$24))</f>
        <v>0</v>
      </c>
      <c r="E69" s="76"/>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c r="BE69" s="65"/>
      <c r="BF69" s="65"/>
      <c r="BG69" s="65"/>
      <c r="BH69" s="65"/>
      <c r="BI69" s="65"/>
      <c r="BJ69" s="65"/>
      <c r="BK69" s="65"/>
      <c r="BL69" s="65"/>
      <c r="BM69" s="112"/>
      <c r="BN69" s="112"/>
      <c r="BO69" s="112"/>
      <c r="BP69" s="112"/>
      <c r="BQ69" s="112"/>
      <c r="BR69" s="112"/>
      <c r="BS69" s="112"/>
      <c r="BT69" s="112"/>
      <c r="BU69" s="112"/>
      <c r="BV69" s="112"/>
      <c r="BW69" s="112"/>
      <c r="BX69" s="112"/>
      <c r="BY69" s="112"/>
      <c r="BZ69" s="112"/>
      <c r="CA69" s="112"/>
      <c r="CB69" s="112"/>
      <c r="CC69" s="112"/>
      <c r="CD69" s="112"/>
      <c r="CE69" s="112"/>
      <c r="CF69" s="112"/>
      <c r="CG69" s="112"/>
      <c r="CH69" s="112"/>
      <c r="CI69" s="112"/>
      <c r="CJ69" s="112"/>
      <c r="CK69" s="112"/>
      <c r="CL69" s="112"/>
      <c r="CM69" s="112"/>
      <c r="CN69" s="112"/>
      <c r="CO69" s="112"/>
      <c r="CP69" s="112"/>
      <c r="CQ69" s="112"/>
      <c r="CR69" s="112"/>
      <c r="CS69" s="112"/>
      <c r="CT69" s="112"/>
      <c r="CU69" s="112"/>
      <c r="CV69" s="112"/>
      <c r="CW69" s="112"/>
      <c r="CX69" s="112"/>
      <c r="CY69" s="112"/>
      <c r="CZ69" s="112"/>
    </row>
    <row r="70" spans="1:104" s="56" customFormat="1">
      <c r="A70" s="96"/>
      <c r="B70" s="150"/>
      <c r="C70" s="86"/>
      <c r="D70" s="67"/>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row>
    <row r="71" spans="1:104" s="56" customFormat="1" ht="38.25">
      <c r="A71" s="96"/>
      <c r="B71" s="410" t="s">
        <v>117</v>
      </c>
      <c r="C71" s="84" t="s">
        <v>449</v>
      </c>
      <c r="D71" s="63">
        <f>Calculations!D68</f>
        <v>0</v>
      </c>
      <c r="E71" s="63">
        <f>D71</f>
        <v>0</v>
      </c>
      <c r="F71" s="63">
        <f t="shared" ref="F71:F72" si="1027">E71</f>
        <v>0</v>
      </c>
      <c r="G71" s="63">
        <f t="shared" ref="G71:G72" si="1028">F71</f>
        <v>0</v>
      </c>
      <c r="H71" s="63">
        <f t="shared" ref="H71:H72" si="1029">G71</f>
        <v>0</v>
      </c>
      <c r="I71" s="63">
        <f t="shared" ref="I71:I72" si="1030">H71</f>
        <v>0</v>
      </c>
      <c r="J71" s="63">
        <f t="shared" ref="J71:J72" si="1031">I71</f>
        <v>0</v>
      </c>
      <c r="K71" s="63">
        <f t="shared" ref="K71:K72" si="1032">J71</f>
        <v>0</v>
      </c>
      <c r="L71" s="63">
        <f t="shared" ref="L71:L72" si="1033">K71</f>
        <v>0</v>
      </c>
      <c r="M71" s="63">
        <f t="shared" ref="M71:M72" si="1034">L71</f>
        <v>0</v>
      </c>
      <c r="N71" s="63">
        <f t="shared" ref="N71:N72" si="1035">M71</f>
        <v>0</v>
      </c>
      <c r="O71" s="63">
        <f t="shared" ref="O71:O72" si="1036">N71</f>
        <v>0</v>
      </c>
      <c r="P71" s="63">
        <f t="shared" ref="P71:P72" si="1037">O71</f>
        <v>0</v>
      </c>
      <c r="Q71" s="63">
        <f t="shared" ref="Q71:Q72" si="1038">P71</f>
        <v>0</v>
      </c>
      <c r="R71" s="63">
        <f t="shared" ref="R71:R72" si="1039">Q71</f>
        <v>0</v>
      </c>
      <c r="S71" s="63">
        <f t="shared" ref="S71:S72" si="1040">R71</f>
        <v>0</v>
      </c>
      <c r="T71" s="63">
        <f t="shared" ref="T71:T72" si="1041">S71</f>
        <v>0</v>
      </c>
      <c r="U71" s="63">
        <f t="shared" ref="U71:U72" si="1042">T71</f>
        <v>0</v>
      </c>
      <c r="V71" s="63">
        <f t="shared" ref="V71:V72" si="1043">U71</f>
        <v>0</v>
      </c>
      <c r="W71" s="63">
        <f t="shared" ref="W71:W72" si="1044">V71</f>
        <v>0</v>
      </c>
      <c r="X71" s="63">
        <f t="shared" ref="X71:X72" si="1045">W71</f>
        <v>0</v>
      </c>
      <c r="Y71" s="63">
        <f t="shared" ref="Y71:Y72" si="1046">X71</f>
        <v>0</v>
      </c>
      <c r="Z71" s="63">
        <f t="shared" ref="Z71:Z72" si="1047">Y71</f>
        <v>0</v>
      </c>
      <c r="AA71" s="63">
        <f t="shared" ref="AA71:AA72" si="1048">Z71</f>
        <v>0</v>
      </c>
      <c r="AB71" s="63">
        <f t="shared" ref="AB71:AB72" si="1049">AA71</f>
        <v>0</v>
      </c>
      <c r="AC71" s="63">
        <f t="shared" ref="AC71:AC72" si="1050">AB71</f>
        <v>0</v>
      </c>
      <c r="AD71" s="63">
        <f t="shared" ref="AD71:AD72" si="1051">AC71</f>
        <v>0</v>
      </c>
      <c r="AE71" s="63">
        <f t="shared" ref="AE71:AE72" si="1052">AD71</f>
        <v>0</v>
      </c>
      <c r="AF71" s="63">
        <f t="shared" ref="AF71:AF72" si="1053">AE71</f>
        <v>0</v>
      </c>
      <c r="AG71" s="63">
        <f t="shared" ref="AG71:AG72" si="1054">AF71</f>
        <v>0</v>
      </c>
      <c r="AH71" s="63">
        <f t="shared" ref="AH71:AH72" si="1055">AG71</f>
        <v>0</v>
      </c>
      <c r="AI71" s="63">
        <f t="shared" ref="AI71:AI72" si="1056">AH71</f>
        <v>0</v>
      </c>
      <c r="AJ71" s="63">
        <f t="shared" ref="AJ71:AJ72" si="1057">AI71</f>
        <v>0</v>
      </c>
      <c r="AK71" s="63">
        <f t="shared" ref="AK71:AK72" si="1058">AJ71</f>
        <v>0</v>
      </c>
      <c r="AL71" s="63">
        <f t="shared" ref="AL71:AL72" si="1059">AK71</f>
        <v>0</v>
      </c>
      <c r="AM71" s="63">
        <f t="shared" ref="AM71:AM72" si="1060">AL71</f>
        <v>0</v>
      </c>
      <c r="AN71" s="63">
        <f t="shared" ref="AN71:AN72" si="1061">AM71</f>
        <v>0</v>
      </c>
      <c r="AO71" s="63">
        <f t="shared" ref="AO71:AO72" si="1062">AN71</f>
        <v>0</v>
      </c>
      <c r="AP71" s="63">
        <f t="shared" ref="AP71:AP72" si="1063">AO71</f>
        <v>0</v>
      </c>
      <c r="AQ71" s="63">
        <f t="shared" ref="AQ71:AQ72" si="1064">AP71</f>
        <v>0</v>
      </c>
      <c r="AR71" s="63">
        <f t="shared" ref="AR71:AR72" si="1065">AQ71</f>
        <v>0</v>
      </c>
      <c r="AS71" s="63">
        <f t="shared" ref="AS71:AS72" si="1066">AR71</f>
        <v>0</v>
      </c>
      <c r="AT71" s="63">
        <f t="shared" ref="AT71:AT72" si="1067">AS71</f>
        <v>0</v>
      </c>
      <c r="AU71" s="63">
        <f t="shared" ref="AU71:AU72" si="1068">AT71</f>
        <v>0</v>
      </c>
      <c r="AV71" s="63">
        <f t="shared" ref="AV71:AV72" si="1069">AU71</f>
        <v>0</v>
      </c>
      <c r="AW71" s="63">
        <f t="shared" ref="AW71:AW72" si="1070">AV71</f>
        <v>0</v>
      </c>
      <c r="AX71" s="63">
        <f t="shared" ref="AX71:AX72" si="1071">AW71</f>
        <v>0</v>
      </c>
      <c r="AY71" s="63">
        <f t="shared" ref="AY71:AY72" si="1072">AX71</f>
        <v>0</v>
      </c>
      <c r="AZ71" s="63">
        <f t="shared" ref="AZ71:AZ72" si="1073">AY71</f>
        <v>0</v>
      </c>
      <c r="BA71" s="63">
        <f t="shared" ref="BA71:BA72" si="1074">AZ71</f>
        <v>0</v>
      </c>
      <c r="BB71" s="63">
        <f t="shared" ref="BB71:BB72" si="1075">BA71</f>
        <v>0</v>
      </c>
      <c r="BC71" s="63">
        <f t="shared" ref="BC71:BC72" si="1076">BB71</f>
        <v>0</v>
      </c>
      <c r="BD71" s="63">
        <f t="shared" ref="BD71:BD72" si="1077">BC71</f>
        <v>0</v>
      </c>
      <c r="BE71" s="63">
        <f t="shared" ref="BE71:BE72" si="1078">BD71</f>
        <v>0</v>
      </c>
      <c r="BF71" s="63">
        <f t="shared" ref="BF71:BF72" si="1079">BE71</f>
        <v>0</v>
      </c>
      <c r="BG71" s="63">
        <f t="shared" ref="BG71:BG72" si="1080">BF71</f>
        <v>0</v>
      </c>
      <c r="BH71" s="63">
        <f t="shared" ref="BH71:BH72" si="1081">BG71</f>
        <v>0</v>
      </c>
      <c r="BI71" s="63">
        <f t="shared" ref="BI71:BI72" si="1082">BH71</f>
        <v>0</v>
      </c>
      <c r="BJ71" s="63">
        <f t="shared" ref="BJ71:BJ72" si="1083">BI71</f>
        <v>0</v>
      </c>
      <c r="BK71" s="63">
        <f t="shared" ref="BK71:BK72" si="1084">BJ71</f>
        <v>0</v>
      </c>
      <c r="BL71" s="63">
        <f t="shared" ref="BL71:BL72" si="1085">BK71</f>
        <v>0</v>
      </c>
      <c r="BM71" s="63">
        <f t="shared" ref="BM71:BM72" si="1086">BL71</f>
        <v>0</v>
      </c>
      <c r="BN71" s="63">
        <f t="shared" ref="BN71:BN72" si="1087">BM71</f>
        <v>0</v>
      </c>
      <c r="BO71" s="63">
        <f t="shared" ref="BO71:BO72" si="1088">BN71</f>
        <v>0</v>
      </c>
      <c r="BP71" s="63">
        <f t="shared" ref="BP71:BP72" si="1089">BO71</f>
        <v>0</v>
      </c>
      <c r="BQ71" s="63">
        <f t="shared" ref="BQ71:BQ72" si="1090">BP71</f>
        <v>0</v>
      </c>
      <c r="BR71" s="63">
        <f t="shared" ref="BR71:BR72" si="1091">BQ71</f>
        <v>0</v>
      </c>
      <c r="BS71" s="63">
        <f t="shared" ref="BS71:BS72" si="1092">BR71</f>
        <v>0</v>
      </c>
      <c r="BT71" s="63">
        <f t="shared" ref="BT71:BT72" si="1093">BS71</f>
        <v>0</v>
      </c>
      <c r="BU71" s="63">
        <f t="shared" ref="BU71:BU72" si="1094">BT71</f>
        <v>0</v>
      </c>
      <c r="BV71" s="63">
        <f t="shared" ref="BV71:BV72" si="1095">BU71</f>
        <v>0</v>
      </c>
      <c r="BW71" s="63">
        <f t="shared" ref="BW71:BW72" si="1096">BV71</f>
        <v>0</v>
      </c>
      <c r="BX71" s="63">
        <f t="shared" ref="BX71:BX72" si="1097">BW71</f>
        <v>0</v>
      </c>
      <c r="BY71" s="63">
        <f t="shared" ref="BY71:BY72" si="1098">BX71</f>
        <v>0</v>
      </c>
      <c r="BZ71" s="63">
        <f t="shared" ref="BZ71:BZ72" si="1099">BY71</f>
        <v>0</v>
      </c>
      <c r="CA71" s="63">
        <f t="shared" ref="CA71:CA72" si="1100">BZ71</f>
        <v>0</v>
      </c>
      <c r="CB71" s="63">
        <f t="shared" ref="CB71:CB72" si="1101">CA71</f>
        <v>0</v>
      </c>
      <c r="CC71" s="63">
        <f t="shared" ref="CC71:CC72" si="1102">CB71</f>
        <v>0</v>
      </c>
      <c r="CD71" s="63">
        <f t="shared" ref="CD71:CD72" si="1103">CC71</f>
        <v>0</v>
      </c>
      <c r="CE71" s="63">
        <f t="shared" ref="CE71:CE72" si="1104">CD71</f>
        <v>0</v>
      </c>
      <c r="CF71" s="63">
        <f t="shared" ref="CF71:CF72" si="1105">CE71</f>
        <v>0</v>
      </c>
      <c r="CG71" s="63">
        <f t="shared" ref="CG71:CG72" si="1106">CF71</f>
        <v>0</v>
      </c>
      <c r="CH71" s="63">
        <f t="shared" ref="CH71:CH72" si="1107">CG71</f>
        <v>0</v>
      </c>
      <c r="CI71" s="63">
        <f t="shared" ref="CI71:CI72" si="1108">CH71</f>
        <v>0</v>
      </c>
      <c r="CJ71" s="63">
        <f t="shared" ref="CJ71:CJ72" si="1109">CI71</f>
        <v>0</v>
      </c>
      <c r="CK71" s="63">
        <f t="shared" ref="CK71:CK72" si="1110">CJ71</f>
        <v>0</v>
      </c>
      <c r="CL71" s="63">
        <f t="shared" ref="CL71:CL72" si="1111">CK71</f>
        <v>0</v>
      </c>
      <c r="CM71" s="63">
        <f t="shared" ref="CM71:CM72" si="1112">CL71</f>
        <v>0</v>
      </c>
      <c r="CN71" s="63">
        <f t="shared" ref="CN71:CN72" si="1113">CM71</f>
        <v>0</v>
      </c>
      <c r="CO71" s="63">
        <f t="shared" ref="CO71:CO72" si="1114">CN71</f>
        <v>0</v>
      </c>
      <c r="CP71" s="63">
        <f t="shared" ref="CP71:CP72" si="1115">CO71</f>
        <v>0</v>
      </c>
      <c r="CQ71" s="63">
        <f t="shared" ref="CQ71:CQ72" si="1116">CP71</f>
        <v>0</v>
      </c>
      <c r="CR71" s="63">
        <f t="shared" ref="CR71:CR72" si="1117">CQ71</f>
        <v>0</v>
      </c>
      <c r="CS71" s="63">
        <f t="shared" ref="CS71:CS72" si="1118">CR71</f>
        <v>0</v>
      </c>
      <c r="CT71" s="63">
        <f t="shared" ref="CT71:CT72" si="1119">CS71</f>
        <v>0</v>
      </c>
      <c r="CU71" s="63">
        <f t="shared" ref="CU71:CU72" si="1120">CT71</f>
        <v>0</v>
      </c>
      <c r="CV71" s="63">
        <f t="shared" ref="CV71:CV72" si="1121">CU71</f>
        <v>0</v>
      </c>
      <c r="CW71" s="63">
        <f t="shared" ref="CW71:CW72" si="1122">CV71</f>
        <v>0</v>
      </c>
      <c r="CX71" s="63">
        <f t="shared" ref="CX71:CX72" si="1123">CW71</f>
        <v>0</v>
      </c>
      <c r="CY71" s="63">
        <f t="shared" ref="CY71:CY72" si="1124">CX71</f>
        <v>0</v>
      </c>
      <c r="CZ71" s="63">
        <f t="shared" ref="CZ71:CZ72" si="1125">CY71</f>
        <v>0</v>
      </c>
    </row>
    <row r="72" spans="1:104" s="56" customFormat="1">
      <c r="A72" s="96"/>
      <c r="B72" s="411"/>
      <c r="C72" s="84"/>
      <c r="D72" s="63">
        <f>Calculations!D62</f>
        <v>0</v>
      </c>
      <c r="E72" s="63">
        <f>D72</f>
        <v>0</v>
      </c>
      <c r="F72" s="63">
        <f t="shared" si="1027"/>
        <v>0</v>
      </c>
      <c r="G72" s="63">
        <f t="shared" si="1028"/>
        <v>0</v>
      </c>
      <c r="H72" s="63">
        <f t="shared" si="1029"/>
        <v>0</v>
      </c>
      <c r="I72" s="63">
        <f t="shared" si="1030"/>
        <v>0</v>
      </c>
      <c r="J72" s="63">
        <f t="shared" si="1031"/>
        <v>0</v>
      </c>
      <c r="K72" s="63">
        <f t="shared" si="1032"/>
        <v>0</v>
      </c>
      <c r="L72" s="63">
        <f t="shared" si="1033"/>
        <v>0</v>
      </c>
      <c r="M72" s="63">
        <f t="shared" si="1034"/>
        <v>0</v>
      </c>
      <c r="N72" s="63">
        <f t="shared" si="1035"/>
        <v>0</v>
      </c>
      <c r="O72" s="63">
        <f t="shared" si="1036"/>
        <v>0</v>
      </c>
      <c r="P72" s="63">
        <f t="shared" si="1037"/>
        <v>0</v>
      </c>
      <c r="Q72" s="63">
        <f t="shared" si="1038"/>
        <v>0</v>
      </c>
      <c r="R72" s="63">
        <f t="shared" si="1039"/>
        <v>0</v>
      </c>
      <c r="S72" s="63">
        <f t="shared" si="1040"/>
        <v>0</v>
      </c>
      <c r="T72" s="63">
        <f t="shared" si="1041"/>
        <v>0</v>
      </c>
      <c r="U72" s="63">
        <f t="shared" si="1042"/>
        <v>0</v>
      </c>
      <c r="V72" s="63">
        <f t="shared" si="1043"/>
        <v>0</v>
      </c>
      <c r="W72" s="63">
        <f t="shared" si="1044"/>
        <v>0</v>
      </c>
      <c r="X72" s="63">
        <f t="shared" si="1045"/>
        <v>0</v>
      </c>
      <c r="Y72" s="63">
        <f t="shared" si="1046"/>
        <v>0</v>
      </c>
      <c r="Z72" s="63">
        <f t="shared" si="1047"/>
        <v>0</v>
      </c>
      <c r="AA72" s="63">
        <f t="shared" si="1048"/>
        <v>0</v>
      </c>
      <c r="AB72" s="63">
        <f t="shared" si="1049"/>
        <v>0</v>
      </c>
      <c r="AC72" s="63">
        <f t="shared" si="1050"/>
        <v>0</v>
      </c>
      <c r="AD72" s="63">
        <f t="shared" si="1051"/>
        <v>0</v>
      </c>
      <c r="AE72" s="63">
        <f t="shared" si="1052"/>
        <v>0</v>
      </c>
      <c r="AF72" s="63">
        <f t="shared" si="1053"/>
        <v>0</v>
      </c>
      <c r="AG72" s="63">
        <f t="shared" si="1054"/>
        <v>0</v>
      </c>
      <c r="AH72" s="63">
        <f t="shared" si="1055"/>
        <v>0</v>
      </c>
      <c r="AI72" s="63">
        <f t="shared" si="1056"/>
        <v>0</v>
      </c>
      <c r="AJ72" s="63">
        <f t="shared" si="1057"/>
        <v>0</v>
      </c>
      <c r="AK72" s="63">
        <f t="shared" si="1058"/>
        <v>0</v>
      </c>
      <c r="AL72" s="63">
        <f t="shared" si="1059"/>
        <v>0</v>
      </c>
      <c r="AM72" s="63">
        <f t="shared" si="1060"/>
        <v>0</v>
      </c>
      <c r="AN72" s="63">
        <f t="shared" si="1061"/>
        <v>0</v>
      </c>
      <c r="AO72" s="63">
        <f t="shared" si="1062"/>
        <v>0</v>
      </c>
      <c r="AP72" s="63">
        <f t="shared" si="1063"/>
        <v>0</v>
      </c>
      <c r="AQ72" s="63">
        <f t="shared" si="1064"/>
        <v>0</v>
      </c>
      <c r="AR72" s="63">
        <f t="shared" si="1065"/>
        <v>0</v>
      </c>
      <c r="AS72" s="63">
        <f t="shared" si="1066"/>
        <v>0</v>
      </c>
      <c r="AT72" s="63">
        <f t="shared" si="1067"/>
        <v>0</v>
      </c>
      <c r="AU72" s="63">
        <f t="shared" si="1068"/>
        <v>0</v>
      </c>
      <c r="AV72" s="63">
        <f t="shared" si="1069"/>
        <v>0</v>
      </c>
      <c r="AW72" s="63">
        <f t="shared" si="1070"/>
        <v>0</v>
      </c>
      <c r="AX72" s="63">
        <f t="shared" si="1071"/>
        <v>0</v>
      </c>
      <c r="AY72" s="63">
        <f t="shared" si="1072"/>
        <v>0</v>
      </c>
      <c r="AZ72" s="63">
        <f t="shared" si="1073"/>
        <v>0</v>
      </c>
      <c r="BA72" s="63">
        <f t="shared" si="1074"/>
        <v>0</v>
      </c>
      <c r="BB72" s="63">
        <f t="shared" si="1075"/>
        <v>0</v>
      </c>
      <c r="BC72" s="63">
        <f t="shared" si="1076"/>
        <v>0</v>
      </c>
      <c r="BD72" s="63">
        <f t="shared" si="1077"/>
        <v>0</v>
      </c>
      <c r="BE72" s="63">
        <f t="shared" si="1078"/>
        <v>0</v>
      </c>
      <c r="BF72" s="63">
        <f t="shared" si="1079"/>
        <v>0</v>
      </c>
      <c r="BG72" s="63">
        <f t="shared" si="1080"/>
        <v>0</v>
      </c>
      <c r="BH72" s="63">
        <f t="shared" si="1081"/>
        <v>0</v>
      </c>
      <c r="BI72" s="63">
        <f t="shared" si="1082"/>
        <v>0</v>
      </c>
      <c r="BJ72" s="63">
        <f t="shared" si="1083"/>
        <v>0</v>
      </c>
      <c r="BK72" s="63">
        <f t="shared" si="1084"/>
        <v>0</v>
      </c>
      <c r="BL72" s="63">
        <f t="shared" si="1085"/>
        <v>0</v>
      </c>
      <c r="BM72" s="63">
        <f t="shared" si="1086"/>
        <v>0</v>
      </c>
      <c r="BN72" s="63">
        <f t="shared" si="1087"/>
        <v>0</v>
      </c>
      <c r="BO72" s="63">
        <f t="shared" si="1088"/>
        <v>0</v>
      </c>
      <c r="BP72" s="63">
        <f t="shared" si="1089"/>
        <v>0</v>
      </c>
      <c r="BQ72" s="63">
        <f t="shared" si="1090"/>
        <v>0</v>
      </c>
      <c r="BR72" s="63">
        <f t="shared" si="1091"/>
        <v>0</v>
      </c>
      <c r="BS72" s="63">
        <f t="shared" si="1092"/>
        <v>0</v>
      </c>
      <c r="BT72" s="63">
        <f t="shared" si="1093"/>
        <v>0</v>
      </c>
      <c r="BU72" s="63">
        <f t="shared" si="1094"/>
        <v>0</v>
      </c>
      <c r="BV72" s="63">
        <f t="shared" si="1095"/>
        <v>0</v>
      </c>
      <c r="BW72" s="63">
        <f t="shared" si="1096"/>
        <v>0</v>
      </c>
      <c r="BX72" s="63">
        <f t="shared" si="1097"/>
        <v>0</v>
      </c>
      <c r="BY72" s="63">
        <f t="shared" si="1098"/>
        <v>0</v>
      </c>
      <c r="BZ72" s="63">
        <f t="shared" si="1099"/>
        <v>0</v>
      </c>
      <c r="CA72" s="63">
        <f t="shared" si="1100"/>
        <v>0</v>
      </c>
      <c r="CB72" s="63">
        <f t="shared" si="1101"/>
        <v>0</v>
      </c>
      <c r="CC72" s="63">
        <f t="shared" si="1102"/>
        <v>0</v>
      </c>
      <c r="CD72" s="63">
        <f t="shared" si="1103"/>
        <v>0</v>
      </c>
      <c r="CE72" s="63">
        <f t="shared" si="1104"/>
        <v>0</v>
      </c>
      <c r="CF72" s="63">
        <f t="shared" si="1105"/>
        <v>0</v>
      </c>
      <c r="CG72" s="63">
        <f t="shared" si="1106"/>
        <v>0</v>
      </c>
      <c r="CH72" s="63">
        <f t="shared" si="1107"/>
        <v>0</v>
      </c>
      <c r="CI72" s="63">
        <f t="shared" si="1108"/>
        <v>0</v>
      </c>
      <c r="CJ72" s="63">
        <f t="shared" si="1109"/>
        <v>0</v>
      </c>
      <c r="CK72" s="63">
        <f t="shared" si="1110"/>
        <v>0</v>
      </c>
      <c r="CL72" s="63">
        <f t="shared" si="1111"/>
        <v>0</v>
      </c>
      <c r="CM72" s="63">
        <f t="shared" si="1112"/>
        <v>0</v>
      </c>
      <c r="CN72" s="63">
        <f t="shared" si="1113"/>
        <v>0</v>
      </c>
      <c r="CO72" s="63">
        <f t="shared" si="1114"/>
        <v>0</v>
      </c>
      <c r="CP72" s="63">
        <f t="shared" si="1115"/>
        <v>0</v>
      </c>
      <c r="CQ72" s="63">
        <f t="shared" si="1116"/>
        <v>0</v>
      </c>
      <c r="CR72" s="63">
        <f t="shared" si="1117"/>
        <v>0</v>
      </c>
      <c r="CS72" s="63">
        <f t="shared" si="1118"/>
        <v>0</v>
      </c>
      <c r="CT72" s="63">
        <f t="shared" si="1119"/>
        <v>0</v>
      </c>
      <c r="CU72" s="63">
        <f t="shared" si="1120"/>
        <v>0</v>
      </c>
      <c r="CV72" s="63">
        <f t="shared" si="1121"/>
        <v>0</v>
      </c>
      <c r="CW72" s="63">
        <f t="shared" si="1122"/>
        <v>0</v>
      </c>
      <c r="CX72" s="63">
        <f t="shared" si="1123"/>
        <v>0</v>
      </c>
      <c r="CY72" s="63">
        <f t="shared" si="1124"/>
        <v>0</v>
      </c>
      <c r="CZ72" s="63">
        <f t="shared" si="1125"/>
        <v>0</v>
      </c>
    </row>
    <row r="73" spans="1:104" s="56" customFormat="1">
      <c r="A73" s="96"/>
      <c r="B73" s="411"/>
      <c r="C73" s="84" t="s">
        <v>446</v>
      </c>
      <c r="D73" s="63">
        <f>IF(D$19 &lt;= 'Data inputs'!$S$31, Calculations!$D$72,0)</f>
        <v>0</v>
      </c>
      <c r="E73" s="63">
        <f>IF(E$19 &lt;= 'Data inputs'!$S$31, Calculations!$D$72,0)</f>
        <v>0</v>
      </c>
      <c r="F73" s="63">
        <f>IF(F$19 &lt;= 'Data inputs'!$S$31, Calculations!$D$72,0)</f>
        <v>0</v>
      </c>
      <c r="G73" s="63">
        <f>IF(G$19 &lt;= 'Data inputs'!$S$31, Calculations!$D$72,0)</f>
        <v>0</v>
      </c>
      <c r="H73" s="63">
        <f>IF(H$19 &lt;= 'Data inputs'!$S$31, Calculations!$D$72,0)</f>
        <v>0</v>
      </c>
      <c r="I73" s="63">
        <f>IF(I$19 &lt;= 'Data inputs'!$S$31, Calculations!$D$72,0)</f>
        <v>0</v>
      </c>
      <c r="J73" s="63">
        <f>IF(J$19 &lt;= 'Data inputs'!$S$31, Calculations!$D$72,0)</f>
        <v>0</v>
      </c>
      <c r="K73" s="63">
        <f>IF(K$19 &lt;= 'Data inputs'!$S$31, Calculations!$D$72,0)</f>
        <v>0</v>
      </c>
      <c r="L73" s="63">
        <f>IF(L$19 &lt;= 'Data inputs'!$S$31, Calculations!$D$72,0)</f>
        <v>0</v>
      </c>
      <c r="M73" s="63">
        <f>IF(M$19 &lt;= 'Data inputs'!$S$31, Calculations!$D$72,0)</f>
        <v>0</v>
      </c>
      <c r="N73" s="63">
        <f>IF(N$19 &lt;= 'Data inputs'!$S$31, Calculations!$D$72,0)</f>
        <v>0</v>
      </c>
      <c r="O73" s="63">
        <f>IF(O$19 &lt;= 'Data inputs'!$S$31, Calculations!$D$72,0)</f>
        <v>0</v>
      </c>
      <c r="P73" s="63">
        <f>IF(P$19 &lt;= 'Data inputs'!$S$31, Calculations!$D$72,0)</f>
        <v>0</v>
      </c>
      <c r="Q73" s="63">
        <f>IF(Q$19 &lt;= 'Data inputs'!$S$31, Calculations!$D$72,0)</f>
        <v>0</v>
      </c>
      <c r="R73" s="63">
        <f>IF(R$19 &lt;= 'Data inputs'!$S$31, Calculations!$D$72,0)</f>
        <v>0</v>
      </c>
      <c r="S73" s="63">
        <f>IF(S$19 &lt;= 'Data inputs'!$S$31, Calculations!$D$72,0)</f>
        <v>0</v>
      </c>
      <c r="T73" s="63">
        <f>IF(T$19 &lt;= 'Data inputs'!$S$31, Calculations!$D$72,0)</f>
        <v>0</v>
      </c>
      <c r="U73" s="63">
        <f>IF(U$19 &lt;= 'Data inputs'!$S$31, Calculations!$D$72,0)</f>
        <v>0</v>
      </c>
      <c r="V73" s="63">
        <f>IF(V$19 &lt;= 'Data inputs'!$S$31, Calculations!$D$72,0)</f>
        <v>0</v>
      </c>
      <c r="W73" s="63">
        <f>IF(W$19 &lt;= 'Data inputs'!$S$31, Calculations!$D$72,0)</f>
        <v>0</v>
      </c>
      <c r="X73" s="63">
        <f>IF(X$19 &lt;= 'Data inputs'!$S$31, Calculations!$D$72,0)</f>
        <v>0</v>
      </c>
      <c r="Y73" s="63">
        <f>IF(Y$19 &lt;= 'Data inputs'!$S$31, Calculations!$D$72,0)</f>
        <v>0</v>
      </c>
      <c r="Z73" s="63">
        <f>IF(Z$19 &lt;= 'Data inputs'!$S$31, Calculations!$D$72,0)</f>
        <v>0</v>
      </c>
      <c r="AA73" s="63">
        <f>IF(AA$19 &lt;= 'Data inputs'!$S$31, Calculations!$D$72,0)</f>
        <v>0</v>
      </c>
      <c r="AB73" s="63">
        <f>IF(AB$19 &lt;= 'Data inputs'!$S$31, Calculations!$D$72,0)</f>
        <v>0</v>
      </c>
      <c r="AC73" s="63">
        <f>IF(AC$19 &lt;= 'Data inputs'!$S$31, Calculations!$D$72,0)</f>
        <v>0</v>
      </c>
      <c r="AD73" s="63">
        <f>IF(AD$19 &lt;= 'Data inputs'!$S$31, Calculations!$D$72,0)</f>
        <v>0</v>
      </c>
      <c r="AE73" s="63">
        <f>IF(AE$19 &lt;= 'Data inputs'!$S$31, Calculations!$D$72,0)</f>
        <v>0</v>
      </c>
      <c r="AF73" s="63">
        <f>IF(AF$19 &lt;= 'Data inputs'!$S$31, Calculations!$D$72,0)</f>
        <v>0</v>
      </c>
      <c r="AG73" s="63">
        <f>IF(AG$19 &lt;= 'Data inputs'!$S$31, Calculations!$D$72,0)</f>
        <v>0</v>
      </c>
      <c r="AH73" s="63">
        <f>IF(AH$19 &lt;= 'Data inputs'!$S$31, Calculations!$D$72,0)</f>
        <v>0</v>
      </c>
      <c r="AI73" s="63">
        <f>IF(AI$19 &lt;= 'Data inputs'!$S$31, Calculations!$D$72,0)</f>
        <v>0</v>
      </c>
      <c r="AJ73" s="63">
        <f>IF(AJ$19 &lt;= 'Data inputs'!$S$31, Calculations!$D$72,0)</f>
        <v>0</v>
      </c>
      <c r="AK73" s="63">
        <f>IF(AK$19 &lt;= 'Data inputs'!$S$31, Calculations!$D$72,0)</f>
        <v>0</v>
      </c>
      <c r="AL73" s="63">
        <f>IF(AL$19 &lt;= 'Data inputs'!$S$31, Calculations!$D$72,0)</f>
        <v>0</v>
      </c>
      <c r="AM73" s="63">
        <f>IF(AM$19 &lt;= 'Data inputs'!$S$31, Calculations!$D$72,0)</f>
        <v>0</v>
      </c>
      <c r="AN73" s="63">
        <f>IF(AN$19 &lt;= 'Data inputs'!$S$31, Calculations!$D$72,0)</f>
        <v>0</v>
      </c>
      <c r="AO73" s="63">
        <f>IF(AO$19 &lt;= 'Data inputs'!$S$31, Calculations!$D$72,0)</f>
        <v>0</v>
      </c>
      <c r="AP73" s="63">
        <f>IF(AP$19 &lt;= 'Data inputs'!$S$31, Calculations!$D$72,0)</f>
        <v>0</v>
      </c>
      <c r="AQ73" s="63">
        <f>IF(AQ$19 &lt;= 'Data inputs'!$S$31, Calculations!$D$72,0)</f>
        <v>0</v>
      </c>
      <c r="AR73" s="63">
        <f>IF(AR$19 &lt;= 'Data inputs'!$S$31, Calculations!$D$72,0)</f>
        <v>0</v>
      </c>
      <c r="AS73" s="63">
        <f>IF(AS$19 &lt;= 'Data inputs'!$S$31, Calculations!$D$72,0)</f>
        <v>0</v>
      </c>
      <c r="AT73" s="63">
        <f>IF(AT$19 &lt;= 'Data inputs'!$S$31, Calculations!$D$72,0)</f>
        <v>0</v>
      </c>
      <c r="AU73" s="63">
        <f>IF(AU$19 &lt;= 'Data inputs'!$S$31, Calculations!$D$72,0)</f>
        <v>0</v>
      </c>
      <c r="AV73" s="63">
        <f>IF(AV$19 &lt;= 'Data inputs'!$S$31, Calculations!$D$72,0)</f>
        <v>0</v>
      </c>
      <c r="AW73" s="63">
        <f>IF(AW$19 &lt;= 'Data inputs'!$S$31, Calculations!$D$72,0)</f>
        <v>0</v>
      </c>
      <c r="AX73" s="63">
        <f>IF(AX$19 &lt;= 'Data inputs'!$S$31, Calculations!$D$72,0)</f>
        <v>0</v>
      </c>
      <c r="AY73" s="63">
        <f>IF(AY$19 &lt;= 'Data inputs'!$S$31, Calculations!$D$72,0)</f>
        <v>0</v>
      </c>
      <c r="AZ73" s="63">
        <f>IF(AZ$19 &lt;= 'Data inputs'!$S$31, Calculations!$D$72,0)</f>
        <v>0</v>
      </c>
      <c r="BA73" s="63">
        <f>IF(BA$19 &lt;= 'Data inputs'!$S$31, Calculations!$D$72,0)</f>
        <v>0</v>
      </c>
      <c r="BB73" s="63">
        <f>IF(BB$19 &lt;= 'Data inputs'!$S$31, Calculations!$D$72,0)</f>
        <v>0</v>
      </c>
      <c r="BC73" s="63">
        <f>IF(BC$19 &lt;= 'Data inputs'!$S$31, Calculations!$D$72,0)</f>
        <v>0</v>
      </c>
      <c r="BD73" s="63">
        <f>IF(BD$19 &lt;= 'Data inputs'!$S$31, Calculations!$D$72,0)</f>
        <v>0</v>
      </c>
      <c r="BE73" s="63">
        <f>IF(BE$19 &lt;= 'Data inputs'!$S$31, Calculations!$D$72,0)</f>
        <v>0</v>
      </c>
      <c r="BF73" s="63">
        <f>IF(BF$19 &lt;= 'Data inputs'!$S$31, Calculations!$D$72,0)</f>
        <v>0</v>
      </c>
      <c r="BG73" s="63">
        <f>IF(BG$19 &lt;= 'Data inputs'!$S$31, Calculations!$D$72,0)</f>
        <v>0</v>
      </c>
      <c r="BH73" s="63">
        <f>IF(BH$19 &lt;= 'Data inputs'!$S$31, Calculations!$D$72,0)</f>
        <v>0</v>
      </c>
      <c r="BI73" s="63">
        <f>IF(BI$19 &lt;= 'Data inputs'!$S$31, Calculations!$D$72,0)</f>
        <v>0</v>
      </c>
      <c r="BJ73" s="63">
        <f>IF(BJ$19 &lt;= 'Data inputs'!$S$31, Calculations!$D$72,0)</f>
        <v>0</v>
      </c>
      <c r="BK73" s="63">
        <f>IF(BK$19 &lt;= 'Data inputs'!$S$31, Calculations!$D$72,0)</f>
        <v>0</v>
      </c>
      <c r="BL73" s="63">
        <f>IF(BL$19 &lt;= 'Data inputs'!$S$31, Calculations!$D$72,0)</f>
        <v>0</v>
      </c>
      <c r="BM73" s="63">
        <f>IF(BM$19 &lt;= 'Data inputs'!$S$31, Calculations!$D$72,0)</f>
        <v>0</v>
      </c>
      <c r="BN73" s="63">
        <f>IF(BN$19 &lt;= 'Data inputs'!$S$31, Calculations!$D$72,0)</f>
        <v>0</v>
      </c>
      <c r="BO73" s="63">
        <f>IF(BO$19 &lt;= 'Data inputs'!$S$31, Calculations!$D$72,0)</f>
        <v>0</v>
      </c>
      <c r="BP73" s="63">
        <f>IF(BP$19 &lt;= 'Data inputs'!$S$31, Calculations!$D$72,0)</f>
        <v>0</v>
      </c>
      <c r="BQ73" s="63">
        <f>IF(BQ$19 &lt;= 'Data inputs'!$S$31, Calculations!$D$72,0)</f>
        <v>0</v>
      </c>
      <c r="BR73" s="63">
        <f>IF(BR$19 &lt;= 'Data inputs'!$S$31, Calculations!$D$72,0)</f>
        <v>0</v>
      </c>
      <c r="BS73" s="63">
        <f>IF(BS$19 &lt;= 'Data inputs'!$S$31, Calculations!$D$72,0)</f>
        <v>0</v>
      </c>
      <c r="BT73" s="63">
        <f>IF(BT$19 &lt;= 'Data inputs'!$S$31, Calculations!$D$72,0)</f>
        <v>0</v>
      </c>
      <c r="BU73" s="63">
        <f>IF(BU$19 &lt;= 'Data inputs'!$S$31, Calculations!$D$72,0)</f>
        <v>0</v>
      </c>
      <c r="BV73" s="63">
        <f>IF(BV$19 &lt;= 'Data inputs'!$S$31, Calculations!$D$72,0)</f>
        <v>0</v>
      </c>
      <c r="BW73" s="63">
        <f>IF(BW$19 &lt;= 'Data inputs'!$S$31, Calculations!$D$72,0)</f>
        <v>0</v>
      </c>
      <c r="BX73" s="63">
        <f>IF(BX$19 &lt;= 'Data inputs'!$S$31, Calculations!$D$72,0)</f>
        <v>0</v>
      </c>
      <c r="BY73" s="63">
        <f>IF(BY$19 &lt;= 'Data inputs'!$S$31, Calculations!$D$72,0)</f>
        <v>0</v>
      </c>
      <c r="BZ73" s="63">
        <f>IF(BZ$19 &lt;= 'Data inputs'!$S$31, Calculations!$D$72,0)</f>
        <v>0</v>
      </c>
      <c r="CA73" s="63">
        <f>IF(CA$19 &lt;= 'Data inputs'!$S$31, Calculations!$D$72,0)</f>
        <v>0</v>
      </c>
      <c r="CB73" s="63">
        <f>IF(CB$19 &lt;= 'Data inputs'!$S$31, Calculations!$D$72,0)</f>
        <v>0</v>
      </c>
      <c r="CC73" s="63">
        <f>IF(CC$19 &lt;= 'Data inputs'!$S$31, Calculations!$D$72,0)</f>
        <v>0</v>
      </c>
      <c r="CD73" s="63">
        <f>IF(CD$19 &lt;= 'Data inputs'!$S$31, Calculations!$D$72,0)</f>
        <v>0</v>
      </c>
      <c r="CE73" s="63">
        <f>IF(CE$19 &lt;= 'Data inputs'!$S$31, Calculations!$D$72,0)</f>
        <v>0</v>
      </c>
      <c r="CF73" s="63">
        <f>IF(CF$19 &lt;= 'Data inputs'!$S$31, Calculations!$D$72,0)</f>
        <v>0</v>
      </c>
      <c r="CG73" s="63">
        <f>IF(CG$19 &lt;= 'Data inputs'!$S$31, Calculations!$D$72,0)</f>
        <v>0</v>
      </c>
      <c r="CH73" s="63">
        <f>IF(CH$19 &lt;= 'Data inputs'!$S$31, Calculations!$D$72,0)</f>
        <v>0</v>
      </c>
      <c r="CI73" s="63">
        <f>IF(CI$19 &lt;= 'Data inputs'!$S$31, Calculations!$D$72,0)</f>
        <v>0</v>
      </c>
      <c r="CJ73" s="63">
        <f>IF(CJ$19 &lt;= 'Data inputs'!$S$31, Calculations!$D$72,0)</f>
        <v>0</v>
      </c>
      <c r="CK73" s="63">
        <f>IF(CK$19 &lt;= 'Data inputs'!$S$31, Calculations!$D$72,0)</f>
        <v>0</v>
      </c>
      <c r="CL73" s="63">
        <f>IF(CL$19 &lt;= 'Data inputs'!$S$31, Calculations!$D$72,0)</f>
        <v>0</v>
      </c>
      <c r="CM73" s="63">
        <f>IF(CM$19 &lt;= 'Data inputs'!$S$31, Calculations!$D$72,0)</f>
        <v>0</v>
      </c>
      <c r="CN73" s="63">
        <f>IF(CN$19 &lt;= 'Data inputs'!$S$31, Calculations!$D$72,0)</f>
        <v>0</v>
      </c>
      <c r="CO73" s="63">
        <f>IF(CO$19 &lt;= 'Data inputs'!$S$31, Calculations!$D$72,0)</f>
        <v>0</v>
      </c>
      <c r="CP73" s="63">
        <f>IF(CP$19 &lt;= 'Data inputs'!$S$31, Calculations!$D$72,0)</f>
        <v>0</v>
      </c>
      <c r="CQ73" s="63">
        <f>IF(CQ$19 &lt;= 'Data inputs'!$S$31, Calculations!$D$72,0)</f>
        <v>0</v>
      </c>
      <c r="CR73" s="63">
        <f>IF(CR$19 &lt;= 'Data inputs'!$S$31, Calculations!$D$72,0)</f>
        <v>0</v>
      </c>
      <c r="CS73" s="63">
        <f>IF(CS$19 &lt;= 'Data inputs'!$S$31, Calculations!$D$72,0)</f>
        <v>0</v>
      </c>
      <c r="CT73" s="63">
        <f>IF(CT$19 &lt;= 'Data inputs'!$S$31, Calculations!$D$72,0)</f>
        <v>0</v>
      </c>
      <c r="CU73" s="63">
        <f>IF(CU$19 &lt;= 'Data inputs'!$S$31, Calculations!$D$72,0)</f>
        <v>0</v>
      </c>
      <c r="CV73" s="63">
        <f>IF(CV$19 &lt;= 'Data inputs'!$S$31, Calculations!$D$72,0)</f>
        <v>0</v>
      </c>
      <c r="CW73" s="63">
        <f>IF(CW$19 &lt;= 'Data inputs'!$S$31, Calculations!$D$72,0)</f>
        <v>0</v>
      </c>
      <c r="CX73" s="63">
        <f>IF(CX$19 &lt;= 'Data inputs'!$S$31, Calculations!$D$72,0)</f>
        <v>0</v>
      </c>
      <c r="CY73" s="63">
        <f>IF(CY$19 &lt;= 'Data inputs'!$S$31, Calculations!$D$72,0)</f>
        <v>0</v>
      </c>
      <c r="CZ73" s="63">
        <f>IF(CZ$19 &lt;= 'Data inputs'!$S$31, Calculations!$D$72,0)</f>
        <v>0</v>
      </c>
    </row>
    <row r="74" spans="1:104" s="56" customFormat="1">
      <c r="A74" s="96"/>
      <c r="B74" s="411"/>
      <c r="C74" s="85" t="s">
        <v>447</v>
      </c>
      <c r="D74" s="71">
        <f>D73*D$21</f>
        <v>0</v>
      </c>
      <c r="E74" s="71">
        <f t="shared" ref="E74" si="1126">E73*E$21</f>
        <v>0</v>
      </c>
      <c r="F74" s="71">
        <f>F73*F$21</f>
        <v>0</v>
      </c>
      <c r="G74" s="71">
        <f>G73*G$21</f>
        <v>0</v>
      </c>
      <c r="H74" s="71">
        <f>H73*H$21</f>
        <v>0</v>
      </c>
      <c r="I74" s="71">
        <f t="shared" ref="I74" si="1127">I73*I$21</f>
        <v>0</v>
      </c>
      <c r="J74" s="71">
        <f t="shared" ref="J74" si="1128">J73*J$21</f>
        <v>0</v>
      </c>
      <c r="K74" s="71">
        <f t="shared" ref="K74" si="1129">K73*K$21</f>
        <v>0</v>
      </c>
      <c r="L74" s="71">
        <f t="shared" ref="L74" si="1130">L73*L$21</f>
        <v>0</v>
      </c>
      <c r="M74" s="71">
        <f t="shared" ref="M74" si="1131">M73*M$21</f>
        <v>0</v>
      </c>
      <c r="N74" s="71">
        <f t="shared" ref="N74" si="1132">N73*N$21</f>
        <v>0</v>
      </c>
      <c r="O74" s="71">
        <f t="shared" ref="O74" si="1133">O73*O$21</f>
        <v>0</v>
      </c>
      <c r="P74" s="71">
        <f t="shared" ref="P74" si="1134">P73*P$21</f>
        <v>0</v>
      </c>
      <c r="Q74" s="71">
        <f t="shared" ref="Q74" si="1135">Q73*Q$21</f>
        <v>0</v>
      </c>
      <c r="R74" s="71">
        <f t="shared" ref="R74" si="1136">R73*R$21</f>
        <v>0</v>
      </c>
      <c r="S74" s="71">
        <f t="shared" ref="S74" si="1137">S73*S$21</f>
        <v>0</v>
      </c>
      <c r="T74" s="71">
        <f t="shared" ref="T74" si="1138">T73*T$21</f>
        <v>0</v>
      </c>
      <c r="U74" s="71">
        <f t="shared" ref="U74" si="1139">U73*U$21</f>
        <v>0</v>
      </c>
      <c r="V74" s="71">
        <f t="shared" ref="V74" si="1140">V73*V$21</f>
        <v>0</v>
      </c>
      <c r="W74" s="71">
        <f t="shared" ref="W74" si="1141">W73*W$21</f>
        <v>0</v>
      </c>
      <c r="X74" s="71">
        <f t="shared" ref="X74" si="1142">X73*X$21</f>
        <v>0</v>
      </c>
      <c r="Y74" s="71">
        <f t="shared" ref="Y74" si="1143">Y73*Y$21</f>
        <v>0</v>
      </c>
      <c r="Z74" s="71">
        <f t="shared" ref="Z74" si="1144">Z73*Z$21</f>
        <v>0</v>
      </c>
      <c r="AA74" s="71">
        <f t="shared" ref="AA74" si="1145">AA73*AA$21</f>
        <v>0</v>
      </c>
      <c r="AB74" s="71">
        <f t="shared" ref="AB74" si="1146">AB73*AB$21</f>
        <v>0</v>
      </c>
      <c r="AC74" s="71">
        <f t="shared" ref="AC74" si="1147">AC73*AC$21</f>
        <v>0</v>
      </c>
      <c r="AD74" s="71">
        <f t="shared" ref="AD74" si="1148">AD73*AD$21</f>
        <v>0</v>
      </c>
      <c r="AE74" s="71">
        <f t="shared" ref="AE74" si="1149">AE73*AE$21</f>
        <v>0</v>
      </c>
      <c r="AF74" s="71">
        <f t="shared" ref="AF74" si="1150">AF73*AF$21</f>
        <v>0</v>
      </c>
      <c r="AG74" s="71">
        <f t="shared" ref="AG74" si="1151">AG73*AG$21</f>
        <v>0</v>
      </c>
      <c r="AH74" s="71">
        <f t="shared" ref="AH74" si="1152">AH73*AH$21</f>
        <v>0</v>
      </c>
      <c r="AI74" s="71">
        <f t="shared" ref="AI74" si="1153">AI73*AI$21</f>
        <v>0</v>
      </c>
      <c r="AJ74" s="71">
        <f t="shared" ref="AJ74" si="1154">AJ73*AJ$21</f>
        <v>0</v>
      </c>
      <c r="AK74" s="71">
        <f t="shared" ref="AK74" si="1155">AK73*AK$21</f>
        <v>0</v>
      </c>
      <c r="AL74" s="71">
        <f t="shared" ref="AL74" si="1156">AL73*AL$21</f>
        <v>0</v>
      </c>
      <c r="AM74" s="71">
        <f t="shared" ref="AM74" si="1157">AM73*AM$21</f>
        <v>0</v>
      </c>
      <c r="AN74" s="71">
        <f t="shared" ref="AN74" si="1158">AN73*AN$21</f>
        <v>0</v>
      </c>
      <c r="AO74" s="71">
        <f t="shared" ref="AO74" si="1159">AO73*AO$21</f>
        <v>0</v>
      </c>
      <c r="AP74" s="71">
        <f t="shared" ref="AP74" si="1160">AP73*AP$21</f>
        <v>0</v>
      </c>
      <c r="AQ74" s="71">
        <f t="shared" ref="AQ74" si="1161">AQ73*AQ$21</f>
        <v>0</v>
      </c>
      <c r="AR74" s="71">
        <f t="shared" ref="AR74" si="1162">AR73*AR$21</f>
        <v>0</v>
      </c>
      <c r="AS74" s="71">
        <f t="shared" ref="AS74" si="1163">AS73*AS$21</f>
        <v>0</v>
      </c>
      <c r="AT74" s="71">
        <f t="shared" ref="AT74" si="1164">AT73*AT$21</f>
        <v>0</v>
      </c>
      <c r="AU74" s="71">
        <f t="shared" ref="AU74" si="1165">AU73*AU$21</f>
        <v>0</v>
      </c>
      <c r="AV74" s="71">
        <f t="shared" ref="AV74" si="1166">AV73*AV$21</f>
        <v>0</v>
      </c>
      <c r="AW74" s="71">
        <f t="shared" ref="AW74" si="1167">AW73*AW$21</f>
        <v>0</v>
      </c>
      <c r="AX74" s="71">
        <f t="shared" ref="AX74" si="1168">AX73*AX$21</f>
        <v>0</v>
      </c>
      <c r="AY74" s="71">
        <f t="shared" ref="AY74" si="1169">AY73*AY$21</f>
        <v>0</v>
      </c>
      <c r="AZ74" s="71">
        <f t="shared" ref="AZ74" si="1170">AZ73*AZ$21</f>
        <v>0</v>
      </c>
      <c r="BA74" s="71">
        <f t="shared" ref="BA74" si="1171">BA73*BA$21</f>
        <v>0</v>
      </c>
      <c r="BB74" s="71">
        <f t="shared" ref="BB74" si="1172">BB73*BB$21</f>
        <v>0</v>
      </c>
      <c r="BC74" s="71">
        <f t="shared" ref="BC74" si="1173">BC73*BC$21</f>
        <v>0</v>
      </c>
      <c r="BD74" s="71">
        <f t="shared" ref="BD74" si="1174">BD73*BD$21</f>
        <v>0</v>
      </c>
      <c r="BE74" s="71">
        <f t="shared" ref="BE74" si="1175">BE73*BE$21</f>
        <v>0</v>
      </c>
      <c r="BF74" s="71">
        <f t="shared" ref="BF74" si="1176">BF73*BF$21</f>
        <v>0</v>
      </c>
      <c r="BG74" s="71">
        <f t="shared" ref="BG74" si="1177">BG73*BG$21</f>
        <v>0</v>
      </c>
      <c r="BH74" s="71">
        <f t="shared" ref="BH74" si="1178">BH73*BH$21</f>
        <v>0</v>
      </c>
      <c r="BI74" s="71">
        <f t="shared" ref="BI74" si="1179">BI73*BI$21</f>
        <v>0</v>
      </c>
      <c r="BJ74" s="71">
        <f t="shared" ref="BJ74" si="1180">BJ73*BJ$21</f>
        <v>0</v>
      </c>
      <c r="BK74" s="71">
        <f t="shared" ref="BK74" si="1181">BK73*BK$21</f>
        <v>0</v>
      </c>
      <c r="BL74" s="71">
        <f t="shared" ref="BL74:CZ74" si="1182">BL73*BL$21</f>
        <v>0</v>
      </c>
      <c r="BM74" s="71">
        <f t="shared" si="1182"/>
        <v>0</v>
      </c>
      <c r="BN74" s="71">
        <f t="shared" si="1182"/>
        <v>0</v>
      </c>
      <c r="BO74" s="71">
        <f t="shared" si="1182"/>
        <v>0</v>
      </c>
      <c r="BP74" s="71">
        <f t="shared" si="1182"/>
        <v>0</v>
      </c>
      <c r="BQ74" s="71">
        <f t="shared" si="1182"/>
        <v>0</v>
      </c>
      <c r="BR74" s="71">
        <f t="shared" si="1182"/>
        <v>0</v>
      </c>
      <c r="BS74" s="71">
        <f t="shared" si="1182"/>
        <v>0</v>
      </c>
      <c r="BT74" s="71">
        <f t="shared" si="1182"/>
        <v>0</v>
      </c>
      <c r="BU74" s="71">
        <f t="shared" si="1182"/>
        <v>0</v>
      </c>
      <c r="BV74" s="71">
        <f t="shared" si="1182"/>
        <v>0</v>
      </c>
      <c r="BW74" s="71">
        <f t="shared" si="1182"/>
        <v>0</v>
      </c>
      <c r="BX74" s="71">
        <f t="shared" si="1182"/>
        <v>0</v>
      </c>
      <c r="BY74" s="71">
        <f t="shared" si="1182"/>
        <v>0</v>
      </c>
      <c r="BZ74" s="71">
        <f t="shared" si="1182"/>
        <v>0</v>
      </c>
      <c r="CA74" s="71">
        <f t="shared" si="1182"/>
        <v>0</v>
      </c>
      <c r="CB74" s="71">
        <f t="shared" si="1182"/>
        <v>0</v>
      </c>
      <c r="CC74" s="71">
        <f t="shared" si="1182"/>
        <v>0</v>
      </c>
      <c r="CD74" s="71">
        <f t="shared" si="1182"/>
        <v>0</v>
      </c>
      <c r="CE74" s="71">
        <f t="shared" si="1182"/>
        <v>0</v>
      </c>
      <c r="CF74" s="71">
        <f t="shared" si="1182"/>
        <v>0</v>
      </c>
      <c r="CG74" s="71">
        <f t="shared" si="1182"/>
        <v>0</v>
      </c>
      <c r="CH74" s="71">
        <f t="shared" si="1182"/>
        <v>0</v>
      </c>
      <c r="CI74" s="71">
        <f t="shared" si="1182"/>
        <v>0</v>
      </c>
      <c r="CJ74" s="71">
        <f t="shared" si="1182"/>
        <v>0</v>
      </c>
      <c r="CK74" s="71">
        <f t="shared" si="1182"/>
        <v>0</v>
      </c>
      <c r="CL74" s="71">
        <f t="shared" si="1182"/>
        <v>0</v>
      </c>
      <c r="CM74" s="71">
        <f t="shared" si="1182"/>
        <v>0</v>
      </c>
      <c r="CN74" s="71">
        <f t="shared" si="1182"/>
        <v>0</v>
      </c>
      <c r="CO74" s="71">
        <f t="shared" si="1182"/>
        <v>0</v>
      </c>
      <c r="CP74" s="71">
        <f t="shared" si="1182"/>
        <v>0</v>
      </c>
      <c r="CQ74" s="71">
        <f t="shared" si="1182"/>
        <v>0</v>
      </c>
      <c r="CR74" s="71">
        <f t="shared" si="1182"/>
        <v>0</v>
      </c>
      <c r="CS74" s="71">
        <f t="shared" si="1182"/>
        <v>0</v>
      </c>
      <c r="CT74" s="71">
        <f t="shared" si="1182"/>
        <v>0</v>
      </c>
      <c r="CU74" s="71">
        <f t="shared" si="1182"/>
        <v>0</v>
      </c>
      <c r="CV74" s="71">
        <f t="shared" si="1182"/>
        <v>0</v>
      </c>
      <c r="CW74" s="71">
        <f t="shared" si="1182"/>
        <v>0</v>
      </c>
      <c r="CX74" s="71">
        <f t="shared" si="1182"/>
        <v>0</v>
      </c>
      <c r="CY74" s="71">
        <f t="shared" si="1182"/>
        <v>0</v>
      </c>
      <c r="CZ74" s="71">
        <f t="shared" si="1182"/>
        <v>0</v>
      </c>
    </row>
    <row r="75" spans="1:104" s="56" customFormat="1">
      <c r="A75" s="96"/>
      <c r="B75" s="412"/>
      <c r="C75" s="84" t="s">
        <v>448</v>
      </c>
      <c r="D75" s="69">
        <f ca="1">SUM(OFFSET(D74,,,,$D$24))</f>
        <v>0</v>
      </c>
      <c r="E75" s="76"/>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c r="BL75" s="65"/>
      <c r="BM75" s="112"/>
      <c r="BN75" s="112"/>
      <c r="BO75" s="112"/>
      <c r="BP75" s="112"/>
      <c r="BQ75" s="112"/>
      <c r="BR75" s="112"/>
      <c r="BS75" s="112"/>
      <c r="BT75" s="112"/>
      <c r="BU75" s="112"/>
      <c r="BV75" s="112"/>
      <c r="BW75" s="112"/>
      <c r="BX75" s="112"/>
      <c r="BY75" s="112"/>
      <c r="BZ75" s="112"/>
      <c r="CA75" s="112"/>
      <c r="CB75" s="112"/>
      <c r="CC75" s="112"/>
      <c r="CD75" s="112"/>
      <c r="CE75" s="112"/>
      <c r="CF75" s="112"/>
      <c r="CG75" s="112"/>
      <c r="CH75" s="112"/>
      <c r="CI75" s="112"/>
      <c r="CJ75" s="112"/>
      <c r="CK75" s="112"/>
      <c r="CL75" s="112"/>
      <c r="CM75" s="112"/>
      <c r="CN75" s="112"/>
      <c r="CO75" s="112"/>
      <c r="CP75" s="112"/>
      <c r="CQ75" s="112"/>
      <c r="CR75" s="112"/>
      <c r="CS75" s="112"/>
      <c r="CT75" s="112"/>
      <c r="CU75" s="112"/>
      <c r="CV75" s="112"/>
      <c r="CW75" s="112"/>
      <c r="CX75" s="112"/>
      <c r="CY75" s="112"/>
      <c r="CZ75" s="112"/>
    </row>
    <row r="76" spans="1:104" s="56" customFormat="1">
      <c r="A76" s="96"/>
      <c r="B76" s="150"/>
      <c r="C76" s="86"/>
      <c r="D76" s="67"/>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row>
    <row r="77" spans="1:104" s="56" customFormat="1" ht="38.25">
      <c r="A77" s="96"/>
      <c r="B77" s="410" t="s">
        <v>118</v>
      </c>
      <c r="C77" s="84" t="s">
        <v>449</v>
      </c>
      <c r="D77" s="63">
        <f>Calculations!E68</f>
        <v>0</v>
      </c>
      <c r="E77" s="63">
        <f>D77</f>
        <v>0</v>
      </c>
      <c r="F77" s="63">
        <f t="shared" ref="F77:F78" si="1183">E77</f>
        <v>0</v>
      </c>
      <c r="G77" s="63">
        <f t="shared" ref="G77:G78" si="1184">F77</f>
        <v>0</v>
      </c>
      <c r="H77" s="63">
        <f t="shared" ref="H77:H78" si="1185">G77</f>
        <v>0</v>
      </c>
      <c r="I77" s="63">
        <f t="shared" ref="I77:I78" si="1186">H77</f>
        <v>0</v>
      </c>
      <c r="J77" s="63">
        <f t="shared" ref="J77:J78" si="1187">I77</f>
        <v>0</v>
      </c>
      <c r="K77" s="63">
        <f t="shared" ref="K77:K78" si="1188">J77</f>
        <v>0</v>
      </c>
      <c r="L77" s="63">
        <f t="shared" ref="L77:L78" si="1189">K77</f>
        <v>0</v>
      </c>
      <c r="M77" s="63">
        <f t="shared" ref="M77:M78" si="1190">L77</f>
        <v>0</v>
      </c>
      <c r="N77" s="63">
        <f t="shared" ref="N77:N78" si="1191">M77</f>
        <v>0</v>
      </c>
      <c r="O77" s="63">
        <f t="shared" ref="O77:O78" si="1192">N77</f>
        <v>0</v>
      </c>
      <c r="P77" s="63">
        <f t="shared" ref="P77:P78" si="1193">O77</f>
        <v>0</v>
      </c>
      <c r="Q77" s="63">
        <f t="shared" ref="Q77:Q78" si="1194">P77</f>
        <v>0</v>
      </c>
      <c r="R77" s="63">
        <f t="shared" ref="R77:R78" si="1195">Q77</f>
        <v>0</v>
      </c>
      <c r="S77" s="63">
        <f t="shared" ref="S77:S78" si="1196">R77</f>
        <v>0</v>
      </c>
      <c r="T77" s="63">
        <f t="shared" ref="T77:T78" si="1197">S77</f>
        <v>0</v>
      </c>
      <c r="U77" s="63">
        <f t="shared" ref="U77:U78" si="1198">T77</f>
        <v>0</v>
      </c>
      <c r="V77" s="63">
        <f t="shared" ref="V77:V78" si="1199">U77</f>
        <v>0</v>
      </c>
      <c r="W77" s="63">
        <f t="shared" ref="W77:W78" si="1200">V77</f>
        <v>0</v>
      </c>
      <c r="X77" s="63">
        <f t="shared" ref="X77:X78" si="1201">W77</f>
        <v>0</v>
      </c>
      <c r="Y77" s="63">
        <f t="shared" ref="Y77:Y78" si="1202">X77</f>
        <v>0</v>
      </c>
      <c r="Z77" s="63">
        <f t="shared" ref="Z77:Z78" si="1203">Y77</f>
        <v>0</v>
      </c>
      <c r="AA77" s="63">
        <f t="shared" ref="AA77:AA78" si="1204">Z77</f>
        <v>0</v>
      </c>
      <c r="AB77" s="63">
        <f t="shared" ref="AB77:AB78" si="1205">AA77</f>
        <v>0</v>
      </c>
      <c r="AC77" s="63">
        <f t="shared" ref="AC77:AC78" si="1206">AB77</f>
        <v>0</v>
      </c>
      <c r="AD77" s="63">
        <f t="shared" ref="AD77:AD78" si="1207">AC77</f>
        <v>0</v>
      </c>
      <c r="AE77" s="63">
        <f t="shared" ref="AE77:AE78" si="1208">AD77</f>
        <v>0</v>
      </c>
      <c r="AF77" s="63">
        <f t="shared" ref="AF77:AF78" si="1209">AE77</f>
        <v>0</v>
      </c>
      <c r="AG77" s="63">
        <f t="shared" ref="AG77:AG78" si="1210">AF77</f>
        <v>0</v>
      </c>
      <c r="AH77" s="63">
        <f t="shared" ref="AH77:AH78" si="1211">AG77</f>
        <v>0</v>
      </c>
      <c r="AI77" s="63">
        <f t="shared" ref="AI77:AI78" si="1212">AH77</f>
        <v>0</v>
      </c>
      <c r="AJ77" s="63">
        <f t="shared" ref="AJ77:AJ78" si="1213">AI77</f>
        <v>0</v>
      </c>
      <c r="AK77" s="63">
        <f t="shared" ref="AK77:AK78" si="1214">AJ77</f>
        <v>0</v>
      </c>
      <c r="AL77" s="63">
        <f t="shared" ref="AL77:AL78" si="1215">AK77</f>
        <v>0</v>
      </c>
      <c r="AM77" s="63">
        <f t="shared" ref="AM77:AM78" si="1216">AL77</f>
        <v>0</v>
      </c>
      <c r="AN77" s="63">
        <f t="shared" ref="AN77:AN78" si="1217">AM77</f>
        <v>0</v>
      </c>
      <c r="AO77" s="63">
        <f t="shared" ref="AO77:AO78" si="1218">AN77</f>
        <v>0</v>
      </c>
      <c r="AP77" s="63">
        <f t="shared" ref="AP77:AP78" si="1219">AO77</f>
        <v>0</v>
      </c>
      <c r="AQ77" s="63">
        <f t="shared" ref="AQ77:AQ78" si="1220">AP77</f>
        <v>0</v>
      </c>
      <c r="AR77" s="63">
        <f t="shared" ref="AR77:AR78" si="1221">AQ77</f>
        <v>0</v>
      </c>
      <c r="AS77" s="63">
        <f t="shared" ref="AS77:AS78" si="1222">AR77</f>
        <v>0</v>
      </c>
      <c r="AT77" s="63">
        <f t="shared" ref="AT77:AT78" si="1223">AS77</f>
        <v>0</v>
      </c>
      <c r="AU77" s="63">
        <f t="shared" ref="AU77:AU78" si="1224">AT77</f>
        <v>0</v>
      </c>
      <c r="AV77" s="63">
        <f t="shared" ref="AV77:AV78" si="1225">AU77</f>
        <v>0</v>
      </c>
      <c r="AW77" s="63">
        <f t="shared" ref="AW77:AW78" si="1226">AV77</f>
        <v>0</v>
      </c>
      <c r="AX77" s="63">
        <f t="shared" ref="AX77:AX78" si="1227">AW77</f>
        <v>0</v>
      </c>
      <c r="AY77" s="63">
        <f t="shared" ref="AY77:AY78" si="1228">AX77</f>
        <v>0</v>
      </c>
      <c r="AZ77" s="63">
        <f t="shared" ref="AZ77:AZ78" si="1229">AY77</f>
        <v>0</v>
      </c>
      <c r="BA77" s="63">
        <f t="shared" ref="BA77:BA78" si="1230">AZ77</f>
        <v>0</v>
      </c>
      <c r="BB77" s="63">
        <f t="shared" ref="BB77:BB78" si="1231">BA77</f>
        <v>0</v>
      </c>
      <c r="BC77" s="63">
        <f t="shared" ref="BC77:BC78" si="1232">BB77</f>
        <v>0</v>
      </c>
      <c r="BD77" s="63">
        <f t="shared" ref="BD77:BD78" si="1233">BC77</f>
        <v>0</v>
      </c>
      <c r="BE77" s="63">
        <f t="shared" ref="BE77:BE78" si="1234">BD77</f>
        <v>0</v>
      </c>
      <c r="BF77" s="63">
        <f t="shared" ref="BF77:BF78" si="1235">BE77</f>
        <v>0</v>
      </c>
      <c r="BG77" s="63">
        <f t="shared" ref="BG77:BG78" si="1236">BF77</f>
        <v>0</v>
      </c>
      <c r="BH77" s="63">
        <f t="shared" ref="BH77:BH78" si="1237">BG77</f>
        <v>0</v>
      </c>
      <c r="BI77" s="63">
        <f t="shared" ref="BI77:BI78" si="1238">BH77</f>
        <v>0</v>
      </c>
      <c r="BJ77" s="63">
        <f t="shared" ref="BJ77:BJ78" si="1239">BI77</f>
        <v>0</v>
      </c>
      <c r="BK77" s="63">
        <f t="shared" ref="BK77:BK78" si="1240">BJ77</f>
        <v>0</v>
      </c>
      <c r="BL77" s="63">
        <f t="shared" ref="BL77:BL78" si="1241">BK77</f>
        <v>0</v>
      </c>
      <c r="BM77" s="63">
        <f t="shared" ref="BM77:BM78" si="1242">BL77</f>
        <v>0</v>
      </c>
      <c r="BN77" s="63">
        <f t="shared" ref="BN77:BN78" si="1243">BM77</f>
        <v>0</v>
      </c>
      <c r="BO77" s="63">
        <f t="shared" ref="BO77:BO78" si="1244">BN77</f>
        <v>0</v>
      </c>
      <c r="BP77" s="63">
        <f t="shared" ref="BP77:BP78" si="1245">BO77</f>
        <v>0</v>
      </c>
      <c r="BQ77" s="63">
        <f t="shared" ref="BQ77:BQ78" si="1246">BP77</f>
        <v>0</v>
      </c>
      <c r="BR77" s="63">
        <f t="shared" ref="BR77:BR78" si="1247">BQ77</f>
        <v>0</v>
      </c>
      <c r="BS77" s="63">
        <f t="shared" ref="BS77:BS78" si="1248">BR77</f>
        <v>0</v>
      </c>
      <c r="BT77" s="63">
        <f t="shared" ref="BT77:BT78" si="1249">BS77</f>
        <v>0</v>
      </c>
      <c r="BU77" s="63">
        <f t="shared" ref="BU77:BU78" si="1250">BT77</f>
        <v>0</v>
      </c>
      <c r="BV77" s="63">
        <f t="shared" ref="BV77:BV78" si="1251">BU77</f>
        <v>0</v>
      </c>
      <c r="BW77" s="63">
        <f t="shared" ref="BW77:BW78" si="1252">BV77</f>
        <v>0</v>
      </c>
      <c r="BX77" s="63">
        <f t="shared" ref="BX77:BX78" si="1253">BW77</f>
        <v>0</v>
      </c>
      <c r="BY77" s="63">
        <f t="shared" ref="BY77:BY78" si="1254">BX77</f>
        <v>0</v>
      </c>
      <c r="BZ77" s="63">
        <f t="shared" ref="BZ77:BZ78" si="1255">BY77</f>
        <v>0</v>
      </c>
      <c r="CA77" s="63">
        <f t="shared" ref="CA77:CA78" si="1256">BZ77</f>
        <v>0</v>
      </c>
      <c r="CB77" s="63">
        <f t="shared" ref="CB77:CB78" si="1257">CA77</f>
        <v>0</v>
      </c>
      <c r="CC77" s="63">
        <f t="shared" ref="CC77:CC78" si="1258">CB77</f>
        <v>0</v>
      </c>
      <c r="CD77" s="63">
        <f t="shared" ref="CD77:CD78" si="1259">CC77</f>
        <v>0</v>
      </c>
      <c r="CE77" s="63">
        <f t="shared" ref="CE77:CE78" si="1260">CD77</f>
        <v>0</v>
      </c>
      <c r="CF77" s="63">
        <f t="shared" ref="CF77:CF78" si="1261">CE77</f>
        <v>0</v>
      </c>
      <c r="CG77" s="63">
        <f t="shared" ref="CG77:CG78" si="1262">CF77</f>
        <v>0</v>
      </c>
      <c r="CH77" s="63">
        <f t="shared" ref="CH77:CH78" si="1263">CG77</f>
        <v>0</v>
      </c>
      <c r="CI77" s="63">
        <f t="shared" ref="CI77:CI78" si="1264">CH77</f>
        <v>0</v>
      </c>
      <c r="CJ77" s="63">
        <f t="shared" ref="CJ77:CJ78" si="1265">CI77</f>
        <v>0</v>
      </c>
      <c r="CK77" s="63">
        <f t="shared" ref="CK77:CK78" si="1266">CJ77</f>
        <v>0</v>
      </c>
      <c r="CL77" s="63">
        <f t="shared" ref="CL77:CL78" si="1267">CK77</f>
        <v>0</v>
      </c>
      <c r="CM77" s="63">
        <f t="shared" ref="CM77:CM78" si="1268">CL77</f>
        <v>0</v>
      </c>
      <c r="CN77" s="63">
        <f t="shared" ref="CN77:CN78" si="1269">CM77</f>
        <v>0</v>
      </c>
      <c r="CO77" s="63">
        <f t="shared" ref="CO77:CO78" si="1270">CN77</f>
        <v>0</v>
      </c>
      <c r="CP77" s="63">
        <f t="shared" ref="CP77:CP78" si="1271">CO77</f>
        <v>0</v>
      </c>
      <c r="CQ77" s="63">
        <f t="shared" ref="CQ77:CQ78" si="1272">CP77</f>
        <v>0</v>
      </c>
      <c r="CR77" s="63">
        <f t="shared" ref="CR77:CR78" si="1273">CQ77</f>
        <v>0</v>
      </c>
      <c r="CS77" s="63">
        <f t="shared" ref="CS77:CS78" si="1274">CR77</f>
        <v>0</v>
      </c>
      <c r="CT77" s="63">
        <f t="shared" ref="CT77:CT78" si="1275">CS77</f>
        <v>0</v>
      </c>
      <c r="CU77" s="63">
        <f t="shared" ref="CU77:CU78" si="1276">CT77</f>
        <v>0</v>
      </c>
      <c r="CV77" s="63">
        <f t="shared" ref="CV77:CV78" si="1277">CU77</f>
        <v>0</v>
      </c>
      <c r="CW77" s="63">
        <f t="shared" ref="CW77:CW78" si="1278">CV77</f>
        <v>0</v>
      </c>
      <c r="CX77" s="63">
        <f t="shared" ref="CX77:CX78" si="1279">CW77</f>
        <v>0</v>
      </c>
      <c r="CY77" s="63">
        <f t="shared" ref="CY77:CY78" si="1280">CX77</f>
        <v>0</v>
      </c>
      <c r="CZ77" s="63">
        <f t="shared" ref="CZ77:CZ78" si="1281">CY77</f>
        <v>0</v>
      </c>
    </row>
    <row r="78" spans="1:104" s="56" customFormat="1">
      <c r="A78" s="96"/>
      <c r="B78" s="411"/>
      <c r="C78" s="84"/>
      <c r="D78" s="63">
        <f>Calculations!E62</f>
        <v>0</v>
      </c>
      <c r="E78" s="63">
        <f>D78</f>
        <v>0</v>
      </c>
      <c r="F78" s="63">
        <f t="shared" si="1183"/>
        <v>0</v>
      </c>
      <c r="G78" s="63">
        <f t="shared" si="1184"/>
        <v>0</v>
      </c>
      <c r="H78" s="63">
        <f t="shared" si="1185"/>
        <v>0</v>
      </c>
      <c r="I78" s="63">
        <f t="shared" si="1186"/>
        <v>0</v>
      </c>
      <c r="J78" s="63">
        <f t="shared" si="1187"/>
        <v>0</v>
      </c>
      <c r="K78" s="63">
        <f t="shared" si="1188"/>
        <v>0</v>
      </c>
      <c r="L78" s="63">
        <f t="shared" si="1189"/>
        <v>0</v>
      </c>
      <c r="M78" s="63">
        <f t="shared" si="1190"/>
        <v>0</v>
      </c>
      <c r="N78" s="63">
        <f t="shared" si="1191"/>
        <v>0</v>
      </c>
      <c r="O78" s="63">
        <f t="shared" si="1192"/>
        <v>0</v>
      </c>
      <c r="P78" s="63">
        <f t="shared" si="1193"/>
        <v>0</v>
      </c>
      <c r="Q78" s="63">
        <f t="shared" si="1194"/>
        <v>0</v>
      </c>
      <c r="R78" s="63">
        <f t="shared" si="1195"/>
        <v>0</v>
      </c>
      <c r="S78" s="63">
        <f t="shared" si="1196"/>
        <v>0</v>
      </c>
      <c r="T78" s="63">
        <f t="shared" si="1197"/>
        <v>0</v>
      </c>
      <c r="U78" s="63">
        <f t="shared" si="1198"/>
        <v>0</v>
      </c>
      <c r="V78" s="63">
        <f t="shared" si="1199"/>
        <v>0</v>
      </c>
      <c r="W78" s="63">
        <f t="shared" si="1200"/>
        <v>0</v>
      </c>
      <c r="X78" s="63">
        <f t="shared" si="1201"/>
        <v>0</v>
      </c>
      <c r="Y78" s="63">
        <f t="shared" si="1202"/>
        <v>0</v>
      </c>
      <c r="Z78" s="63">
        <f t="shared" si="1203"/>
        <v>0</v>
      </c>
      <c r="AA78" s="63">
        <f t="shared" si="1204"/>
        <v>0</v>
      </c>
      <c r="AB78" s="63">
        <f t="shared" si="1205"/>
        <v>0</v>
      </c>
      <c r="AC78" s="63">
        <f t="shared" si="1206"/>
        <v>0</v>
      </c>
      <c r="AD78" s="63">
        <f t="shared" si="1207"/>
        <v>0</v>
      </c>
      <c r="AE78" s="63">
        <f t="shared" si="1208"/>
        <v>0</v>
      </c>
      <c r="AF78" s="63">
        <f t="shared" si="1209"/>
        <v>0</v>
      </c>
      <c r="AG78" s="63">
        <f t="shared" si="1210"/>
        <v>0</v>
      </c>
      <c r="AH78" s="63">
        <f t="shared" si="1211"/>
        <v>0</v>
      </c>
      <c r="AI78" s="63">
        <f t="shared" si="1212"/>
        <v>0</v>
      </c>
      <c r="AJ78" s="63">
        <f t="shared" si="1213"/>
        <v>0</v>
      </c>
      <c r="AK78" s="63">
        <f t="shared" si="1214"/>
        <v>0</v>
      </c>
      <c r="AL78" s="63">
        <f t="shared" si="1215"/>
        <v>0</v>
      </c>
      <c r="AM78" s="63">
        <f t="shared" si="1216"/>
        <v>0</v>
      </c>
      <c r="AN78" s="63">
        <f t="shared" si="1217"/>
        <v>0</v>
      </c>
      <c r="AO78" s="63">
        <f t="shared" si="1218"/>
        <v>0</v>
      </c>
      <c r="AP78" s="63">
        <f t="shared" si="1219"/>
        <v>0</v>
      </c>
      <c r="AQ78" s="63">
        <f t="shared" si="1220"/>
        <v>0</v>
      </c>
      <c r="AR78" s="63">
        <f t="shared" si="1221"/>
        <v>0</v>
      </c>
      <c r="AS78" s="63">
        <f t="shared" si="1222"/>
        <v>0</v>
      </c>
      <c r="AT78" s="63">
        <f t="shared" si="1223"/>
        <v>0</v>
      </c>
      <c r="AU78" s="63">
        <f t="shared" si="1224"/>
        <v>0</v>
      </c>
      <c r="AV78" s="63">
        <f t="shared" si="1225"/>
        <v>0</v>
      </c>
      <c r="AW78" s="63">
        <f t="shared" si="1226"/>
        <v>0</v>
      </c>
      <c r="AX78" s="63">
        <f t="shared" si="1227"/>
        <v>0</v>
      </c>
      <c r="AY78" s="63">
        <f t="shared" si="1228"/>
        <v>0</v>
      </c>
      <c r="AZ78" s="63">
        <f t="shared" si="1229"/>
        <v>0</v>
      </c>
      <c r="BA78" s="63">
        <f t="shared" si="1230"/>
        <v>0</v>
      </c>
      <c r="BB78" s="63">
        <f t="shared" si="1231"/>
        <v>0</v>
      </c>
      <c r="BC78" s="63">
        <f t="shared" si="1232"/>
        <v>0</v>
      </c>
      <c r="BD78" s="63">
        <f t="shared" si="1233"/>
        <v>0</v>
      </c>
      <c r="BE78" s="63">
        <f t="shared" si="1234"/>
        <v>0</v>
      </c>
      <c r="BF78" s="63">
        <f t="shared" si="1235"/>
        <v>0</v>
      </c>
      <c r="BG78" s="63">
        <f t="shared" si="1236"/>
        <v>0</v>
      </c>
      <c r="BH78" s="63">
        <f t="shared" si="1237"/>
        <v>0</v>
      </c>
      <c r="BI78" s="63">
        <f t="shared" si="1238"/>
        <v>0</v>
      </c>
      <c r="BJ78" s="63">
        <f t="shared" si="1239"/>
        <v>0</v>
      </c>
      <c r="BK78" s="63">
        <f t="shared" si="1240"/>
        <v>0</v>
      </c>
      <c r="BL78" s="63">
        <f t="shared" si="1241"/>
        <v>0</v>
      </c>
      <c r="BM78" s="63">
        <f t="shared" si="1242"/>
        <v>0</v>
      </c>
      <c r="BN78" s="63">
        <f t="shared" si="1243"/>
        <v>0</v>
      </c>
      <c r="BO78" s="63">
        <f t="shared" si="1244"/>
        <v>0</v>
      </c>
      <c r="BP78" s="63">
        <f t="shared" si="1245"/>
        <v>0</v>
      </c>
      <c r="BQ78" s="63">
        <f t="shared" si="1246"/>
        <v>0</v>
      </c>
      <c r="BR78" s="63">
        <f t="shared" si="1247"/>
        <v>0</v>
      </c>
      <c r="BS78" s="63">
        <f t="shared" si="1248"/>
        <v>0</v>
      </c>
      <c r="BT78" s="63">
        <f t="shared" si="1249"/>
        <v>0</v>
      </c>
      <c r="BU78" s="63">
        <f t="shared" si="1250"/>
        <v>0</v>
      </c>
      <c r="BV78" s="63">
        <f t="shared" si="1251"/>
        <v>0</v>
      </c>
      <c r="BW78" s="63">
        <f t="shared" si="1252"/>
        <v>0</v>
      </c>
      <c r="BX78" s="63">
        <f t="shared" si="1253"/>
        <v>0</v>
      </c>
      <c r="BY78" s="63">
        <f t="shared" si="1254"/>
        <v>0</v>
      </c>
      <c r="BZ78" s="63">
        <f t="shared" si="1255"/>
        <v>0</v>
      </c>
      <c r="CA78" s="63">
        <f t="shared" si="1256"/>
        <v>0</v>
      </c>
      <c r="CB78" s="63">
        <f t="shared" si="1257"/>
        <v>0</v>
      </c>
      <c r="CC78" s="63">
        <f t="shared" si="1258"/>
        <v>0</v>
      </c>
      <c r="CD78" s="63">
        <f t="shared" si="1259"/>
        <v>0</v>
      </c>
      <c r="CE78" s="63">
        <f t="shared" si="1260"/>
        <v>0</v>
      </c>
      <c r="CF78" s="63">
        <f t="shared" si="1261"/>
        <v>0</v>
      </c>
      <c r="CG78" s="63">
        <f t="shared" si="1262"/>
        <v>0</v>
      </c>
      <c r="CH78" s="63">
        <f t="shared" si="1263"/>
        <v>0</v>
      </c>
      <c r="CI78" s="63">
        <f t="shared" si="1264"/>
        <v>0</v>
      </c>
      <c r="CJ78" s="63">
        <f t="shared" si="1265"/>
        <v>0</v>
      </c>
      <c r="CK78" s="63">
        <f t="shared" si="1266"/>
        <v>0</v>
      </c>
      <c r="CL78" s="63">
        <f t="shared" si="1267"/>
        <v>0</v>
      </c>
      <c r="CM78" s="63">
        <f t="shared" si="1268"/>
        <v>0</v>
      </c>
      <c r="CN78" s="63">
        <f t="shared" si="1269"/>
        <v>0</v>
      </c>
      <c r="CO78" s="63">
        <f t="shared" si="1270"/>
        <v>0</v>
      </c>
      <c r="CP78" s="63">
        <f t="shared" si="1271"/>
        <v>0</v>
      </c>
      <c r="CQ78" s="63">
        <f t="shared" si="1272"/>
        <v>0</v>
      </c>
      <c r="CR78" s="63">
        <f t="shared" si="1273"/>
        <v>0</v>
      </c>
      <c r="CS78" s="63">
        <f t="shared" si="1274"/>
        <v>0</v>
      </c>
      <c r="CT78" s="63">
        <f t="shared" si="1275"/>
        <v>0</v>
      </c>
      <c r="CU78" s="63">
        <f t="shared" si="1276"/>
        <v>0</v>
      </c>
      <c r="CV78" s="63">
        <f t="shared" si="1277"/>
        <v>0</v>
      </c>
      <c r="CW78" s="63">
        <f t="shared" si="1278"/>
        <v>0</v>
      </c>
      <c r="CX78" s="63">
        <f t="shared" si="1279"/>
        <v>0</v>
      </c>
      <c r="CY78" s="63">
        <f t="shared" si="1280"/>
        <v>0</v>
      </c>
      <c r="CZ78" s="63">
        <f t="shared" si="1281"/>
        <v>0</v>
      </c>
    </row>
    <row r="79" spans="1:104" s="56" customFormat="1">
      <c r="A79" s="96"/>
      <c r="B79" s="411"/>
      <c r="C79" s="84" t="s">
        <v>446</v>
      </c>
      <c r="D79" s="63">
        <f>IF(D$19 &lt;= 'Data inputs'!$T$31, Calculations!$E$72,0)</f>
        <v>0</v>
      </c>
      <c r="E79" s="63">
        <f>IF(E$19 &lt;= 'Data inputs'!$T$31, Calculations!$E$72,0)</f>
        <v>0</v>
      </c>
      <c r="F79" s="63">
        <f>IF(F$19 &lt;= 'Data inputs'!$T$31, Calculations!$E$72,0)</f>
        <v>0</v>
      </c>
      <c r="G79" s="63">
        <f>IF(G$19 &lt;= 'Data inputs'!$T$31, Calculations!$E$72,0)</f>
        <v>0</v>
      </c>
      <c r="H79" s="63">
        <f>IF(H$19 &lt;= 'Data inputs'!$T$31, Calculations!$E$72,0)</f>
        <v>0</v>
      </c>
      <c r="I79" s="63">
        <f>IF(I$19 &lt;= 'Data inputs'!$T$31, Calculations!$E$72,0)</f>
        <v>0</v>
      </c>
      <c r="J79" s="63">
        <f>IF(J$19 &lt;= 'Data inputs'!$T$31, Calculations!$E$72,0)</f>
        <v>0</v>
      </c>
      <c r="K79" s="63">
        <f>IF(K$19 &lt;= 'Data inputs'!$T$31, Calculations!$E$72,0)</f>
        <v>0</v>
      </c>
      <c r="L79" s="63">
        <f>IF(L$19 &lt;= 'Data inputs'!$T$31, Calculations!$E$72,0)</f>
        <v>0</v>
      </c>
      <c r="M79" s="63">
        <f>IF(M$19 &lt;= 'Data inputs'!$T$31, Calculations!$E$72,0)</f>
        <v>0</v>
      </c>
      <c r="N79" s="63">
        <f>IF(N$19 &lt;= 'Data inputs'!$T$31, Calculations!$E$72,0)</f>
        <v>0</v>
      </c>
      <c r="O79" s="63">
        <f>IF(O$19 &lt;= 'Data inputs'!$T$31, Calculations!$E$72,0)</f>
        <v>0</v>
      </c>
      <c r="P79" s="63">
        <f>IF(P$19 &lt;= 'Data inputs'!$T$31, Calculations!$E$72,0)</f>
        <v>0</v>
      </c>
      <c r="Q79" s="63">
        <f>IF(Q$19 &lt;= 'Data inputs'!$T$31, Calculations!$E$72,0)</f>
        <v>0</v>
      </c>
      <c r="R79" s="63">
        <f>IF(R$19 &lt;= 'Data inputs'!$T$31, Calculations!$E$72,0)</f>
        <v>0</v>
      </c>
      <c r="S79" s="63">
        <f>IF(S$19 &lt;= 'Data inputs'!$T$31, Calculations!$E$72,0)</f>
        <v>0</v>
      </c>
      <c r="T79" s="63">
        <f>IF(T$19 &lt;= 'Data inputs'!$T$31, Calculations!$E$72,0)</f>
        <v>0</v>
      </c>
      <c r="U79" s="63">
        <f>IF(U$19 &lt;= 'Data inputs'!$T$31, Calculations!$E$72,0)</f>
        <v>0</v>
      </c>
      <c r="V79" s="63">
        <f>IF(V$19 &lt;= 'Data inputs'!$T$31, Calculations!$E$72,0)</f>
        <v>0</v>
      </c>
      <c r="W79" s="63">
        <f>IF(W$19 &lt;= 'Data inputs'!$T$31, Calculations!$E$72,0)</f>
        <v>0</v>
      </c>
      <c r="X79" s="63">
        <f>IF(X$19 &lt;= 'Data inputs'!$T$31, Calculations!$E$72,0)</f>
        <v>0</v>
      </c>
      <c r="Y79" s="63">
        <f>IF(Y$19 &lt;= 'Data inputs'!$T$31, Calculations!$E$72,0)</f>
        <v>0</v>
      </c>
      <c r="Z79" s="63">
        <f>IF(Z$19 &lt;= 'Data inputs'!$T$31, Calculations!$E$72,0)</f>
        <v>0</v>
      </c>
      <c r="AA79" s="63">
        <f>IF(AA$19 &lt;= 'Data inputs'!$T$31, Calculations!$E$72,0)</f>
        <v>0</v>
      </c>
      <c r="AB79" s="63">
        <f>IF(AB$19 &lt;= 'Data inputs'!$T$31, Calculations!$E$72,0)</f>
        <v>0</v>
      </c>
      <c r="AC79" s="63">
        <f>IF(AC$19 &lt;= 'Data inputs'!$T$31, Calculations!$E$72,0)</f>
        <v>0</v>
      </c>
      <c r="AD79" s="63">
        <f>IF(AD$19 &lt;= 'Data inputs'!$T$31, Calculations!$E$72,0)</f>
        <v>0</v>
      </c>
      <c r="AE79" s="63">
        <f>IF(AE$19 &lt;= 'Data inputs'!$T$31, Calculations!$E$72,0)</f>
        <v>0</v>
      </c>
      <c r="AF79" s="63">
        <f>IF(AF$19 &lt;= 'Data inputs'!$T$31, Calculations!$E$72,0)</f>
        <v>0</v>
      </c>
      <c r="AG79" s="63">
        <f>IF(AG$19 &lt;= 'Data inputs'!$T$31, Calculations!$E$72,0)</f>
        <v>0</v>
      </c>
      <c r="AH79" s="63">
        <f>IF(AH$19 &lt;= 'Data inputs'!$T$31, Calculations!$E$72,0)</f>
        <v>0</v>
      </c>
      <c r="AI79" s="63">
        <f>IF(AI$19 &lt;= 'Data inputs'!$T$31, Calculations!$E$72,0)</f>
        <v>0</v>
      </c>
      <c r="AJ79" s="63">
        <f>IF(AJ$19 &lt;= 'Data inputs'!$T$31, Calculations!$E$72,0)</f>
        <v>0</v>
      </c>
      <c r="AK79" s="63">
        <f>IF(AK$19 &lt;= 'Data inputs'!$T$31, Calculations!$E$72,0)</f>
        <v>0</v>
      </c>
      <c r="AL79" s="63">
        <f>IF(AL$19 &lt;= 'Data inputs'!$T$31, Calculations!$E$72,0)</f>
        <v>0</v>
      </c>
      <c r="AM79" s="63">
        <f>IF(AM$19 &lt;= 'Data inputs'!$T$31, Calculations!$E$72,0)</f>
        <v>0</v>
      </c>
      <c r="AN79" s="63">
        <f>IF(AN$19 &lt;= 'Data inputs'!$T$31, Calculations!$E$72,0)</f>
        <v>0</v>
      </c>
      <c r="AO79" s="63">
        <f>IF(AO$19 &lt;= 'Data inputs'!$T$31, Calculations!$E$72,0)</f>
        <v>0</v>
      </c>
      <c r="AP79" s="63">
        <f>IF(AP$19 &lt;= 'Data inputs'!$T$31, Calculations!$E$72,0)</f>
        <v>0</v>
      </c>
      <c r="AQ79" s="63">
        <f>IF(AQ$19 &lt;= 'Data inputs'!$T$31, Calculations!$E$72,0)</f>
        <v>0</v>
      </c>
      <c r="AR79" s="63">
        <f>IF(AR$19 &lt;= 'Data inputs'!$T$31, Calculations!$E$72,0)</f>
        <v>0</v>
      </c>
      <c r="AS79" s="63">
        <f>IF(AS$19 &lt;= 'Data inputs'!$T$31, Calculations!$E$72,0)</f>
        <v>0</v>
      </c>
      <c r="AT79" s="63">
        <f>IF(AT$19 &lt;= 'Data inputs'!$T$31, Calculations!$E$72,0)</f>
        <v>0</v>
      </c>
      <c r="AU79" s="63">
        <f>IF(AU$19 &lt;= 'Data inputs'!$T$31, Calculations!$E$72,0)</f>
        <v>0</v>
      </c>
      <c r="AV79" s="63">
        <f>IF(AV$19 &lt;= 'Data inputs'!$T$31, Calculations!$E$72,0)</f>
        <v>0</v>
      </c>
      <c r="AW79" s="63">
        <f>IF(AW$19 &lt;= 'Data inputs'!$T$31, Calculations!$E$72,0)</f>
        <v>0</v>
      </c>
      <c r="AX79" s="63">
        <f>IF(AX$19 &lt;= 'Data inputs'!$T$31, Calculations!$E$72,0)</f>
        <v>0</v>
      </c>
      <c r="AY79" s="63">
        <f>IF(AY$19 &lt;= 'Data inputs'!$T$31, Calculations!$E$72,0)</f>
        <v>0</v>
      </c>
      <c r="AZ79" s="63">
        <f>IF(AZ$19 &lt;= 'Data inputs'!$T$31, Calculations!$E$72,0)</f>
        <v>0</v>
      </c>
      <c r="BA79" s="63">
        <f>IF(BA$19 &lt;= 'Data inputs'!$T$31, Calculations!$E$72,0)</f>
        <v>0</v>
      </c>
      <c r="BB79" s="63">
        <f>IF(BB$19 &lt;= 'Data inputs'!$T$31, Calculations!$E$72,0)</f>
        <v>0</v>
      </c>
      <c r="BC79" s="63">
        <f>IF(BC$19 &lt;= 'Data inputs'!$T$31, Calculations!$E$72,0)</f>
        <v>0</v>
      </c>
      <c r="BD79" s="63">
        <f>IF(BD$19 &lt;= 'Data inputs'!$T$31, Calculations!$E$72,0)</f>
        <v>0</v>
      </c>
      <c r="BE79" s="63">
        <f>IF(BE$19 &lt;= 'Data inputs'!$T$31, Calculations!$E$72,0)</f>
        <v>0</v>
      </c>
      <c r="BF79" s="63">
        <f>IF(BF$19 &lt;= 'Data inputs'!$T$31, Calculations!$E$72,0)</f>
        <v>0</v>
      </c>
      <c r="BG79" s="63">
        <f>IF(BG$19 &lt;= 'Data inputs'!$T$31, Calculations!$E$72,0)</f>
        <v>0</v>
      </c>
      <c r="BH79" s="63">
        <f>IF(BH$19 &lt;= 'Data inputs'!$T$31, Calculations!$E$72,0)</f>
        <v>0</v>
      </c>
      <c r="BI79" s="63">
        <f>IF(BI$19 &lt;= 'Data inputs'!$T$31, Calculations!$E$72,0)</f>
        <v>0</v>
      </c>
      <c r="BJ79" s="63">
        <f>IF(BJ$19 &lt;= 'Data inputs'!$T$31, Calculations!$E$72,0)</f>
        <v>0</v>
      </c>
      <c r="BK79" s="63">
        <f>IF(BK$19 &lt;= 'Data inputs'!$T$31, Calculations!$E$72,0)</f>
        <v>0</v>
      </c>
      <c r="BL79" s="63">
        <f>IF(BL$19 &lt;= 'Data inputs'!$T$31, Calculations!$E$72,0)</f>
        <v>0</v>
      </c>
      <c r="BM79" s="63">
        <f>IF(BM$19 &lt;= 'Data inputs'!$T$31, Calculations!$E$72,0)</f>
        <v>0</v>
      </c>
      <c r="BN79" s="63">
        <f>IF(BN$19 &lt;= 'Data inputs'!$T$31, Calculations!$E$72,0)</f>
        <v>0</v>
      </c>
      <c r="BO79" s="63">
        <f>IF(BO$19 &lt;= 'Data inputs'!$T$31, Calculations!$E$72,0)</f>
        <v>0</v>
      </c>
      <c r="BP79" s="63">
        <f>IF(BP$19 &lt;= 'Data inputs'!$T$31, Calculations!$E$72,0)</f>
        <v>0</v>
      </c>
      <c r="BQ79" s="63">
        <f>IF(BQ$19 &lt;= 'Data inputs'!$T$31, Calculations!$E$72,0)</f>
        <v>0</v>
      </c>
      <c r="BR79" s="63">
        <f>IF(BR$19 &lt;= 'Data inputs'!$T$31, Calculations!$E$72,0)</f>
        <v>0</v>
      </c>
      <c r="BS79" s="63">
        <f>IF(BS$19 &lt;= 'Data inputs'!$T$31, Calculations!$E$72,0)</f>
        <v>0</v>
      </c>
      <c r="BT79" s="63">
        <f>IF(BT$19 &lt;= 'Data inputs'!$T$31, Calculations!$E$72,0)</f>
        <v>0</v>
      </c>
      <c r="BU79" s="63">
        <f>IF(BU$19 &lt;= 'Data inputs'!$T$31, Calculations!$E$72,0)</f>
        <v>0</v>
      </c>
      <c r="BV79" s="63">
        <f>IF(BV$19 &lt;= 'Data inputs'!$T$31, Calculations!$E$72,0)</f>
        <v>0</v>
      </c>
      <c r="BW79" s="63">
        <f>IF(BW$19 &lt;= 'Data inputs'!$T$31, Calculations!$E$72,0)</f>
        <v>0</v>
      </c>
      <c r="BX79" s="63">
        <f>IF(BX$19 &lt;= 'Data inputs'!$T$31, Calculations!$E$72,0)</f>
        <v>0</v>
      </c>
      <c r="BY79" s="63">
        <f>IF(BY$19 &lt;= 'Data inputs'!$T$31, Calculations!$E$72,0)</f>
        <v>0</v>
      </c>
      <c r="BZ79" s="63">
        <f>IF(BZ$19 &lt;= 'Data inputs'!$T$31, Calculations!$E$72,0)</f>
        <v>0</v>
      </c>
      <c r="CA79" s="63">
        <f>IF(CA$19 &lt;= 'Data inputs'!$T$31, Calculations!$E$72,0)</f>
        <v>0</v>
      </c>
      <c r="CB79" s="63">
        <f>IF(CB$19 &lt;= 'Data inputs'!$T$31, Calculations!$E$72,0)</f>
        <v>0</v>
      </c>
      <c r="CC79" s="63">
        <f>IF(CC$19 &lt;= 'Data inputs'!$T$31, Calculations!$E$72,0)</f>
        <v>0</v>
      </c>
      <c r="CD79" s="63">
        <f>IF(CD$19 &lt;= 'Data inputs'!$T$31, Calculations!$E$72,0)</f>
        <v>0</v>
      </c>
      <c r="CE79" s="63">
        <f>IF(CE$19 &lt;= 'Data inputs'!$T$31, Calculations!$E$72,0)</f>
        <v>0</v>
      </c>
      <c r="CF79" s="63">
        <f>IF(CF$19 &lt;= 'Data inputs'!$T$31, Calculations!$E$72,0)</f>
        <v>0</v>
      </c>
      <c r="CG79" s="63">
        <f>IF(CG$19 &lt;= 'Data inputs'!$T$31, Calculations!$E$72,0)</f>
        <v>0</v>
      </c>
      <c r="CH79" s="63">
        <f>IF(CH$19 &lt;= 'Data inputs'!$T$31, Calculations!$E$72,0)</f>
        <v>0</v>
      </c>
      <c r="CI79" s="63">
        <f>IF(CI$19 &lt;= 'Data inputs'!$T$31, Calculations!$E$72,0)</f>
        <v>0</v>
      </c>
      <c r="CJ79" s="63">
        <f>IF(CJ$19 &lt;= 'Data inputs'!$T$31, Calculations!$E$72,0)</f>
        <v>0</v>
      </c>
      <c r="CK79" s="63">
        <f>IF(CK$19 &lt;= 'Data inputs'!$T$31, Calculations!$E$72,0)</f>
        <v>0</v>
      </c>
      <c r="CL79" s="63">
        <f>IF(CL$19 &lt;= 'Data inputs'!$T$31, Calculations!$E$72,0)</f>
        <v>0</v>
      </c>
      <c r="CM79" s="63">
        <f>IF(CM$19 &lt;= 'Data inputs'!$T$31, Calculations!$E$72,0)</f>
        <v>0</v>
      </c>
      <c r="CN79" s="63">
        <f>IF(CN$19 &lt;= 'Data inputs'!$T$31, Calculations!$E$72,0)</f>
        <v>0</v>
      </c>
      <c r="CO79" s="63">
        <f>IF(CO$19 &lt;= 'Data inputs'!$T$31, Calculations!$E$72,0)</f>
        <v>0</v>
      </c>
      <c r="CP79" s="63">
        <f>IF(CP$19 &lt;= 'Data inputs'!$T$31, Calculations!$E$72,0)</f>
        <v>0</v>
      </c>
      <c r="CQ79" s="63">
        <f>IF(CQ$19 &lt;= 'Data inputs'!$T$31, Calculations!$E$72,0)</f>
        <v>0</v>
      </c>
      <c r="CR79" s="63">
        <f>IF(CR$19 &lt;= 'Data inputs'!$T$31, Calculations!$E$72,0)</f>
        <v>0</v>
      </c>
      <c r="CS79" s="63">
        <f>IF(CS$19 &lt;= 'Data inputs'!$T$31, Calculations!$E$72,0)</f>
        <v>0</v>
      </c>
      <c r="CT79" s="63">
        <f>IF(CT$19 &lt;= 'Data inputs'!$T$31, Calculations!$E$72,0)</f>
        <v>0</v>
      </c>
      <c r="CU79" s="63">
        <f>IF(CU$19 &lt;= 'Data inputs'!$T$31, Calculations!$E$72,0)</f>
        <v>0</v>
      </c>
      <c r="CV79" s="63">
        <f>IF(CV$19 &lt;= 'Data inputs'!$T$31, Calculations!$E$72,0)</f>
        <v>0</v>
      </c>
      <c r="CW79" s="63">
        <f>IF(CW$19 &lt;= 'Data inputs'!$T$31, Calculations!$E$72,0)</f>
        <v>0</v>
      </c>
      <c r="CX79" s="63">
        <f>IF(CX$19 &lt;= 'Data inputs'!$T$31, Calculations!$E$72,0)</f>
        <v>0</v>
      </c>
      <c r="CY79" s="63">
        <f>IF(CY$19 &lt;= 'Data inputs'!$T$31, Calculations!$E$72,0)</f>
        <v>0</v>
      </c>
      <c r="CZ79" s="63">
        <f>IF(CZ$19 &lt;= 'Data inputs'!$T$31, Calculations!$E$72,0)</f>
        <v>0</v>
      </c>
    </row>
    <row r="80" spans="1:104" s="56" customFormat="1">
      <c r="A80" s="96"/>
      <c r="B80" s="411"/>
      <c r="C80" s="85" t="s">
        <v>447</v>
      </c>
      <c r="D80" s="71">
        <f>D79*D$21</f>
        <v>0</v>
      </c>
      <c r="E80" s="71">
        <f t="shared" ref="E80" si="1282">E79*E$21</f>
        <v>0</v>
      </c>
      <c r="F80" s="71">
        <f t="shared" ref="F80" si="1283">F79*F$21</f>
        <v>0</v>
      </c>
      <c r="G80" s="71">
        <f t="shared" ref="G80" si="1284">G79*G$21</f>
        <v>0</v>
      </c>
      <c r="H80" s="71">
        <f t="shared" ref="H80" si="1285">H79*H$21</f>
        <v>0</v>
      </c>
      <c r="I80" s="71">
        <f t="shared" ref="I80" si="1286">I79*I$21</f>
        <v>0</v>
      </c>
      <c r="J80" s="71">
        <f t="shared" ref="J80" si="1287">J79*J$21</f>
        <v>0</v>
      </c>
      <c r="K80" s="71">
        <f t="shared" ref="K80" si="1288">K79*K$21</f>
        <v>0</v>
      </c>
      <c r="L80" s="71">
        <f t="shared" ref="L80" si="1289">L79*L$21</f>
        <v>0</v>
      </c>
      <c r="M80" s="71">
        <f t="shared" ref="M80" si="1290">M79*M$21</f>
        <v>0</v>
      </c>
      <c r="N80" s="71">
        <f t="shared" ref="N80" si="1291">N79*N$21</f>
        <v>0</v>
      </c>
      <c r="O80" s="71">
        <f t="shared" ref="O80" si="1292">O79*O$21</f>
        <v>0</v>
      </c>
      <c r="P80" s="71">
        <f t="shared" ref="P80" si="1293">P79*P$21</f>
        <v>0</v>
      </c>
      <c r="Q80" s="71">
        <f t="shared" ref="Q80" si="1294">Q79*Q$21</f>
        <v>0</v>
      </c>
      <c r="R80" s="71">
        <f t="shared" ref="R80" si="1295">R79*R$21</f>
        <v>0</v>
      </c>
      <c r="S80" s="71">
        <f t="shared" ref="S80" si="1296">S79*S$21</f>
        <v>0</v>
      </c>
      <c r="T80" s="71">
        <f t="shared" ref="T80" si="1297">T79*T$21</f>
        <v>0</v>
      </c>
      <c r="U80" s="71">
        <f t="shared" ref="U80" si="1298">U79*U$21</f>
        <v>0</v>
      </c>
      <c r="V80" s="71">
        <f t="shared" ref="V80" si="1299">V79*V$21</f>
        <v>0</v>
      </c>
      <c r="W80" s="71">
        <f t="shared" ref="W80" si="1300">W79*W$21</f>
        <v>0</v>
      </c>
      <c r="X80" s="71">
        <f t="shared" ref="X80" si="1301">X79*X$21</f>
        <v>0</v>
      </c>
      <c r="Y80" s="71">
        <f t="shared" ref="Y80" si="1302">Y79*Y$21</f>
        <v>0</v>
      </c>
      <c r="Z80" s="71">
        <f t="shared" ref="Z80" si="1303">Z79*Z$21</f>
        <v>0</v>
      </c>
      <c r="AA80" s="71">
        <f t="shared" ref="AA80" si="1304">AA79*AA$21</f>
        <v>0</v>
      </c>
      <c r="AB80" s="71">
        <f t="shared" ref="AB80" si="1305">AB79*AB$21</f>
        <v>0</v>
      </c>
      <c r="AC80" s="71">
        <f t="shared" ref="AC80" si="1306">AC79*AC$21</f>
        <v>0</v>
      </c>
      <c r="AD80" s="71">
        <f t="shared" ref="AD80" si="1307">AD79*AD$21</f>
        <v>0</v>
      </c>
      <c r="AE80" s="71">
        <f t="shared" ref="AE80" si="1308">AE79*AE$21</f>
        <v>0</v>
      </c>
      <c r="AF80" s="71">
        <f t="shared" ref="AF80" si="1309">AF79*AF$21</f>
        <v>0</v>
      </c>
      <c r="AG80" s="71">
        <f t="shared" ref="AG80" si="1310">AG79*AG$21</f>
        <v>0</v>
      </c>
      <c r="AH80" s="71">
        <f t="shared" ref="AH80" si="1311">AH79*AH$21</f>
        <v>0</v>
      </c>
      <c r="AI80" s="71">
        <f t="shared" ref="AI80" si="1312">AI79*AI$21</f>
        <v>0</v>
      </c>
      <c r="AJ80" s="71">
        <f t="shared" ref="AJ80" si="1313">AJ79*AJ$21</f>
        <v>0</v>
      </c>
      <c r="AK80" s="71">
        <f t="shared" ref="AK80" si="1314">AK79*AK$21</f>
        <v>0</v>
      </c>
      <c r="AL80" s="71">
        <f t="shared" ref="AL80" si="1315">AL79*AL$21</f>
        <v>0</v>
      </c>
      <c r="AM80" s="71">
        <f t="shared" ref="AM80" si="1316">AM79*AM$21</f>
        <v>0</v>
      </c>
      <c r="AN80" s="71">
        <f t="shared" ref="AN80" si="1317">AN79*AN$21</f>
        <v>0</v>
      </c>
      <c r="AO80" s="71">
        <f t="shared" ref="AO80" si="1318">AO79*AO$21</f>
        <v>0</v>
      </c>
      <c r="AP80" s="71">
        <f t="shared" ref="AP80" si="1319">AP79*AP$21</f>
        <v>0</v>
      </c>
      <c r="AQ80" s="71">
        <f t="shared" ref="AQ80" si="1320">AQ79*AQ$21</f>
        <v>0</v>
      </c>
      <c r="AR80" s="71">
        <f t="shared" ref="AR80" si="1321">AR79*AR$21</f>
        <v>0</v>
      </c>
      <c r="AS80" s="71">
        <f t="shared" ref="AS80" si="1322">AS79*AS$21</f>
        <v>0</v>
      </c>
      <c r="AT80" s="71">
        <f t="shared" ref="AT80" si="1323">AT79*AT$21</f>
        <v>0</v>
      </c>
      <c r="AU80" s="71">
        <f t="shared" ref="AU80" si="1324">AU79*AU$21</f>
        <v>0</v>
      </c>
      <c r="AV80" s="71">
        <f t="shared" ref="AV80" si="1325">AV79*AV$21</f>
        <v>0</v>
      </c>
      <c r="AW80" s="71">
        <f t="shared" ref="AW80" si="1326">AW79*AW$21</f>
        <v>0</v>
      </c>
      <c r="AX80" s="71">
        <f t="shared" ref="AX80" si="1327">AX79*AX$21</f>
        <v>0</v>
      </c>
      <c r="AY80" s="71">
        <f t="shared" ref="AY80" si="1328">AY79*AY$21</f>
        <v>0</v>
      </c>
      <c r="AZ80" s="71">
        <f t="shared" ref="AZ80" si="1329">AZ79*AZ$21</f>
        <v>0</v>
      </c>
      <c r="BA80" s="71">
        <f t="shared" ref="BA80" si="1330">BA79*BA$21</f>
        <v>0</v>
      </c>
      <c r="BB80" s="71">
        <f t="shared" ref="BB80" si="1331">BB79*BB$21</f>
        <v>0</v>
      </c>
      <c r="BC80" s="71">
        <f t="shared" ref="BC80" si="1332">BC79*BC$21</f>
        <v>0</v>
      </c>
      <c r="BD80" s="71">
        <f t="shared" ref="BD80" si="1333">BD79*BD$21</f>
        <v>0</v>
      </c>
      <c r="BE80" s="71">
        <f t="shared" ref="BE80" si="1334">BE79*BE$21</f>
        <v>0</v>
      </c>
      <c r="BF80" s="71">
        <f t="shared" ref="BF80" si="1335">BF79*BF$21</f>
        <v>0</v>
      </c>
      <c r="BG80" s="71">
        <f t="shared" ref="BG80" si="1336">BG79*BG$21</f>
        <v>0</v>
      </c>
      <c r="BH80" s="71">
        <f t="shared" ref="BH80" si="1337">BH79*BH$21</f>
        <v>0</v>
      </c>
      <c r="BI80" s="71">
        <f t="shared" ref="BI80" si="1338">BI79*BI$21</f>
        <v>0</v>
      </c>
      <c r="BJ80" s="71">
        <f t="shared" ref="BJ80" si="1339">BJ79*BJ$21</f>
        <v>0</v>
      </c>
      <c r="BK80" s="71">
        <f t="shared" ref="BK80" si="1340">BK79*BK$21</f>
        <v>0</v>
      </c>
      <c r="BL80" s="71">
        <f t="shared" ref="BL80:CZ80" si="1341">BL79*BL$21</f>
        <v>0</v>
      </c>
      <c r="BM80" s="71">
        <f t="shared" si="1341"/>
        <v>0</v>
      </c>
      <c r="BN80" s="71">
        <f t="shared" si="1341"/>
        <v>0</v>
      </c>
      <c r="BO80" s="71">
        <f t="shared" si="1341"/>
        <v>0</v>
      </c>
      <c r="BP80" s="71">
        <f t="shared" si="1341"/>
        <v>0</v>
      </c>
      <c r="BQ80" s="71">
        <f t="shared" si="1341"/>
        <v>0</v>
      </c>
      <c r="BR80" s="71">
        <f t="shared" si="1341"/>
        <v>0</v>
      </c>
      <c r="BS80" s="71">
        <f t="shared" si="1341"/>
        <v>0</v>
      </c>
      <c r="BT80" s="71">
        <f t="shared" si="1341"/>
        <v>0</v>
      </c>
      <c r="BU80" s="71">
        <f t="shared" si="1341"/>
        <v>0</v>
      </c>
      <c r="BV80" s="71">
        <f t="shared" si="1341"/>
        <v>0</v>
      </c>
      <c r="BW80" s="71">
        <f t="shared" si="1341"/>
        <v>0</v>
      </c>
      <c r="BX80" s="71">
        <f t="shared" si="1341"/>
        <v>0</v>
      </c>
      <c r="BY80" s="71">
        <f t="shared" si="1341"/>
        <v>0</v>
      </c>
      <c r="BZ80" s="71">
        <f t="shared" si="1341"/>
        <v>0</v>
      </c>
      <c r="CA80" s="71">
        <f t="shared" si="1341"/>
        <v>0</v>
      </c>
      <c r="CB80" s="71">
        <f t="shared" si="1341"/>
        <v>0</v>
      </c>
      <c r="CC80" s="71">
        <f t="shared" si="1341"/>
        <v>0</v>
      </c>
      <c r="CD80" s="71">
        <f t="shared" si="1341"/>
        <v>0</v>
      </c>
      <c r="CE80" s="71">
        <f t="shared" si="1341"/>
        <v>0</v>
      </c>
      <c r="CF80" s="71">
        <f t="shared" si="1341"/>
        <v>0</v>
      </c>
      <c r="CG80" s="71">
        <f t="shared" si="1341"/>
        <v>0</v>
      </c>
      <c r="CH80" s="71">
        <f t="shared" si="1341"/>
        <v>0</v>
      </c>
      <c r="CI80" s="71">
        <f t="shared" si="1341"/>
        <v>0</v>
      </c>
      <c r="CJ80" s="71">
        <f t="shared" si="1341"/>
        <v>0</v>
      </c>
      <c r="CK80" s="71">
        <f t="shared" si="1341"/>
        <v>0</v>
      </c>
      <c r="CL80" s="71">
        <f t="shared" si="1341"/>
        <v>0</v>
      </c>
      <c r="CM80" s="71">
        <f t="shared" si="1341"/>
        <v>0</v>
      </c>
      <c r="CN80" s="71">
        <f t="shared" si="1341"/>
        <v>0</v>
      </c>
      <c r="CO80" s="71">
        <f t="shared" si="1341"/>
        <v>0</v>
      </c>
      <c r="CP80" s="71">
        <f t="shared" si="1341"/>
        <v>0</v>
      </c>
      <c r="CQ80" s="71">
        <f t="shared" si="1341"/>
        <v>0</v>
      </c>
      <c r="CR80" s="71">
        <f t="shared" si="1341"/>
        <v>0</v>
      </c>
      <c r="CS80" s="71">
        <f t="shared" si="1341"/>
        <v>0</v>
      </c>
      <c r="CT80" s="71">
        <f t="shared" si="1341"/>
        <v>0</v>
      </c>
      <c r="CU80" s="71">
        <f t="shared" si="1341"/>
        <v>0</v>
      </c>
      <c r="CV80" s="71">
        <f t="shared" si="1341"/>
        <v>0</v>
      </c>
      <c r="CW80" s="71">
        <f t="shared" si="1341"/>
        <v>0</v>
      </c>
      <c r="CX80" s="71">
        <f t="shared" si="1341"/>
        <v>0</v>
      </c>
      <c r="CY80" s="71">
        <f t="shared" si="1341"/>
        <v>0</v>
      </c>
      <c r="CZ80" s="71">
        <f t="shared" si="1341"/>
        <v>0</v>
      </c>
    </row>
    <row r="81" spans="1:104" s="56" customFormat="1">
      <c r="A81" s="96"/>
      <c r="B81" s="412"/>
      <c r="C81" s="84" t="s">
        <v>448</v>
      </c>
      <c r="D81" s="69">
        <f ca="1">SUM(OFFSET(D80,,,,$D$24))</f>
        <v>0</v>
      </c>
      <c r="E81" s="76"/>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112"/>
      <c r="BN81" s="112"/>
      <c r="BO81" s="112"/>
      <c r="BP81" s="112"/>
      <c r="BQ81" s="112"/>
      <c r="BR81" s="112"/>
      <c r="BS81" s="112"/>
      <c r="BT81" s="112"/>
      <c r="BU81" s="112"/>
      <c r="BV81" s="112"/>
      <c r="BW81" s="112"/>
      <c r="BX81" s="112"/>
      <c r="BY81" s="112"/>
      <c r="BZ81" s="112"/>
      <c r="CA81" s="112"/>
      <c r="CB81" s="112"/>
      <c r="CC81" s="112"/>
      <c r="CD81" s="112"/>
      <c r="CE81" s="112"/>
      <c r="CF81" s="112"/>
      <c r="CG81" s="112"/>
      <c r="CH81" s="112"/>
      <c r="CI81" s="112"/>
      <c r="CJ81" s="112"/>
      <c r="CK81" s="112"/>
      <c r="CL81" s="112"/>
      <c r="CM81" s="112"/>
      <c r="CN81" s="112"/>
      <c r="CO81" s="112"/>
      <c r="CP81" s="112"/>
      <c r="CQ81" s="112"/>
      <c r="CR81" s="112"/>
      <c r="CS81" s="112"/>
      <c r="CT81" s="112"/>
      <c r="CU81" s="112"/>
      <c r="CV81" s="112"/>
      <c r="CW81" s="112"/>
      <c r="CX81" s="112"/>
      <c r="CY81" s="112"/>
      <c r="CZ81" s="112"/>
    </row>
    <row r="82" spans="1:104" s="56" customFormat="1">
      <c r="A82" s="96"/>
      <c r="B82" s="148"/>
      <c r="C82" s="149"/>
      <c r="D82" s="74"/>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row>
    <row r="83" spans="1:104" s="195" customFormat="1">
      <c r="A83" s="20"/>
      <c r="B83" s="193" t="s">
        <v>153</v>
      </c>
      <c r="D83" s="197"/>
      <c r="E83" s="197"/>
      <c r="F83" s="197"/>
      <c r="G83" s="197"/>
      <c r="H83" s="197"/>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7"/>
      <c r="AG83" s="197"/>
      <c r="AH83" s="197"/>
      <c r="AI83" s="197"/>
      <c r="AJ83" s="197"/>
      <c r="AK83" s="197"/>
      <c r="AL83" s="197"/>
      <c r="AM83" s="197"/>
      <c r="AN83" s="197"/>
      <c r="AO83" s="197"/>
      <c r="AP83" s="197"/>
      <c r="AQ83" s="197"/>
      <c r="AR83" s="197"/>
      <c r="AS83" s="197"/>
      <c r="AT83" s="197"/>
      <c r="AU83" s="197"/>
      <c r="AV83" s="197"/>
      <c r="AW83" s="197"/>
      <c r="AX83" s="197"/>
      <c r="AY83" s="197"/>
      <c r="AZ83" s="197"/>
      <c r="BA83" s="197"/>
      <c r="BB83" s="197"/>
      <c r="BC83" s="197"/>
      <c r="BD83" s="197"/>
      <c r="BE83" s="197"/>
      <c r="BF83" s="197"/>
      <c r="BG83" s="197"/>
      <c r="BH83" s="197"/>
      <c r="BI83" s="197"/>
      <c r="BJ83" s="197"/>
      <c r="BK83" s="197"/>
      <c r="BL83" s="197"/>
      <c r="BM83" s="197"/>
      <c r="BN83" s="197"/>
      <c r="BO83" s="197"/>
      <c r="BP83" s="197"/>
      <c r="BQ83" s="197"/>
      <c r="BR83" s="197"/>
      <c r="BS83" s="197"/>
      <c r="BT83" s="197"/>
      <c r="BU83" s="197"/>
      <c r="BV83" s="197"/>
      <c r="BW83" s="197"/>
      <c r="BX83" s="197"/>
      <c r="BY83" s="197"/>
      <c r="BZ83" s="197"/>
      <c r="CA83" s="197"/>
      <c r="CB83" s="197"/>
      <c r="CC83" s="197"/>
      <c r="CD83" s="197"/>
      <c r="CE83" s="197"/>
      <c r="CF83" s="197"/>
      <c r="CG83" s="197"/>
      <c r="CH83" s="197"/>
      <c r="CI83" s="197"/>
      <c r="CJ83" s="197"/>
      <c r="CK83" s="197"/>
      <c r="CL83" s="197"/>
      <c r="CM83" s="197"/>
      <c r="CN83" s="197"/>
      <c r="CO83" s="197"/>
      <c r="CP83" s="197"/>
      <c r="CQ83" s="197"/>
      <c r="CR83" s="197"/>
      <c r="CS83" s="197"/>
      <c r="CT83" s="197"/>
      <c r="CU83" s="197"/>
      <c r="CV83" s="197"/>
      <c r="CW83" s="197"/>
      <c r="CX83" s="197"/>
      <c r="CY83" s="197"/>
      <c r="CZ83" s="197"/>
    </row>
    <row r="84" spans="1:104">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c r="AY84" s="90"/>
      <c r="AZ84" s="90"/>
      <c r="BA84" s="90"/>
      <c r="BB84" s="90"/>
      <c r="BC84" s="90"/>
      <c r="BD84" s="90"/>
      <c r="BE84" s="90"/>
      <c r="BF84" s="90"/>
      <c r="BG84" s="90"/>
      <c r="BH84" s="90"/>
      <c r="BI84" s="90"/>
      <c r="BJ84" s="90"/>
      <c r="BK84" s="90"/>
      <c r="BL84" s="90"/>
      <c r="BM84" s="90"/>
      <c r="BN84" s="90"/>
      <c r="BO84" s="90"/>
      <c r="BP84" s="90"/>
      <c r="BQ84" s="90"/>
      <c r="BR84" s="90"/>
      <c r="BS84" s="90"/>
      <c r="BT84" s="90"/>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row>
    <row r="85" spans="1:104" s="56" customFormat="1">
      <c r="A85" s="96"/>
      <c r="B85" s="410" t="s">
        <v>116</v>
      </c>
      <c r="C85" s="84" t="s">
        <v>451</v>
      </c>
      <c r="D85" s="63">
        <f>Calculations!C84</f>
        <v>0</v>
      </c>
      <c r="E85" s="63">
        <f>D85</f>
        <v>0</v>
      </c>
      <c r="F85" s="63">
        <f t="shared" ref="F85" si="1342">E85</f>
        <v>0</v>
      </c>
      <c r="G85" s="63">
        <f t="shared" ref="G85" si="1343">F85</f>
        <v>0</v>
      </c>
      <c r="H85" s="63">
        <f t="shared" ref="H85" si="1344">G85</f>
        <v>0</v>
      </c>
      <c r="I85" s="63">
        <f t="shared" ref="I85" si="1345">H85</f>
        <v>0</v>
      </c>
      <c r="J85" s="63">
        <f t="shared" ref="J85" si="1346">I85</f>
        <v>0</v>
      </c>
      <c r="K85" s="63">
        <f t="shared" ref="K85" si="1347">J85</f>
        <v>0</v>
      </c>
      <c r="L85" s="63">
        <f t="shared" ref="L85" si="1348">K85</f>
        <v>0</v>
      </c>
      <c r="M85" s="63">
        <f t="shared" ref="M85" si="1349">L85</f>
        <v>0</v>
      </c>
      <c r="N85" s="63">
        <f t="shared" ref="N85" si="1350">M85</f>
        <v>0</v>
      </c>
      <c r="O85" s="63">
        <f t="shared" ref="O85" si="1351">N85</f>
        <v>0</v>
      </c>
      <c r="P85" s="63">
        <f t="shared" ref="P85" si="1352">O85</f>
        <v>0</v>
      </c>
      <c r="Q85" s="63">
        <f t="shared" ref="Q85" si="1353">P85</f>
        <v>0</v>
      </c>
      <c r="R85" s="63">
        <f t="shared" ref="R85" si="1354">Q85</f>
        <v>0</v>
      </c>
      <c r="S85" s="63">
        <f t="shared" ref="S85" si="1355">R85</f>
        <v>0</v>
      </c>
      <c r="T85" s="63">
        <f t="shared" ref="T85" si="1356">S85</f>
        <v>0</v>
      </c>
      <c r="U85" s="63">
        <f t="shared" ref="U85" si="1357">T85</f>
        <v>0</v>
      </c>
      <c r="V85" s="63">
        <f t="shared" ref="V85" si="1358">U85</f>
        <v>0</v>
      </c>
      <c r="W85" s="63">
        <f t="shared" ref="W85" si="1359">V85</f>
        <v>0</v>
      </c>
      <c r="X85" s="63">
        <f t="shared" ref="X85" si="1360">W85</f>
        <v>0</v>
      </c>
      <c r="Y85" s="63">
        <f t="shared" ref="Y85" si="1361">X85</f>
        <v>0</v>
      </c>
      <c r="Z85" s="63">
        <f t="shared" ref="Z85" si="1362">Y85</f>
        <v>0</v>
      </c>
      <c r="AA85" s="63">
        <f t="shared" ref="AA85" si="1363">Z85</f>
        <v>0</v>
      </c>
      <c r="AB85" s="63">
        <f t="shared" ref="AB85" si="1364">AA85</f>
        <v>0</v>
      </c>
      <c r="AC85" s="63">
        <f t="shared" ref="AC85" si="1365">AB85</f>
        <v>0</v>
      </c>
      <c r="AD85" s="63">
        <f t="shared" ref="AD85" si="1366">AC85</f>
        <v>0</v>
      </c>
      <c r="AE85" s="63">
        <f t="shared" ref="AE85" si="1367">AD85</f>
        <v>0</v>
      </c>
      <c r="AF85" s="63">
        <f t="shared" ref="AF85" si="1368">AE85</f>
        <v>0</v>
      </c>
      <c r="AG85" s="63">
        <f t="shared" ref="AG85" si="1369">AF85</f>
        <v>0</v>
      </c>
      <c r="AH85" s="63">
        <f t="shared" ref="AH85" si="1370">AG85</f>
        <v>0</v>
      </c>
      <c r="AI85" s="63">
        <f t="shared" ref="AI85" si="1371">AH85</f>
        <v>0</v>
      </c>
      <c r="AJ85" s="63">
        <f t="shared" ref="AJ85" si="1372">AI85</f>
        <v>0</v>
      </c>
      <c r="AK85" s="63">
        <f t="shared" ref="AK85" si="1373">AJ85</f>
        <v>0</v>
      </c>
      <c r="AL85" s="63">
        <f t="shared" ref="AL85" si="1374">AK85</f>
        <v>0</v>
      </c>
      <c r="AM85" s="63">
        <f t="shared" ref="AM85" si="1375">AL85</f>
        <v>0</v>
      </c>
      <c r="AN85" s="63">
        <f t="shared" ref="AN85" si="1376">AM85</f>
        <v>0</v>
      </c>
      <c r="AO85" s="63">
        <f t="shared" ref="AO85" si="1377">AN85</f>
        <v>0</v>
      </c>
      <c r="AP85" s="63">
        <f t="shared" ref="AP85" si="1378">AO85</f>
        <v>0</v>
      </c>
      <c r="AQ85" s="63">
        <f t="shared" ref="AQ85" si="1379">AP85</f>
        <v>0</v>
      </c>
      <c r="AR85" s="63">
        <f t="shared" ref="AR85" si="1380">AQ85</f>
        <v>0</v>
      </c>
      <c r="AS85" s="63">
        <f t="shared" ref="AS85" si="1381">AR85</f>
        <v>0</v>
      </c>
      <c r="AT85" s="63">
        <f t="shared" ref="AT85" si="1382">AS85</f>
        <v>0</v>
      </c>
      <c r="AU85" s="63">
        <f t="shared" ref="AU85" si="1383">AT85</f>
        <v>0</v>
      </c>
      <c r="AV85" s="63">
        <f t="shared" ref="AV85" si="1384">AU85</f>
        <v>0</v>
      </c>
      <c r="AW85" s="63">
        <f t="shared" ref="AW85" si="1385">AV85</f>
        <v>0</v>
      </c>
      <c r="AX85" s="63">
        <f t="shared" ref="AX85" si="1386">AW85</f>
        <v>0</v>
      </c>
      <c r="AY85" s="63">
        <f t="shared" ref="AY85" si="1387">AX85</f>
        <v>0</v>
      </c>
      <c r="AZ85" s="63">
        <f t="shared" ref="AZ85" si="1388">AY85</f>
        <v>0</v>
      </c>
      <c r="BA85" s="63">
        <f t="shared" ref="BA85" si="1389">AZ85</f>
        <v>0</v>
      </c>
      <c r="BB85" s="63">
        <f t="shared" ref="BB85" si="1390">BA85</f>
        <v>0</v>
      </c>
      <c r="BC85" s="63">
        <f t="shared" ref="BC85" si="1391">BB85</f>
        <v>0</v>
      </c>
      <c r="BD85" s="63">
        <f t="shared" ref="BD85" si="1392">BC85</f>
        <v>0</v>
      </c>
      <c r="BE85" s="63">
        <f t="shared" ref="BE85" si="1393">BD85</f>
        <v>0</v>
      </c>
      <c r="BF85" s="63">
        <f t="shared" ref="BF85" si="1394">BE85</f>
        <v>0</v>
      </c>
      <c r="BG85" s="63">
        <f t="shared" ref="BG85" si="1395">BF85</f>
        <v>0</v>
      </c>
      <c r="BH85" s="63">
        <f t="shared" ref="BH85" si="1396">BG85</f>
        <v>0</v>
      </c>
      <c r="BI85" s="63">
        <f t="shared" ref="BI85" si="1397">BH85</f>
        <v>0</v>
      </c>
      <c r="BJ85" s="63">
        <f t="shared" ref="BJ85" si="1398">BI85</f>
        <v>0</v>
      </c>
      <c r="BK85" s="63">
        <f t="shared" ref="BK85" si="1399">BJ85</f>
        <v>0</v>
      </c>
      <c r="BL85" s="63">
        <f t="shared" ref="BL85" si="1400">BK85</f>
        <v>0</v>
      </c>
      <c r="BM85" s="63">
        <f t="shared" ref="BM85" si="1401">BL85</f>
        <v>0</v>
      </c>
      <c r="BN85" s="63">
        <f t="shared" ref="BN85" si="1402">BM85</f>
        <v>0</v>
      </c>
      <c r="BO85" s="63">
        <f t="shared" ref="BO85" si="1403">BN85</f>
        <v>0</v>
      </c>
      <c r="BP85" s="63">
        <f t="shared" ref="BP85" si="1404">BO85</f>
        <v>0</v>
      </c>
      <c r="BQ85" s="63">
        <f t="shared" ref="BQ85" si="1405">BP85</f>
        <v>0</v>
      </c>
      <c r="BR85" s="63">
        <f t="shared" ref="BR85" si="1406">BQ85</f>
        <v>0</v>
      </c>
      <c r="BS85" s="63">
        <f t="shared" ref="BS85" si="1407">BR85</f>
        <v>0</v>
      </c>
      <c r="BT85" s="63">
        <f t="shared" ref="BT85" si="1408">BS85</f>
        <v>0</v>
      </c>
      <c r="BU85" s="63">
        <f t="shared" ref="BU85" si="1409">BT85</f>
        <v>0</v>
      </c>
      <c r="BV85" s="63">
        <f t="shared" ref="BV85" si="1410">BU85</f>
        <v>0</v>
      </c>
      <c r="BW85" s="63">
        <f t="shared" ref="BW85" si="1411">BV85</f>
        <v>0</v>
      </c>
      <c r="BX85" s="63">
        <f t="shared" ref="BX85" si="1412">BW85</f>
        <v>0</v>
      </c>
      <c r="BY85" s="63">
        <f t="shared" ref="BY85" si="1413">BX85</f>
        <v>0</v>
      </c>
      <c r="BZ85" s="63">
        <f t="shared" ref="BZ85" si="1414">BY85</f>
        <v>0</v>
      </c>
      <c r="CA85" s="63">
        <f t="shared" ref="CA85" si="1415">BZ85</f>
        <v>0</v>
      </c>
      <c r="CB85" s="63">
        <f t="shared" ref="CB85" si="1416">CA85</f>
        <v>0</v>
      </c>
      <c r="CC85" s="63">
        <f t="shared" ref="CC85" si="1417">CB85</f>
        <v>0</v>
      </c>
      <c r="CD85" s="63">
        <f t="shared" ref="CD85" si="1418">CC85</f>
        <v>0</v>
      </c>
      <c r="CE85" s="63">
        <f t="shared" ref="CE85" si="1419">CD85</f>
        <v>0</v>
      </c>
      <c r="CF85" s="63">
        <f t="shared" ref="CF85" si="1420">CE85</f>
        <v>0</v>
      </c>
      <c r="CG85" s="63">
        <f t="shared" ref="CG85" si="1421">CF85</f>
        <v>0</v>
      </c>
      <c r="CH85" s="63">
        <f t="shared" ref="CH85" si="1422">CG85</f>
        <v>0</v>
      </c>
      <c r="CI85" s="63">
        <f t="shared" ref="CI85" si="1423">CH85</f>
        <v>0</v>
      </c>
      <c r="CJ85" s="63">
        <f t="shared" ref="CJ85" si="1424">CI85</f>
        <v>0</v>
      </c>
      <c r="CK85" s="63">
        <f t="shared" ref="CK85" si="1425">CJ85</f>
        <v>0</v>
      </c>
      <c r="CL85" s="63">
        <f t="shared" ref="CL85" si="1426">CK85</f>
        <v>0</v>
      </c>
      <c r="CM85" s="63">
        <f t="shared" ref="CM85" si="1427">CL85</f>
        <v>0</v>
      </c>
      <c r="CN85" s="63">
        <f t="shared" ref="CN85" si="1428">CM85</f>
        <v>0</v>
      </c>
      <c r="CO85" s="63">
        <f t="shared" ref="CO85" si="1429">CN85</f>
        <v>0</v>
      </c>
      <c r="CP85" s="63">
        <f t="shared" ref="CP85" si="1430">CO85</f>
        <v>0</v>
      </c>
      <c r="CQ85" s="63">
        <f t="shared" ref="CQ85" si="1431">CP85</f>
        <v>0</v>
      </c>
      <c r="CR85" s="63">
        <f t="shared" ref="CR85" si="1432">CQ85</f>
        <v>0</v>
      </c>
      <c r="CS85" s="63">
        <f t="shared" ref="CS85" si="1433">CR85</f>
        <v>0</v>
      </c>
      <c r="CT85" s="63">
        <f t="shared" ref="CT85" si="1434">CS85</f>
        <v>0</v>
      </c>
      <c r="CU85" s="63">
        <f t="shared" ref="CU85" si="1435">CT85</f>
        <v>0</v>
      </c>
      <c r="CV85" s="63">
        <f t="shared" ref="CV85" si="1436">CU85</f>
        <v>0</v>
      </c>
      <c r="CW85" s="63">
        <f t="shared" ref="CW85" si="1437">CV85</f>
        <v>0</v>
      </c>
      <c r="CX85" s="63">
        <f t="shared" ref="CX85" si="1438">CW85</f>
        <v>0</v>
      </c>
      <c r="CY85" s="63">
        <f t="shared" ref="CY85" si="1439">CX85</f>
        <v>0</v>
      </c>
      <c r="CZ85" s="63">
        <f t="shared" ref="CZ85" si="1440">CY85</f>
        <v>0</v>
      </c>
    </row>
    <row r="86" spans="1:104" s="56" customFormat="1">
      <c r="A86" s="96"/>
      <c r="B86" s="411"/>
      <c r="C86" s="84" t="s">
        <v>446</v>
      </c>
      <c r="D86" s="63">
        <f>IF(D$19 &lt;= 'Data inputs'!$R$42, Calculations!$C$88,0)</f>
        <v>0</v>
      </c>
      <c r="E86" s="63">
        <f>IF(E$19 &lt;= 'Data inputs'!$R$42, Calculations!$C$88,0)</f>
        <v>0</v>
      </c>
      <c r="F86" s="63">
        <f>IF(F$19 &lt;= 'Data inputs'!$R$42, Calculations!$C$88,0)</f>
        <v>0</v>
      </c>
      <c r="G86" s="63">
        <f>IF(G$19 &lt;= 'Data inputs'!$R$42, Calculations!$C$88,0)</f>
        <v>0</v>
      </c>
      <c r="H86" s="63">
        <f>IF(H$19 &lt;= 'Data inputs'!$R$42, Calculations!$C$88,0)</f>
        <v>0</v>
      </c>
      <c r="I86" s="63">
        <f>IF(I$19 &lt;= 'Data inputs'!$R$42, Calculations!$C$88,0)</f>
        <v>0</v>
      </c>
      <c r="J86" s="63">
        <f>IF(J$19 &lt;= 'Data inputs'!$R$42, Calculations!$C$88,0)</f>
        <v>0</v>
      </c>
      <c r="K86" s="63">
        <f>IF(K$19 &lt;= 'Data inputs'!$R$42, Calculations!$C$88,0)</f>
        <v>0</v>
      </c>
      <c r="L86" s="63">
        <f>IF(L$19 &lt;= 'Data inputs'!$R$42, Calculations!$C$88,0)</f>
        <v>0</v>
      </c>
      <c r="M86" s="63">
        <f>IF(M$19 &lt;= 'Data inputs'!$R$42, Calculations!$C$88,0)</f>
        <v>0</v>
      </c>
      <c r="N86" s="63">
        <f>IF(N$19 &lt;= 'Data inputs'!$R$42, Calculations!$C$88,0)</f>
        <v>0</v>
      </c>
      <c r="O86" s="63">
        <f>IF(O$19 &lt;= 'Data inputs'!$R$42, Calculations!$C$88,0)</f>
        <v>0</v>
      </c>
      <c r="P86" s="63">
        <f>IF(P$19 &lt;= 'Data inputs'!$R$42, Calculations!$C$88,0)</f>
        <v>0</v>
      </c>
      <c r="Q86" s="63">
        <f>IF(Q$19 &lt;= 'Data inputs'!$R$42, Calculations!$C$88,0)</f>
        <v>0</v>
      </c>
      <c r="R86" s="63">
        <f>IF(R$19 &lt;= 'Data inputs'!$R$42, Calculations!$C$88,0)</f>
        <v>0</v>
      </c>
      <c r="S86" s="63">
        <f>IF(S$19 &lt;= 'Data inputs'!$R$42, Calculations!$C$88,0)</f>
        <v>0</v>
      </c>
      <c r="T86" s="63">
        <f>IF(T$19 &lt;= 'Data inputs'!$R$42, Calculations!$C$88,0)</f>
        <v>0</v>
      </c>
      <c r="U86" s="63">
        <f>IF(U$19 &lt;= 'Data inputs'!$R$42, Calculations!$C$88,0)</f>
        <v>0</v>
      </c>
      <c r="V86" s="63">
        <f>IF(V$19 &lt;= 'Data inputs'!$R$42, Calculations!$C$88,0)</f>
        <v>0</v>
      </c>
      <c r="W86" s="63">
        <f>IF(W$19 &lt;= 'Data inputs'!$R$42, Calculations!$C$88,0)</f>
        <v>0</v>
      </c>
      <c r="X86" s="63">
        <f>IF(X$19 &lt;= 'Data inputs'!$R$42, Calculations!$C$88,0)</f>
        <v>0</v>
      </c>
      <c r="Y86" s="63">
        <f>IF(Y$19 &lt;= 'Data inputs'!$R$42, Calculations!$C$88,0)</f>
        <v>0</v>
      </c>
      <c r="Z86" s="63">
        <f>IF(Z$19 &lt;= 'Data inputs'!$R$42, Calculations!$C$88,0)</f>
        <v>0</v>
      </c>
      <c r="AA86" s="63">
        <f>IF(AA$19 &lt;= 'Data inputs'!$R$42, Calculations!$C$88,0)</f>
        <v>0</v>
      </c>
      <c r="AB86" s="63">
        <f>IF(AB$19 &lt;= 'Data inputs'!$R$42, Calculations!$C$88,0)</f>
        <v>0</v>
      </c>
      <c r="AC86" s="63">
        <f>IF(AC$19 &lt;= 'Data inputs'!$R$42, Calculations!$C$88,0)</f>
        <v>0</v>
      </c>
      <c r="AD86" s="63">
        <f>IF(AD$19 &lt;= 'Data inputs'!$R$42, Calculations!$C$88,0)</f>
        <v>0</v>
      </c>
      <c r="AE86" s="63">
        <f>IF(AE$19 &lt;= 'Data inputs'!$R$42, Calculations!$C$88,0)</f>
        <v>0</v>
      </c>
      <c r="AF86" s="63">
        <f>IF(AF$19 &lt;= 'Data inputs'!$R$42, Calculations!$C$88,0)</f>
        <v>0</v>
      </c>
      <c r="AG86" s="63">
        <f>IF(AG$19 &lt;= 'Data inputs'!$R$42, Calculations!$C$88,0)</f>
        <v>0</v>
      </c>
      <c r="AH86" s="63">
        <f>IF(AH$19 &lt;= 'Data inputs'!$R$42, Calculations!$C$88,0)</f>
        <v>0</v>
      </c>
      <c r="AI86" s="63">
        <f>IF(AI$19 &lt;= 'Data inputs'!$R$42, Calculations!$C$88,0)</f>
        <v>0</v>
      </c>
      <c r="AJ86" s="63">
        <f>IF(AJ$19 &lt;= 'Data inputs'!$R$42, Calculations!$C$88,0)</f>
        <v>0</v>
      </c>
      <c r="AK86" s="63">
        <f>IF(AK$19 &lt;= 'Data inputs'!$R$42, Calculations!$C$88,0)</f>
        <v>0</v>
      </c>
      <c r="AL86" s="63">
        <f>IF(AL$19 &lt;= 'Data inputs'!$R$42, Calculations!$C$88,0)</f>
        <v>0</v>
      </c>
      <c r="AM86" s="63">
        <f>IF(AM$19 &lt;= 'Data inputs'!$R$42, Calculations!$C$88,0)</f>
        <v>0</v>
      </c>
      <c r="AN86" s="63">
        <f>IF(AN$19 &lt;= 'Data inputs'!$R$42, Calculations!$C$88,0)</f>
        <v>0</v>
      </c>
      <c r="AO86" s="63">
        <f>IF(AO$19 &lt;= 'Data inputs'!$R$42, Calculations!$C$88,0)</f>
        <v>0</v>
      </c>
      <c r="AP86" s="63">
        <f>IF(AP$19 &lt;= 'Data inputs'!$R$42, Calculations!$C$88,0)</f>
        <v>0</v>
      </c>
      <c r="AQ86" s="63">
        <f>IF(AQ$19 &lt;= 'Data inputs'!$R$42, Calculations!$C$88,0)</f>
        <v>0</v>
      </c>
      <c r="AR86" s="63">
        <f>IF(AR$19 &lt;= 'Data inputs'!$R$42, Calculations!$C$88,0)</f>
        <v>0</v>
      </c>
      <c r="AS86" s="63">
        <f>IF(AS$19 &lt;= 'Data inputs'!$R$42, Calculations!$C$88,0)</f>
        <v>0</v>
      </c>
      <c r="AT86" s="63">
        <f>IF(AT$19 &lt;= 'Data inputs'!$R$42, Calculations!$C$88,0)</f>
        <v>0</v>
      </c>
      <c r="AU86" s="63">
        <f>IF(AU$19 &lt;= 'Data inputs'!$R$42, Calculations!$C$88,0)</f>
        <v>0</v>
      </c>
      <c r="AV86" s="63">
        <f>IF(AV$19 &lt;= 'Data inputs'!$R$42, Calculations!$C$88,0)</f>
        <v>0</v>
      </c>
      <c r="AW86" s="63">
        <f>IF(AW$19 &lt;= 'Data inputs'!$R$42, Calculations!$C$88,0)</f>
        <v>0</v>
      </c>
      <c r="AX86" s="63">
        <f>IF(AX$19 &lt;= 'Data inputs'!$R$42, Calculations!$C$88,0)</f>
        <v>0</v>
      </c>
      <c r="AY86" s="63">
        <f>IF(AY$19 &lt;= 'Data inputs'!$R$42, Calculations!$C$88,0)</f>
        <v>0</v>
      </c>
      <c r="AZ86" s="63">
        <f>IF(AZ$19 &lt;= 'Data inputs'!$R$42, Calculations!$C$88,0)</f>
        <v>0</v>
      </c>
      <c r="BA86" s="63">
        <f>IF(BA$19 &lt;= 'Data inputs'!$R$42, Calculations!$C$88,0)</f>
        <v>0</v>
      </c>
      <c r="BB86" s="63">
        <f>IF(BB$19 &lt;= 'Data inputs'!$R$42, Calculations!$C$88,0)</f>
        <v>0</v>
      </c>
      <c r="BC86" s="63">
        <f>IF(BC$19 &lt;= 'Data inputs'!$R$42, Calculations!$C$88,0)</f>
        <v>0</v>
      </c>
      <c r="BD86" s="63">
        <f>IF(BD$19 &lt;= 'Data inputs'!$R$42, Calculations!$C$88,0)</f>
        <v>0</v>
      </c>
      <c r="BE86" s="63">
        <f>IF(BE$19 &lt;= 'Data inputs'!$R$42, Calculations!$C$88,0)</f>
        <v>0</v>
      </c>
      <c r="BF86" s="63">
        <f>IF(BF$19 &lt;= 'Data inputs'!$R$42, Calculations!$C$88,0)</f>
        <v>0</v>
      </c>
      <c r="BG86" s="63">
        <f>IF(BG$19 &lt;= 'Data inputs'!$R$42, Calculations!$C$88,0)</f>
        <v>0</v>
      </c>
      <c r="BH86" s="63">
        <f>IF(BH$19 &lt;= 'Data inputs'!$R$42, Calculations!$C$88,0)</f>
        <v>0</v>
      </c>
      <c r="BI86" s="63">
        <f>IF(BI$19 &lt;= 'Data inputs'!$R$42, Calculations!$C$88,0)</f>
        <v>0</v>
      </c>
      <c r="BJ86" s="63">
        <f>IF(BJ$19 &lt;= 'Data inputs'!$R$42, Calculations!$C$88,0)</f>
        <v>0</v>
      </c>
      <c r="BK86" s="63">
        <f>IF(BK$19 &lt;= 'Data inputs'!$R$42, Calculations!$C$88,0)</f>
        <v>0</v>
      </c>
      <c r="BL86" s="63">
        <f>IF(BL$19 &lt;= 'Data inputs'!$R$42, Calculations!$C$88,0)</f>
        <v>0</v>
      </c>
      <c r="BM86" s="63">
        <f>IF(BM$19 &lt;= 'Data inputs'!$R$42, Calculations!$C$88,0)</f>
        <v>0</v>
      </c>
      <c r="BN86" s="63">
        <f>IF(BN$19 &lt;= 'Data inputs'!$R$42, Calculations!$C$88,0)</f>
        <v>0</v>
      </c>
      <c r="BO86" s="63">
        <f>IF(BO$19 &lt;= 'Data inputs'!$R$42, Calculations!$C$88,0)</f>
        <v>0</v>
      </c>
      <c r="BP86" s="63">
        <f>IF(BP$19 &lt;= 'Data inputs'!$R$42, Calculations!$C$88,0)</f>
        <v>0</v>
      </c>
      <c r="BQ86" s="63">
        <f>IF(BQ$19 &lt;= 'Data inputs'!$R$42, Calculations!$C$88,0)</f>
        <v>0</v>
      </c>
      <c r="BR86" s="63">
        <f>IF(BR$19 &lt;= 'Data inputs'!$R$42, Calculations!$C$88,0)</f>
        <v>0</v>
      </c>
      <c r="BS86" s="63">
        <f>IF(BS$19 &lt;= 'Data inputs'!$R$42, Calculations!$C$88,0)</f>
        <v>0</v>
      </c>
      <c r="BT86" s="63">
        <f>IF(BT$19 &lt;= 'Data inputs'!$R$42, Calculations!$C$88,0)</f>
        <v>0</v>
      </c>
      <c r="BU86" s="63">
        <f>IF(BU$19 &lt;= 'Data inputs'!$R$42, Calculations!$C$88,0)</f>
        <v>0</v>
      </c>
      <c r="BV86" s="63">
        <f>IF(BV$19 &lt;= 'Data inputs'!$R$42, Calculations!$C$88,0)</f>
        <v>0</v>
      </c>
      <c r="BW86" s="63">
        <f>IF(BW$19 &lt;= 'Data inputs'!$R$42, Calculations!$C$88,0)</f>
        <v>0</v>
      </c>
      <c r="BX86" s="63">
        <f>IF(BX$19 &lt;= 'Data inputs'!$R$42, Calculations!$C$88,0)</f>
        <v>0</v>
      </c>
      <c r="BY86" s="63">
        <f>IF(BY$19 &lt;= 'Data inputs'!$R$42, Calculations!$C$88,0)</f>
        <v>0</v>
      </c>
      <c r="BZ86" s="63">
        <f>IF(BZ$19 &lt;= 'Data inputs'!$R$42, Calculations!$C$88,0)</f>
        <v>0</v>
      </c>
      <c r="CA86" s="63">
        <f>IF(CA$19 &lt;= 'Data inputs'!$R$42, Calculations!$C$88,0)</f>
        <v>0</v>
      </c>
      <c r="CB86" s="63">
        <f>IF(CB$19 &lt;= 'Data inputs'!$R$42, Calculations!$C$88,0)</f>
        <v>0</v>
      </c>
      <c r="CC86" s="63">
        <f>IF(CC$19 &lt;= 'Data inputs'!$R$42, Calculations!$C$88,0)</f>
        <v>0</v>
      </c>
      <c r="CD86" s="63">
        <f>IF(CD$19 &lt;= 'Data inputs'!$R$42, Calculations!$C$88,0)</f>
        <v>0</v>
      </c>
      <c r="CE86" s="63">
        <f>IF(CE$19 &lt;= 'Data inputs'!$R$42, Calculations!$C$88,0)</f>
        <v>0</v>
      </c>
      <c r="CF86" s="63">
        <f>IF(CF$19 &lt;= 'Data inputs'!$R$42, Calculations!$C$88,0)</f>
        <v>0</v>
      </c>
      <c r="CG86" s="63">
        <f>IF(CG$19 &lt;= 'Data inputs'!$R$42, Calculations!$C$88,0)</f>
        <v>0</v>
      </c>
      <c r="CH86" s="63">
        <f>IF(CH$19 &lt;= 'Data inputs'!$R$42, Calculations!$C$88,0)</f>
        <v>0</v>
      </c>
      <c r="CI86" s="63">
        <f>IF(CI$19 &lt;= 'Data inputs'!$R$42, Calculations!$C$88,0)</f>
        <v>0</v>
      </c>
      <c r="CJ86" s="63">
        <f>IF(CJ$19 &lt;= 'Data inputs'!$R$42, Calculations!$C$88,0)</f>
        <v>0</v>
      </c>
      <c r="CK86" s="63">
        <f>IF(CK$19 &lt;= 'Data inputs'!$R$42, Calculations!$C$88,0)</f>
        <v>0</v>
      </c>
      <c r="CL86" s="63">
        <f>IF(CL$19 &lt;= 'Data inputs'!$R$42, Calculations!$C$88,0)</f>
        <v>0</v>
      </c>
      <c r="CM86" s="63">
        <f>IF(CM$19 &lt;= 'Data inputs'!$R$42, Calculations!$C$88,0)</f>
        <v>0</v>
      </c>
      <c r="CN86" s="63">
        <f>IF(CN$19 &lt;= 'Data inputs'!$R$42, Calculations!$C$88,0)</f>
        <v>0</v>
      </c>
      <c r="CO86" s="63">
        <f>IF(CO$19 &lt;= 'Data inputs'!$R$42, Calculations!$C$88,0)</f>
        <v>0</v>
      </c>
      <c r="CP86" s="63">
        <f>IF(CP$19 &lt;= 'Data inputs'!$R$42, Calculations!$C$88,0)</f>
        <v>0</v>
      </c>
      <c r="CQ86" s="63">
        <f>IF(CQ$19 &lt;= 'Data inputs'!$R$42, Calculations!$C$88,0)</f>
        <v>0</v>
      </c>
      <c r="CR86" s="63">
        <f>IF(CR$19 &lt;= 'Data inputs'!$R$42, Calculations!$C$88,0)</f>
        <v>0</v>
      </c>
      <c r="CS86" s="63">
        <f>IF(CS$19 &lt;= 'Data inputs'!$R$42, Calculations!$C$88,0)</f>
        <v>0</v>
      </c>
      <c r="CT86" s="63">
        <f>IF(CT$19 &lt;= 'Data inputs'!$R$42, Calculations!$C$88,0)</f>
        <v>0</v>
      </c>
      <c r="CU86" s="63">
        <f>IF(CU$19 &lt;= 'Data inputs'!$R$42, Calculations!$C$88,0)</f>
        <v>0</v>
      </c>
      <c r="CV86" s="63">
        <f>IF(CV$19 &lt;= 'Data inputs'!$R$42, Calculations!$C$88,0)</f>
        <v>0</v>
      </c>
      <c r="CW86" s="63">
        <f>IF(CW$19 &lt;= 'Data inputs'!$R$42, Calculations!$C$88,0)</f>
        <v>0</v>
      </c>
      <c r="CX86" s="63">
        <f>IF(CX$19 &lt;= 'Data inputs'!$R$42, Calculations!$C$88,0)</f>
        <v>0</v>
      </c>
      <c r="CY86" s="63">
        <f>IF(CY$19 &lt;= 'Data inputs'!$R$42, Calculations!$C$88,0)</f>
        <v>0</v>
      </c>
      <c r="CZ86" s="63">
        <f>IF(CZ$19 &lt;= 'Data inputs'!$R$42, Calculations!$C$88,0)</f>
        <v>0</v>
      </c>
    </row>
    <row r="87" spans="1:104" s="56" customFormat="1">
      <c r="A87" s="96"/>
      <c r="B87" s="411"/>
      <c r="C87" s="85" t="s">
        <v>447</v>
      </c>
      <c r="D87" s="63">
        <f>D86*D$21</f>
        <v>0</v>
      </c>
      <c r="E87" s="63">
        <f t="shared" ref="E87" si="1441">E86*E$21</f>
        <v>0</v>
      </c>
      <c r="F87" s="63">
        <f t="shared" ref="F87" si="1442">F86*F$21</f>
        <v>0</v>
      </c>
      <c r="G87" s="63">
        <f t="shared" ref="G87" si="1443">G86*G$21</f>
        <v>0</v>
      </c>
      <c r="H87" s="63">
        <f t="shared" ref="H87" si="1444">H86*H$21</f>
        <v>0</v>
      </c>
      <c r="I87" s="63">
        <f t="shared" ref="I87" si="1445">I86*I$21</f>
        <v>0</v>
      </c>
      <c r="J87" s="63">
        <f t="shared" ref="J87" si="1446">J86*J$21</f>
        <v>0</v>
      </c>
      <c r="K87" s="63">
        <f t="shared" ref="K87" si="1447">K86*K$21</f>
        <v>0</v>
      </c>
      <c r="L87" s="63">
        <f t="shared" ref="L87" si="1448">L86*L$21</f>
        <v>0</v>
      </c>
      <c r="M87" s="63">
        <f t="shared" ref="M87" si="1449">M86*M$21</f>
        <v>0</v>
      </c>
      <c r="N87" s="63">
        <f t="shared" ref="N87" si="1450">N86*N$21</f>
        <v>0</v>
      </c>
      <c r="O87" s="63">
        <f t="shared" ref="O87" si="1451">O86*O$21</f>
        <v>0</v>
      </c>
      <c r="P87" s="63">
        <f t="shared" ref="P87" si="1452">P86*P$21</f>
        <v>0</v>
      </c>
      <c r="Q87" s="63">
        <f t="shared" ref="Q87" si="1453">Q86*Q$21</f>
        <v>0</v>
      </c>
      <c r="R87" s="63">
        <f t="shared" ref="R87" si="1454">R86*R$21</f>
        <v>0</v>
      </c>
      <c r="S87" s="63">
        <f t="shared" ref="S87" si="1455">S86*S$21</f>
        <v>0</v>
      </c>
      <c r="T87" s="63">
        <f t="shared" ref="T87" si="1456">T86*T$21</f>
        <v>0</v>
      </c>
      <c r="U87" s="63">
        <f t="shared" ref="U87" si="1457">U86*U$21</f>
        <v>0</v>
      </c>
      <c r="V87" s="63">
        <f t="shared" ref="V87" si="1458">V86*V$21</f>
        <v>0</v>
      </c>
      <c r="W87" s="63">
        <f t="shared" ref="W87" si="1459">W86*W$21</f>
        <v>0</v>
      </c>
      <c r="X87" s="63">
        <f t="shared" ref="X87" si="1460">X86*X$21</f>
        <v>0</v>
      </c>
      <c r="Y87" s="63">
        <f t="shared" ref="Y87" si="1461">Y86*Y$21</f>
        <v>0</v>
      </c>
      <c r="Z87" s="63">
        <f t="shared" ref="Z87" si="1462">Z86*Z$21</f>
        <v>0</v>
      </c>
      <c r="AA87" s="63">
        <f t="shared" ref="AA87" si="1463">AA86*AA$21</f>
        <v>0</v>
      </c>
      <c r="AB87" s="63">
        <f t="shared" ref="AB87" si="1464">AB86*AB$21</f>
        <v>0</v>
      </c>
      <c r="AC87" s="63">
        <f t="shared" ref="AC87" si="1465">AC86*AC$21</f>
        <v>0</v>
      </c>
      <c r="AD87" s="63">
        <f t="shared" ref="AD87" si="1466">AD86*AD$21</f>
        <v>0</v>
      </c>
      <c r="AE87" s="63">
        <f t="shared" ref="AE87" si="1467">AE86*AE$21</f>
        <v>0</v>
      </c>
      <c r="AF87" s="63">
        <f t="shared" ref="AF87" si="1468">AF86*AF$21</f>
        <v>0</v>
      </c>
      <c r="AG87" s="63">
        <f t="shared" ref="AG87" si="1469">AG86*AG$21</f>
        <v>0</v>
      </c>
      <c r="AH87" s="63">
        <f t="shared" ref="AH87" si="1470">AH86*AH$21</f>
        <v>0</v>
      </c>
      <c r="AI87" s="63">
        <f t="shared" ref="AI87" si="1471">AI86*AI$21</f>
        <v>0</v>
      </c>
      <c r="AJ87" s="63">
        <f t="shared" ref="AJ87" si="1472">AJ86*AJ$21</f>
        <v>0</v>
      </c>
      <c r="AK87" s="63">
        <f t="shared" ref="AK87" si="1473">AK86*AK$21</f>
        <v>0</v>
      </c>
      <c r="AL87" s="63">
        <f t="shared" ref="AL87" si="1474">AL86*AL$21</f>
        <v>0</v>
      </c>
      <c r="AM87" s="63">
        <f t="shared" ref="AM87" si="1475">AM86*AM$21</f>
        <v>0</v>
      </c>
      <c r="AN87" s="63">
        <f t="shared" ref="AN87" si="1476">AN86*AN$21</f>
        <v>0</v>
      </c>
      <c r="AO87" s="63">
        <f t="shared" ref="AO87" si="1477">AO86*AO$21</f>
        <v>0</v>
      </c>
      <c r="AP87" s="63">
        <f t="shared" ref="AP87" si="1478">AP86*AP$21</f>
        <v>0</v>
      </c>
      <c r="AQ87" s="63">
        <f t="shared" ref="AQ87" si="1479">AQ86*AQ$21</f>
        <v>0</v>
      </c>
      <c r="AR87" s="63">
        <f t="shared" ref="AR87" si="1480">AR86*AR$21</f>
        <v>0</v>
      </c>
      <c r="AS87" s="63">
        <f t="shared" ref="AS87" si="1481">AS86*AS$21</f>
        <v>0</v>
      </c>
      <c r="AT87" s="63">
        <f t="shared" ref="AT87" si="1482">AT86*AT$21</f>
        <v>0</v>
      </c>
      <c r="AU87" s="63">
        <f t="shared" ref="AU87" si="1483">AU86*AU$21</f>
        <v>0</v>
      </c>
      <c r="AV87" s="63">
        <f t="shared" ref="AV87" si="1484">AV86*AV$21</f>
        <v>0</v>
      </c>
      <c r="AW87" s="63">
        <f t="shared" ref="AW87" si="1485">AW86*AW$21</f>
        <v>0</v>
      </c>
      <c r="AX87" s="63">
        <f t="shared" ref="AX87" si="1486">AX86*AX$21</f>
        <v>0</v>
      </c>
      <c r="AY87" s="63">
        <f t="shared" ref="AY87" si="1487">AY86*AY$21</f>
        <v>0</v>
      </c>
      <c r="AZ87" s="63">
        <f t="shared" ref="AZ87" si="1488">AZ86*AZ$21</f>
        <v>0</v>
      </c>
      <c r="BA87" s="63">
        <f t="shared" ref="BA87" si="1489">BA86*BA$21</f>
        <v>0</v>
      </c>
      <c r="BB87" s="63">
        <f t="shared" ref="BB87" si="1490">BB86*BB$21</f>
        <v>0</v>
      </c>
      <c r="BC87" s="63">
        <f t="shared" ref="BC87" si="1491">BC86*BC$21</f>
        <v>0</v>
      </c>
      <c r="BD87" s="63">
        <f t="shared" ref="BD87" si="1492">BD86*BD$21</f>
        <v>0</v>
      </c>
      <c r="BE87" s="63">
        <f t="shared" ref="BE87" si="1493">BE86*BE$21</f>
        <v>0</v>
      </c>
      <c r="BF87" s="63">
        <f t="shared" ref="BF87" si="1494">BF86*BF$21</f>
        <v>0</v>
      </c>
      <c r="BG87" s="63">
        <f t="shared" ref="BG87" si="1495">BG86*BG$21</f>
        <v>0</v>
      </c>
      <c r="BH87" s="63">
        <f t="shared" ref="BH87" si="1496">BH86*BH$21</f>
        <v>0</v>
      </c>
      <c r="BI87" s="63">
        <f t="shared" ref="BI87" si="1497">BI86*BI$21</f>
        <v>0</v>
      </c>
      <c r="BJ87" s="63">
        <f t="shared" ref="BJ87" si="1498">BJ86*BJ$21</f>
        <v>0</v>
      </c>
      <c r="BK87" s="63">
        <f t="shared" ref="BK87" si="1499">BK86*BK$21</f>
        <v>0</v>
      </c>
      <c r="BL87" s="63">
        <f t="shared" ref="BL87:CZ87" si="1500">BL86*BL$21</f>
        <v>0</v>
      </c>
      <c r="BM87" s="63">
        <f t="shared" si="1500"/>
        <v>0</v>
      </c>
      <c r="BN87" s="63">
        <f t="shared" si="1500"/>
        <v>0</v>
      </c>
      <c r="BO87" s="63">
        <f t="shared" si="1500"/>
        <v>0</v>
      </c>
      <c r="BP87" s="63">
        <f t="shared" si="1500"/>
        <v>0</v>
      </c>
      <c r="BQ87" s="63">
        <f t="shared" si="1500"/>
        <v>0</v>
      </c>
      <c r="BR87" s="63">
        <f t="shared" si="1500"/>
        <v>0</v>
      </c>
      <c r="BS87" s="63">
        <f t="shared" si="1500"/>
        <v>0</v>
      </c>
      <c r="BT87" s="63">
        <f t="shared" si="1500"/>
        <v>0</v>
      </c>
      <c r="BU87" s="63">
        <f t="shared" si="1500"/>
        <v>0</v>
      </c>
      <c r="BV87" s="63">
        <f t="shared" si="1500"/>
        <v>0</v>
      </c>
      <c r="BW87" s="63">
        <f t="shared" si="1500"/>
        <v>0</v>
      </c>
      <c r="BX87" s="63">
        <f t="shared" si="1500"/>
        <v>0</v>
      </c>
      <c r="BY87" s="63">
        <f t="shared" si="1500"/>
        <v>0</v>
      </c>
      <c r="BZ87" s="63">
        <f t="shared" si="1500"/>
        <v>0</v>
      </c>
      <c r="CA87" s="63">
        <f t="shared" si="1500"/>
        <v>0</v>
      </c>
      <c r="CB87" s="63">
        <f t="shared" si="1500"/>
        <v>0</v>
      </c>
      <c r="CC87" s="63">
        <f t="shared" si="1500"/>
        <v>0</v>
      </c>
      <c r="CD87" s="63">
        <f t="shared" si="1500"/>
        <v>0</v>
      </c>
      <c r="CE87" s="63">
        <f t="shared" si="1500"/>
        <v>0</v>
      </c>
      <c r="CF87" s="63">
        <f t="shared" si="1500"/>
        <v>0</v>
      </c>
      <c r="CG87" s="63">
        <f t="shared" si="1500"/>
        <v>0</v>
      </c>
      <c r="CH87" s="63">
        <f t="shared" si="1500"/>
        <v>0</v>
      </c>
      <c r="CI87" s="63">
        <f t="shared" si="1500"/>
        <v>0</v>
      </c>
      <c r="CJ87" s="63">
        <f t="shared" si="1500"/>
        <v>0</v>
      </c>
      <c r="CK87" s="63">
        <f t="shared" si="1500"/>
        <v>0</v>
      </c>
      <c r="CL87" s="63">
        <f t="shared" si="1500"/>
        <v>0</v>
      </c>
      <c r="CM87" s="63">
        <f t="shared" si="1500"/>
        <v>0</v>
      </c>
      <c r="CN87" s="63">
        <f t="shared" si="1500"/>
        <v>0</v>
      </c>
      <c r="CO87" s="63">
        <f t="shared" si="1500"/>
        <v>0</v>
      </c>
      <c r="CP87" s="63">
        <f t="shared" si="1500"/>
        <v>0</v>
      </c>
      <c r="CQ87" s="63">
        <f t="shared" si="1500"/>
        <v>0</v>
      </c>
      <c r="CR87" s="63">
        <f t="shared" si="1500"/>
        <v>0</v>
      </c>
      <c r="CS87" s="63">
        <f t="shared" si="1500"/>
        <v>0</v>
      </c>
      <c r="CT87" s="63">
        <f t="shared" si="1500"/>
        <v>0</v>
      </c>
      <c r="CU87" s="63">
        <f t="shared" si="1500"/>
        <v>0</v>
      </c>
      <c r="CV87" s="63">
        <f t="shared" si="1500"/>
        <v>0</v>
      </c>
      <c r="CW87" s="63">
        <f t="shared" si="1500"/>
        <v>0</v>
      </c>
      <c r="CX87" s="63">
        <f t="shared" si="1500"/>
        <v>0</v>
      </c>
      <c r="CY87" s="63">
        <f t="shared" si="1500"/>
        <v>0</v>
      </c>
      <c r="CZ87" s="63">
        <f t="shared" si="1500"/>
        <v>0</v>
      </c>
    </row>
    <row r="88" spans="1:104" s="56" customFormat="1">
      <c r="A88" s="96"/>
      <c r="B88" s="412"/>
      <c r="C88" s="84" t="s">
        <v>448</v>
      </c>
      <c r="D88" s="64">
        <f ca="1">SUM(OFFSET(D87,,,,$D$24))</f>
        <v>0</v>
      </c>
      <c r="E88" s="76"/>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112"/>
      <c r="BN88" s="112"/>
      <c r="BO88" s="112"/>
      <c r="BP88" s="112"/>
      <c r="BQ88" s="112"/>
      <c r="BR88" s="112"/>
      <c r="BS88" s="112"/>
      <c r="BT88" s="112"/>
      <c r="BU88" s="112"/>
      <c r="BV88" s="112"/>
      <c r="BW88" s="112"/>
      <c r="BX88" s="112"/>
      <c r="BY88" s="112"/>
      <c r="BZ88" s="112"/>
      <c r="CA88" s="112"/>
      <c r="CB88" s="112"/>
      <c r="CC88" s="112"/>
      <c r="CD88" s="112"/>
      <c r="CE88" s="112"/>
      <c r="CF88" s="112"/>
      <c r="CG88" s="112"/>
      <c r="CH88" s="112"/>
      <c r="CI88" s="112"/>
      <c r="CJ88" s="112"/>
      <c r="CK88" s="112"/>
      <c r="CL88" s="112"/>
      <c r="CM88" s="112"/>
      <c r="CN88" s="112"/>
      <c r="CO88" s="112"/>
      <c r="CP88" s="112"/>
      <c r="CQ88" s="112"/>
      <c r="CR88" s="112"/>
      <c r="CS88" s="112"/>
      <c r="CT88" s="112"/>
      <c r="CU88" s="112"/>
      <c r="CV88" s="112"/>
      <c r="CW88" s="112"/>
      <c r="CX88" s="112"/>
      <c r="CY88" s="112"/>
      <c r="CZ88" s="112"/>
    </row>
    <row r="89" spans="1:104" s="56" customFormat="1">
      <c r="A89" s="96"/>
      <c r="B89" s="150"/>
      <c r="C89" s="86"/>
      <c r="D89" s="67"/>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row>
    <row r="90" spans="1:104" s="56" customFormat="1">
      <c r="A90" s="96"/>
      <c r="B90" s="410" t="s">
        <v>117</v>
      </c>
      <c r="C90" s="84" t="s">
        <v>452</v>
      </c>
      <c r="D90" s="63">
        <f>Calculations!D84</f>
        <v>0</v>
      </c>
      <c r="E90" s="63">
        <f>D90</f>
        <v>0</v>
      </c>
      <c r="F90" s="63">
        <f t="shared" ref="F90" si="1501">E90</f>
        <v>0</v>
      </c>
      <c r="G90" s="63">
        <f t="shared" ref="G90" si="1502">F90</f>
        <v>0</v>
      </c>
      <c r="H90" s="63">
        <f t="shared" ref="H90" si="1503">G90</f>
        <v>0</v>
      </c>
      <c r="I90" s="63">
        <f t="shared" ref="I90" si="1504">H90</f>
        <v>0</v>
      </c>
      <c r="J90" s="63">
        <f t="shared" ref="J90" si="1505">I90</f>
        <v>0</v>
      </c>
      <c r="K90" s="63">
        <f t="shared" ref="K90" si="1506">J90</f>
        <v>0</v>
      </c>
      <c r="L90" s="63">
        <f t="shared" ref="L90" si="1507">K90</f>
        <v>0</v>
      </c>
      <c r="M90" s="63">
        <f t="shared" ref="M90" si="1508">L90</f>
        <v>0</v>
      </c>
      <c r="N90" s="63">
        <f t="shared" ref="N90" si="1509">M90</f>
        <v>0</v>
      </c>
      <c r="O90" s="63">
        <f t="shared" ref="O90" si="1510">N90</f>
        <v>0</v>
      </c>
      <c r="P90" s="63">
        <f t="shared" ref="P90" si="1511">O90</f>
        <v>0</v>
      </c>
      <c r="Q90" s="63">
        <f t="shared" ref="Q90" si="1512">P90</f>
        <v>0</v>
      </c>
      <c r="R90" s="63">
        <f t="shared" ref="R90" si="1513">Q90</f>
        <v>0</v>
      </c>
      <c r="S90" s="63">
        <f t="shared" ref="S90" si="1514">R90</f>
        <v>0</v>
      </c>
      <c r="T90" s="63">
        <f t="shared" ref="T90" si="1515">S90</f>
        <v>0</v>
      </c>
      <c r="U90" s="63">
        <f t="shared" ref="U90" si="1516">T90</f>
        <v>0</v>
      </c>
      <c r="V90" s="63">
        <f t="shared" ref="V90" si="1517">U90</f>
        <v>0</v>
      </c>
      <c r="W90" s="63">
        <f t="shared" ref="W90" si="1518">V90</f>
        <v>0</v>
      </c>
      <c r="X90" s="63">
        <f t="shared" ref="X90" si="1519">W90</f>
        <v>0</v>
      </c>
      <c r="Y90" s="63">
        <f t="shared" ref="Y90" si="1520">X90</f>
        <v>0</v>
      </c>
      <c r="Z90" s="63">
        <f t="shared" ref="Z90" si="1521">Y90</f>
        <v>0</v>
      </c>
      <c r="AA90" s="63">
        <f t="shared" ref="AA90" si="1522">Z90</f>
        <v>0</v>
      </c>
      <c r="AB90" s="63">
        <f t="shared" ref="AB90" si="1523">AA90</f>
        <v>0</v>
      </c>
      <c r="AC90" s="63">
        <f t="shared" ref="AC90" si="1524">AB90</f>
        <v>0</v>
      </c>
      <c r="AD90" s="63">
        <f t="shared" ref="AD90" si="1525">AC90</f>
        <v>0</v>
      </c>
      <c r="AE90" s="63">
        <f t="shared" ref="AE90" si="1526">AD90</f>
        <v>0</v>
      </c>
      <c r="AF90" s="63">
        <f t="shared" ref="AF90" si="1527">AE90</f>
        <v>0</v>
      </c>
      <c r="AG90" s="63">
        <f t="shared" ref="AG90" si="1528">AF90</f>
        <v>0</v>
      </c>
      <c r="AH90" s="63">
        <f t="shared" ref="AH90" si="1529">AG90</f>
        <v>0</v>
      </c>
      <c r="AI90" s="63">
        <f t="shared" ref="AI90" si="1530">AH90</f>
        <v>0</v>
      </c>
      <c r="AJ90" s="63">
        <f t="shared" ref="AJ90" si="1531">AI90</f>
        <v>0</v>
      </c>
      <c r="AK90" s="63">
        <f t="shared" ref="AK90" si="1532">AJ90</f>
        <v>0</v>
      </c>
      <c r="AL90" s="63">
        <f t="shared" ref="AL90" si="1533">AK90</f>
        <v>0</v>
      </c>
      <c r="AM90" s="63">
        <f t="shared" ref="AM90" si="1534">AL90</f>
        <v>0</v>
      </c>
      <c r="AN90" s="63">
        <f t="shared" ref="AN90" si="1535">AM90</f>
        <v>0</v>
      </c>
      <c r="AO90" s="63">
        <f t="shared" ref="AO90" si="1536">AN90</f>
        <v>0</v>
      </c>
      <c r="AP90" s="63">
        <f t="shared" ref="AP90" si="1537">AO90</f>
        <v>0</v>
      </c>
      <c r="AQ90" s="63">
        <f t="shared" ref="AQ90" si="1538">AP90</f>
        <v>0</v>
      </c>
      <c r="AR90" s="63">
        <f t="shared" ref="AR90" si="1539">AQ90</f>
        <v>0</v>
      </c>
      <c r="AS90" s="63">
        <f t="shared" ref="AS90" si="1540">AR90</f>
        <v>0</v>
      </c>
      <c r="AT90" s="63">
        <f t="shared" ref="AT90" si="1541">AS90</f>
        <v>0</v>
      </c>
      <c r="AU90" s="63">
        <f t="shared" ref="AU90" si="1542">AT90</f>
        <v>0</v>
      </c>
      <c r="AV90" s="63">
        <f t="shared" ref="AV90" si="1543">AU90</f>
        <v>0</v>
      </c>
      <c r="AW90" s="63">
        <f t="shared" ref="AW90" si="1544">AV90</f>
        <v>0</v>
      </c>
      <c r="AX90" s="63">
        <f t="shared" ref="AX90" si="1545">AW90</f>
        <v>0</v>
      </c>
      <c r="AY90" s="63">
        <f t="shared" ref="AY90" si="1546">AX90</f>
        <v>0</v>
      </c>
      <c r="AZ90" s="63">
        <f t="shared" ref="AZ90" si="1547">AY90</f>
        <v>0</v>
      </c>
      <c r="BA90" s="63">
        <f t="shared" ref="BA90" si="1548">AZ90</f>
        <v>0</v>
      </c>
      <c r="BB90" s="63">
        <f t="shared" ref="BB90" si="1549">BA90</f>
        <v>0</v>
      </c>
      <c r="BC90" s="63">
        <f t="shared" ref="BC90" si="1550">BB90</f>
        <v>0</v>
      </c>
      <c r="BD90" s="63">
        <f t="shared" ref="BD90" si="1551">BC90</f>
        <v>0</v>
      </c>
      <c r="BE90" s="63">
        <f t="shared" ref="BE90" si="1552">BD90</f>
        <v>0</v>
      </c>
      <c r="BF90" s="63">
        <f t="shared" ref="BF90" si="1553">BE90</f>
        <v>0</v>
      </c>
      <c r="BG90" s="63">
        <f t="shared" ref="BG90" si="1554">BF90</f>
        <v>0</v>
      </c>
      <c r="BH90" s="63">
        <f t="shared" ref="BH90" si="1555">BG90</f>
        <v>0</v>
      </c>
      <c r="BI90" s="63">
        <f t="shared" ref="BI90" si="1556">BH90</f>
        <v>0</v>
      </c>
      <c r="BJ90" s="63">
        <f t="shared" ref="BJ90" si="1557">BI90</f>
        <v>0</v>
      </c>
      <c r="BK90" s="63">
        <f t="shared" ref="BK90" si="1558">BJ90</f>
        <v>0</v>
      </c>
      <c r="BL90" s="63">
        <f t="shared" ref="BL90" si="1559">BK90</f>
        <v>0</v>
      </c>
      <c r="BM90" s="63">
        <f t="shared" ref="BM90" si="1560">BL90</f>
        <v>0</v>
      </c>
      <c r="BN90" s="63">
        <f t="shared" ref="BN90" si="1561">BM90</f>
        <v>0</v>
      </c>
      <c r="BO90" s="63">
        <f t="shared" ref="BO90" si="1562">BN90</f>
        <v>0</v>
      </c>
      <c r="BP90" s="63">
        <f t="shared" ref="BP90" si="1563">BO90</f>
        <v>0</v>
      </c>
      <c r="BQ90" s="63">
        <f t="shared" ref="BQ90" si="1564">BP90</f>
        <v>0</v>
      </c>
      <c r="BR90" s="63">
        <f t="shared" ref="BR90" si="1565">BQ90</f>
        <v>0</v>
      </c>
      <c r="BS90" s="63">
        <f t="shared" ref="BS90" si="1566">BR90</f>
        <v>0</v>
      </c>
      <c r="BT90" s="63">
        <f t="shared" ref="BT90" si="1567">BS90</f>
        <v>0</v>
      </c>
      <c r="BU90" s="63">
        <f t="shared" ref="BU90" si="1568">BT90</f>
        <v>0</v>
      </c>
      <c r="BV90" s="63">
        <f t="shared" ref="BV90" si="1569">BU90</f>
        <v>0</v>
      </c>
      <c r="BW90" s="63">
        <f t="shared" ref="BW90" si="1570">BV90</f>
        <v>0</v>
      </c>
      <c r="BX90" s="63">
        <f t="shared" ref="BX90" si="1571">BW90</f>
        <v>0</v>
      </c>
      <c r="BY90" s="63">
        <f t="shared" ref="BY90" si="1572">BX90</f>
        <v>0</v>
      </c>
      <c r="BZ90" s="63">
        <f t="shared" ref="BZ90" si="1573">BY90</f>
        <v>0</v>
      </c>
      <c r="CA90" s="63">
        <f t="shared" ref="CA90" si="1574">BZ90</f>
        <v>0</v>
      </c>
      <c r="CB90" s="63">
        <f t="shared" ref="CB90" si="1575">CA90</f>
        <v>0</v>
      </c>
      <c r="CC90" s="63">
        <f t="shared" ref="CC90" si="1576">CB90</f>
        <v>0</v>
      </c>
      <c r="CD90" s="63">
        <f t="shared" ref="CD90" si="1577">CC90</f>
        <v>0</v>
      </c>
      <c r="CE90" s="63">
        <f t="shared" ref="CE90" si="1578">CD90</f>
        <v>0</v>
      </c>
      <c r="CF90" s="63">
        <f t="shared" ref="CF90" si="1579">CE90</f>
        <v>0</v>
      </c>
      <c r="CG90" s="63">
        <f t="shared" ref="CG90" si="1580">CF90</f>
        <v>0</v>
      </c>
      <c r="CH90" s="63">
        <f t="shared" ref="CH90" si="1581">CG90</f>
        <v>0</v>
      </c>
      <c r="CI90" s="63">
        <f t="shared" ref="CI90" si="1582">CH90</f>
        <v>0</v>
      </c>
      <c r="CJ90" s="63">
        <f t="shared" ref="CJ90" si="1583">CI90</f>
        <v>0</v>
      </c>
      <c r="CK90" s="63">
        <f t="shared" ref="CK90" si="1584">CJ90</f>
        <v>0</v>
      </c>
      <c r="CL90" s="63">
        <f t="shared" ref="CL90" si="1585">CK90</f>
        <v>0</v>
      </c>
      <c r="CM90" s="63">
        <f t="shared" ref="CM90" si="1586">CL90</f>
        <v>0</v>
      </c>
      <c r="CN90" s="63">
        <f t="shared" ref="CN90" si="1587">CM90</f>
        <v>0</v>
      </c>
      <c r="CO90" s="63">
        <f t="shared" ref="CO90" si="1588">CN90</f>
        <v>0</v>
      </c>
      <c r="CP90" s="63">
        <f t="shared" ref="CP90" si="1589">CO90</f>
        <v>0</v>
      </c>
      <c r="CQ90" s="63">
        <f t="shared" ref="CQ90" si="1590">CP90</f>
        <v>0</v>
      </c>
      <c r="CR90" s="63">
        <f t="shared" ref="CR90" si="1591">CQ90</f>
        <v>0</v>
      </c>
      <c r="CS90" s="63">
        <f t="shared" ref="CS90" si="1592">CR90</f>
        <v>0</v>
      </c>
      <c r="CT90" s="63">
        <f t="shared" ref="CT90" si="1593">CS90</f>
        <v>0</v>
      </c>
      <c r="CU90" s="63">
        <f t="shared" ref="CU90" si="1594">CT90</f>
        <v>0</v>
      </c>
      <c r="CV90" s="63">
        <f t="shared" ref="CV90" si="1595">CU90</f>
        <v>0</v>
      </c>
      <c r="CW90" s="63">
        <f t="shared" ref="CW90" si="1596">CV90</f>
        <v>0</v>
      </c>
      <c r="CX90" s="63">
        <f t="shared" ref="CX90" si="1597">CW90</f>
        <v>0</v>
      </c>
      <c r="CY90" s="63">
        <f t="shared" ref="CY90" si="1598">CX90</f>
        <v>0</v>
      </c>
      <c r="CZ90" s="63">
        <f t="shared" ref="CZ90" si="1599">CY90</f>
        <v>0</v>
      </c>
    </row>
    <row r="91" spans="1:104" s="56" customFormat="1">
      <c r="A91" s="96"/>
      <c r="B91" s="411"/>
      <c r="C91" s="84" t="s">
        <v>446</v>
      </c>
      <c r="D91" s="63">
        <f>IF(D$19 &lt;= 'Data inputs'!$S$42, Calculations!$D$88,0)</f>
        <v>0</v>
      </c>
      <c r="E91" s="63">
        <f>IF(E$19 &lt;= 'Data inputs'!$S$42, Calculations!$D$88,0)</f>
        <v>0</v>
      </c>
      <c r="F91" s="63">
        <f>IF(F$19 &lt;= 'Data inputs'!$S$42, Calculations!$D$88,0)</f>
        <v>0</v>
      </c>
      <c r="G91" s="63">
        <f>IF(G$19 &lt;= 'Data inputs'!$S$42, Calculations!$D$88,0)</f>
        <v>0</v>
      </c>
      <c r="H91" s="63">
        <f>IF(H$19 &lt;= 'Data inputs'!$S$42, Calculations!$D$88,0)</f>
        <v>0</v>
      </c>
      <c r="I91" s="63">
        <f>IF(I$19 &lt;= 'Data inputs'!$S$42, Calculations!$D$88,0)</f>
        <v>0</v>
      </c>
      <c r="J91" s="63">
        <f>IF(J$19 &lt;= 'Data inputs'!$S$42, Calculations!$D$88,0)</f>
        <v>0</v>
      </c>
      <c r="K91" s="63">
        <f>IF(K$19 &lt;= 'Data inputs'!$S$42, Calculations!$D$88,0)</f>
        <v>0</v>
      </c>
      <c r="L91" s="63">
        <f>IF(L$19 &lt;= 'Data inputs'!$S$42, Calculations!$D$88,0)</f>
        <v>0</v>
      </c>
      <c r="M91" s="63">
        <f>IF(M$19 &lt;= 'Data inputs'!$S$42, Calculations!$D$88,0)</f>
        <v>0</v>
      </c>
      <c r="N91" s="63">
        <f>IF(N$19 &lt;= 'Data inputs'!$S$42, Calculations!$D$88,0)</f>
        <v>0</v>
      </c>
      <c r="O91" s="63">
        <f>IF(O$19 &lt;= 'Data inputs'!$S$42, Calculations!$D$88,0)</f>
        <v>0</v>
      </c>
      <c r="P91" s="63">
        <f>IF(P$19 &lt;= 'Data inputs'!$S$42, Calculations!$D$88,0)</f>
        <v>0</v>
      </c>
      <c r="Q91" s="63">
        <f>IF(Q$19 &lt;= 'Data inputs'!$S$42, Calculations!$D$88,0)</f>
        <v>0</v>
      </c>
      <c r="R91" s="63">
        <f>IF(R$19 &lt;= 'Data inputs'!$S$42, Calculations!$D$88,0)</f>
        <v>0</v>
      </c>
      <c r="S91" s="63">
        <f>IF(S$19 &lt;= 'Data inputs'!$S$42, Calculations!$D$88,0)</f>
        <v>0</v>
      </c>
      <c r="T91" s="63">
        <f>IF(T$19 &lt;= 'Data inputs'!$S$42, Calculations!$D$88,0)</f>
        <v>0</v>
      </c>
      <c r="U91" s="63">
        <f>IF(U$19 &lt;= 'Data inputs'!$S$42, Calculations!$D$88,0)</f>
        <v>0</v>
      </c>
      <c r="V91" s="63">
        <f>IF(V$19 &lt;= 'Data inputs'!$S$42, Calculations!$D$88,0)</f>
        <v>0</v>
      </c>
      <c r="W91" s="63">
        <f>IF(W$19 &lt;= 'Data inputs'!$S$42, Calculations!$D$88,0)</f>
        <v>0</v>
      </c>
      <c r="X91" s="63">
        <f>IF(X$19 &lt;= 'Data inputs'!$S$42, Calculations!$D$88,0)</f>
        <v>0</v>
      </c>
      <c r="Y91" s="63">
        <f>IF(Y$19 &lt;= 'Data inputs'!$S$42, Calculations!$D$88,0)</f>
        <v>0</v>
      </c>
      <c r="Z91" s="63">
        <f>IF(Z$19 &lt;= 'Data inputs'!$S$42, Calculations!$D$88,0)</f>
        <v>0</v>
      </c>
      <c r="AA91" s="63">
        <f>IF(AA$19 &lt;= 'Data inputs'!$S$42, Calculations!$D$88,0)</f>
        <v>0</v>
      </c>
      <c r="AB91" s="63">
        <f>IF(AB$19 &lt;= 'Data inputs'!$S$42, Calculations!$D$88,0)</f>
        <v>0</v>
      </c>
      <c r="AC91" s="63">
        <f>IF(AC$19 &lt;= 'Data inputs'!$S$42, Calculations!$D$88,0)</f>
        <v>0</v>
      </c>
      <c r="AD91" s="63">
        <f>IF(AD$19 &lt;= 'Data inputs'!$S$42, Calculations!$D$88,0)</f>
        <v>0</v>
      </c>
      <c r="AE91" s="63">
        <f>IF(AE$19 &lt;= 'Data inputs'!$S$42, Calculations!$D$88,0)</f>
        <v>0</v>
      </c>
      <c r="AF91" s="63">
        <f>IF(AF$19 &lt;= 'Data inputs'!$S$42, Calculations!$D$88,0)</f>
        <v>0</v>
      </c>
      <c r="AG91" s="63">
        <f>IF(AG$19 &lt;= 'Data inputs'!$S$42, Calculations!$D$88,0)</f>
        <v>0</v>
      </c>
      <c r="AH91" s="63">
        <f>IF(AH$19 &lt;= 'Data inputs'!$S$42, Calculations!$D$88,0)</f>
        <v>0</v>
      </c>
      <c r="AI91" s="63">
        <f>IF(AI$19 &lt;= 'Data inputs'!$S$42, Calculations!$D$88,0)</f>
        <v>0</v>
      </c>
      <c r="AJ91" s="63">
        <f>IF(AJ$19 &lt;= 'Data inputs'!$S$42, Calculations!$D$88,0)</f>
        <v>0</v>
      </c>
      <c r="AK91" s="63">
        <f>IF(AK$19 &lt;= 'Data inputs'!$S$42, Calculations!$D$88,0)</f>
        <v>0</v>
      </c>
      <c r="AL91" s="63">
        <f>IF(AL$19 &lt;= 'Data inputs'!$S$42, Calculations!$D$88,0)</f>
        <v>0</v>
      </c>
      <c r="AM91" s="63">
        <f>IF(AM$19 &lt;= 'Data inputs'!$S$42, Calculations!$D$88,0)</f>
        <v>0</v>
      </c>
      <c r="AN91" s="63">
        <f>IF(AN$19 &lt;= 'Data inputs'!$S$42, Calculations!$D$88,0)</f>
        <v>0</v>
      </c>
      <c r="AO91" s="63">
        <f>IF(AO$19 &lt;= 'Data inputs'!$S$42, Calculations!$D$88,0)</f>
        <v>0</v>
      </c>
      <c r="AP91" s="63">
        <f>IF(AP$19 &lt;= 'Data inputs'!$S$42, Calculations!$D$88,0)</f>
        <v>0</v>
      </c>
      <c r="AQ91" s="63">
        <f>IF(AQ$19 &lt;= 'Data inputs'!$S$42, Calculations!$D$88,0)</f>
        <v>0</v>
      </c>
      <c r="AR91" s="63">
        <f>IF(AR$19 &lt;= 'Data inputs'!$S$42, Calculations!$D$88,0)</f>
        <v>0</v>
      </c>
      <c r="AS91" s="63">
        <f>IF(AS$19 &lt;= 'Data inputs'!$S$42, Calculations!$D$88,0)</f>
        <v>0</v>
      </c>
      <c r="AT91" s="63">
        <f>IF(AT$19 &lt;= 'Data inputs'!$S$42, Calculations!$D$88,0)</f>
        <v>0</v>
      </c>
      <c r="AU91" s="63">
        <f>IF(AU$19 &lt;= 'Data inputs'!$S$42, Calculations!$D$88,0)</f>
        <v>0</v>
      </c>
      <c r="AV91" s="63">
        <f>IF(AV$19 &lt;= 'Data inputs'!$S$42, Calculations!$D$88,0)</f>
        <v>0</v>
      </c>
      <c r="AW91" s="63">
        <f>IF(AW$19 &lt;= 'Data inputs'!$S$42, Calculations!$D$88,0)</f>
        <v>0</v>
      </c>
      <c r="AX91" s="63">
        <f>IF(AX$19 &lt;= 'Data inputs'!$S$42, Calculations!$D$88,0)</f>
        <v>0</v>
      </c>
      <c r="AY91" s="63">
        <f>IF(AY$19 &lt;= 'Data inputs'!$S$42, Calculations!$D$88,0)</f>
        <v>0</v>
      </c>
      <c r="AZ91" s="63">
        <f>IF(AZ$19 &lt;= 'Data inputs'!$S$42, Calculations!$D$88,0)</f>
        <v>0</v>
      </c>
      <c r="BA91" s="63">
        <f>IF(BA$19 &lt;= 'Data inputs'!$S$42, Calculations!$D$88,0)</f>
        <v>0</v>
      </c>
      <c r="BB91" s="63">
        <f>IF(BB$19 &lt;= 'Data inputs'!$S$42, Calculations!$D$88,0)</f>
        <v>0</v>
      </c>
      <c r="BC91" s="63">
        <f>IF(BC$19 &lt;= 'Data inputs'!$S$42, Calculations!$D$88,0)</f>
        <v>0</v>
      </c>
      <c r="BD91" s="63">
        <f>IF(BD$19 &lt;= 'Data inputs'!$S$42, Calculations!$D$88,0)</f>
        <v>0</v>
      </c>
      <c r="BE91" s="63">
        <f>IF(BE$19 &lt;= 'Data inputs'!$S$42, Calculations!$D$88,0)</f>
        <v>0</v>
      </c>
      <c r="BF91" s="63">
        <f>IF(BF$19 &lt;= 'Data inputs'!$S$42, Calculations!$D$88,0)</f>
        <v>0</v>
      </c>
      <c r="BG91" s="63">
        <f>IF(BG$19 &lt;= 'Data inputs'!$S$42, Calculations!$D$88,0)</f>
        <v>0</v>
      </c>
      <c r="BH91" s="63">
        <f>IF(BH$19 &lt;= 'Data inputs'!$S$42, Calculations!$D$88,0)</f>
        <v>0</v>
      </c>
      <c r="BI91" s="63">
        <f>IF(BI$19 &lt;= 'Data inputs'!$S$42, Calculations!$D$88,0)</f>
        <v>0</v>
      </c>
      <c r="BJ91" s="63">
        <f>IF(BJ$19 &lt;= 'Data inputs'!$S$42, Calculations!$D$88,0)</f>
        <v>0</v>
      </c>
      <c r="BK91" s="63">
        <f>IF(BK$19 &lt;= 'Data inputs'!$S$42, Calculations!$D$88,0)</f>
        <v>0</v>
      </c>
      <c r="BL91" s="63">
        <f>IF(BL$19 &lt;= 'Data inputs'!$S$42, Calculations!$D$88,0)</f>
        <v>0</v>
      </c>
      <c r="BM91" s="63">
        <f>IF(BM$19 &lt;= 'Data inputs'!$S$42, Calculations!$D$88,0)</f>
        <v>0</v>
      </c>
      <c r="BN91" s="63">
        <f>IF(BN$19 &lt;= 'Data inputs'!$S$42, Calculations!$D$88,0)</f>
        <v>0</v>
      </c>
      <c r="BO91" s="63">
        <f>IF(BO$19 &lt;= 'Data inputs'!$S$42, Calculations!$D$88,0)</f>
        <v>0</v>
      </c>
      <c r="BP91" s="63">
        <f>IF(BP$19 &lt;= 'Data inputs'!$S$42, Calculations!$D$88,0)</f>
        <v>0</v>
      </c>
      <c r="BQ91" s="63">
        <f>IF(BQ$19 &lt;= 'Data inputs'!$S$42, Calculations!$D$88,0)</f>
        <v>0</v>
      </c>
      <c r="BR91" s="63">
        <f>IF(BR$19 &lt;= 'Data inputs'!$S$42, Calculations!$D$88,0)</f>
        <v>0</v>
      </c>
      <c r="BS91" s="63">
        <f>IF(BS$19 &lt;= 'Data inputs'!$S$42, Calculations!$D$88,0)</f>
        <v>0</v>
      </c>
      <c r="BT91" s="63">
        <f>IF(BT$19 &lt;= 'Data inputs'!$S$42, Calculations!$D$88,0)</f>
        <v>0</v>
      </c>
      <c r="BU91" s="63">
        <f>IF(BU$19 &lt;= 'Data inputs'!$S$42, Calculations!$D$88,0)</f>
        <v>0</v>
      </c>
      <c r="BV91" s="63">
        <f>IF(BV$19 &lt;= 'Data inputs'!$S$42, Calculations!$D$88,0)</f>
        <v>0</v>
      </c>
      <c r="BW91" s="63">
        <f>IF(BW$19 &lt;= 'Data inputs'!$S$42, Calculations!$D$88,0)</f>
        <v>0</v>
      </c>
      <c r="BX91" s="63">
        <f>IF(BX$19 &lt;= 'Data inputs'!$S$42, Calculations!$D$88,0)</f>
        <v>0</v>
      </c>
      <c r="BY91" s="63">
        <f>IF(BY$19 &lt;= 'Data inputs'!$S$42, Calculations!$D$88,0)</f>
        <v>0</v>
      </c>
      <c r="BZ91" s="63">
        <f>IF(BZ$19 &lt;= 'Data inputs'!$S$42, Calculations!$D$88,0)</f>
        <v>0</v>
      </c>
      <c r="CA91" s="63">
        <f>IF(CA$19 &lt;= 'Data inputs'!$S$42, Calculations!$D$88,0)</f>
        <v>0</v>
      </c>
      <c r="CB91" s="63">
        <f>IF(CB$19 &lt;= 'Data inputs'!$S$42, Calculations!$D$88,0)</f>
        <v>0</v>
      </c>
      <c r="CC91" s="63">
        <f>IF(CC$19 &lt;= 'Data inputs'!$S$42, Calculations!$D$88,0)</f>
        <v>0</v>
      </c>
      <c r="CD91" s="63">
        <f>IF(CD$19 &lt;= 'Data inputs'!$S$42, Calculations!$D$88,0)</f>
        <v>0</v>
      </c>
      <c r="CE91" s="63">
        <f>IF(CE$19 &lt;= 'Data inputs'!$S$42, Calculations!$D$88,0)</f>
        <v>0</v>
      </c>
      <c r="CF91" s="63">
        <f>IF(CF$19 &lt;= 'Data inputs'!$S$42, Calculations!$D$88,0)</f>
        <v>0</v>
      </c>
      <c r="CG91" s="63">
        <f>IF(CG$19 &lt;= 'Data inputs'!$S$42, Calculations!$D$88,0)</f>
        <v>0</v>
      </c>
      <c r="CH91" s="63">
        <f>IF(CH$19 &lt;= 'Data inputs'!$S$42, Calculations!$D$88,0)</f>
        <v>0</v>
      </c>
      <c r="CI91" s="63">
        <f>IF(CI$19 &lt;= 'Data inputs'!$S$42, Calculations!$D$88,0)</f>
        <v>0</v>
      </c>
      <c r="CJ91" s="63">
        <f>IF(CJ$19 &lt;= 'Data inputs'!$S$42, Calculations!$D$88,0)</f>
        <v>0</v>
      </c>
      <c r="CK91" s="63">
        <f>IF(CK$19 &lt;= 'Data inputs'!$S$42, Calculations!$D$88,0)</f>
        <v>0</v>
      </c>
      <c r="CL91" s="63">
        <f>IF(CL$19 &lt;= 'Data inputs'!$S$42, Calculations!$D$88,0)</f>
        <v>0</v>
      </c>
      <c r="CM91" s="63">
        <f>IF(CM$19 &lt;= 'Data inputs'!$S$42, Calculations!$D$88,0)</f>
        <v>0</v>
      </c>
      <c r="CN91" s="63">
        <f>IF(CN$19 &lt;= 'Data inputs'!$S$42, Calculations!$D$88,0)</f>
        <v>0</v>
      </c>
      <c r="CO91" s="63">
        <f>IF(CO$19 &lt;= 'Data inputs'!$S$42, Calculations!$D$88,0)</f>
        <v>0</v>
      </c>
      <c r="CP91" s="63">
        <f>IF(CP$19 &lt;= 'Data inputs'!$S$42, Calculations!$D$88,0)</f>
        <v>0</v>
      </c>
      <c r="CQ91" s="63">
        <f>IF(CQ$19 &lt;= 'Data inputs'!$S$42, Calculations!$D$88,0)</f>
        <v>0</v>
      </c>
      <c r="CR91" s="63">
        <f>IF(CR$19 &lt;= 'Data inputs'!$S$42, Calculations!$D$88,0)</f>
        <v>0</v>
      </c>
      <c r="CS91" s="63">
        <f>IF(CS$19 &lt;= 'Data inputs'!$S$42, Calculations!$D$88,0)</f>
        <v>0</v>
      </c>
      <c r="CT91" s="63">
        <f>IF(CT$19 &lt;= 'Data inputs'!$S$42, Calculations!$D$88,0)</f>
        <v>0</v>
      </c>
      <c r="CU91" s="63">
        <f>IF(CU$19 &lt;= 'Data inputs'!$S$42, Calculations!$D$88,0)</f>
        <v>0</v>
      </c>
      <c r="CV91" s="63">
        <f>IF(CV$19 &lt;= 'Data inputs'!$S$42, Calculations!$D$88,0)</f>
        <v>0</v>
      </c>
      <c r="CW91" s="63">
        <f>IF(CW$19 &lt;= 'Data inputs'!$S$42, Calculations!$D$88,0)</f>
        <v>0</v>
      </c>
      <c r="CX91" s="63">
        <f>IF(CX$19 &lt;= 'Data inputs'!$S$42, Calculations!$D$88,0)</f>
        <v>0</v>
      </c>
      <c r="CY91" s="63">
        <f>IF(CY$19 &lt;= 'Data inputs'!$S$42, Calculations!$D$88,0)</f>
        <v>0</v>
      </c>
      <c r="CZ91" s="63">
        <f>IF(CZ$19 &lt;= 'Data inputs'!$S$42, Calculations!$D$88,0)</f>
        <v>0</v>
      </c>
    </row>
    <row r="92" spans="1:104" s="56" customFormat="1">
      <c r="A92" s="96"/>
      <c r="B92" s="411"/>
      <c r="C92" s="85" t="s">
        <v>447</v>
      </c>
      <c r="D92" s="63">
        <f>D91*D$21</f>
        <v>0</v>
      </c>
      <c r="E92" s="63">
        <f t="shared" ref="E92" si="1600">E91*E$21</f>
        <v>0</v>
      </c>
      <c r="F92" s="63">
        <f t="shared" ref="F92" si="1601">F91*F$21</f>
        <v>0</v>
      </c>
      <c r="G92" s="63">
        <f t="shared" ref="G92" si="1602">G91*G$21</f>
        <v>0</v>
      </c>
      <c r="H92" s="63">
        <f t="shared" ref="H92" si="1603">H91*H$21</f>
        <v>0</v>
      </c>
      <c r="I92" s="63">
        <f t="shared" ref="I92" si="1604">I91*I$21</f>
        <v>0</v>
      </c>
      <c r="J92" s="63">
        <f t="shared" ref="J92" si="1605">J91*J$21</f>
        <v>0</v>
      </c>
      <c r="K92" s="63">
        <f t="shared" ref="K92" si="1606">K91*K$21</f>
        <v>0</v>
      </c>
      <c r="L92" s="63">
        <f t="shared" ref="L92" si="1607">L91*L$21</f>
        <v>0</v>
      </c>
      <c r="M92" s="63">
        <f t="shared" ref="M92" si="1608">M91*M$21</f>
        <v>0</v>
      </c>
      <c r="N92" s="63">
        <f t="shared" ref="N92" si="1609">N91*N$21</f>
        <v>0</v>
      </c>
      <c r="O92" s="63">
        <f t="shared" ref="O92" si="1610">O91*O$21</f>
        <v>0</v>
      </c>
      <c r="P92" s="63">
        <f t="shared" ref="P92" si="1611">P91*P$21</f>
        <v>0</v>
      </c>
      <c r="Q92" s="63">
        <f t="shared" ref="Q92" si="1612">Q91*Q$21</f>
        <v>0</v>
      </c>
      <c r="R92" s="63">
        <f t="shared" ref="R92" si="1613">R91*R$21</f>
        <v>0</v>
      </c>
      <c r="S92" s="63">
        <f t="shared" ref="S92" si="1614">S91*S$21</f>
        <v>0</v>
      </c>
      <c r="T92" s="63">
        <f t="shared" ref="T92" si="1615">T91*T$21</f>
        <v>0</v>
      </c>
      <c r="U92" s="63">
        <f t="shared" ref="U92" si="1616">U91*U$21</f>
        <v>0</v>
      </c>
      <c r="V92" s="63">
        <f t="shared" ref="V92" si="1617">V91*V$21</f>
        <v>0</v>
      </c>
      <c r="W92" s="63">
        <f t="shared" ref="W92" si="1618">W91*W$21</f>
        <v>0</v>
      </c>
      <c r="X92" s="63">
        <f t="shared" ref="X92" si="1619">X91*X$21</f>
        <v>0</v>
      </c>
      <c r="Y92" s="63">
        <f t="shared" ref="Y92" si="1620">Y91*Y$21</f>
        <v>0</v>
      </c>
      <c r="Z92" s="63">
        <f t="shared" ref="Z92" si="1621">Z91*Z$21</f>
        <v>0</v>
      </c>
      <c r="AA92" s="63">
        <f t="shared" ref="AA92" si="1622">AA91*AA$21</f>
        <v>0</v>
      </c>
      <c r="AB92" s="63">
        <f t="shared" ref="AB92" si="1623">AB91*AB$21</f>
        <v>0</v>
      </c>
      <c r="AC92" s="63">
        <f t="shared" ref="AC92" si="1624">AC91*AC$21</f>
        <v>0</v>
      </c>
      <c r="AD92" s="63">
        <f t="shared" ref="AD92" si="1625">AD91*AD$21</f>
        <v>0</v>
      </c>
      <c r="AE92" s="63">
        <f t="shared" ref="AE92" si="1626">AE91*AE$21</f>
        <v>0</v>
      </c>
      <c r="AF92" s="63">
        <f t="shared" ref="AF92" si="1627">AF91*AF$21</f>
        <v>0</v>
      </c>
      <c r="AG92" s="63">
        <f t="shared" ref="AG92" si="1628">AG91*AG$21</f>
        <v>0</v>
      </c>
      <c r="AH92" s="63">
        <f t="shared" ref="AH92" si="1629">AH91*AH$21</f>
        <v>0</v>
      </c>
      <c r="AI92" s="63">
        <f t="shared" ref="AI92" si="1630">AI91*AI$21</f>
        <v>0</v>
      </c>
      <c r="AJ92" s="63">
        <f t="shared" ref="AJ92" si="1631">AJ91*AJ$21</f>
        <v>0</v>
      </c>
      <c r="AK92" s="63">
        <f t="shared" ref="AK92" si="1632">AK91*AK$21</f>
        <v>0</v>
      </c>
      <c r="AL92" s="63">
        <f t="shared" ref="AL92" si="1633">AL91*AL$21</f>
        <v>0</v>
      </c>
      <c r="AM92" s="63">
        <f t="shared" ref="AM92" si="1634">AM91*AM$21</f>
        <v>0</v>
      </c>
      <c r="AN92" s="63">
        <f t="shared" ref="AN92" si="1635">AN91*AN$21</f>
        <v>0</v>
      </c>
      <c r="AO92" s="63">
        <f t="shared" ref="AO92" si="1636">AO91*AO$21</f>
        <v>0</v>
      </c>
      <c r="AP92" s="63">
        <f t="shared" ref="AP92" si="1637">AP91*AP$21</f>
        <v>0</v>
      </c>
      <c r="AQ92" s="63">
        <f t="shared" ref="AQ92" si="1638">AQ91*AQ$21</f>
        <v>0</v>
      </c>
      <c r="AR92" s="63">
        <f t="shared" ref="AR92" si="1639">AR91*AR$21</f>
        <v>0</v>
      </c>
      <c r="AS92" s="63">
        <f t="shared" ref="AS92" si="1640">AS91*AS$21</f>
        <v>0</v>
      </c>
      <c r="AT92" s="63">
        <f t="shared" ref="AT92" si="1641">AT91*AT$21</f>
        <v>0</v>
      </c>
      <c r="AU92" s="63">
        <f t="shared" ref="AU92" si="1642">AU91*AU$21</f>
        <v>0</v>
      </c>
      <c r="AV92" s="63">
        <f t="shared" ref="AV92" si="1643">AV91*AV$21</f>
        <v>0</v>
      </c>
      <c r="AW92" s="63">
        <f t="shared" ref="AW92" si="1644">AW91*AW$21</f>
        <v>0</v>
      </c>
      <c r="AX92" s="63">
        <f t="shared" ref="AX92" si="1645">AX91*AX$21</f>
        <v>0</v>
      </c>
      <c r="AY92" s="63">
        <f t="shared" ref="AY92" si="1646">AY91*AY$21</f>
        <v>0</v>
      </c>
      <c r="AZ92" s="63">
        <f t="shared" ref="AZ92" si="1647">AZ91*AZ$21</f>
        <v>0</v>
      </c>
      <c r="BA92" s="63">
        <f t="shared" ref="BA92" si="1648">BA91*BA$21</f>
        <v>0</v>
      </c>
      <c r="BB92" s="63">
        <f t="shared" ref="BB92" si="1649">BB91*BB$21</f>
        <v>0</v>
      </c>
      <c r="BC92" s="63">
        <f t="shared" ref="BC92" si="1650">BC91*BC$21</f>
        <v>0</v>
      </c>
      <c r="BD92" s="63">
        <f t="shared" ref="BD92" si="1651">BD91*BD$21</f>
        <v>0</v>
      </c>
      <c r="BE92" s="63">
        <f t="shared" ref="BE92" si="1652">BE91*BE$21</f>
        <v>0</v>
      </c>
      <c r="BF92" s="63">
        <f t="shared" ref="BF92" si="1653">BF91*BF$21</f>
        <v>0</v>
      </c>
      <c r="BG92" s="63">
        <f t="shared" ref="BG92" si="1654">BG91*BG$21</f>
        <v>0</v>
      </c>
      <c r="BH92" s="63">
        <f t="shared" ref="BH92" si="1655">BH91*BH$21</f>
        <v>0</v>
      </c>
      <c r="BI92" s="63">
        <f t="shared" ref="BI92" si="1656">BI91*BI$21</f>
        <v>0</v>
      </c>
      <c r="BJ92" s="63">
        <f t="shared" ref="BJ92" si="1657">BJ91*BJ$21</f>
        <v>0</v>
      </c>
      <c r="BK92" s="63">
        <f t="shared" ref="BK92" si="1658">BK91*BK$21</f>
        <v>0</v>
      </c>
      <c r="BL92" s="63">
        <f t="shared" ref="BL92:CZ92" si="1659">BL91*BL$21</f>
        <v>0</v>
      </c>
      <c r="BM92" s="63">
        <f t="shared" si="1659"/>
        <v>0</v>
      </c>
      <c r="BN92" s="63">
        <f t="shared" si="1659"/>
        <v>0</v>
      </c>
      <c r="BO92" s="63">
        <f t="shared" si="1659"/>
        <v>0</v>
      </c>
      <c r="BP92" s="63">
        <f t="shared" si="1659"/>
        <v>0</v>
      </c>
      <c r="BQ92" s="63">
        <f t="shared" si="1659"/>
        <v>0</v>
      </c>
      <c r="BR92" s="63">
        <f t="shared" si="1659"/>
        <v>0</v>
      </c>
      <c r="BS92" s="63">
        <f t="shared" si="1659"/>
        <v>0</v>
      </c>
      <c r="BT92" s="63">
        <f t="shared" si="1659"/>
        <v>0</v>
      </c>
      <c r="BU92" s="63">
        <f t="shared" si="1659"/>
        <v>0</v>
      </c>
      <c r="BV92" s="63">
        <f t="shared" si="1659"/>
        <v>0</v>
      </c>
      <c r="BW92" s="63">
        <f t="shared" si="1659"/>
        <v>0</v>
      </c>
      <c r="BX92" s="63">
        <f t="shared" si="1659"/>
        <v>0</v>
      </c>
      <c r="BY92" s="63">
        <f t="shared" si="1659"/>
        <v>0</v>
      </c>
      <c r="BZ92" s="63">
        <f t="shared" si="1659"/>
        <v>0</v>
      </c>
      <c r="CA92" s="63">
        <f t="shared" si="1659"/>
        <v>0</v>
      </c>
      <c r="CB92" s="63">
        <f t="shared" si="1659"/>
        <v>0</v>
      </c>
      <c r="CC92" s="63">
        <f t="shared" si="1659"/>
        <v>0</v>
      </c>
      <c r="CD92" s="63">
        <f t="shared" si="1659"/>
        <v>0</v>
      </c>
      <c r="CE92" s="63">
        <f t="shared" si="1659"/>
        <v>0</v>
      </c>
      <c r="CF92" s="63">
        <f t="shared" si="1659"/>
        <v>0</v>
      </c>
      <c r="CG92" s="63">
        <f t="shared" si="1659"/>
        <v>0</v>
      </c>
      <c r="CH92" s="63">
        <f t="shared" si="1659"/>
        <v>0</v>
      </c>
      <c r="CI92" s="63">
        <f t="shared" si="1659"/>
        <v>0</v>
      </c>
      <c r="CJ92" s="63">
        <f t="shared" si="1659"/>
        <v>0</v>
      </c>
      <c r="CK92" s="63">
        <f t="shared" si="1659"/>
        <v>0</v>
      </c>
      <c r="CL92" s="63">
        <f t="shared" si="1659"/>
        <v>0</v>
      </c>
      <c r="CM92" s="63">
        <f t="shared" si="1659"/>
        <v>0</v>
      </c>
      <c r="CN92" s="63">
        <f t="shared" si="1659"/>
        <v>0</v>
      </c>
      <c r="CO92" s="63">
        <f t="shared" si="1659"/>
        <v>0</v>
      </c>
      <c r="CP92" s="63">
        <f t="shared" si="1659"/>
        <v>0</v>
      </c>
      <c r="CQ92" s="63">
        <f t="shared" si="1659"/>
        <v>0</v>
      </c>
      <c r="CR92" s="63">
        <f t="shared" si="1659"/>
        <v>0</v>
      </c>
      <c r="CS92" s="63">
        <f t="shared" si="1659"/>
        <v>0</v>
      </c>
      <c r="CT92" s="63">
        <f t="shared" si="1659"/>
        <v>0</v>
      </c>
      <c r="CU92" s="63">
        <f t="shared" si="1659"/>
        <v>0</v>
      </c>
      <c r="CV92" s="63">
        <f t="shared" si="1659"/>
        <v>0</v>
      </c>
      <c r="CW92" s="63">
        <f t="shared" si="1659"/>
        <v>0</v>
      </c>
      <c r="CX92" s="63">
        <f t="shared" si="1659"/>
        <v>0</v>
      </c>
      <c r="CY92" s="63">
        <f t="shared" si="1659"/>
        <v>0</v>
      </c>
      <c r="CZ92" s="63">
        <f t="shared" si="1659"/>
        <v>0</v>
      </c>
    </row>
    <row r="93" spans="1:104" s="56" customFormat="1">
      <c r="A93" s="96"/>
      <c r="B93" s="412"/>
      <c r="C93" s="84" t="s">
        <v>448</v>
      </c>
      <c r="D93" s="64">
        <f ca="1">SUM(OFFSET(D92,,,,$D$24))</f>
        <v>0</v>
      </c>
      <c r="E93" s="75"/>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row>
    <row r="94" spans="1:104" s="56" customFormat="1">
      <c r="A94" s="96"/>
      <c r="B94" s="150"/>
      <c r="C94" s="86"/>
      <c r="D94" s="67"/>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70"/>
      <c r="BB94" s="70"/>
      <c r="BC94" s="70"/>
      <c r="BD94" s="70"/>
      <c r="BE94" s="70"/>
      <c r="BF94" s="70"/>
      <c r="BG94" s="70"/>
      <c r="BH94" s="70"/>
      <c r="BI94" s="70"/>
      <c r="BJ94" s="70"/>
      <c r="BK94" s="70"/>
      <c r="BL94" s="70"/>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row>
    <row r="95" spans="1:104" s="56" customFormat="1">
      <c r="A95" s="96"/>
      <c r="B95" s="410" t="s">
        <v>118</v>
      </c>
      <c r="C95" s="84" t="s">
        <v>452</v>
      </c>
      <c r="D95" s="63">
        <f>Calculations!E84</f>
        <v>0</v>
      </c>
      <c r="E95" s="63">
        <f>D95</f>
        <v>0</v>
      </c>
      <c r="F95" s="63">
        <f t="shared" ref="F95" si="1660">E95</f>
        <v>0</v>
      </c>
      <c r="G95" s="63">
        <f t="shared" ref="G95" si="1661">F95</f>
        <v>0</v>
      </c>
      <c r="H95" s="63">
        <f t="shared" ref="H95" si="1662">G95</f>
        <v>0</v>
      </c>
      <c r="I95" s="63">
        <f t="shared" ref="I95" si="1663">H95</f>
        <v>0</v>
      </c>
      <c r="J95" s="63">
        <f t="shared" ref="J95" si="1664">I95</f>
        <v>0</v>
      </c>
      <c r="K95" s="63">
        <f t="shared" ref="K95" si="1665">J95</f>
        <v>0</v>
      </c>
      <c r="L95" s="63">
        <f t="shared" ref="L95" si="1666">K95</f>
        <v>0</v>
      </c>
      <c r="M95" s="63">
        <f t="shared" ref="M95" si="1667">L95</f>
        <v>0</v>
      </c>
      <c r="N95" s="63">
        <f t="shared" ref="N95" si="1668">M95</f>
        <v>0</v>
      </c>
      <c r="O95" s="63">
        <f t="shared" ref="O95" si="1669">N95</f>
        <v>0</v>
      </c>
      <c r="P95" s="63">
        <f t="shared" ref="P95" si="1670">O95</f>
        <v>0</v>
      </c>
      <c r="Q95" s="63">
        <f t="shared" ref="Q95" si="1671">P95</f>
        <v>0</v>
      </c>
      <c r="R95" s="63">
        <f t="shared" ref="R95" si="1672">Q95</f>
        <v>0</v>
      </c>
      <c r="S95" s="63">
        <f t="shared" ref="S95" si="1673">R95</f>
        <v>0</v>
      </c>
      <c r="T95" s="63">
        <f t="shared" ref="T95" si="1674">S95</f>
        <v>0</v>
      </c>
      <c r="U95" s="63">
        <f t="shared" ref="U95" si="1675">T95</f>
        <v>0</v>
      </c>
      <c r="V95" s="63">
        <f t="shared" ref="V95" si="1676">U95</f>
        <v>0</v>
      </c>
      <c r="W95" s="63">
        <f t="shared" ref="W95" si="1677">V95</f>
        <v>0</v>
      </c>
      <c r="X95" s="63">
        <f t="shared" ref="X95" si="1678">W95</f>
        <v>0</v>
      </c>
      <c r="Y95" s="63">
        <f t="shared" ref="Y95" si="1679">X95</f>
        <v>0</v>
      </c>
      <c r="Z95" s="63">
        <f t="shared" ref="Z95" si="1680">Y95</f>
        <v>0</v>
      </c>
      <c r="AA95" s="63">
        <f t="shared" ref="AA95" si="1681">Z95</f>
        <v>0</v>
      </c>
      <c r="AB95" s="63">
        <f t="shared" ref="AB95" si="1682">AA95</f>
        <v>0</v>
      </c>
      <c r="AC95" s="63">
        <f t="shared" ref="AC95" si="1683">AB95</f>
        <v>0</v>
      </c>
      <c r="AD95" s="63">
        <f t="shared" ref="AD95" si="1684">AC95</f>
        <v>0</v>
      </c>
      <c r="AE95" s="63">
        <f t="shared" ref="AE95" si="1685">AD95</f>
        <v>0</v>
      </c>
      <c r="AF95" s="63">
        <f t="shared" ref="AF95" si="1686">AE95</f>
        <v>0</v>
      </c>
      <c r="AG95" s="63">
        <f t="shared" ref="AG95" si="1687">AF95</f>
        <v>0</v>
      </c>
      <c r="AH95" s="63">
        <f t="shared" ref="AH95" si="1688">AG95</f>
        <v>0</v>
      </c>
      <c r="AI95" s="63">
        <f t="shared" ref="AI95" si="1689">AH95</f>
        <v>0</v>
      </c>
      <c r="AJ95" s="63">
        <f t="shared" ref="AJ95" si="1690">AI95</f>
        <v>0</v>
      </c>
      <c r="AK95" s="63">
        <f t="shared" ref="AK95" si="1691">AJ95</f>
        <v>0</v>
      </c>
      <c r="AL95" s="63">
        <f t="shared" ref="AL95" si="1692">AK95</f>
        <v>0</v>
      </c>
      <c r="AM95" s="63">
        <f t="shared" ref="AM95" si="1693">AL95</f>
        <v>0</v>
      </c>
      <c r="AN95" s="63">
        <f t="shared" ref="AN95" si="1694">AM95</f>
        <v>0</v>
      </c>
      <c r="AO95" s="63">
        <f t="shared" ref="AO95" si="1695">AN95</f>
        <v>0</v>
      </c>
      <c r="AP95" s="63">
        <f t="shared" ref="AP95" si="1696">AO95</f>
        <v>0</v>
      </c>
      <c r="AQ95" s="63">
        <f t="shared" ref="AQ95" si="1697">AP95</f>
        <v>0</v>
      </c>
      <c r="AR95" s="63">
        <f t="shared" ref="AR95" si="1698">AQ95</f>
        <v>0</v>
      </c>
      <c r="AS95" s="63">
        <f t="shared" ref="AS95" si="1699">AR95</f>
        <v>0</v>
      </c>
      <c r="AT95" s="63">
        <f t="shared" ref="AT95" si="1700">AS95</f>
        <v>0</v>
      </c>
      <c r="AU95" s="63">
        <f t="shared" ref="AU95" si="1701">AT95</f>
        <v>0</v>
      </c>
      <c r="AV95" s="63">
        <f t="shared" ref="AV95" si="1702">AU95</f>
        <v>0</v>
      </c>
      <c r="AW95" s="63">
        <f t="shared" ref="AW95" si="1703">AV95</f>
        <v>0</v>
      </c>
      <c r="AX95" s="63">
        <f t="shared" ref="AX95" si="1704">AW95</f>
        <v>0</v>
      </c>
      <c r="AY95" s="63">
        <f t="shared" ref="AY95" si="1705">AX95</f>
        <v>0</v>
      </c>
      <c r="AZ95" s="63">
        <f t="shared" ref="AZ95" si="1706">AY95</f>
        <v>0</v>
      </c>
      <c r="BA95" s="63">
        <f t="shared" ref="BA95" si="1707">AZ95</f>
        <v>0</v>
      </c>
      <c r="BB95" s="63">
        <f t="shared" ref="BB95" si="1708">BA95</f>
        <v>0</v>
      </c>
      <c r="BC95" s="63">
        <f t="shared" ref="BC95" si="1709">BB95</f>
        <v>0</v>
      </c>
      <c r="BD95" s="63">
        <f t="shared" ref="BD95" si="1710">BC95</f>
        <v>0</v>
      </c>
      <c r="BE95" s="63">
        <f t="shared" ref="BE95" si="1711">BD95</f>
        <v>0</v>
      </c>
      <c r="BF95" s="63">
        <f t="shared" ref="BF95" si="1712">BE95</f>
        <v>0</v>
      </c>
      <c r="BG95" s="63">
        <f t="shared" ref="BG95" si="1713">BF95</f>
        <v>0</v>
      </c>
      <c r="BH95" s="63">
        <f t="shared" ref="BH95" si="1714">BG95</f>
        <v>0</v>
      </c>
      <c r="BI95" s="63">
        <f t="shared" ref="BI95" si="1715">BH95</f>
        <v>0</v>
      </c>
      <c r="BJ95" s="63">
        <f t="shared" ref="BJ95" si="1716">BI95</f>
        <v>0</v>
      </c>
      <c r="BK95" s="63">
        <f t="shared" ref="BK95" si="1717">BJ95</f>
        <v>0</v>
      </c>
      <c r="BL95" s="63">
        <f t="shared" ref="BL95" si="1718">BK95</f>
        <v>0</v>
      </c>
      <c r="BM95" s="63">
        <f t="shared" ref="BM95" si="1719">BL95</f>
        <v>0</v>
      </c>
      <c r="BN95" s="63">
        <f t="shared" ref="BN95" si="1720">BM95</f>
        <v>0</v>
      </c>
      <c r="BO95" s="63">
        <f t="shared" ref="BO95" si="1721">BN95</f>
        <v>0</v>
      </c>
      <c r="BP95" s="63">
        <f t="shared" ref="BP95" si="1722">BO95</f>
        <v>0</v>
      </c>
      <c r="BQ95" s="63">
        <f t="shared" ref="BQ95" si="1723">BP95</f>
        <v>0</v>
      </c>
      <c r="BR95" s="63">
        <f t="shared" ref="BR95" si="1724">BQ95</f>
        <v>0</v>
      </c>
      <c r="BS95" s="63">
        <f t="shared" ref="BS95" si="1725">BR95</f>
        <v>0</v>
      </c>
      <c r="BT95" s="63">
        <f t="shared" ref="BT95" si="1726">BS95</f>
        <v>0</v>
      </c>
      <c r="BU95" s="63">
        <f t="shared" ref="BU95" si="1727">BT95</f>
        <v>0</v>
      </c>
      <c r="BV95" s="63">
        <f t="shared" ref="BV95" si="1728">BU95</f>
        <v>0</v>
      </c>
      <c r="BW95" s="63">
        <f t="shared" ref="BW95" si="1729">BV95</f>
        <v>0</v>
      </c>
      <c r="BX95" s="63">
        <f t="shared" ref="BX95" si="1730">BW95</f>
        <v>0</v>
      </c>
      <c r="BY95" s="63">
        <f t="shared" ref="BY95" si="1731">BX95</f>
        <v>0</v>
      </c>
      <c r="BZ95" s="63">
        <f t="shared" ref="BZ95" si="1732">BY95</f>
        <v>0</v>
      </c>
      <c r="CA95" s="63">
        <f t="shared" ref="CA95" si="1733">BZ95</f>
        <v>0</v>
      </c>
      <c r="CB95" s="63">
        <f t="shared" ref="CB95" si="1734">CA95</f>
        <v>0</v>
      </c>
      <c r="CC95" s="63">
        <f t="shared" ref="CC95" si="1735">CB95</f>
        <v>0</v>
      </c>
      <c r="CD95" s="63">
        <f t="shared" ref="CD95" si="1736">CC95</f>
        <v>0</v>
      </c>
      <c r="CE95" s="63">
        <f t="shared" ref="CE95" si="1737">CD95</f>
        <v>0</v>
      </c>
      <c r="CF95" s="63">
        <f t="shared" ref="CF95" si="1738">CE95</f>
        <v>0</v>
      </c>
      <c r="CG95" s="63">
        <f t="shared" ref="CG95" si="1739">CF95</f>
        <v>0</v>
      </c>
      <c r="CH95" s="63">
        <f t="shared" ref="CH95" si="1740">CG95</f>
        <v>0</v>
      </c>
      <c r="CI95" s="63">
        <f t="shared" ref="CI95" si="1741">CH95</f>
        <v>0</v>
      </c>
      <c r="CJ95" s="63">
        <f t="shared" ref="CJ95" si="1742">CI95</f>
        <v>0</v>
      </c>
      <c r="CK95" s="63">
        <f t="shared" ref="CK95" si="1743">CJ95</f>
        <v>0</v>
      </c>
      <c r="CL95" s="63">
        <f t="shared" ref="CL95" si="1744">CK95</f>
        <v>0</v>
      </c>
      <c r="CM95" s="63">
        <f t="shared" ref="CM95" si="1745">CL95</f>
        <v>0</v>
      </c>
      <c r="CN95" s="63">
        <f t="shared" ref="CN95" si="1746">CM95</f>
        <v>0</v>
      </c>
      <c r="CO95" s="63">
        <f t="shared" ref="CO95" si="1747">CN95</f>
        <v>0</v>
      </c>
      <c r="CP95" s="63">
        <f t="shared" ref="CP95" si="1748">CO95</f>
        <v>0</v>
      </c>
      <c r="CQ95" s="63">
        <f t="shared" ref="CQ95" si="1749">CP95</f>
        <v>0</v>
      </c>
      <c r="CR95" s="63">
        <f t="shared" ref="CR95" si="1750">CQ95</f>
        <v>0</v>
      </c>
      <c r="CS95" s="63">
        <f t="shared" ref="CS95" si="1751">CR95</f>
        <v>0</v>
      </c>
      <c r="CT95" s="63">
        <f t="shared" ref="CT95" si="1752">CS95</f>
        <v>0</v>
      </c>
      <c r="CU95" s="63">
        <f t="shared" ref="CU95" si="1753">CT95</f>
        <v>0</v>
      </c>
      <c r="CV95" s="63">
        <f t="shared" ref="CV95" si="1754">CU95</f>
        <v>0</v>
      </c>
      <c r="CW95" s="63">
        <f t="shared" ref="CW95" si="1755">CV95</f>
        <v>0</v>
      </c>
      <c r="CX95" s="63">
        <f t="shared" ref="CX95" si="1756">CW95</f>
        <v>0</v>
      </c>
      <c r="CY95" s="63">
        <f t="shared" ref="CY95" si="1757">CX95</f>
        <v>0</v>
      </c>
      <c r="CZ95" s="63">
        <f t="shared" ref="CZ95" si="1758">CY95</f>
        <v>0</v>
      </c>
    </row>
    <row r="96" spans="1:104" s="56" customFormat="1">
      <c r="A96" s="96"/>
      <c r="B96" s="411"/>
      <c r="C96" s="84" t="s">
        <v>446</v>
      </c>
      <c r="D96" s="63">
        <f>IF(D$19 &lt;= 'Data inputs'!$T$42, Calculations!$E$88,0)</f>
        <v>0</v>
      </c>
      <c r="E96" s="63">
        <f>IF(E$19 &lt;= 'Data inputs'!$T$42, Calculations!$E$88,0)</f>
        <v>0</v>
      </c>
      <c r="F96" s="63">
        <f>IF(F$19 &lt;= 'Data inputs'!$T$42, Calculations!$E$88,0)</f>
        <v>0</v>
      </c>
      <c r="G96" s="63">
        <f>IF(G$19 &lt;= 'Data inputs'!$T$42, Calculations!$E$88,0)</f>
        <v>0</v>
      </c>
      <c r="H96" s="63">
        <f>IF(H$19 &lt;= 'Data inputs'!$T$42, Calculations!$E$88,0)</f>
        <v>0</v>
      </c>
      <c r="I96" s="63">
        <f>IF(I$19 &lt;= 'Data inputs'!$T$42, Calculations!$E$88,0)</f>
        <v>0</v>
      </c>
      <c r="J96" s="63">
        <f>IF(J$19 &lt;= 'Data inputs'!$T$42, Calculations!$E$88,0)</f>
        <v>0</v>
      </c>
      <c r="K96" s="63">
        <f>IF(K$19 &lt;= 'Data inputs'!$T$42, Calculations!$E$88,0)</f>
        <v>0</v>
      </c>
      <c r="L96" s="63">
        <f>IF(L$19 &lt;= 'Data inputs'!$T$42, Calculations!$E$88,0)</f>
        <v>0</v>
      </c>
      <c r="M96" s="63">
        <f>IF(M$19 &lt;= 'Data inputs'!$T$42, Calculations!$E$88,0)</f>
        <v>0</v>
      </c>
      <c r="N96" s="63">
        <f>IF(N$19 &lt;= 'Data inputs'!$T$42, Calculations!$E$88,0)</f>
        <v>0</v>
      </c>
      <c r="O96" s="63">
        <f>IF(O$19 &lt;= 'Data inputs'!$T$42, Calculations!$E$88,0)</f>
        <v>0</v>
      </c>
      <c r="P96" s="63">
        <f>IF(P$19 &lt;= 'Data inputs'!$T$42, Calculations!$E$88,0)</f>
        <v>0</v>
      </c>
      <c r="Q96" s="63">
        <f>IF(Q$19 &lt;= 'Data inputs'!$T$42, Calculations!$E$88,0)</f>
        <v>0</v>
      </c>
      <c r="R96" s="63">
        <f>IF(R$19 &lt;= 'Data inputs'!$T$42, Calculations!$E$88,0)</f>
        <v>0</v>
      </c>
      <c r="S96" s="63">
        <f>IF(S$19 &lt;= 'Data inputs'!$T$42, Calculations!$E$88,0)</f>
        <v>0</v>
      </c>
      <c r="T96" s="63">
        <f>IF(T$19 &lt;= 'Data inputs'!$T$42, Calculations!$E$88,0)</f>
        <v>0</v>
      </c>
      <c r="U96" s="63">
        <f>IF(U$19 &lt;= 'Data inputs'!$T$42, Calculations!$E$88,0)</f>
        <v>0</v>
      </c>
      <c r="V96" s="63">
        <f>IF(V$19 &lt;= 'Data inputs'!$T$42, Calculations!$E$88,0)</f>
        <v>0</v>
      </c>
      <c r="W96" s="63">
        <f>IF(W$19 &lt;= 'Data inputs'!$T$42, Calculations!$E$88,0)</f>
        <v>0</v>
      </c>
      <c r="X96" s="63">
        <f>IF(X$19 &lt;= 'Data inputs'!$T$42, Calculations!$E$88,0)</f>
        <v>0</v>
      </c>
      <c r="Y96" s="63">
        <f>IF(Y$19 &lt;= 'Data inputs'!$T$42, Calculations!$E$88,0)</f>
        <v>0</v>
      </c>
      <c r="Z96" s="63">
        <f>IF(Z$19 &lt;= 'Data inputs'!$T$42, Calculations!$E$88,0)</f>
        <v>0</v>
      </c>
      <c r="AA96" s="63">
        <f>IF(AA$19 &lt;= 'Data inputs'!$T$42, Calculations!$E$88,0)</f>
        <v>0</v>
      </c>
      <c r="AB96" s="63">
        <f>IF(AB$19 &lt;= 'Data inputs'!$T$42, Calculations!$E$88,0)</f>
        <v>0</v>
      </c>
      <c r="AC96" s="63">
        <f>IF(AC$19 &lt;= 'Data inputs'!$T$42, Calculations!$E$88,0)</f>
        <v>0</v>
      </c>
      <c r="AD96" s="63">
        <f>IF(AD$19 &lt;= 'Data inputs'!$T$42, Calculations!$E$88,0)</f>
        <v>0</v>
      </c>
      <c r="AE96" s="63">
        <f>IF(AE$19 &lt;= 'Data inputs'!$T$42, Calculations!$E$88,0)</f>
        <v>0</v>
      </c>
      <c r="AF96" s="63">
        <f>IF(AF$19 &lt;= 'Data inputs'!$T$42, Calculations!$E$88,0)</f>
        <v>0</v>
      </c>
      <c r="AG96" s="63">
        <f>IF(AG$19 &lt;= 'Data inputs'!$T$42, Calculations!$E$88,0)</f>
        <v>0</v>
      </c>
      <c r="AH96" s="63">
        <f>IF(AH$19 &lt;= 'Data inputs'!$T$42, Calculations!$E$88,0)</f>
        <v>0</v>
      </c>
      <c r="AI96" s="63">
        <f>IF(AI$19 &lt;= 'Data inputs'!$T$42, Calculations!$E$88,0)</f>
        <v>0</v>
      </c>
      <c r="AJ96" s="63">
        <f>IF(AJ$19 &lt;= 'Data inputs'!$T$42, Calculations!$E$88,0)</f>
        <v>0</v>
      </c>
      <c r="AK96" s="63">
        <f>IF(AK$19 &lt;= 'Data inputs'!$T$42, Calculations!$E$88,0)</f>
        <v>0</v>
      </c>
      <c r="AL96" s="63">
        <f>IF(AL$19 &lt;= 'Data inputs'!$T$42, Calculations!$E$88,0)</f>
        <v>0</v>
      </c>
      <c r="AM96" s="63">
        <f>IF(AM$19 &lt;= 'Data inputs'!$T$42, Calculations!$E$88,0)</f>
        <v>0</v>
      </c>
      <c r="AN96" s="63">
        <f>IF(AN$19 &lt;= 'Data inputs'!$T$42, Calculations!$E$88,0)</f>
        <v>0</v>
      </c>
      <c r="AO96" s="63">
        <f>IF(AO$19 &lt;= 'Data inputs'!$T$42, Calculations!$E$88,0)</f>
        <v>0</v>
      </c>
      <c r="AP96" s="63">
        <f>IF(AP$19 &lt;= 'Data inputs'!$T$42, Calculations!$E$88,0)</f>
        <v>0</v>
      </c>
      <c r="AQ96" s="63">
        <f>IF(AQ$19 &lt;= 'Data inputs'!$T$42, Calculations!$E$88,0)</f>
        <v>0</v>
      </c>
      <c r="AR96" s="63">
        <f>IF(AR$19 &lt;= 'Data inputs'!$T$42, Calculations!$E$88,0)</f>
        <v>0</v>
      </c>
      <c r="AS96" s="63">
        <f>IF(AS$19 &lt;= 'Data inputs'!$T$42, Calculations!$E$88,0)</f>
        <v>0</v>
      </c>
      <c r="AT96" s="63">
        <f>IF(AT$19 &lt;= 'Data inputs'!$T$42, Calculations!$E$88,0)</f>
        <v>0</v>
      </c>
      <c r="AU96" s="63">
        <f>IF(AU$19 &lt;= 'Data inputs'!$T$42, Calculations!$E$88,0)</f>
        <v>0</v>
      </c>
      <c r="AV96" s="63">
        <f>IF(AV$19 &lt;= 'Data inputs'!$T$42, Calculations!$E$88,0)</f>
        <v>0</v>
      </c>
      <c r="AW96" s="63">
        <f>IF(AW$19 &lt;= 'Data inputs'!$T$42, Calculations!$E$88,0)</f>
        <v>0</v>
      </c>
      <c r="AX96" s="63">
        <f>IF(AX$19 &lt;= 'Data inputs'!$T$42, Calculations!$E$88,0)</f>
        <v>0</v>
      </c>
      <c r="AY96" s="63">
        <f>IF(AY$19 &lt;= 'Data inputs'!$T$42, Calculations!$E$88,0)</f>
        <v>0</v>
      </c>
      <c r="AZ96" s="63">
        <f>IF(AZ$19 &lt;= 'Data inputs'!$T$42, Calculations!$E$88,0)</f>
        <v>0</v>
      </c>
      <c r="BA96" s="63">
        <f>IF(BA$19 &lt;= 'Data inputs'!$T$42, Calculations!$E$88,0)</f>
        <v>0</v>
      </c>
      <c r="BB96" s="63">
        <f>IF(BB$19 &lt;= 'Data inputs'!$T$42, Calculations!$E$88,0)</f>
        <v>0</v>
      </c>
      <c r="BC96" s="63">
        <f>IF(BC$19 &lt;= 'Data inputs'!$T$42, Calculations!$E$88,0)</f>
        <v>0</v>
      </c>
      <c r="BD96" s="63">
        <f>IF(BD$19 &lt;= 'Data inputs'!$T$42, Calculations!$E$88,0)</f>
        <v>0</v>
      </c>
      <c r="BE96" s="63">
        <f>IF(BE$19 &lt;= 'Data inputs'!$T$42, Calculations!$E$88,0)</f>
        <v>0</v>
      </c>
      <c r="BF96" s="63">
        <f>IF(BF$19 &lt;= 'Data inputs'!$T$42, Calculations!$E$88,0)</f>
        <v>0</v>
      </c>
      <c r="BG96" s="63">
        <f>IF(BG$19 &lt;= 'Data inputs'!$T$42, Calculations!$E$88,0)</f>
        <v>0</v>
      </c>
      <c r="BH96" s="63">
        <f>IF(BH$19 &lt;= 'Data inputs'!$T$42, Calculations!$E$88,0)</f>
        <v>0</v>
      </c>
      <c r="BI96" s="63">
        <f>IF(BI$19 &lt;= 'Data inputs'!$T$42, Calculations!$E$88,0)</f>
        <v>0</v>
      </c>
      <c r="BJ96" s="63">
        <f>IF(BJ$19 &lt;= 'Data inputs'!$T$42, Calculations!$E$88,0)</f>
        <v>0</v>
      </c>
      <c r="BK96" s="63">
        <f>IF(BK$19 &lt;= 'Data inputs'!$T$42, Calculations!$E$88,0)</f>
        <v>0</v>
      </c>
      <c r="BL96" s="63">
        <f>IF(BL$19 &lt;= 'Data inputs'!$T$42, Calculations!$E$88,0)</f>
        <v>0</v>
      </c>
      <c r="BM96" s="63">
        <f>IF(BM$19 &lt;= 'Data inputs'!$T$42, Calculations!$E$88,0)</f>
        <v>0</v>
      </c>
      <c r="BN96" s="63">
        <f>IF(BN$19 &lt;= 'Data inputs'!$T$42, Calculations!$E$88,0)</f>
        <v>0</v>
      </c>
      <c r="BO96" s="63">
        <f>IF(BO$19 &lt;= 'Data inputs'!$T$42, Calculations!$E$88,0)</f>
        <v>0</v>
      </c>
      <c r="BP96" s="63">
        <f>IF(BP$19 &lt;= 'Data inputs'!$T$42, Calculations!$E$88,0)</f>
        <v>0</v>
      </c>
      <c r="BQ96" s="63">
        <f>IF(BQ$19 &lt;= 'Data inputs'!$T$42, Calculations!$E$88,0)</f>
        <v>0</v>
      </c>
      <c r="BR96" s="63">
        <f>IF(BR$19 &lt;= 'Data inputs'!$T$42, Calculations!$E$88,0)</f>
        <v>0</v>
      </c>
      <c r="BS96" s="63">
        <f>IF(BS$19 &lt;= 'Data inputs'!$T$42, Calculations!$E$88,0)</f>
        <v>0</v>
      </c>
      <c r="BT96" s="63">
        <f>IF(BT$19 &lt;= 'Data inputs'!$T$42, Calculations!$E$88,0)</f>
        <v>0</v>
      </c>
      <c r="BU96" s="63">
        <f>IF(BU$19 &lt;= 'Data inputs'!$T$42, Calculations!$E$88,0)</f>
        <v>0</v>
      </c>
      <c r="BV96" s="63">
        <f>IF(BV$19 &lt;= 'Data inputs'!$T$42, Calculations!$E$88,0)</f>
        <v>0</v>
      </c>
      <c r="BW96" s="63">
        <f>IF(BW$19 &lt;= 'Data inputs'!$T$42, Calculations!$E$88,0)</f>
        <v>0</v>
      </c>
      <c r="BX96" s="63">
        <f>IF(BX$19 &lt;= 'Data inputs'!$T$42, Calculations!$E$88,0)</f>
        <v>0</v>
      </c>
      <c r="BY96" s="63">
        <f>IF(BY$19 &lt;= 'Data inputs'!$T$42, Calculations!$E$88,0)</f>
        <v>0</v>
      </c>
      <c r="BZ96" s="63">
        <f>IF(BZ$19 &lt;= 'Data inputs'!$T$42, Calculations!$E$88,0)</f>
        <v>0</v>
      </c>
      <c r="CA96" s="63">
        <f>IF(CA$19 &lt;= 'Data inputs'!$T$42, Calculations!$E$88,0)</f>
        <v>0</v>
      </c>
      <c r="CB96" s="63">
        <f>IF(CB$19 &lt;= 'Data inputs'!$T$42, Calculations!$E$88,0)</f>
        <v>0</v>
      </c>
      <c r="CC96" s="63">
        <f>IF(CC$19 &lt;= 'Data inputs'!$T$42, Calculations!$E$88,0)</f>
        <v>0</v>
      </c>
      <c r="CD96" s="63">
        <f>IF(CD$19 &lt;= 'Data inputs'!$T$42, Calculations!$E$88,0)</f>
        <v>0</v>
      </c>
      <c r="CE96" s="63">
        <f>IF(CE$19 &lt;= 'Data inputs'!$T$42, Calculations!$E$88,0)</f>
        <v>0</v>
      </c>
      <c r="CF96" s="63">
        <f>IF(CF$19 &lt;= 'Data inputs'!$T$42, Calculations!$E$88,0)</f>
        <v>0</v>
      </c>
      <c r="CG96" s="63">
        <f>IF(CG$19 &lt;= 'Data inputs'!$T$42, Calculations!$E$88,0)</f>
        <v>0</v>
      </c>
      <c r="CH96" s="63">
        <f>IF(CH$19 &lt;= 'Data inputs'!$T$42, Calculations!$E$88,0)</f>
        <v>0</v>
      </c>
      <c r="CI96" s="63">
        <f>IF(CI$19 &lt;= 'Data inputs'!$T$42, Calculations!$E$88,0)</f>
        <v>0</v>
      </c>
      <c r="CJ96" s="63">
        <f>IF(CJ$19 &lt;= 'Data inputs'!$T$42, Calculations!$E$88,0)</f>
        <v>0</v>
      </c>
      <c r="CK96" s="63">
        <f>IF(CK$19 &lt;= 'Data inputs'!$T$42, Calculations!$E$88,0)</f>
        <v>0</v>
      </c>
      <c r="CL96" s="63">
        <f>IF(CL$19 &lt;= 'Data inputs'!$T$42, Calculations!$E$88,0)</f>
        <v>0</v>
      </c>
      <c r="CM96" s="63">
        <f>IF(CM$19 &lt;= 'Data inputs'!$T$42, Calculations!$E$88,0)</f>
        <v>0</v>
      </c>
      <c r="CN96" s="63">
        <f>IF(CN$19 &lt;= 'Data inputs'!$T$42, Calculations!$E$88,0)</f>
        <v>0</v>
      </c>
      <c r="CO96" s="63">
        <f>IF(CO$19 &lt;= 'Data inputs'!$T$42, Calculations!$E$88,0)</f>
        <v>0</v>
      </c>
      <c r="CP96" s="63">
        <f>IF(CP$19 &lt;= 'Data inputs'!$T$42, Calculations!$E$88,0)</f>
        <v>0</v>
      </c>
      <c r="CQ96" s="63">
        <f>IF(CQ$19 &lt;= 'Data inputs'!$T$42, Calculations!$E$88,0)</f>
        <v>0</v>
      </c>
      <c r="CR96" s="63">
        <f>IF(CR$19 &lt;= 'Data inputs'!$T$42, Calculations!$E$88,0)</f>
        <v>0</v>
      </c>
      <c r="CS96" s="63">
        <f>IF(CS$19 &lt;= 'Data inputs'!$T$42, Calculations!$E$88,0)</f>
        <v>0</v>
      </c>
      <c r="CT96" s="63">
        <f>IF(CT$19 &lt;= 'Data inputs'!$T$42, Calculations!$E$88,0)</f>
        <v>0</v>
      </c>
      <c r="CU96" s="63">
        <f>IF(CU$19 &lt;= 'Data inputs'!$T$42, Calculations!$E$88,0)</f>
        <v>0</v>
      </c>
      <c r="CV96" s="63">
        <f>IF(CV$19 &lt;= 'Data inputs'!$T$42, Calculations!$E$88,0)</f>
        <v>0</v>
      </c>
      <c r="CW96" s="63">
        <f>IF(CW$19 &lt;= 'Data inputs'!$T$42, Calculations!$E$88,0)</f>
        <v>0</v>
      </c>
      <c r="CX96" s="63">
        <f>IF(CX$19 &lt;= 'Data inputs'!$T$42, Calculations!$E$88,0)</f>
        <v>0</v>
      </c>
      <c r="CY96" s="63">
        <f>IF(CY$19 &lt;= 'Data inputs'!$T$42, Calculations!$E$88,0)</f>
        <v>0</v>
      </c>
      <c r="CZ96" s="63">
        <f>IF(CZ$19 &lt;= 'Data inputs'!$T$42, Calculations!$E$88,0)</f>
        <v>0</v>
      </c>
    </row>
    <row r="97" spans="1:104" s="56" customFormat="1">
      <c r="A97" s="96"/>
      <c r="B97" s="411"/>
      <c r="C97" s="85" t="s">
        <v>447</v>
      </c>
      <c r="D97" s="63">
        <f>D96*D$21</f>
        <v>0</v>
      </c>
      <c r="E97" s="71">
        <f t="shared" ref="E97" si="1759">E96*E$21</f>
        <v>0</v>
      </c>
      <c r="F97" s="71">
        <f t="shared" ref="F97" si="1760">F96*F$21</f>
        <v>0</v>
      </c>
      <c r="G97" s="71">
        <f t="shared" ref="G97" si="1761">G96*G$21</f>
        <v>0</v>
      </c>
      <c r="H97" s="71">
        <f t="shared" ref="H97" si="1762">H96*H$21</f>
        <v>0</v>
      </c>
      <c r="I97" s="71">
        <f t="shared" ref="I97" si="1763">I96*I$21</f>
        <v>0</v>
      </c>
      <c r="J97" s="71">
        <f t="shared" ref="J97" si="1764">J96*J$21</f>
        <v>0</v>
      </c>
      <c r="K97" s="71">
        <f t="shared" ref="K97" si="1765">K96*K$21</f>
        <v>0</v>
      </c>
      <c r="L97" s="71">
        <f t="shared" ref="L97" si="1766">L96*L$21</f>
        <v>0</v>
      </c>
      <c r="M97" s="71">
        <f t="shared" ref="M97" si="1767">M96*M$21</f>
        <v>0</v>
      </c>
      <c r="N97" s="71">
        <f t="shared" ref="N97" si="1768">N96*N$21</f>
        <v>0</v>
      </c>
      <c r="O97" s="71">
        <f t="shared" ref="O97" si="1769">O96*O$21</f>
        <v>0</v>
      </c>
      <c r="P97" s="71">
        <f t="shared" ref="P97" si="1770">P96*P$21</f>
        <v>0</v>
      </c>
      <c r="Q97" s="71">
        <f t="shared" ref="Q97" si="1771">Q96*Q$21</f>
        <v>0</v>
      </c>
      <c r="R97" s="71">
        <f t="shared" ref="R97" si="1772">R96*R$21</f>
        <v>0</v>
      </c>
      <c r="S97" s="71">
        <f t="shared" ref="S97" si="1773">S96*S$21</f>
        <v>0</v>
      </c>
      <c r="T97" s="71">
        <f t="shared" ref="T97" si="1774">T96*T$21</f>
        <v>0</v>
      </c>
      <c r="U97" s="71">
        <f t="shared" ref="U97" si="1775">U96*U$21</f>
        <v>0</v>
      </c>
      <c r="V97" s="71">
        <f t="shared" ref="V97" si="1776">V96*V$21</f>
        <v>0</v>
      </c>
      <c r="W97" s="71">
        <f t="shared" ref="W97" si="1777">W96*W$21</f>
        <v>0</v>
      </c>
      <c r="X97" s="71">
        <f t="shared" ref="X97" si="1778">X96*X$21</f>
        <v>0</v>
      </c>
      <c r="Y97" s="71">
        <f t="shared" ref="Y97" si="1779">Y96*Y$21</f>
        <v>0</v>
      </c>
      <c r="Z97" s="71">
        <f t="shared" ref="Z97" si="1780">Z96*Z$21</f>
        <v>0</v>
      </c>
      <c r="AA97" s="71">
        <f t="shared" ref="AA97" si="1781">AA96*AA$21</f>
        <v>0</v>
      </c>
      <c r="AB97" s="71">
        <f t="shared" ref="AB97" si="1782">AB96*AB$21</f>
        <v>0</v>
      </c>
      <c r="AC97" s="71">
        <f t="shared" ref="AC97" si="1783">AC96*AC$21</f>
        <v>0</v>
      </c>
      <c r="AD97" s="71">
        <f t="shared" ref="AD97" si="1784">AD96*AD$21</f>
        <v>0</v>
      </c>
      <c r="AE97" s="71">
        <f t="shared" ref="AE97" si="1785">AE96*AE$21</f>
        <v>0</v>
      </c>
      <c r="AF97" s="71">
        <f t="shared" ref="AF97" si="1786">AF96*AF$21</f>
        <v>0</v>
      </c>
      <c r="AG97" s="71">
        <f t="shared" ref="AG97" si="1787">AG96*AG$21</f>
        <v>0</v>
      </c>
      <c r="AH97" s="71">
        <f t="shared" ref="AH97" si="1788">AH96*AH$21</f>
        <v>0</v>
      </c>
      <c r="AI97" s="71">
        <f t="shared" ref="AI97" si="1789">AI96*AI$21</f>
        <v>0</v>
      </c>
      <c r="AJ97" s="71">
        <f t="shared" ref="AJ97" si="1790">AJ96*AJ$21</f>
        <v>0</v>
      </c>
      <c r="AK97" s="71">
        <f t="shared" ref="AK97" si="1791">AK96*AK$21</f>
        <v>0</v>
      </c>
      <c r="AL97" s="71">
        <f t="shared" ref="AL97" si="1792">AL96*AL$21</f>
        <v>0</v>
      </c>
      <c r="AM97" s="71">
        <f t="shared" ref="AM97" si="1793">AM96*AM$21</f>
        <v>0</v>
      </c>
      <c r="AN97" s="71">
        <f t="shared" ref="AN97" si="1794">AN96*AN$21</f>
        <v>0</v>
      </c>
      <c r="AO97" s="71">
        <f t="shared" ref="AO97" si="1795">AO96*AO$21</f>
        <v>0</v>
      </c>
      <c r="AP97" s="71">
        <f t="shared" ref="AP97" si="1796">AP96*AP$21</f>
        <v>0</v>
      </c>
      <c r="AQ97" s="71">
        <f t="shared" ref="AQ97" si="1797">AQ96*AQ$21</f>
        <v>0</v>
      </c>
      <c r="AR97" s="71">
        <f t="shared" ref="AR97" si="1798">AR96*AR$21</f>
        <v>0</v>
      </c>
      <c r="AS97" s="71">
        <f t="shared" ref="AS97" si="1799">AS96*AS$21</f>
        <v>0</v>
      </c>
      <c r="AT97" s="71">
        <f t="shared" ref="AT97" si="1800">AT96*AT$21</f>
        <v>0</v>
      </c>
      <c r="AU97" s="71">
        <f t="shared" ref="AU97" si="1801">AU96*AU$21</f>
        <v>0</v>
      </c>
      <c r="AV97" s="71">
        <f t="shared" ref="AV97" si="1802">AV96*AV$21</f>
        <v>0</v>
      </c>
      <c r="AW97" s="71">
        <f t="shared" ref="AW97" si="1803">AW96*AW$21</f>
        <v>0</v>
      </c>
      <c r="AX97" s="71">
        <f t="shared" ref="AX97" si="1804">AX96*AX$21</f>
        <v>0</v>
      </c>
      <c r="AY97" s="71">
        <f t="shared" ref="AY97" si="1805">AY96*AY$21</f>
        <v>0</v>
      </c>
      <c r="AZ97" s="71">
        <f t="shared" ref="AZ97" si="1806">AZ96*AZ$21</f>
        <v>0</v>
      </c>
      <c r="BA97" s="71">
        <f t="shared" ref="BA97" si="1807">BA96*BA$21</f>
        <v>0</v>
      </c>
      <c r="BB97" s="71">
        <f t="shared" ref="BB97" si="1808">BB96*BB$21</f>
        <v>0</v>
      </c>
      <c r="BC97" s="71">
        <f t="shared" ref="BC97" si="1809">BC96*BC$21</f>
        <v>0</v>
      </c>
      <c r="BD97" s="71">
        <f t="shared" ref="BD97" si="1810">BD96*BD$21</f>
        <v>0</v>
      </c>
      <c r="BE97" s="71">
        <f t="shared" ref="BE97" si="1811">BE96*BE$21</f>
        <v>0</v>
      </c>
      <c r="BF97" s="71">
        <f t="shared" ref="BF97" si="1812">BF96*BF$21</f>
        <v>0</v>
      </c>
      <c r="BG97" s="71">
        <f t="shared" ref="BG97" si="1813">BG96*BG$21</f>
        <v>0</v>
      </c>
      <c r="BH97" s="71">
        <f t="shared" ref="BH97" si="1814">BH96*BH$21</f>
        <v>0</v>
      </c>
      <c r="BI97" s="71">
        <f t="shared" ref="BI97" si="1815">BI96*BI$21</f>
        <v>0</v>
      </c>
      <c r="BJ97" s="71">
        <f t="shared" ref="BJ97" si="1816">BJ96*BJ$21</f>
        <v>0</v>
      </c>
      <c r="BK97" s="71">
        <f t="shared" ref="BK97" si="1817">BK96*BK$21</f>
        <v>0</v>
      </c>
      <c r="BL97" s="71">
        <f t="shared" ref="BL97:CZ97" si="1818">BL96*BL$21</f>
        <v>0</v>
      </c>
      <c r="BM97" s="63">
        <f t="shared" si="1818"/>
        <v>0</v>
      </c>
      <c r="BN97" s="63">
        <f t="shared" si="1818"/>
        <v>0</v>
      </c>
      <c r="BO97" s="63">
        <f t="shared" si="1818"/>
        <v>0</v>
      </c>
      <c r="BP97" s="63">
        <f t="shared" si="1818"/>
        <v>0</v>
      </c>
      <c r="BQ97" s="63">
        <f t="shared" si="1818"/>
        <v>0</v>
      </c>
      <c r="BR97" s="63">
        <f t="shared" si="1818"/>
        <v>0</v>
      </c>
      <c r="BS97" s="63">
        <f t="shared" si="1818"/>
        <v>0</v>
      </c>
      <c r="BT97" s="63">
        <f t="shared" si="1818"/>
        <v>0</v>
      </c>
      <c r="BU97" s="63">
        <f t="shared" si="1818"/>
        <v>0</v>
      </c>
      <c r="BV97" s="63">
        <f t="shared" si="1818"/>
        <v>0</v>
      </c>
      <c r="BW97" s="63">
        <f t="shared" si="1818"/>
        <v>0</v>
      </c>
      <c r="BX97" s="63">
        <f t="shared" si="1818"/>
        <v>0</v>
      </c>
      <c r="BY97" s="63">
        <f t="shared" si="1818"/>
        <v>0</v>
      </c>
      <c r="BZ97" s="63">
        <f t="shared" si="1818"/>
        <v>0</v>
      </c>
      <c r="CA97" s="63">
        <f t="shared" si="1818"/>
        <v>0</v>
      </c>
      <c r="CB97" s="63">
        <f t="shared" si="1818"/>
        <v>0</v>
      </c>
      <c r="CC97" s="63">
        <f t="shared" si="1818"/>
        <v>0</v>
      </c>
      <c r="CD97" s="63">
        <f t="shared" si="1818"/>
        <v>0</v>
      </c>
      <c r="CE97" s="63">
        <f t="shared" si="1818"/>
        <v>0</v>
      </c>
      <c r="CF97" s="63">
        <f t="shared" si="1818"/>
        <v>0</v>
      </c>
      <c r="CG97" s="63">
        <f t="shared" si="1818"/>
        <v>0</v>
      </c>
      <c r="CH97" s="63">
        <f t="shared" si="1818"/>
        <v>0</v>
      </c>
      <c r="CI97" s="63">
        <f t="shared" si="1818"/>
        <v>0</v>
      </c>
      <c r="CJ97" s="63">
        <f t="shared" si="1818"/>
        <v>0</v>
      </c>
      <c r="CK97" s="63">
        <f t="shared" si="1818"/>
        <v>0</v>
      </c>
      <c r="CL97" s="63">
        <f t="shared" si="1818"/>
        <v>0</v>
      </c>
      <c r="CM97" s="63">
        <f t="shared" si="1818"/>
        <v>0</v>
      </c>
      <c r="CN97" s="63">
        <f t="shared" si="1818"/>
        <v>0</v>
      </c>
      <c r="CO97" s="63">
        <f t="shared" si="1818"/>
        <v>0</v>
      </c>
      <c r="CP97" s="63">
        <f t="shared" si="1818"/>
        <v>0</v>
      </c>
      <c r="CQ97" s="63">
        <f t="shared" si="1818"/>
        <v>0</v>
      </c>
      <c r="CR97" s="63">
        <f t="shared" si="1818"/>
        <v>0</v>
      </c>
      <c r="CS97" s="63">
        <f t="shared" si="1818"/>
        <v>0</v>
      </c>
      <c r="CT97" s="63">
        <f t="shared" si="1818"/>
        <v>0</v>
      </c>
      <c r="CU97" s="63">
        <f t="shared" si="1818"/>
        <v>0</v>
      </c>
      <c r="CV97" s="63">
        <f t="shared" si="1818"/>
        <v>0</v>
      </c>
      <c r="CW97" s="63">
        <f t="shared" si="1818"/>
        <v>0</v>
      </c>
      <c r="CX97" s="63">
        <f t="shared" si="1818"/>
        <v>0</v>
      </c>
      <c r="CY97" s="63">
        <f t="shared" si="1818"/>
        <v>0</v>
      </c>
      <c r="CZ97" s="63">
        <f t="shared" si="1818"/>
        <v>0</v>
      </c>
    </row>
    <row r="98" spans="1:104" s="56" customFormat="1">
      <c r="A98" s="96"/>
      <c r="B98" s="412"/>
      <c r="C98" s="84" t="s">
        <v>448</v>
      </c>
      <c r="D98" s="64">
        <f ca="1">SUM(OFFSET(D97,,,,$D$24))</f>
        <v>0</v>
      </c>
      <c r="E98" s="76"/>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row>
    <row r="99" spans="1:104" s="56" customFormat="1">
      <c r="A99" s="96"/>
      <c r="B99" s="148"/>
      <c r="C99" s="149"/>
      <c r="D99" s="74"/>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row>
    <row r="109" spans="1:104" hidden="1">
      <c r="B109" s="95"/>
    </row>
  </sheetData>
  <mergeCells count="2">
    <mergeCell ref="B2:H2"/>
    <mergeCell ref="B4:O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19BBE-86E1-4FFA-85AC-81629BCA5AEB}">
  <sheetPr>
    <tabColor theme="0" tint="-0.249977111117893"/>
  </sheetPr>
  <dimension ref="A1:AG138"/>
  <sheetViews>
    <sheetView showGridLines="0" topLeftCell="A10" zoomScaleNormal="100" workbookViewId="0">
      <selection activeCell="H32" sqref="H32"/>
    </sheetView>
  </sheetViews>
  <sheetFormatPr defaultColWidth="0" defaultRowHeight="12.75" zeroHeight="1"/>
  <cols>
    <col min="1" max="1" width="5.28515625" style="20" customWidth="1"/>
    <col min="2" max="2" width="27.28515625" style="20" customWidth="1"/>
    <col min="3" max="5" width="15.7109375" style="20" customWidth="1"/>
    <col min="6" max="6" width="23.7109375" style="20" customWidth="1"/>
    <col min="7" max="7" width="8.85546875" style="20" customWidth="1"/>
    <col min="8" max="8" width="10.28515625" style="20" bestFit="1" customWidth="1"/>
    <col min="9" max="9" width="9.7109375" style="20" bestFit="1" customWidth="1"/>
    <col min="10" max="10" width="10.7109375" style="20" bestFit="1" customWidth="1"/>
    <col min="11" max="11" width="8.85546875" style="20" customWidth="1"/>
    <col min="12" max="12" width="17.85546875" style="20" customWidth="1"/>
    <col min="13" max="13" width="11.140625" style="20" customWidth="1"/>
    <col min="14" max="14" width="10.28515625" style="20" customWidth="1"/>
    <col min="15" max="19" width="8.85546875" style="20" customWidth="1"/>
    <col min="20" max="24" width="8.85546875" style="20" hidden="1" customWidth="1"/>
    <col min="25" max="25" width="11.7109375" style="20" hidden="1" customWidth="1"/>
    <col min="26" max="33" width="0" style="20" hidden="1" customWidth="1"/>
    <col min="34" max="16384" width="0" style="20" hidden="1"/>
  </cols>
  <sheetData>
    <row r="1" spans="1:27"/>
    <row r="2" spans="1:27" s="242" customFormat="1" ht="26.65" customHeight="1">
      <c r="A2" s="20"/>
      <c r="B2" s="512" t="s">
        <v>453</v>
      </c>
      <c r="C2" s="512"/>
      <c r="D2" s="512"/>
      <c r="E2" s="512"/>
      <c r="F2" s="512"/>
      <c r="G2" s="512"/>
      <c r="H2" s="512"/>
    </row>
    <row r="3" spans="1:27" ht="74.650000000000006" customHeight="1">
      <c r="B3" s="516" t="s">
        <v>454</v>
      </c>
      <c r="C3" s="516"/>
      <c r="D3" s="516"/>
      <c r="E3" s="516"/>
      <c r="F3" s="516"/>
      <c r="G3" s="516"/>
      <c r="H3" s="516"/>
      <c r="I3" s="516"/>
      <c r="J3" s="398"/>
      <c r="K3" s="398"/>
      <c r="L3" s="398"/>
    </row>
    <row r="4" spans="1:27" s="195" customFormat="1">
      <c r="A4" s="20"/>
      <c r="B4" s="201" t="s">
        <v>109</v>
      </c>
    </row>
    <row r="5" spans="1:27">
      <c r="B5" s="78"/>
    </row>
    <row r="6" spans="1:27">
      <c r="B6" s="539" t="s">
        <v>455</v>
      </c>
      <c r="C6" s="540"/>
      <c r="D6" s="540"/>
      <c r="E6" s="540"/>
      <c r="F6" s="540"/>
      <c r="G6" s="540"/>
      <c r="H6" s="540"/>
      <c r="I6" s="541"/>
      <c r="J6" s="78"/>
      <c r="K6" s="78"/>
      <c r="L6" s="78"/>
      <c r="AA6" s="78"/>
    </row>
    <row r="7" spans="1:27" ht="28.15" customHeight="1">
      <c r="B7" s="104" t="s">
        <v>112</v>
      </c>
      <c r="C7" s="163" t="s">
        <v>113</v>
      </c>
      <c r="D7" s="163" t="s">
        <v>114</v>
      </c>
      <c r="E7" s="163" t="s">
        <v>115</v>
      </c>
      <c r="F7" s="163" t="s">
        <v>397</v>
      </c>
      <c r="G7" s="163" t="s">
        <v>398</v>
      </c>
      <c r="H7" s="163" t="s">
        <v>399</v>
      </c>
      <c r="I7" s="163" t="s">
        <v>400</v>
      </c>
      <c r="J7" s="78"/>
      <c r="K7" s="78"/>
      <c r="L7" s="78"/>
      <c r="AA7" s="78"/>
    </row>
    <row r="8" spans="1:27">
      <c r="B8" s="79" t="s">
        <v>119</v>
      </c>
      <c r="C8" s="175">
        <f>'Data inputs'!G16*'Sensitivity analyses'!$H11</f>
        <v>0</v>
      </c>
      <c r="D8" s="175">
        <f>'Data inputs'!H16*'Sensitivity analyses'!$H11</f>
        <v>0</v>
      </c>
      <c r="E8" s="175">
        <f>'Data inputs'!I16*'Sensitivity analyses'!$H11</f>
        <v>0</v>
      </c>
      <c r="F8" s="224">
        <f>SUM('Indicative values'!C9, 'Indicative values'!D9)</f>
        <v>20.07</v>
      </c>
      <c r="G8" s="179">
        <f>C8*$F8</f>
        <v>0</v>
      </c>
      <c r="H8" s="179">
        <f t="shared" ref="H8:I12" si="0">D8*$F8</f>
        <v>0</v>
      </c>
      <c r="I8" s="179">
        <f t="shared" si="0"/>
        <v>0</v>
      </c>
      <c r="J8" s="103"/>
      <c r="K8" s="103"/>
      <c r="L8" s="103"/>
      <c r="AA8" s="78"/>
    </row>
    <row r="9" spans="1:27">
      <c r="B9" s="79" t="s">
        <v>120</v>
      </c>
      <c r="C9" s="175">
        <f>'Data inputs'!G17*'Sensitivity analyses'!$H12</f>
        <v>0</v>
      </c>
      <c r="D9" s="175">
        <f>'Data inputs'!H17*'Sensitivity analyses'!$H12</f>
        <v>0</v>
      </c>
      <c r="E9" s="175">
        <f>'Data inputs'!I17*'Sensitivity analyses'!$H12</f>
        <v>0</v>
      </c>
      <c r="F9" s="224">
        <f>SUM('Indicative values'!C10, 'Indicative values'!D10)</f>
        <v>54.627184155539069</v>
      </c>
      <c r="G9" s="179">
        <f>C9*$F9</f>
        <v>0</v>
      </c>
      <c r="H9" s="179">
        <f>D9*$F9</f>
        <v>0</v>
      </c>
      <c r="I9" s="179">
        <f t="shared" si="0"/>
        <v>0</v>
      </c>
      <c r="J9" s="103"/>
      <c r="K9" s="103"/>
      <c r="L9" s="103"/>
      <c r="AA9" s="78"/>
    </row>
    <row r="10" spans="1:27">
      <c r="B10" s="79" t="s">
        <v>121</v>
      </c>
      <c r="C10" s="175">
        <f>'Data inputs'!G18*'Sensitivity analyses'!$H13</f>
        <v>0</v>
      </c>
      <c r="D10" s="175">
        <f>'Data inputs'!H18*'Sensitivity analyses'!$H13</f>
        <v>0</v>
      </c>
      <c r="E10" s="175">
        <f>'Data inputs'!I18*'Sensitivity analyses'!$H13</f>
        <v>0</v>
      </c>
      <c r="F10" s="224">
        <f>SUM('Indicative values'!C11, 'Indicative values'!D11)</f>
        <v>571.57330602349452</v>
      </c>
      <c r="G10" s="179">
        <f t="shared" ref="G10:H12" si="1">C10*$F10</f>
        <v>0</v>
      </c>
      <c r="H10" s="179">
        <f t="shared" si="1"/>
        <v>0</v>
      </c>
      <c r="I10" s="179">
        <f t="shared" si="0"/>
        <v>0</v>
      </c>
      <c r="J10" s="103"/>
      <c r="K10" s="103"/>
      <c r="L10" s="103"/>
      <c r="AA10" s="78"/>
    </row>
    <row r="11" spans="1:27">
      <c r="B11" s="79" t="s">
        <v>194</v>
      </c>
      <c r="C11" s="175">
        <f>'Data inputs'!G19*'Sensitivity analyses'!$H14</f>
        <v>0</v>
      </c>
      <c r="D11" s="175">
        <f>'Data inputs'!H19*'Sensitivity analyses'!$H14</f>
        <v>0</v>
      </c>
      <c r="E11" s="175">
        <f>'Data inputs'!I19*'Sensitivity analyses'!$H14</f>
        <v>0</v>
      </c>
      <c r="F11" s="224">
        <f>SUM('Indicative values'!C12, 'Indicative values'!D12)</f>
        <v>181.92857747228959</v>
      </c>
      <c r="G11" s="179">
        <f t="shared" si="1"/>
        <v>0</v>
      </c>
      <c r="H11" s="179">
        <f t="shared" si="1"/>
        <v>0</v>
      </c>
      <c r="I11" s="179">
        <f t="shared" si="0"/>
        <v>0</v>
      </c>
      <c r="J11" s="103"/>
      <c r="K11" s="103"/>
      <c r="L11" s="103"/>
      <c r="AA11" s="78"/>
    </row>
    <row r="12" spans="1:27">
      <c r="B12" s="79" t="s">
        <v>123</v>
      </c>
      <c r="C12" s="175">
        <f>'Data inputs'!G20*'Sensitivity analyses'!$H15</f>
        <v>0</v>
      </c>
      <c r="D12" s="175">
        <f>'Data inputs'!H20*'Sensitivity analyses'!$H15</f>
        <v>0</v>
      </c>
      <c r="E12" s="175">
        <f>'Data inputs'!I20*'Sensitivity analyses'!$H15</f>
        <v>0</v>
      </c>
      <c r="F12" s="224">
        <f>SUM('Indicative values'!C13, 'Indicative values'!D13)</f>
        <v>117.37802710780679</v>
      </c>
      <c r="G12" s="179">
        <f t="shared" si="1"/>
        <v>0</v>
      </c>
      <c r="H12" s="179">
        <f t="shared" si="1"/>
        <v>0</v>
      </c>
      <c r="I12" s="179">
        <f t="shared" si="0"/>
        <v>0</v>
      </c>
      <c r="J12" s="103"/>
      <c r="K12" s="103"/>
      <c r="L12" s="103"/>
      <c r="AA12" s="78"/>
    </row>
    <row r="13" spans="1:27">
      <c r="B13" s="79" t="s">
        <v>401</v>
      </c>
      <c r="C13" s="175">
        <f>SUM(C8:C12)</f>
        <v>0</v>
      </c>
      <c r="D13" s="175">
        <f t="shared" ref="D13:E13" si="2">SUM(D8:D12)</f>
        <v>0</v>
      </c>
      <c r="E13" s="175">
        <f t="shared" si="2"/>
        <v>0</v>
      </c>
      <c r="F13" s="98"/>
      <c r="G13" s="179">
        <f>SUM(G8:G12)</f>
        <v>0</v>
      </c>
      <c r="H13" s="179">
        <f t="shared" ref="H13:I13" si="3">SUM(H8:H12)</f>
        <v>0</v>
      </c>
      <c r="I13" s="179">
        <f t="shared" si="3"/>
        <v>0</v>
      </c>
      <c r="J13" s="103"/>
      <c r="K13" s="103"/>
      <c r="L13" s="103"/>
      <c r="AA13" s="78"/>
    </row>
    <row r="14" spans="1:27">
      <c r="B14" s="99"/>
      <c r="C14" s="100"/>
      <c r="D14" s="100"/>
      <c r="E14" s="100"/>
      <c r="F14" s="100"/>
      <c r="G14" s="101"/>
      <c r="H14" s="101"/>
      <c r="I14" s="101"/>
      <c r="J14" s="103"/>
      <c r="K14" s="103"/>
      <c r="L14" s="103"/>
      <c r="AA14" s="78"/>
    </row>
    <row r="15" spans="1:27">
      <c r="B15" s="400" t="s">
        <v>456</v>
      </c>
      <c r="C15" s="401"/>
      <c r="D15" s="401"/>
      <c r="E15" s="401"/>
      <c r="F15" s="401"/>
      <c r="G15" s="401"/>
      <c r="H15" s="401"/>
      <c r="I15" s="402"/>
      <c r="J15" s="78"/>
      <c r="K15" s="78"/>
      <c r="L15" s="78"/>
      <c r="AA15" s="78"/>
    </row>
    <row r="16" spans="1:27" ht="28.15" customHeight="1">
      <c r="B16" s="104" t="s">
        <v>112</v>
      </c>
      <c r="C16" s="163" t="s">
        <v>113</v>
      </c>
      <c r="D16" s="163" t="s">
        <v>114</v>
      </c>
      <c r="E16" s="163" t="s">
        <v>115</v>
      </c>
      <c r="F16" s="163" t="s">
        <v>397</v>
      </c>
      <c r="G16" s="163" t="s">
        <v>398</v>
      </c>
      <c r="H16" s="163" t="s">
        <v>399</v>
      </c>
      <c r="I16" s="163" t="s">
        <v>400</v>
      </c>
      <c r="J16" s="78"/>
      <c r="K16" s="78"/>
      <c r="L16" s="78"/>
      <c r="AA16" s="78"/>
    </row>
    <row r="17" spans="2:27">
      <c r="B17" s="79" t="s">
        <v>119</v>
      </c>
      <c r="C17" s="175">
        <f>'Data inputs'!G16*'Sensitivity analyses'!$I11</f>
        <v>0</v>
      </c>
      <c r="D17" s="175">
        <f>'Data inputs'!H16*'Sensitivity analyses'!$I11</f>
        <v>0</v>
      </c>
      <c r="E17" s="175">
        <f>'Data inputs'!I16*'Sensitivity analyses'!$I11</f>
        <v>0</v>
      </c>
      <c r="F17" s="224">
        <f>SUM('Indicative values'!C9, 'Indicative values'!D9)</f>
        <v>20.07</v>
      </c>
      <c r="G17" s="179">
        <f>C17*$F17</f>
        <v>0</v>
      </c>
      <c r="H17" s="179">
        <f t="shared" ref="H17" si="4">D17*$F17</f>
        <v>0</v>
      </c>
      <c r="I17" s="179">
        <f t="shared" ref="I17:I21" si="5">E17*$F17</f>
        <v>0</v>
      </c>
      <c r="J17" s="103"/>
      <c r="K17" s="103"/>
      <c r="L17" s="103"/>
      <c r="AA17" s="78"/>
    </row>
    <row r="18" spans="2:27">
      <c r="B18" s="79" t="s">
        <v>120</v>
      </c>
      <c r="C18" s="175">
        <f>'Data inputs'!G17*'Sensitivity analyses'!$I12</f>
        <v>0</v>
      </c>
      <c r="D18" s="175">
        <f>'Data inputs'!H17*'Sensitivity analyses'!$I12</f>
        <v>0</v>
      </c>
      <c r="E18" s="175">
        <f>'Data inputs'!I17*'Sensitivity analyses'!$I12</f>
        <v>0</v>
      </c>
      <c r="F18" s="224">
        <f>SUM('Indicative values'!C10, 'Indicative values'!D10)</f>
        <v>54.627184155539069</v>
      </c>
      <c r="G18" s="179">
        <f>C18*$F18</f>
        <v>0</v>
      </c>
      <c r="H18" s="179">
        <f>D18*$F18</f>
        <v>0</v>
      </c>
      <c r="I18" s="179">
        <f t="shared" si="5"/>
        <v>0</v>
      </c>
      <c r="J18" s="103"/>
      <c r="K18" s="103"/>
      <c r="L18" s="103"/>
      <c r="AA18" s="78"/>
    </row>
    <row r="19" spans="2:27">
      <c r="B19" s="79" t="s">
        <v>121</v>
      </c>
      <c r="C19" s="175">
        <f>'Data inputs'!G18*'Sensitivity analyses'!$I13</f>
        <v>0</v>
      </c>
      <c r="D19" s="175">
        <f>'Data inputs'!H18*'Sensitivity analyses'!$I13</f>
        <v>0</v>
      </c>
      <c r="E19" s="175">
        <f>'Data inputs'!I18*'Sensitivity analyses'!$I13</f>
        <v>0</v>
      </c>
      <c r="F19" s="224">
        <f>SUM('Indicative values'!C11, 'Indicative values'!D11)</f>
        <v>571.57330602349452</v>
      </c>
      <c r="G19" s="179">
        <f t="shared" ref="G19:G21" si="6">C19*$F19</f>
        <v>0</v>
      </c>
      <c r="H19" s="179">
        <f t="shared" ref="H19:H21" si="7">D19*$F19</f>
        <v>0</v>
      </c>
      <c r="I19" s="179">
        <f t="shared" si="5"/>
        <v>0</v>
      </c>
      <c r="J19" s="103"/>
      <c r="K19" s="103"/>
      <c r="L19" s="103"/>
      <c r="AA19" s="78"/>
    </row>
    <row r="20" spans="2:27">
      <c r="B20" s="79" t="s">
        <v>194</v>
      </c>
      <c r="C20" s="175">
        <f>'Data inputs'!G19*'Sensitivity analyses'!$I14</f>
        <v>0</v>
      </c>
      <c r="D20" s="175">
        <f>'Data inputs'!H19*'Sensitivity analyses'!$I14</f>
        <v>0</v>
      </c>
      <c r="E20" s="175">
        <f>'Data inputs'!I19*'Sensitivity analyses'!$I14</f>
        <v>0</v>
      </c>
      <c r="F20" s="224">
        <f>SUM('Indicative values'!C12, 'Indicative values'!D12)</f>
        <v>181.92857747228959</v>
      </c>
      <c r="G20" s="179">
        <f t="shared" si="6"/>
        <v>0</v>
      </c>
      <c r="H20" s="179">
        <f t="shared" si="7"/>
        <v>0</v>
      </c>
      <c r="I20" s="179">
        <f t="shared" si="5"/>
        <v>0</v>
      </c>
      <c r="J20" s="103"/>
      <c r="K20" s="103"/>
      <c r="L20" s="103"/>
      <c r="AA20" s="78"/>
    </row>
    <row r="21" spans="2:27">
      <c r="B21" s="79" t="s">
        <v>123</v>
      </c>
      <c r="C21" s="175">
        <f>'Data inputs'!G20*'Sensitivity analyses'!$I15</f>
        <v>0</v>
      </c>
      <c r="D21" s="175">
        <f>'Data inputs'!H20*'Sensitivity analyses'!$I15</f>
        <v>0</v>
      </c>
      <c r="E21" s="175">
        <f>'Data inputs'!I20*'Sensitivity analyses'!$I15</f>
        <v>0</v>
      </c>
      <c r="F21" s="224">
        <f>SUM('Indicative values'!C13, 'Indicative values'!D13)</f>
        <v>117.37802710780679</v>
      </c>
      <c r="G21" s="179">
        <f t="shared" si="6"/>
        <v>0</v>
      </c>
      <c r="H21" s="179">
        <f t="shared" si="7"/>
        <v>0</v>
      </c>
      <c r="I21" s="179">
        <f t="shared" si="5"/>
        <v>0</v>
      </c>
      <c r="J21" s="103"/>
      <c r="K21" s="103"/>
      <c r="L21" s="103"/>
      <c r="AA21" s="78"/>
    </row>
    <row r="22" spans="2:27">
      <c r="B22" s="79" t="s">
        <v>401</v>
      </c>
      <c r="C22" s="175">
        <f>SUM(C17:C21)</f>
        <v>0</v>
      </c>
      <c r="D22" s="175">
        <f t="shared" ref="D22" si="8">SUM(D17:D21)</f>
        <v>0</v>
      </c>
      <c r="E22" s="175">
        <f t="shared" ref="E22" si="9">SUM(E17:E21)</f>
        <v>0</v>
      </c>
      <c r="F22" s="98"/>
      <c r="G22" s="179">
        <f>SUM(G17:G21)</f>
        <v>0</v>
      </c>
      <c r="H22" s="179">
        <f t="shared" ref="H22" si="10">SUM(H17:H21)</f>
        <v>0</v>
      </c>
      <c r="I22" s="179">
        <f t="shared" ref="I22" si="11">SUM(I17:I21)</f>
        <v>0</v>
      </c>
      <c r="J22" s="103"/>
      <c r="K22" s="103"/>
      <c r="L22" s="103"/>
      <c r="AA22" s="78"/>
    </row>
    <row r="23" spans="2:27" ht="13.9" customHeight="1">
      <c r="B23" s="78"/>
      <c r="AA23" s="78"/>
    </row>
    <row r="24" spans="2:27" ht="13.9" customHeight="1">
      <c r="B24" s="400" t="s">
        <v>457</v>
      </c>
      <c r="C24" s="401"/>
      <c r="D24" s="401"/>
      <c r="E24" s="401"/>
      <c r="F24" s="401"/>
      <c r="G24" s="401"/>
      <c r="H24" s="402"/>
    </row>
    <row r="25" spans="2:27" s="206" customFormat="1" ht="27.75" customHeight="1">
      <c r="B25" s="403"/>
      <c r="C25" s="163" t="s">
        <v>458</v>
      </c>
      <c r="D25" s="163" t="s">
        <v>459</v>
      </c>
      <c r="E25" s="163" t="s">
        <v>460</v>
      </c>
      <c r="F25" s="163" t="s">
        <v>461</v>
      </c>
      <c r="G25" s="163" t="s">
        <v>462</v>
      </c>
      <c r="H25" s="163" t="s">
        <v>463</v>
      </c>
    </row>
    <row r="26" spans="2:27" ht="13.9" customHeight="1">
      <c r="B26" s="79" t="s">
        <v>180</v>
      </c>
      <c r="C26" s="180">
        <f>G13</f>
        <v>0</v>
      </c>
      <c r="D26" s="180">
        <f>H13</f>
        <v>0</v>
      </c>
      <c r="E26" s="180">
        <f>I13</f>
        <v>0</v>
      </c>
      <c r="F26" s="185">
        <f>G22</f>
        <v>0</v>
      </c>
      <c r="G26" s="185">
        <f>H22</f>
        <v>0</v>
      </c>
      <c r="H26" s="185">
        <f>I22</f>
        <v>0</v>
      </c>
    </row>
    <row r="27" spans="2:27" ht="13.9" customHeight="1">
      <c r="B27" s="78"/>
      <c r="C27" s="103"/>
      <c r="D27" s="103"/>
      <c r="E27" s="103"/>
    </row>
    <row r="28" spans="2:27" ht="13.9" customHeight="1">
      <c r="B28" s="400" t="s">
        <v>464</v>
      </c>
      <c r="C28" s="401"/>
      <c r="D28" s="401"/>
      <c r="E28" s="401"/>
      <c r="F28" s="401"/>
      <c r="G28" s="401"/>
      <c r="H28" s="402"/>
    </row>
    <row r="29" spans="2:27" ht="41.25" customHeight="1">
      <c r="B29" s="320" t="s">
        <v>112</v>
      </c>
      <c r="C29" s="163" t="s">
        <v>458</v>
      </c>
      <c r="D29" s="163" t="s">
        <v>459</v>
      </c>
      <c r="E29" s="163" t="s">
        <v>460</v>
      </c>
      <c r="F29" s="163" t="s">
        <v>461</v>
      </c>
      <c r="G29" s="163" t="s">
        <v>462</v>
      </c>
      <c r="H29" s="163" t="s">
        <v>463</v>
      </c>
    </row>
    <row r="30" spans="2:27" ht="13.9" customHeight="1">
      <c r="B30" s="79" t="s">
        <v>119</v>
      </c>
      <c r="C30" s="181">
        <f>C8*'Indicative values'!$F9*-1</f>
        <v>0</v>
      </c>
      <c r="D30" s="181">
        <f>D8*'Indicative values'!$F9*-1</f>
        <v>0</v>
      </c>
      <c r="E30" s="181">
        <f>E8*'Indicative values'!$F9*-1</f>
        <v>0</v>
      </c>
      <c r="F30" s="181">
        <f>C17*'Indicative values'!$F9*-1</f>
        <v>0</v>
      </c>
      <c r="G30" s="181">
        <f>D17*'Indicative values'!$F9*-1</f>
        <v>0</v>
      </c>
      <c r="H30" s="181">
        <f>E17*'Indicative values'!$F9*-1</f>
        <v>0</v>
      </c>
    </row>
    <row r="31" spans="2:27" ht="13.9" customHeight="1">
      <c r="B31" s="79" t="s">
        <v>120</v>
      </c>
      <c r="C31" s="181">
        <f>C9*'Indicative values'!$F10*-1</f>
        <v>0</v>
      </c>
      <c r="D31" s="181">
        <f>D9*'Indicative values'!$F10*-1</f>
        <v>0</v>
      </c>
      <c r="E31" s="181">
        <f>E9*'Indicative values'!$F10*-1</f>
        <v>0</v>
      </c>
      <c r="F31" s="181">
        <f>C18*'Indicative values'!$F10*-1</f>
        <v>0</v>
      </c>
      <c r="G31" s="181">
        <f>D18*'Indicative values'!$F10*-1</f>
        <v>0</v>
      </c>
      <c r="H31" s="181">
        <f>E18*'Indicative values'!$F10*-1</f>
        <v>0</v>
      </c>
    </row>
    <row r="32" spans="2:27" ht="13.9" customHeight="1">
      <c r="B32" s="79" t="s">
        <v>121</v>
      </c>
      <c r="C32" s="181">
        <f>C10*'Indicative values'!$F11*-1</f>
        <v>0</v>
      </c>
      <c r="D32" s="181">
        <f>D10*'Indicative values'!$F11*-1</f>
        <v>0</v>
      </c>
      <c r="E32" s="181">
        <f>E10*'Indicative values'!$F11*-1</f>
        <v>0</v>
      </c>
      <c r="F32" s="181">
        <f>C19*'Indicative values'!$F11*-1</f>
        <v>0</v>
      </c>
      <c r="G32" s="181">
        <f>D19*'Indicative values'!$F11*-1</f>
        <v>0</v>
      </c>
      <c r="H32" s="181">
        <f>E19*'Indicative values'!$F11*-1</f>
        <v>0</v>
      </c>
    </row>
    <row r="33" spans="1:12" ht="13.9" customHeight="1">
      <c r="B33" s="79" t="s">
        <v>194</v>
      </c>
      <c r="C33" s="181">
        <f>C11*'Indicative values'!$F12*-1</f>
        <v>0</v>
      </c>
      <c r="D33" s="181">
        <f>D11*'Indicative values'!$F12*-1</f>
        <v>0</v>
      </c>
      <c r="E33" s="181">
        <f>E11*'Indicative values'!$F12*-1</f>
        <v>0</v>
      </c>
      <c r="F33" s="181">
        <f>C20*'Indicative values'!$F12*-1</f>
        <v>0</v>
      </c>
      <c r="G33" s="181">
        <f>D20*'Indicative values'!$F12*-1</f>
        <v>0</v>
      </c>
      <c r="H33" s="181">
        <f>E20*'Indicative values'!$F12*-1</f>
        <v>0</v>
      </c>
    </row>
    <row r="34" spans="1:12" ht="13.9" customHeight="1">
      <c r="B34" s="79" t="s">
        <v>123</v>
      </c>
      <c r="C34" s="181">
        <f>C12*'Indicative values'!$F13*-1</f>
        <v>0</v>
      </c>
      <c r="D34" s="181">
        <f>D12*'Indicative values'!$F13*-1</f>
        <v>0</v>
      </c>
      <c r="E34" s="181">
        <f>E12*'Indicative values'!$F13*-1</f>
        <v>0</v>
      </c>
      <c r="F34" s="181">
        <f>C21*'Indicative values'!$F13*-1</f>
        <v>0</v>
      </c>
      <c r="G34" s="181">
        <f>D21*'Indicative values'!$F13*-1</f>
        <v>0</v>
      </c>
      <c r="H34" s="181">
        <f>E21*'Indicative values'!$F13*-1</f>
        <v>0</v>
      </c>
    </row>
    <row r="35" spans="1:12" ht="13.9" customHeight="1">
      <c r="B35" s="79" t="s">
        <v>401</v>
      </c>
      <c r="C35" s="181">
        <f>SUM(C30:C34)</f>
        <v>0</v>
      </c>
      <c r="D35" s="181">
        <f t="shared" ref="D35:H35" si="12">SUM(D30:D34)</f>
        <v>0</v>
      </c>
      <c r="E35" s="181">
        <f t="shared" si="12"/>
        <v>0</v>
      </c>
      <c r="F35" s="181">
        <f t="shared" si="12"/>
        <v>0</v>
      </c>
      <c r="G35" s="181">
        <f t="shared" si="12"/>
        <v>0</v>
      </c>
      <c r="H35" s="181">
        <f t="shared" si="12"/>
        <v>0</v>
      </c>
    </row>
    <row r="36" spans="1:12" ht="13.9" customHeight="1">
      <c r="B36" s="542" t="s">
        <v>465</v>
      </c>
      <c r="C36" s="542"/>
      <c r="D36" s="542"/>
      <c r="E36" s="542"/>
      <c r="F36" s="542"/>
      <c r="G36" s="542"/>
      <c r="H36" s="542"/>
    </row>
    <row r="37" spans="1:12" ht="13.9" customHeight="1">
      <c r="B37" s="78"/>
      <c r="C37" s="103"/>
      <c r="D37" s="103"/>
      <c r="E37" s="103"/>
    </row>
    <row r="38" spans="1:12" s="195" customFormat="1">
      <c r="A38" s="20"/>
      <c r="B38" s="201" t="s">
        <v>124</v>
      </c>
    </row>
    <row r="39" spans="1:12"/>
    <row r="40" spans="1:12">
      <c r="B40" s="400" t="s">
        <v>466</v>
      </c>
      <c r="C40" s="401"/>
      <c r="D40" s="401"/>
      <c r="E40" s="401"/>
      <c r="F40" s="401"/>
      <c r="G40" s="401"/>
      <c r="H40" s="401"/>
      <c r="I40" s="402"/>
      <c r="J40" s="78"/>
      <c r="K40" s="78"/>
      <c r="L40" s="78"/>
    </row>
    <row r="41" spans="1:12" ht="51">
      <c r="B41" s="294" t="s">
        <v>112</v>
      </c>
      <c r="C41" s="163" t="s">
        <v>113</v>
      </c>
      <c r="D41" s="163" t="s">
        <v>114</v>
      </c>
      <c r="E41" s="163" t="s">
        <v>115</v>
      </c>
      <c r="F41" s="163" t="s">
        <v>397</v>
      </c>
      <c r="G41" s="163" t="s">
        <v>398</v>
      </c>
      <c r="H41" s="163" t="s">
        <v>399</v>
      </c>
      <c r="I41" s="163" t="s">
        <v>400</v>
      </c>
      <c r="J41" s="78"/>
      <c r="K41" s="78"/>
      <c r="L41" s="78"/>
    </row>
    <row r="42" spans="1:12">
      <c r="B42" s="79" t="s">
        <v>126</v>
      </c>
      <c r="C42" s="175">
        <f>'Data inputs'!G24*'Sensitivity analyses'!$H18</f>
        <v>0</v>
      </c>
      <c r="D42" s="175">
        <f>'Data inputs'!H24*'Sensitivity analyses'!$H18</f>
        <v>0</v>
      </c>
      <c r="E42" s="175">
        <f>'Data inputs'!I24*'Sensitivity analyses'!$H18</f>
        <v>0</v>
      </c>
      <c r="F42" s="224">
        <f>'Indicative values'!H19</f>
        <v>244.61700000000002</v>
      </c>
      <c r="G42" s="176">
        <f>C42*$F$42</f>
        <v>0</v>
      </c>
      <c r="H42" s="176">
        <f>D42*$F$42</f>
        <v>0</v>
      </c>
      <c r="I42" s="176">
        <f>E42*$F$42</f>
        <v>0</v>
      </c>
      <c r="J42" s="189"/>
      <c r="K42" s="189"/>
      <c r="L42" s="189"/>
    </row>
    <row r="43" spans="1:12">
      <c r="B43" s="79" t="s">
        <v>127</v>
      </c>
      <c r="C43" s="175">
        <f>'Data inputs'!G25*'Sensitivity analyses'!$H19</f>
        <v>0</v>
      </c>
      <c r="D43" s="175">
        <f>'Data inputs'!H25*'Sensitivity analyses'!$H19</f>
        <v>0</v>
      </c>
      <c r="E43" s="175">
        <f>'Data inputs'!I25*'Sensitivity analyses'!$H19</f>
        <v>0</v>
      </c>
      <c r="F43" s="224">
        <f>'Indicative values'!H20</f>
        <v>118.11</v>
      </c>
      <c r="G43" s="177">
        <f>C43*$F$43</f>
        <v>0</v>
      </c>
      <c r="H43" s="177">
        <f>D43*$F$43</f>
        <v>0</v>
      </c>
      <c r="I43" s="177">
        <f>E43*$F$43</f>
        <v>0</v>
      </c>
      <c r="J43" s="189"/>
      <c r="K43" s="189"/>
      <c r="L43" s="189"/>
    </row>
    <row r="44" spans="1:12">
      <c r="B44" s="79" t="s">
        <v>128</v>
      </c>
      <c r="C44" s="175">
        <f>'Data inputs'!G26*'Sensitivity analyses'!$H20</f>
        <v>0</v>
      </c>
      <c r="D44" s="175">
        <f>'Data inputs'!H26*'Sensitivity analyses'!$H20</f>
        <v>0</v>
      </c>
      <c r="E44" s="175">
        <f>'Data inputs'!I26*'Sensitivity analyses'!$H20</f>
        <v>0</v>
      </c>
      <c r="F44" s="224">
        <f>'Indicative values'!H21</f>
        <v>223.18</v>
      </c>
      <c r="G44" s="177">
        <f>C44*$F$44</f>
        <v>0</v>
      </c>
      <c r="H44" s="177">
        <f>D44*$F$44</f>
        <v>0</v>
      </c>
      <c r="I44" s="177">
        <f>E44*$F$44</f>
        <v>0</v>
      </c>
      <c r="J44" s="189"/>
      <c r="K44" s="189"/>
      <c r="L44" s="189"/>
    </row>
    <row r="45" spans="1:12">
      <c r="B45" s="79" t="s">
        <v>129</v>
      </c>
      <c r="C45" s="175">
        <f>'Data inputs'!G27*'Sensitivity analyses'!$H21</f>
        <v>0</v>
      </c>
      <c r="D45" s="175">
        <f>'Data inputs'!H27*'Sensitivity analyses'!$H21</f>
        <v>0</v>
      </c>
      <c r="E45" s="175">
        <f>'Data inputs'!I27*'Sensitivity analyses'!$H21</f>
        <v>0</v>
      </c>
      <c r="F45" s="224">
        <f>'Indicative values'!H22</f>
        <v>230.30525734513276</v>
      </c>
      <c r="G45" s="177">
        <f>C45*$F$45</f>
        <v>0</v>
      </c>
      <c r="H45" s="177">
        <f>D45*$F$45</f>
        <v>0</v>
      </c>
      <c r="I45" s="177">
        <f>E45*$F$45</f>
        <v>0</v>
      </c>
      <c r="J45" s="189"/>
      <c r="K45" s="189"/>
      <c r="L45" s="189"/>
    </row>
    <row r="46" spans="1:12">
      <c r="B46" s="79" t="s">
        <v>401</v>
      </c>
      <c r="C46" s="175">
        <f>SUM(C42:C45)</f>
        <v>0</v>
      </c>
      <c r="D46" s="178">
        <f>SUM(D42:D45)</f>
        <v>0</v>
      </c>
      <c r="E46" s="178">
        <f>SUM(E42:E45)</f>
        <v>0</v>
      </c>
      <c r="F46" s="98"/>
      <c r="G46" s="177">
        <f>SUM(G42:G45)</f>
        <v>0</v>
      </c>
      <c r="H46" s="177">
        <f t="shared" ref="H46:I46" si="13">SUM(H42:H45)</f>
        <v>0</v>
      </c>
      <c r="I46" s="177">
        <f t="shared" si="13"/>
        <v>0</v>
      </c>
      <c r="J46" s="189"/>
      <c r="K46" s="189"/>
      <c r="L46" s="189"/>
    </row>
    <row r="47" spans="1:12">
      <c r="B47" s="109"/>
      <c r="C47" s="110"/>
      <c r="D47" s="110"/>
      <c r="E47" s="110"/>
      <c r="F47" s="110"/>
      <c r="G47" s="404"/>
      <c r="H47" s="404"/>
      <c r="I47" s="404"/>
      <c r="J47" s="189"/>
      <c r="K47" s="189"/>
      <c r="L47" s="189"/>
    </row>
    <row r="48" spans="1:12">
      <c r="B48" s="400" t="s">
        <v>467</v>
      </c>
      <c r="C48" s="401"/>
      <c r="D48" s="401"/>
      <c r="E48" s="401"/>
      <c r="F48" s="401"/>
      <c r="G48" s="401"/>
      <c r="H48" s="401"/>
      <c r="I48" s="402"/>
      <c r="J48" s="78"/>
      <c r="K48" s="78"/>
      <c r="L48" s="78"/>
    </row>
    <row r="49" spans="1:18" ht="51">
      <c r="B49" s="319" t="s">
        <v>112</v>
      </c>
      <c r="C49" s="163" t="s">
        <v>113</v>
      </c>
      <c r="D49" s="163" t="s">
        <v>114</v>
      </c>
      <c r="E49" s="163" t="s">
        <v>115</v>
      </c>
      <c r="F49" s="163" t="s">
        <v>397</v>
      </c>
      <c r="G49" s="163" t="s">
        <v>398</v>
      </c>
      <c r="H49" s="163" t="s">
        <v>399</v>
      </c>
      <c r="I49" s="163" t="s">
        <v>400</v>
      </c>
      <c r="J49" s="78"/>
      <c r="K49" s="78"/>
      <c r="L49" s="78"/>
    </row>
    <row r="50" spans="1:18">
      <c r="B50" s="79" t="s">
        <v>126</v>
      </c>
      <c r="C50" s="175">
        <f>'Data inputs'!G24*'Sensitivity analyses'!$I18</f>
        <v>0</v>
      </c>
      <c r="D50" s="175">
        <f>'Data inputs'!H24*'Sensitivity analyses'!$I18</f>
        <v>0</v>
      </c>
      <c r="E50" s="175">
        <f>'Data inputs'!I24*'Sensitivity analyses'!$I18</f>
        <v>0</v>
      </c>
      <c r="F50" s="224">
        <f>'Indicative values'!H19</f>
        <v>244.61700000000002</v>
      </c>
      <c r="G50" s="176">
        <f>C50*$F$50</f>
        <v>0</v>
      </c>
      <c r="H50" s="176">
        <f t="shared" ref="H50:I50" si="14">D50*$F$50</f>
        <v>0</v>
      </c>
      <c r="I50" s="176">
        <f t="shared" si="14"/>
        <v>0</v>
      </c>
      <c r="J50" s="189"/>
      <c r="K50" s="189"/>
      <c r="L50" s="189"/>
    </row>
    <row r="51" spans="1:18">
      <c r="B51" s="79" t="s">
        <v>127</v>
      </c>
      <c r="C51" s="175">
        <f>'Data inputs'!G25*'Sensitivity analyses'!$I19</f>
        <v>0</v>
      </c>
      <c r="D51" s="175">
        <f>'Data inputs'!H25*'Sensitivity analyses'!$I19</f>
        <v>0</v>
      </c>
      <c r="E51" s="175">
        <f>'Data inputs'!I25*'Sensitivity analyses'!$I19</f>
        <v>0</v>
      </c>
      <c r="F51" s="224">
        <f>'Indicative values'!H20</f>
        <v>118.11</v>
      </c>
      <c r="G51" s="177">
        <f>C51*$F$51</f>
        <v>0</v>
      </c>
      <c r="H51" s="177">
        <f t="shared" ref="H51:I51" si="15">D51*$F$51</f>
        <v>0</v>
      </c>
      <c r="I51" s="177">
        <f t="shared" si="15"/>
        <v>0</v>
      </c>
      <c r="J51" s="189"/>
      <c r="K51" s="189"/>
      <c r="L51" s="189"/>
    </row>
    <row r="52" spans="1:18">
      <c r="B52" s="79" t="s">
        <v>128</v>
      </c>
      <c r="C52" s="175">
        <f>'Data inputs'!G26*'Sensitivity analyses'!$I20</f>
        <v>0</v>
      </c>
      <c r="D52" s="175">
        <f>'Data inputs'!H26*'Sensitivity analyses'!$I20</f>
        <v>0</v>
      </c>
      <c r="E52" s="175">
        <f>'Data inputs'!I26*'Sensitivity analyses'!$I20</f>
        <v>0</v>
      </c>
      <c r="F52" s="224">
        <f>'Indicative values'!H21</f>
        <v>223.18</v>
      </c>
      <c r="G52" s="177">
        <f>C52*$F$52</f>
        <v>0</v>
      </c>
      <c r="H52" s="177">
        <f t="shared" ref="H52:I52" si="16">D52*$F$52</f>
        <v>0</v>
      </c>
      <c r="I52" s="177">
        <f t="shared" si="16"/>
        <v>0</v>
      </c>
      <c r="J52" s="189"/>
      <c r="K52" s="189"/>
      <c r="L52" s="189"/>
    </row>
    <row r="53" spans="1:18" hidden="1">
      <c r="B53" s="79" t="s">
        <v>129</v>
      </c>
      <c r="C53" s="175">
        <f>'Data inputs'!G27*'Sensitivity analyses'!$I21</f>
        <v>0</v>
      </c>
      <c r="D53" s="175">
        <f>'Data inputs'!H27*'Sensitivity analyses'!$I21</f>
        <v>0</v>
      </c>
      <c r="E53" s="175">
        <f>'Data inputs'!I27*'Sensitivity analyses'!$I21</f>
        <v>0</v>
      </c>
      <c r="F53" s="224">
        <f>'Indicative values'!H22</f>
        <v>230.30525734513276</v>
      </c>
      <c r="G53" s="177">
        <f>C53*$F$53</f>
        <v>0</v>
      </c>
      <c r="H53" s="177">
        <f t="shared" ref="H53:I53" si="17">D53*$F$53</f>
        <v>0</v>
      </c>
      <c r="I53" s="177">
        <f t="shared" si="17"/>
        <v>0</v>
      </c>
      <c r="J53" s="189"/>
      <c r="K53" s="189"/>
      <c r="L53" s="189"/>
    </row>
    <row r="54" spans="1:18">
      <c r="B54" s="79" t="s">
        <v>401</v>
      </c>
      <c r="C54" s="175">
        <f>SUM(C50:C53)</f>
        <v>0</v>
      </c>
      <c r="D54" s="178">
        <f>SUM(D50:D53)</f>
        <v>0</v>
      </c>
      <c r="E54" s="178">
        <f>SUM(E50:E53)</f>
        <v>0</v>
      </c>
      <c r="F54" s="98"/>
      <c r="G54" s="177">
        <f>SUM(G50:G53)</f>
        <v>0</v>
      </c>
      <c r="H54" s="177">
        <f t="shared" ref="H54:I54" si="18">SUM(H50:H53)</f>
        <v>0</v>
      </c>
      <c r="I54" s="177">
        <f t="shared" si="18"/>
        <v>0</v>
      </c>
      <c r="J54" s="189"/>
      <c r="K54" s="189"/>
      <c r="L54" s="189"/>
    </row>
    <row r="55" spans="1:18"/>
    <row r="56" spans="1:18">
      <c r="B56" s="400" t="s">
        <v>468</v>
      </c>
      <c r="C56" s="401"/>
      <c r="D56" s="401"/>
      <c r="E56" s="401"/>
      <c r="F56" s="401"/>
      <c r="G56" s="401"/>
      <c r="H56" s="402"/>
    </row>
    <row r="57" spans="1:18" ht="38.25">
      <c r="B57" s="318"/>
      <c r="C57" s="405" t="s">
        <v>458</v>
      </c>
      <c r="D57" s="405" t="s">
        <v>459</v>
      </c>
      <c r="E57" s="405" t="s">
        <v>460</v>
      </c>
      <c r="F57" s="405" t="s">
        <v>461</v>
      </c>
      <c r="G57" s="405" t="s">
        <v>462</v>
      </c>
      <c r="H57" s="405" t="s">
        <v>463</v>
      </c>
    </row>
    <row r="58" spans="1:18">
      <c r="B58" s="79" t="s">
        <v>180</v>
      </c>
      <c r="C58" s="179">
        <f>G46</f>
        <v>0</v>
      </c>
      <c r="D58" s="179">
        <f>H46</f>
        <v>0</v>
      </c>
      <c r="E58" s="179">
        <f>I46</f>
        <v>0</v>
      </c>
      <c r="F58" s="177">
        <f>G54</f>
        <v>0</v>
      </c>
      <c r="G58" s="177">
        <f>H54</f>
        <v>0</v>
      </c>
      <c r="H58" s="177">
        <f>I54</f>
        <v>0</v>
      </c>
    </row>
    <row r="59" spans="1:18"/>
    <row r="60" spans="1:18" s="195" customFormat="1">
      <c r="A60" s="20"/>
      <c r="B60" s="201" t="s">
        <v>130</v>
      </c>
    </row>
    <row r="61" spans="1:18">
      <c r="B61" s="78"/>
    </row>
    <row r="62" spans="1:18">
      <c r="B62" s="400" t="s">
        <v>469</v>
      </c>
      <c r="C62" s="401"/>
      <c r="D62" s="401"/>
      <c r="E62" s="401"/>
      <c r="F62" s="401"/>
      <c r="G62" s="401"/>
      <c r="H62" s="401"/>
      <c r="I62" s="401"/>
      <c r="J62" s="401"/>
      <c r="K62" s="401"/>
      <c r="L62" s="401"/>
      <c r="M62" s="401"/>
      <c r="N62" s="401"/>
      <c r="O62" s="402"/>
      <c r="P62" s="78"/>
      <c r="Q62" s="78"/>
      <c r="R62" s="78"/>
    </row>
    <row r="63" spans="1:18" ht="51">
      <c r="B63" s="409" t="s">
        <v>133</v>
      </c>
      <c r="C63" s="163" t="s">
        <v>134</v>
      </c>
      <c r="D63" s="163" t="s">
        <v>135</v>
      </c>
      <c r="E63" s="163" t="s">
        <v>136</v>
      </c>
      <c r="F63" s="163" t="s">
        <v>411</v>
      </c>
      <c r="G63" s="163" t="s">
        <v>412</v>
      </c>
      <c r="H63" s="163" t="s">
        <v>413</v>
      </c>
      <c r="I63" s="163" t="s">
        <v>414</v>
      </c>
      <c r="J63" s="163" t="s">
        <v>415</v>
      </c>
      <c r="K63" s="163" t="s">
        <v>416</v>
      </c>
      <c r="L63" s="296" t="s">
        <v>417</v>
      </c>
      <c r="M63" s="296" t="s">
        <v>418</v>
      </c>
      <c r="N63" s="296" t="s">
        <v>419</v>
      </c>
      <c r="O63" s="296" t="s">
        <v>420</v>
      </c>
      <c r="P63" s="116"/>
      <c r="Q63" s="116"/>
      <c r="R63" s="116"/>
    </row>
    <row r="64" spans="1:18">
      <c r="B64" s="79" t="s">
        <v>470</v>
      </c>
      <c r="C64" s="178">
        <f>'Data inputs'!G31*'Sensitivity analyses'!$H24</f>
        <v>0</v>
      </c>
      <c r="D64" s="178">
        <f>'Data inputs'!H31*'Sensitivity analyses'!$H24</f>
        <v>0</v>
      </c>
      <c r="E64" s="178">
        <f>'Data inputs'!I31*'Sensitivity analyses'!$H24</f>
        <v>0</v>
      </c>
      <c r="F64" s="178" t="str">
        <f>'Data inputs'!K31</f>
        <v>Y</v>
      </c>
      <c r="G64" s="178" t="str">
        <f>'Data inputs'!L31</f>
        <v>Y</v>
      </c>
      <c r="H64" s="178" t="str">
        <f>'Data inputs'!M31</f>
        <v>Y</v>
      </c>
      <c r="I64" s="178" t="str">
        <f>'Data inputs'!N31</f>
        <v>Y</v>
      </c>
      <c r="J64" s="178" t="str">
        <f>'Data inputs'!O31</f>
        <v>Y</v>
      </c>
      <c r="K64" s="178" t="str">
        <f>'Data inputs'!P31</f>
        <v>N</v>
      </c>
      <c r="L64" s="224">
        <f>'Indicative values'!H28</f>
        <v>3481.0359333704969</v>
      </c>
      <c r="M64" s="182">
        <f>C64*(COUNTIF($F$64:$K$64, "Y")*$L$64)</f>
        <v>0</v>
      </c>
      <c r="N64" s="182">
        <f>D64*(COUNTIF($F$64:$K$64, "Y")*$L$64)</f>
        <v>0</v>
      </c>
      <c r="O64" s="182">
        <f>E64*(COUNTIF($F$64:$K$64, "Y")*$L$64)</f>
        <v>0</v>
      </c>
      <c r="P64" s="103"/>
      <c r="Q64" s="187"/>
      <c r="R64" s="187"/>
    </row>
    <row r="65" spans="2:18">
      <c r="B65" s="79" t="s">
        <v>471</v>
      </c>
      <c r="C65" s="178">
        <f>'Data inputs'!G32*'Sensitivity analyses'!$H25</f>
        <v>0</v>
      </c>
      <c r="D65" s="178">
        <f>'Data inputs'!H32*'Sensitivity analyses'!$H25</f>
        <v>0</v>
      </c>
      <c r="E65" s="178">
        <f>'Data inputs'!I32*'Sensitivity analyses'!$H25</f>
        <v>0</v>
      </c>
      <c r="F65" s="178" t="str">
        <f>'Data inputs'!K32</f>
        <v>Y</v>
      </c>
      <c r="G65" s="178" t="str">
        <f>'Data inputs'!L32</f>
        <v>Y</v>
      </c>
      <c r="H65" s="178" t="str">
        <f>'Data inputs'!M32</f>
        <v>Y</v>
      </c>
      <c r="I65" s="178" t="str">
        <f>'Data inputs'!N32</f>
        <v>Y</v>
      </c>
      <c r="J65" s="178" t="str">
        <f>'Data inputs'!O32</f>
        <v>Y</v>
      </c>
      <c r="K65" s="178" t="str">
        <f>'Data inputs'!P32</f>
        <v>N</v>
      </c>
      <c r="L65" s="224">
        <f>'Indicative values'!H29</f>
        <v>4001.1907280120654</v>
      </c>
      <c r="M65" s="183">
        <f>C65*(COUNTIF($F$65:$K$65, "Y")*$L$65)</f>
        <v>0</v>
      </c>
      <c r="N65" s="183">
        <f>D65*(COUNTIF($F$65:$K$65, "Y")*$L$65)</f>
        <v>0</v>
      </c>
      <c r="O65" s="183">
        <f>E65*(COUNTIF($F$65:$K$65, "Y")*$L$65)</f>
        <v>0</v>
      </c>
      <c r="P65" s="103"/>
      <c r="Q65" s="187"/>
      <c r="R65" s="187"/>
    </row>
    <row r="66" spans="2:18">
      <c r="B66" s="79" t="s">
        <v>199</v>
      </c>
      <c r="C66" s="178">
        <f>'Data inputs'!G33*'Sensitivity analyses'!$H26</f>
        <v>0</v>
      </c>
      <c r="D66" s="178">
        <f>'Data inputs'!H33*'Sensitivity analyses'!$H26</f>
        <v>0</v>
      </c>
      <c r="E66" s="178">
        <f>'Data inputs'!I33*'Sensitivity analyses'!$H26</f>
        <v>0</v>
      </c>
      <c r="F66" s="178" t="str">
        <f>'Data inputs'!K33</f>
        <v>Y</v>
      </c>
      <c r="G66" s="178" t="str">
        <f>'Data inputs'!L33</f>
        <v>Y</v>
      </c>
      <c r="H66" s="178" t="str">
        <f>'Data inputs'!M33</f>
        <v>Y</v>
      </c>
      <c r="I66" s="178" t="str">
        <f>'Data inputs'!N33</f>
        <v>Y</v>
      </c>
      <c r="J66" s="178" t="str">
        <f>'Data inputs'!O33</f>
        <v>Y</v>
      </c>
      <c r="K66" s="178" t="str">
        <f>'Data inputs'!P33</f>
        <v>N</v>
      </c>
      <c r="L66" s="224">
        <f>'Indicative values'!H30</f>
        <v>4641.3812444939967</v>
      </c>
      <c r="M66" s="183">
        <f>C66*(COUNTIF(F66:K66, "Y")*L66)</f>
        <v>0</v>
      </c>
      <c r="N66" s="183">
        <f>D66*(COUNTIF(F66:K66, "Y")*M66)</f>
        <v>0</v>
      </c>
      <c r="O66" s="183">
        <f>E66*(COUNTIF(F66:K66, "Y")*L66)</f>
        <v>0</v>
      </c>
      <c r="P66" s="103"/>
      <c r="Q66" s="187"/>
      <c r="R66" s="187"/>
    </row>
    <row r="67" spans="2:18">
      <c r="B67" s="79" t="s">
        <v>401</v>
      </c>
      <c r="C67" s="178">
        <f>SUM(C64:C66)</f>
        <v>0</v>
      </c>
      <c r="D67" s="178">
        <f t="shared" ref="D67:E67" si="19">SUM(D64:D66)</f>
        <v>0</v>
      </c>
      <c r="E67" s="178">
        <f t="shared" si="19"/>
        <v>0</v>
      </c>
      <c r="F67" s="105"/>
      <c r="G67" s="105"/>
      <c r="H67" s="105"/>
      <c r="I67" s="105"/>
      <c r="J67" s="105"/>
      <c r="K67" s="105"/>
      <c r="L67" s="98"/>
      <c r="M67" s="183">
        <f>SUM(M64:M66)</f>
        <v>0</v>
      </c>
      <c r="N67" s="183">
        <f>SUM(N64:N66)</f>
        <v>0</v>
      </c>
      <c r="O67" s="183">
        <f t="shared" ref="O67" si="20">SUM(O64:O66)</f>
        <v>0</v>
      </c>
      <c r="P67" s="103"/>
      <c r="Q67" s="187"/>
      <c r="R67" s="187"/>
    </row>
    <row r="68" spans="2:18" ht="13.9" customHeight="1"/>
    <row r="69" spans="2:18" ht="13.9" customHeight="1">
      <c r="B69" s="406" t="s">
        <v>472</v>
      </c>
      <c r="C69" s="407"/>
      <c r="D69" s="407"/>
      <c r="E69" s="407"/>
      <c r="F69" s="407"/>
      <c r="G69" s="407"/>
      <c r="H69" s="407"/>
      <c r="I69" s="407"/>
      <c r="J69" s="407"/>
      <c r="K69" s="407"/>
      <c r="L69" s="407"/>
      <c r="M69" s="407"/>
      <c r="N69" s="407"/>
      <c r="O69" s="408"/>
      <c r="P69" s="191"/>
      <c r="Q69" s="191"/>
      <c r="R69" s="191"/>
    </row>
    <row r="70" spans="2:18" ht="51">
      <c r="B70" s="409" t="s">
        <v>148</v>
      </c>
      <c r="C70" s="292" t="s">
        <v>149</v>
      </c>
      <c r="D70" s="292" t="s">
        <v>150</v>
      </c>
      <c r="E70" s="292" t="s">
        <v>151</v>
      </c>
      <c r="F70" s="163" t="s">
        <v>411</v>
      </c>
      <c r="G70" s="163" t="s">
        <v>412</v>
      </c>
      <c r="H70" s="163" t="s">
        <v>413</v>
      </c>
      <c r="I70" s="163" t="s">
        <v>414</v>
      </c>
      <c r="J70" s="163" t="s">
        <v>415</v>
      </c>
      <c r="K70" s="163" t="s">
        <v>416</v>
      </c>
      <c r="L70" s="296" t="s">
        <v>417</v>
      </c>
      <c r="M70" s="296" t="s">
        <v>418</v>
      </c>
      <c r="N70" s="296" t="s">
        <v>419</v>
      </c>
      <c r="O70" s="296" t="s">
        <v>420</v>
      </c>
      <c r="P70" s="188"/>
      <c r="Q70" s="188"/>
      <c r="R70" s="188"/>
    </row>
    <row r="71" spans="2:18">
      <c r="B71" s="79" t="s">
        <v>197</v>
      </c>
      <c r="C71" s="178">
        <f>'Data inputs'!G36*'Sensitivity analyses'!$H27</f>
        <v>0</v>
      </c>
      <c r="D71" s="178">
        <f>'Data inputs'!H36*'Sensitivity analyses'!$H27</f>
        <v>0</v>
      </c>
      <c r="E71" s="178">
        <f>'Data inputs'!I36*'Sensitivity analyses'!$H27</f>
        <v>0</v>
      </c>
      <c r="F71" s="178" t="str">
        <f>'Data inputs'!K36</f>
        <v>Y</v>
      </c>
      <c r="G71" s="178" t="str">
        <f>'Data inputs'!L36</f>
        <v>Y</v>
      </c>
      <c r="H71" s="178" t="str">
        <f>'Data inputs'!M36</f>
        <v>Y</v>
      </c>
      <c r="I71" s="178" t="str">
        <f>'Data inputs'!N36</f>
        <v>Y</v>
      </c>
      <c r="J71" s="178" t="str">
        <f>'Data inputs'!O36</f>
        <v>Y</v>
      </c>
      <c r="K71" s="178" t="str">
        <f>'Data inputs'!P36</f>
        <v>N</v>
      </c>
      <c r="L71" s="224">
        <f>'Indicative values'!H33</f>
        <v>1267.1561057124984</v>
      </c>
      <c r="M71" s="179">
        <f>C71*(COUNTIF($F$71:$K$71, "Y")*$L$71)</f>
        <v>0</v>
      </c>
      <c r="N71" s="179">
        <f>D71*(COUNTIF(F71:K71, "Y")*L71)</f>
        <v>0</v>
      </c>
      <c r="O71" s="179">
        <f>E71*(COUNTIF(F71:K71, "Y")*N71)</f>
        <v>0</v>
      </c>
      <c r="P71" s="103"/>
      <c r="Q71" s="103"/>
      <c r="R71" s="103"/>
    </row>
    <row r="72" spans="2:18">
      <c r="B72" s="79" t="s">
        <v>198</v>
      </c>
      <c r="C72" s="178">
        <f>'Data inputs'!G37*'Sensitivity analyses'!$H28</f>
        <v>0</v>
      </c>
      <c r="D72" s="178">
        <f>'Data inputs'!H37*'Sensitivity analyses'!$H28</f>
        <v>0</v>
      </c>
      <c r="E72" s="178">
        <f>'Data inputs'!I37*'Sensitivity analyses'!$H28</f>
        <v>0</v>
      </c>
      <c r="F72" s="178" t="str">
        <f>'Data inputs'!K37</f>
        <v>Y</v>
      </c>
      <c r="G72" s="178" t="str">
        <f>'Data inputs'!L37</f>
        <v>Y</v>
      </c>
      <c r="H72" s="178" t="str">
        <f>'Data inputs'!M37</f>
        <v>Y</v>
      </c>
      <c r="I72" s="178" t="str">
        <f>'Data inputs'!N37</f>
        <v>Y</v>
      </c>
      <c r="J72" s="178" t="str">
        <f>'Data inputs'!O37</f>
        <v>Y</v>
      </c>
      <c r="K72" s="178" t="str">
        <f>'Data inputs'!P37</f>
        <v>N</v>
      </c>
      <c r="L72" s="224">
        <f>'Indicative values'!H34</f>
        <v>1465.1492472300761</v>
      </c>
      <c r="M72" s="179">
        <f>C72*(COUNTIF($F$72:$K$72, "Y")*$L$72)</f>
        <v>0</v>
      </c>
      <c r="N72" s="179">
        <f>D72*(COUNTIF($F$72:$K$72, "Y")*$L$72)</f>
        <v>0</v>
      </c>
      <c r="O72" s="179">
        <f>E72*(COUNTIF($F$72:$K$72, "Y")*$L$72)</f>
        <v>0</v>
      </c>
      <c r="P72" s="103"/>
      <c r="Q72" s="103"/>
      <c r="R72" s="103"/>
    </row>
    <row r="73" spans="2:18">
      <c r="B73" s="79" t="s">
        <v>199</v>
      </c>
      <c r="C73" s="178">
        <f>'Data inputs'!G38*'Sensitivity analyses'!$H29</f>
        <v>0</v>
      </c>
      <c r="D73" s="178">
        <f>'Data inputs'!H38*'Sensitivity analyses'!$H29</f>
        <v>0</v>
      </c>
      <c r="E73" s="178">
        <f>'Data inputs'!I38*'Sensitivity analyses'!$H29</f>
        <v>0</v>
      </c>
      <c r="F73" s="178" t="str">
        <f>'Data inputs'!K38</f>
        <v>Y</v>
      </c>
      <c r="G73" s="178" t="str">
        <f>'Data inputs'!L38</f>
        <v>Y</v>
      </c>
      <c r="H73" s="178" t="str">
        <f>'Data inputs'!M38</f>
        <v>Y</v>
      </c>
      <c r="I73" s="178" t="str">
        <f>'Data inputs'!N38</f>
        <v>Y</v>
      </c>
      <c r="J73" s="178" t="str">
        <f>'Data inputs'!O38</f>
        <v>Y</v>
      </c>
      <c r="K73" s="178" t="str">
        <f>'Data inputs'!P38</f>
        <v>N</v>
      </c>
      <c r="L73" s="224">
        <f>'Indicative values'!H35</f>
        <v>1682.9417028994119</v>
      </c>
      <c r="M73" s="179">
        <f>C73*(COUNTIF($F$73:$K$73, "Y")*$L$73)</f>
        <v>0</v>
      </c>
      <c r="N73" s="179">
        <f>D73*(COUNTIF($F$73:$K$73, "Y")*$L$73)</f>
        <v>0</v>
      </c>
      <c r="O73" s="179">
        <f>E73*(COUNTIF($F$73:$K$73, "Y")*$L$73)</f>
        <v>0</v>
      </c>
      <c r="P73" s="103"/>
      <c r="Q73" s="103"/>
      <c r="R73" s="103"/>
    </row>
    <row r="74" spans="2:18" ht="13.9" customHeight="1">
      <c r="B74" s="79" t="s">
        <v>401</v>
      </c>
      <c r="C74" s="178">
        <f>SUM(C71:C73)</f>
        <v>0</v>
      </c>
      <c r="D74" s="178">
        <f t="shared" ref="D74:E74" si="21">SUM(D71:D73)</f>
        <v>0</v>
      </c>
      <c r="E74" s="178">
        <f t="shared" si="21"/>
        <v>0</v>
      </c>
      <c r="F74" s="98"/>
      <c r="G74" s="98"/>
      <c r="H74" s="98"/>
      <c r="I74" s="98"/>
      <c r="J74" s="98"/>
      <c r="K74" s="98"/>
      <c r="L74" s="106"/>
      <c r="M74" s="179">
        <f>SUM(M71:M73)</f>
        <v>0</v>
      </c>
      <c r="N74" s="179">
        <f>SUM(N71:N73)</f>
        <v>0</v>
      </c>
      <c r="O74" s="179">
        <f t="shared" ref="O74" si="22">SUM(O71:O73)</f>
        <v>0</v>
      </c>
      <c r="P74" s="103"/>
      <c r="Q74" s="103"/>
      <c r="R74" s="103"/>
    </row>
    <row r="75" spans="2:18" ht="13.9" customHeight="1">
      <c r="B75" s="99"/>
      <c r="C75" s="100"/>
      <c r="D75" s="100"/>
      <c r="E75" s="100"/>
      <c r="F75" s="100"/>
      <c r="G75" s="100"/>
      <c r="H75" s="100"/>
      <c r="I75" s="100"/>
      <c r="J75" s="100"/>
      <c r="K75" s="100"/>
      <c r="L75" s="107"/>
      <c r="M75" s="101"/>
      <c r="N75" s="101"/>
      <c r="O75" s="101"/>
      <c r="P75" s="103"/>
      <c r="Q75" s="103"/>
      <c r="R75" s="103"/>
    </row>
    <row r="76" spans="2:18">
      <c r="B76" s="400" t="s">
        <v>473</v>
      </c>
      <c r="C76" s="401"/>
      <c r="D76" s="401"/>
      <c r="E76" s="401"/>
      <c r="F76" s="401"/>
      <c r="G76" s="401"/>
      <c r="H76" s="401"/>
      <c r="I76" s="401"/>
      <c r="J76" s="401"/>
      <c r="K76" s="401"/>
      <c r="L76" s="401"/>
      <c r="M76" s="401"/>
      <c r="N76" s="401"/>
      <c r="O76" s="402"/>
      <c r="P76" s="78"/>
      <c r="Q76" s="78"/>
      <c r="R76" s="78"/>
    </row>
    <row r="77" spans="2:18" ht="51">
      <c r="B77" s="409" t="s">
        <v>133</v>
      </c>
      <c r="C77" s="163" t="s">
        <v>134</v>
      </c>
      <c r="D77" s="163" t="s">
        <v>135</v>
      </c>
      <c r="E77" s="163" t="s">
        <v>136</v>
      </c>
      <c r="F77" s="163" t="s">
        <v>411</v>
      </c>
      <c r="G77" s="163" t="s">
        <v>412</v>
      </c>
      <c r="H77" s="163" t="s">
        <v>413</v>
      </c>
      <c r="I77" s="163" t="s">
        <v>414</v>
      </c>
      <c r="J77" s="163" t="s">
        <v>415</v>
      </c>
      <c r="K77" s="163" t="s">
        <v>416</v>
      </c>
      <c r="L77" s="296" t="s">
        <v>417</v>
      </c>
      <c r="M77" s="296" t="s">
        <v>418</v>
      </c>
      <c r="N77" s="296" t="s">
        <v>419</v>
      </c>
      <c r="O77" s="296" t="s">
        <v>420</v>
      </c>
      <c r="P77" s="116"/>
      <c r="Q77" s="116"/>
      <c r="R77" s="116"/>
    </row>
    <row r="78" spans="2:18">
      <c r="B78" s="79" t="s">
        <v>470</v>
      </c>
      <c r="C78" s="178">
        <f>'Data inputs'!G31*'Sensitivity analyses'!$I24</f>
        <v>0</v>
      </c>
      <c r="D78" s="178">
        <f>'Data inputs'!H31*'Sensitivity analyses'!$I24</f>
        <v>0</v>
      </c>
      <c r="E78" s="178">
        <f>'Data inputs'!I31*'Sensitivity analyses'!$I24</f>
        <v>0</v>
      </c>
      <c r="F78" s="178" t="str">
        <f>'Data inputs'!K31</f>
        <v>Y</v>
      </c>
      <c r="G78" s="178" t="str">
        <f>'Data inputs'!L31</f>
        <v>Y</v>
      </c>
      <c r="H78" s="178" t="str">
        <f>'Data inputs'!M31</f>
        <v>Y</v>
      </c>
      <c r="I78" s="178" t="str">
        <f>'Data inputs'!N31</f>
        <v>Y</v>
      </c>
      <c r="J78" s="178" t="str">
        <f>'Data inputs'!O31</f>
        <v>Y</v>
      </c>
      <c r="K78" s="178" t="str">
        <f>'Data inputs'!P31</f>
        <v>N</v>
      </c>
      <c r="L78" s="224">
        <f>'Indicative values'!H28</f>
        <v>3481.0359333704969</v>
      </c>
      <c r="M78" s="200">
        <f>C78*(COUNTIF($F78:$K78, "Y")*$L78)</f>
        <v>0</v>
      </c>
      <c r="N78" s="200">
        <f t="shared" ref="N78:O80" si="23">D78*(COUNTIF($F78:$K78, "Y")*$L78)</f>
        <v>0</v>
      </c>
      <c r="O78" s="200">
        <f t="shared" si="23"/>
        <v>0</v>
      </c>
      <c r="P78" s="103"/>
      <c r="Q78" s="103"/>
      <c r="R78" s="103"/>
    </row>
    <row r="79" spans="2:18">
      <c r="B79" s="79" t="s">
        <v>471</v>
      </c>
      <c r="C79" s="178">
        <f>'Data inputs'!G32*'Sensitivity analyses'!$I25</f>
        <v>0</v>
      </c>
      <c r="D79" s="178">
        <f>'Data inputs'!H32*'Sensitivity analyses'!$I25</f>
        <v>0</v>
      </c>
      <c r="E79" s="178">
        <f>'Data inputs'!I32*'Sensitivity analyses'!$I25</f>
        <v>0</v>
      </c>
      <c r="F79" s="178" t="str">
        <f>'Data inputs'!K32</f>
        <v>Y</v>
      </c>
      <c r="G79" s="178" t="str">
        <f>'Data inputs'!L32</f>
        <v>Y</v>
      </c>
      <c r="H79" s="178" t="str">
        <f>'Data inputs'!M32</f>
        <v>Y</v>
      </c>
      <c r="I79" s="178" t="str">
        <f>'Data inputs'!N32</f>
        <v>Y</v>
      </c>
      <c r="J79" s="178" t="str">
        <f>'Data inputs'!O32</f>
        <v>Y</v>
      </c>
      <c r="K79" s="178" t="str">
        <f>'Data inputs'!P32</f>
        <v>N</v>
      </c>
      <c r="L79" s="224">
        <f>'Indicative values'!H29</f>
        <v>4001.1907280120654</v>
      </c>
      <c r="M79" s="200">
        <f>C79*(COUNTIF($F79:$K79, "Y")*$L79)</f>
        <v>0</v>
      </c>
      <c r="N79" s="200">
        <f t="shared" si="23"/>
        <v>0</v>
      </c>
      <c r="O79" s="200">
        <f t="shared" si="23"/>
        <v>0</v>
      </c>
      <c r="P79" s="103"/>
      <c r="Q79" s="103"/>
      <c r="R79" s="103"/>
    </row>
    <row r="80" spans="2:18">
      <c r="B80" s="79" t="s">
        <v>199</v>
      </c>
      <c r="C80" s="178">
        <f>'Data inputs'!G33*'Sensitivity analyses'!$I26</f>
        <v>0</v>
      </c>
      <c r="D80" s="178">
        <f>'Data inputs'!H33*'Sensitivity analyses'!$I26</f>
        <v>0</v>
      </c>
      <c r="E80" s="178">
        <f>'Data inputs'!I33*'Sensitivity analyses'!$I26</f>
        <v>0</v>
      </c>
      <c r="F80" s="178" t="str">
        <f>'Data inputs'!K33</f>
        <v>Y</v>
      </c>
      <c r="G80" s="178" t="str">
        <f>'Data inputs'!L33</f>
        <v>Y</v>
      </c>
      <c r="H80" s="178" t="str">
        <f>'Data inputs'!M33</f>
        <v>Y</v>
      </c>
      <c r="I80" s="178" t="str">
        <f>'Data inputs'!N33</f>
        <v>Y</v>
      </c>
      <c r="J80" s="178" t="str">
        <f>'Data inputs'!O33</f>
        <v>Y</v>
      </c>
      <c r="K80" s="178" t="str">
        <f>'Data inputs'!P33</f>
        <v>N</v>
      </c>
      <c r="L80" s="224">
        <f>'Indicative values'!H30</f>
        <v>4641.3812444939967</v>
      </c>
      <c r="M80" s="200">
        <f t="shared" ref="M80" si="24">C80*(COUNTIF($F80:$K80, "Y")*$L80)</f>
        <v>0</v>
      </c>
      <c r="N80" s="200">
        <f t="shared" si="23"/>
        <v>0</v>
      </c>
      <c r="O80" s="200">
        <f t="shared" si="23"/>
        <v>0</v>
      </c>
      <c r="P80" s="103"/>
      <c r="Q80" s="103"/>
      <c r="R80" s="103"/>
    </row>
    <row r="81" spans="1:33">
      <c r="B81" s="79" t="s">
        <v>401</v>
      </c>
      <c r="C81" s="178">
        <f>SUM(C78:C80)</f>
        <v>0</v>
      </c>
      <c r="D81" s="178">
        <f t="shared" ref="D81:E81" si="25">SUM(D78:D80)</f>
        <v>0</v>
      </c>
      <c r="E81" s="178">
        <f t="shared" si="25"/>
        <v>0</v>
      </c>
      <c r="F81" s="105"/>
      <c r="G81" s="105"/>
      <c r="H81" s="105"/>
      <c r="I81" s="105"/>
      <c r="J81" s="105"/>
      <c r="K81" s="105"/>
      <c r="L81" s="98"/>
      <c r="M81" s="243">
        <f>SUM(M78:M80)</f>
        <v>0</v>
      </c>
      <c r="N81" s="243">
        <f>SUM(N78:N80)</f>
        <v>0</v>
      </c>
      <c r="O81" s="243">
        <f t="shared" ref="O81" si="26">SUM(O78:O80)</f>
        <v>0</v>
      </c>
      <c r="P81" s="103"/>
      <c r="Q81" s="187"/>
      <c r="R81" s="187"/>
    </row>
    <row r="82" spans="1:33" ht="13.9" customHeight="1"/>
    <row r="83" spans="1:33" ht="13.9" customHeight="1">
      <c r="B83" s="406" t="s">
        <v>474</v>
      </c>
      <c r="C83" s="407"/>
      <c r="D83" s="407"/>
      <c r="E83" s="407"/>
      <c r="F83" s="407"/>
      <c r="G83" s="407"/>
      <c r="H83" s="407"/>
      <c r="I83" s="407"/>
      <c r="J83" s="407"/>
      <c r="K83" s="407"/>
      <c r="L83" s="407"/>
      <c r="M83" s="407"/>
      <c r="N83" s="407"/>
      <c r="O83" s="408"/>
      <c r="P83" s="191"/>
      <c r="Q83" s="191"/>
      <c r="R83" s="191"/>
    </row>
    <row r="84" spans="1:33" ht="51">
      <c r="B84" s="409" t="s">
        <v>148</v>
      </c>
      <c r="C84" s="292" t="s">
        <v>149</v>
      </c>
      <c r="D84" s="292" t="s">
        <v>150</v>
      </c>
      <c r="E84" s="292" t="s">
        <v>151</v>
      </c>
      <c r="F84" s="163" t="s">
        <v>411</v>
      </c>
      <c r="G84" s="163" t="s">
        <v>412</v>
      </c>
      <c r="H84" s="163" t="s">
        <v>413</v>
      </c>
      <c r="I84" s="163" t="s">
        <v>414</v>
      </c>
      <c r="J84" s="163" t="s">
        <v>415</v>
      </c>
      <c r="K84" s="163" t="s">
        <v>416</v>
      </c>
      <c r="L84" s="296" t="s">
        <v>417</v>
      </c>
      <c r="M84" s="296" t="s">
        <v>418</v>
      </c>
      <c r="N84" s="296" t="s">
        <v>419</v>
      </c>
      <c r="O84" s="296" t="s">
        <v>420</v>
      </c>
      <c r="P84" s="188"/>
      <c r="Q84" s="188"/>
      <c r="R84" s="188"/>
    </row>
    <row r="85" spans="1:33">
      <c r="B85" s="79" t="s">
        <v>470</v>
      </c>
      <c r="C85" s="178">
        <f>'Data inputs'!G36*'Sensitivity analyses'!$I27</f>
        <v>0</v>
      </c>
      <c r="D85" s="178">
        <f>'Data inputs'!H36*'Sensitivity analyses'!$I27</f>
        <v>0</v>
      </c>
      <c r="E85" s="178">
        <f>'Data inputs'!I36*'Sensitivity analyses'!$I27</f>
        <v>0</v>
      </c>
      <c r="F85" s="178" t="str">
        <f>'Data inputs'!K36</f>
        <v>Y</v>
      </c>
      <c r="G85" s="178" t="str">
        <f>'Data inputs'!L36</f>
        <v>Y</v>
      </c>
      <c r="H85" s="178" t="str">
        <f>'Data inputs'!M36</f>
        <v>Y</v>
      </c>
      <c r="I85" s="178" t="str">
        <f>'Data inputs'!N36</f>
        <v>Y</v>
      </c>
      <c r="J85" s="178" t="str">
        <f>'Data inputs'!O36</f>
        <v>Y</v>
      </c>
      <c r="K85" s="178" t="str">
        <f>'Data inputs'!P36</f>
        <v>N</v>
      </c>
      <c r="L85" s="224">
        <f>'Indicative values'!H33</f>
        <v>1267.1561057124984</v>
      </c>
      <c r="M85" s="182">
        <f>C85*(COUNTIF($F85:$K85, "Y")*$L85)</f>
        <v>0</v>
      </c>
      <c r="N85" s="182">
        <f t="shared" ref="N85:O87" si="27">D85*(COUNTIF($F85:$K85, "Y")*$L85)</f>
        <v>0</v>
      </c>
      <c r="O85" s="182">
        <f t="shared" si="27"/>
        <v>0</v>
      </c>
      <c r="P85" s="103"/>
      <c r="Q85" s="103"/>
      <c r="R85" s="103"/>
    </row>
    <row r="86" spans="1:33">
      <c r="B86" s="79" t="s">
        <v>471</v>
      </c>
      <c r="C86" s="178">
        <f>'Data inputs'!G37*'Sensitivity analyses'!$I28</f>
        <v>0</v>
      </c>
      <c r="D86" s="178">
        <f>'Data inputs'!H37*'Sensitivity analyses'!$I28</f>
        <v>0</v>
      </c>
      <c r="E86" s="178">
        <f>'Data inputs'!I37*'Sensitivity analyses'!$I28</f>
        <v>0</v>
      </c>
      <c r="F86" s="178" t="str">
        <f>'Data inputs'!K37</f>
        <v>Y</v>
      </c>
      <c r="G86" s="178" t="str">
        <f>'Data inputs'!L37</f>
        <v>Y</v>
      </c>
      <c r="H86" s="178" t="str">
        <f>'Data inputs'!M37</f>
        <v>Y</v>
      </c>
      <c r="I86" s="178" t="str">
        <f>'Data inputs'!N37</f>
        <v>Y</v>
      </c>
      <c r="J86" s="178" t="str">
        <f>'Data inputs'!O37</f>
        <v>Y</v>
      </c>
      <c r="K86" s="178" t="str">
        <f>'Data inputs'!P37</f>
        <v>N</v>
      </c>
      <c r="L86" s="224">
        <f>'Indicative values'!H34</f>
        <v>1465.1492472300761</v>
      </c>
      <c r="M86" s="200">
        <f>C86*(COUNTIF($F86:$K86, "Y")*$L86)</f>
        <v>0</v>
      </c>
      <c r="N86" s="200">
        <f t="shared" si="27"/>
        <v>0</v>
      </c>
      <c r="O86" s="200">
        <f t="shared" si="27"/>
        <v>0</v>
      </c>
      <c r="P86" s="103"/>
      <c r="Q86" s="103"/>
      <c r="R86" s="103"/>
    </row>
    <row r="87" spans="1:33">
      <c r="B87" s="79" t="s">
        <v>199</v>
      </c>
      <c r="C87" s="178">
        <f>'Data inputs'!G38*'Sensitivity analyses'!$I29</f>
        <v>0</v>
      </c>
      <c r="D87" s="178">
        <f>'Data inputs'!H38*'Sensitivity analyses'!$I29</f>
        <v>0</v>
      </c>
      <c r="E87" s="178">
        <f>'Data inputs'!I38*'Sensitivity analyses'!$I29</f>
        <v>0</v>
      </c>
      <c r="F87" s="178" t="str">
        <f>'Data inputs'!K38</f>
        <v>Y</v>
      </c>
      <c r="G87" s="178" t="str">
        <f>'Data inputs'!L38</f>
        <v>Y</v>
      </c>
      <c r="H87" s="178" t="str">
        <f>'Data inputs'!M38</f>
        <v>Y</v>
      </c>
      <c r="I87" s="178" t="str">
        <f>'Data inputs'!N38</f>
        <v>Y</v>
      </c>
      <c r="J87" s="178" t="str">
        <f>'Data inputs'!O38</f>
        <v>Y</v>
      </c>
      <c r="K87" s="178" t="str">
        <f>'Data inputs'!P38</f>
        <v>N</v>
      </c>
      <c r="L87" s="224">
        <f>'Indicative values'!H35</f>
        <v>1682.9417028994119</v>
      </c>
      <c r="M87" s="182">
        <f t="shared" ref="M87" si="28">C87*(COUNTIF($F87:$K87, "Y")*$L87)</f>
        <v>0</v>
      </c>
      <c r="N87" s="182">
        <f t="shared" si="27"/>
        <v>0</v>
      </c>
      <c r="O87" s="182">
        <f t="shared" si="27"/>
        <v>0</v>
      </c>
      <c r="P87" s="103"/>
      <c r="Q87" s="103"/>
      <c r="R87" s="103"/>
    </row>
    <row r="88" spans="1:33" ht="13.9" customHeight="1">
      <c r="B88" s="79" t="s">
        <v>401</v>
      </c>
      <c r="C88" s="178">
        <f>SUM(C85:C87)</f>
        <v>0</v>
      </c>
      <c r="D88" s="178">
        <f t="shared" ref="D88:E88" si="29">SUM(D85:D87)</f>
        <v>0</v>
      </c>
      <c r="E88" s="178">
        <f t="shared" si="29"/>
        <v>0</v>
      </c>
      <c r="F88" s="98"/>
      <c r="G88" s="98"/>
      <c r="H88" s="98"/>
      <c r="I88" s="98"/>
      <c r="J88" s="98"/>
      <c r="K88" s="98"/>
      <c r="L88" s="106"/>
      <c r="M88" s="179">
        <f>SUM(M85:M87)</f>
        <v>0</v>
      </c>
      <c r="N88" s="179">
        <f>SUM(N85:N87)</f>
        <v>0</v>
      </c>
      <c r="O88" s="179">
        <f t="shared" ref="O88" si="30">SUM(O85:O87)</f>
        <v>0</v>
      </c>
      <c r="P88" s="103"/>
      <c r="Q88" s="103"/>
      <c r="R88" s="103"/>
    </row>
    <row r="89" spans="1:33" ht="13.9" customHeight="1">
      <c r="Y89" s="78"/>
      <c r="AA89" s="108"/>
      <c r="AB89" s="108"/>
      <c r="AC89" s="108"/>
      <c r="AE89" s="108"/>
      <c r="AF89" s="108"/>
      <c r="AG89" s="108"/>
    </row>
    <row r="90" spans="1:33" ht="13.9" customHeight="1">
      <c r="B90" s="400" t="s">
        <v>475</v>
      </c>
      <c r="C90" s="401"/>
      <c r="D90" s="401"/>
      <c r="E90" s="401"/>
      <c r="F90" s="401"/>
      <c r="G90" s="401"/>
      <c r="H90" s="402"/>
      <c r="Y90" s="78"/>
      <c r="AA90" s="108"/>
      <c r="AB90" s="108"/>
      <c r="AC90" s="108"/>
      <c r="AE90" s="108"/>
      <c r="AF90" s="108"/>
      <c r="AG90" s="108"/>
    </row>
    <row r="91" spans="1:33" ht="39" customHeight="1">
      <c r="B91" s="79"/>
      <c r="C91" s="405" t="s">
        <v>458</v>
      </c>
      <c r="D91" s="405" t="s">
        <v>459</v>
      </c>
      <c r="E91" s="405" t="s">
        <v>460</v>
      </c>
      <c r="F91" s="405" t="s">
        <v>461</v>
      </c>
      <c r="G91" s="405" t="s">
        <v>462</v>
      </c>
      <c r="H91" s="405" t="s">
        <v>463</v>
      </c>
      <c r="Y91" s="78"/>
      <c r="AA91" s="108"/>
      <c r="AB91" s="108"/>
      <c r="AC91" s="108"/>
      <c r="AE91" s="108"/>
      <c r="AF91" s="108"/>
      <c r="AG91" s="108"/>
    </row>
    <row r="92" spans="1:33">
      <c r="B92" s="79" t="s">
        <v>180</v>
      </c>
      <c r="C92" s="180">
        <f>SUM(M67,M74)</f>
        <v>0</v>
      </c>
      <c r="D92" s="180">
        <f>SUM(N67,N74)</f>
        <v>0</v>
      </c>
      <c r="E92" s="180">
        <f>SUM(O67,O74)</f>
        <v>0</v>
      </c>
      <c r="F92" s="185">
        <f>SUM(M81,M88)</f>
        <v>0</v>
      </c>
      <c r="G92" s="185">
        <f>SUM(N81,N88)</f>
        <v>0</v>
      </c>
      <c r="H92" s="185">
        <f>SUM(O81,O88)</f>
        <v>0</v>
      </c>
      <c r="Y92" s="78"/>
      <c r="AA92" s="108"/>
      <c r="AB92" s="108"/>
      <c r="AC92" s="108"/>
      <c r="AE92" s="108"/>
      <c r="AF92" s="108"/>
      <c r="AG92" s="108"/>
    </row>
    <row r="93" spans="1:33" ht="13.9" customHeight="1">
      <c r="Y93" s="78"/>
      <c r="AA93" s="108"/>
      <c r="AB93" s="108"/>
      <c r="AC93" s="108"/>
      <c r="AE93" s="108"/>
      <c r="AF93" s="108"/>
      <c r="AG93" s="108"/>
    </row>
    <row r="94" spans="1:33" s="195" customFormat="1">
      <c r="A94" s="20"/>
      <c r="B94" s="201" t="s">
        <v>153</v>
      </c>
    </row>
    <row r="95" spans="1:33">
      <c r="B95" s="95"/>
    </row>
    <row r="96" spans="1:33">
      <c r="B96" s="400" t="s">
        <v>476</v>
      </c>
      <c r="C96" s="401"/>
      <c r="D96" s="401"/>
      <c r="E96" s="401"/>
      <c r="F96" s="401"/>
      <c r="G96" s="401"/>
      <c r="H96" s="401"/>
      <c r="I96" s="402"/>
      <c r="J96" s="78"/>
      <c r="K96" s="78"/>
      <c r="L96" s="78"/>
    </row>
    <row r="97" spans="2:26" ht="51">
      <c r="B97" s="104" t="s">
        <v>112</v>
      </c>
      <c r="C97" s="293" t="s">
        <v>155</v>
      </c>
      <c r="D97" s="293" t="s">
        <v>156</v>
      </c>
      <c r="E97" s="293" t="s">
        <v>157</v>
      </c>
      <c r="F97" s="163" t="s">
        <v>422</v>
      </c>
      <c r="G97" s="296" t="s">
        <v>418</v>
      </c>
      <c r="H97" s="296" t="s">
        <v>419</v>
      </c>
      <c r="I97" s="296" t="s">
        <v>420</v>
      </c>
      <c r="J97" s="78"/>
      <c r="K97" s="78"/>
      <c r="L97" s="78"/>
    </row>
    <row r="98" spans="2:26">
      <c r="B98" s="79" t="s">
        <v>158</v>
      </c>
      <c r="C98" s="178">
        <f>'Data inputs'!G42*'Sensitivity analyses'!$H32</f>
        <v>0</v>
      </c>
      <c r="D98" s="178">
        <f>'Data inputs'!H42*'Sensitivity analyses'!$H32</f>
        <v>0</v>
      </c>
      <c r="E98" s="178">
        <f>'Data inputs'!I42*'Sensitivity analyses'!$H32</f>
        <v>0</v>
      </c>
      <c r="F98" s="232">
        <f>'Indicative values'!H40</f>
        <v>3.49796015041359</v>
      </c>
      <c r="G98" s="184">
        <f>C98*$F$98</f>
        <v>0</v>
      </c>
      <c r="H98" s="184">
        <f>D98*$F$98</f>
        <v>0</v>
      </c>
      <c r="I98" s="184">
        <f>E98*$F$98</f>
        <v>0</v>
      </c>
      <c r="J98" s="103"/>
      <c r="K98" s="103"/>
      <c r="L98" s="103"/>
    </row>
    <row r="99" spans="2:26">
      <c r="B99" s="79" t="s">
        <v>120</v>
      </c>
      <c r="C99" s="178">
        <f>'Data inputs'!G43*'Sensitivity analyses'!$H33</f>
        <v>0</v>
      </c>
      <c r="D99" s="178">
        <f>'Data inputs'!H43*'Sensitivity analyses'!$H33</f>
        <v>0</v>
      </c>
      <c r="E99" s="178">
        <f>'Data inputs'!I43*'Sensitivity analyses'!$H33</f>
        <v>0</v>
      </c>
      <c r="F99" s="232">
        <f>'Indicative values'!H41</f>
        <v>3.6672162867239209</v>
      </c>
      <c r="G99" s="179">
        <f>C99*$F$99</f>
        <v>0</v>
      </c>
      <c r="H99" s="179">
        <f>D99*$F$99</f>
        <v>0</v>
      </c>
      <c r="I99" s="179">
        <f>E99*$F$99</f>
        <v>0</v>
      </c>
      <c r="J99" s="103"/>
      <c r="K99" s="103"/>
      <c r="L99" s="103"/>
    </row>
    <row r="100" spans="2:26" ht="11.25" customHeight="1">
      <c r="B100" s="79" t="s">
        <v>121</v>
      </c>
      <c r="C100" s="178">
        <f>'Data inputs'!G44*'Sensitivity analyses'!$H34</f>
        <v>0</v>
      </c>
      <c r="D100" s="178">
        <f>'Data inputs'!H44*'Sensitivity analyses'!$H34</f>
        <v>0</v>
      </c>
      <c r="E100" s="178">
        <f>'Data inputs'!I44*'Sensitivity analyses'!$H34</f>
        <v>0</v>
      </c>
      <c r="F100" s="232">
        <f>'Indicative values'!H42</f>
        <v>3.497960150413586</v>
      </c>
      <c r="G100" s="179">
        <f>C100*$F$100</f>
        <v>0</v>
      </c>
      <c r="H100" s="179">
        <f>D100*$F$100</f>
        <v>0</v>
      </c>
      <c r="I100" s="179">
        <f>E100*$F$100</f>
        <v>0</v>
      </c>
      <c r="J100" s="103"/>
      <c r="K100" s="103"/>
      <c r="L100" s="103"/>
    </row>
    <row r="101" spans="2:26">
      <c r="B101" s="79" t="s">
        <v>194</v>
      </c>
      <c r="C101" s="178">
        <f>'Data inputs'!G45*'Sensitivity analyses'!$H35</f>
        <v>0</v>
      </c>
      <c r="D101" s="178">
        <f>'Data inputs'!H45*'Sensitivity analyses'!$H35</f>
        <v>0</v>
      </c>
      <c r="E101" s="178">
        <f>'Data inputs'!I45*'Sensitivity analyses'!$H35</f>
        <v>0</v>
      </c>
      <c r="F101" s="232">
        <f>'Indicative values'!H43</f>
        <v>4.1072822411307914</v>
      </c>
      <c r="G101" s="179">
        <f>C101*$F$101</f>
        <v>0</v>
      </c>
      <c r="H101" s="179">
        <f>D101*$F$101</f>
        <v>0</v>
      </c>
      <c r="I101" s="179">
        <f>E101*$F$101</f>
        <v>0</v>
      </c>
      <c r="J101" s="103"/>
      <c r="K101" s="103"/>
      <c r="L101" s="103"/>
    </row>
    <row r="102" spans="2:26">
      <c r="B102" s="79" t="s">
        <v>123</v>
      </c>
      <c r="C102" s="178">
        <f>'Data inputs'!G46*'Sensitivity analyses'!$H36</f>
        <v>0</v>
      </c>
      <c r="D102" s="178">
        <f>'Data inputs'!H46*'Sensitivity analyses'!$H36</f>
        <v>0</v>
      </c>
      <c r="E102" s="178">
        <f>'Data inputs'!I46*'Sensitivity analyses'!$H36</f>
        <v>0</v>
      </c>
      <c r="F102" s="232">
        <f>'Indicative values'!H44</f>
        <v>5.2130889983583124</v>
      </c>
      <c r="G102" s="179">
        <f>C102*$F$102</f>
        <v>0</v>
      </c>
      <c r="H102" s="179">
        <f>D102*$F$102</f>
        <v>0</v>
      </c>
      <c r="I102" s="179">
        <f>E102*$F$102</f>
        <v>0</v>
      </c>
      <c r="J102" s="103"/>
      <c r="K102" s="103"/>
      <c r="L102" s="103"/>
    </row>
    <row r="103" spans="2:26">
      <c r="B103" s="79" t="s">
        <v>202</v>
      </c>
      <c r="C103" s="178">
        <f>'Data inputs'!G47*'Sensitivity analyses'!$H37</f>
        <v>0</v>
      </c>
      <c r="D103" s="178">
        <f>'Data inputs'!H47*'Sensitivity analyses'!$H37</f>
        <v>0</v>
      </c>
      <c r="E103" s="178">
        <f>'Data inputs'!I47*'Sensitivity analyses'!$H37</f>
        <v>0</v>
      </c>
      <c r="F103" s="232">
        <f>'Indicative values'!H45</f>
        <v>3.6672162867239209</v>
      </c>
      <c r="G103" s="179">
        <f>C103*$F$103</f>
        <v>0</v>
      </c>
      <c r="H103" s="179">
        <f>D103*$F$103</f>
        <v>0</v>
      </c>
      <c r="I103" s="179">
        <f>E103*$F$103</f>
        <v>0</v>
      </c>
      <c r="J103" s="103"/>
      <c r="K103" s="103"/>
      <c r="L103" s="103"/>
    </row>
    <row r="104" spans="2:26">
      <c r="B104" s="79" t="s">
        <v>203</v>
      </c>
      <c r="C104" s="178">
        <f>'Data inputs'!G48*'Sensitivity analyses'!$H38</f>
        <v>0</v>
      </c>
      <c r="D104" s="178">
        <f>'Data inputs'!H48*'Sensitivity analyses'!$H38</f>
        <v>0</v>
      </c>
      <c r="E104" s="178">
        <f>'Data inputs'!I48*'Sensitivity analyses'!$H38</f>
        <v>0</v>
      </c>
      <c r="F104" s="232">
        <f>'Indicative values'!H47</f>
        <v>3.45</v>
      </c>
      <c r="G104" s="179">
        <f>C104*$F$104</f>
        <v>0</v>
      </c>
      <c r="H104" s="179">
        <f t="shared" ref="H104:I104" si="31">D104*$F$104</f>
        <v>0</v>
      </c>
      <c r="I104" s="179">
        <f t="shared" si="31"/>
        <v>0</v>
      </c>
      <c r="J104" s="103"/>
      <c r="K104" s="103"/>
      <c r="L104" s="103"/>
    </row>
    <row r="105" spans="2:26">
      <c r="B105" s="79" t="s">
        <v>401</v>
      </c>
      <c r="C105" s="178">
        <f>SUM(C98:C104)</f>
        <v>0</v>
      </c>
      <c r="D105" s="178">
        <f t="shared" ref="D105:E105" si="32">SUM(D98:D104)</f>
        <v>0</v>
      </c>
      <c r="E105" s="178">
        <f t="shared" si="32"/>
        <v>0</v>
      </c>
      <c r="F105" s="98"/>
      <c r="G105" s="185">
        <f>SUM(G98:G104)</f>
        <v>0</v>
      </c>
      <c r="H105" s="185">
        <f>SUM(H98:H104)</f>
        <v>0</v>
      </c>
      <c r="I105" s="185">
        <f>SUM(I98:I104)</f>
        <v>0</v>
      </c>
      <c r="Z105" s="78"/>
    </row>
    <row r="106" spans="2:26"/>
    <row r="107" spans="2:26">
      <c r="B107" s="400" t="s">
        <v>477</v>
      </c>
      <c r="C107" s="401"/>
      <c r="D107" s="401"/>
      <c r="E107" s="401"/>
      <c r="F107" s="401"/>
      <c r="G107" s="401"/>
      <c r="H107" s="401"/>
      <c r="I107" s="402"/>
      <c r="J107" s="78"/>
      <c r="K107" s="78"/>
      <c r="L107" s="78"/>
    </row>
    <row r="108" spans="2:26" ht="51">
      <c r="B108" s="104" t="s">
        <v>112</v>
      </c>
      <c r="C108" s="293" t="s">
        <v>155</v>
      </c>
      <c r="D108" s="293" t="s">
        <v>156</v>
      </c>
      <c r="E108" s="293" t="s">
        <v>157</v>
      </c>
      <c r="F108" s="163" t="s">
        <v>422</v>
      </c>
      <c r="G108" s="296" t="s">
        <v>418</v>
      </c>
      <c r="H108" s="296" t="s">
        <v>419</v>
      </c>
      <c r="I108" s="296" t="s">
        <v>420</v>
      </c>
      <c r="J108" s="78"/>
      <c r="K108" s="78"/>
      <c r="L108" s="78"/>
    </row>
    <row r="109" spans="2:26">
      <c r="B109" s="79" t="s">
        <v>158</v>
      </c>
      <c r="C109" s="178">
        <f>'Data inputs'!G42*'Sensitivity analyses'!$I32</f>
        <v>0</v>
      </c>
      <c r="D109" s="178">
        <f>'Data inputs'!H42*'Sensitivity analyses'!$I32</f>
        <v>0</v>
      </c>
      <c r="E109" s="178">
        <f>'Data inputs'!I42*'Sensitivity analyses'!$I32</f>
        <v>0</v>
      </c>
      <c r="F109" s="232">
        <f>'Indicative values'!H40</f>
        <v>3.49796015041359</v>
      </c>
      <c r="G109" s="184">
        <f>C109*$F$109</f>
        <v>0</v>
      </c>
      <c r="H109" s="184">
        <f>D109*$F$98</f>
        <v>0</v>
      </c>
      <c r="I109" s="184">
        <f>E109*$F$98</f>
        <v>0</v>
      </c>
      <c r="J109" s="103"/>
      <c r="K109" s="103"/>
      <c r="L109" s="103"/>
    </row>
    <row r="110" spans="2:26">
      <c r="B110" s="79" t="s">
        <v>120</v>
      </c>
      <c r="C110" s="178">
        <f>'Data inputs'!G43*'Sensitivity analyses'!$I33</f>
        <v>0</v>
      </c>
      <c r="D110" s="178">
        <f>'Data inputs'!H43*'Sensitivity analyses'!$I33</f>
        <v>0</v>
      </c>
      <c r="E110" s="178">
        <f>'Data inputs'!I43*'Sensitivity analyses'!$I33</f>
        <v>0</v>
      </c>
      <c r="F110" s="232">
        <f>'Indicative values'!H41</f>
        <v>3.6672162867239209</v>
      </c>
      <c r="G110" s="179">
        <f>C110*$F$110</f>
        <v>0</v>
      </c>
      <c r="H110" s="179">
        <f>D110*$F$99</f>
        <v>0</v>
      </c>
      <c r="I110" s="179">
        <f>E110*$F$99</f>
        <v>0</v>
      </c>
      <c r="J110" s="103"/>
      <c r="K110" s="103"/>
      <c r="L110" s="103"/>
    </row>
    <row r="111" spans="2:26">
      <c r="B111" s="79" t="s">
        <v>121</v>
      </c>
      <c r="C111" s="178">
        <f>'Data inputs'!G44*'Sensitivity analyses'!$I34</f>
        <v>0</v>
      </c>
      <c r="D111" s="178">
        <f>'Data inputs'!H44*'Sensitivity analyses'!$I34</f>
        <v>0</v>
      </c>
      <c r="E111" s="178">
        <f>'Data inputs'!I44*'Sensitivity analyses'!$I34</f>
        <v>0</v>
      </c>
      <c r="F111" s="232">
        <f>'Indicative values'!H42</f>
        <v>3.497960150413586</v>
      </c>
      <c r="G111" s="179">
        <f>C111*$F$111</f>
        <v>0</v>
      </c>
      <c r="H111" s="179">
        <f>D111*$F$100</f>
        <v>0</v>
      </c>
      <c r="I111" s="179">
        <f>E111*$F$100</f>
        <v>0</v>
      </c>
      <c r="J111" s="103"/>
      <c r="K111" s="103"/>
      <c r="L111" s="103"/>
    </row>
    <row r="112" spans="2:26">
      <c r="B112" s="79" t="s">
        <v>194</v>
      </c>
      <c r="C112" s="178">
        <f>'Data inputs'!G45*'Sensitivity analyses'!$I35</f>
        <v>0</v>
      </c>
      <c r="D112" s="178">
        <f>'Data inputs'!H45*'Sensitivity analyses'!$I35</f>
        <v>0</v>
      </c>
      <c r="E112" s="178">
        <f>'Data inputs'!I45*'Sensitivity analyses'!$I35</f>
        <v>0</v>
      </c>
      <c r="F112" s="232">
        <f>'Indicative values'!H43</f>
        <v>4.1072822411307914</v>
      </c>
      <c r="G112" s="179">
        <f>C112*$F$112</f>
        <v>0</v>
      </c>
      <c r="H112" s="179">
        <f>D112*$F$101</f>
        <v>0</v>
      </c>
      <c r="I112" s="179">
        <f>E112*$F$101</f>
        <v>0</v>
      </c>
      <c r="J112" s="103"/>
      <c r="K112" s="103"/>
      <c r="L112" s="103"/>
    </row>
    <row r="113" spans="2:26">
      <c r="B113" s="79" t="s">
        <v>123</v>
      </c>
      <c r="C113" s="178">
        <f>'Data inputs'!G46*'Sensitivity analyses'!$I36</f>
        <v>0</v>
      </c>
      <c r="D113" s="178">
        <f>'Data inputs'!H46*'Sensitivity analyses'!$I36</f>
        <v>0</v>
      </c>
      <c r="E113" s="178">
        <f>'Data inputs'!I46*'Sensitivity analyses'!$I36</f>
        <v>0</v>
      </c>
      <c r="F113" s="232">
        <f>'Indicative values'!H44</f>
        <v>5.2130889983583124</v>
      </c>
      <c r="G113" s="179">
        <f>C113*$F$113</f>
        <v>0</v>
      </c>
      <c r="H113" s="179">
        <f>D113*$F$102</f>
        <v>0</v>
      </c>
      <c r="I113" s="179">
        <f>E113*$F$102</f>
        <v>0</v>
      </c>
      <c r="J113" s="103"/>
      <c r="K113" s="103"/>
      <c r="L113" s="103"/>
    </row>
    <row r="114" spans="2:26">
      <c r="B114" s="79" t="s">
        <v>202</v>
      </c>
      <c r="C114" s="178">
        <f>'Data inputs'!G47*'Sensitivity analyses'!$I37</f>
        <v>0</v>
      </c>
      <c r="D114" s="178">
        <f>'Data inputs'!H47*'Sensitivity analyses'!$I37</f>
        <v>0</v>
      </c>
      <c r="E114" s="178">
        <f>'Data inputs'!I47*'Sensitivity analyses'!$I37</f>
        <v>0</v>
      </c>
      <c r="F114" s="232">
        <f>'Indicative values'!H45</f>
        <v>3.6672162867239209</v>
      </c>
      <c r="G114" s="179">
        <f>C114*$F$114</f>
        <v>0</v>
      </c>
      <c r="H114" s="179">
        <f>D114*$F$103</f>
        <v>0</v>
      </c>
      <c r="I114" s="179">
        <f>E114*$F$103</f>
        <v>0</v>
      </c>
      <c r="J114" s="103"/>
      <c r="K114" s="103"/>
      <c r="L114" s="103"/>
    </row>
    <row r="115" spans="2:26">
      <c r="B115" s="79" t="s">
        <v>203</v>
      </c>
      <c r="C115" s="178">
        <f>'Data inputs'!G48*'Sensitivity analyses'!$I38</f>
        <v>0</v>
      </c>
      <c r="D115" s="178">
        <f>'Data inputs'!H48*'Sensitivity analyses'!$I38</f>
        <v>0</v>
      </c>
      <c r="E115" s="178">
        <f>'Data inputs'!I48*'Sensitivity analyses'!$I38</f>
        <v>0</v>
      </c>
      <c r="F115" s="232">
        <f>'Indicative values'!H47</f>
        <v>3.45</v>
      </c>
      <c r="G115" s="179">
        <f>C115*$F$115</f>
        <v>0</v>
      </c>
      <c r="H115" s="179">
        <f t="shared" ref="H115:I115" si="33">D115*$F$115</f>
        <v>0</v>
      </c>
      <c r="I115" s="179">
        <f t="shared" si="33"/>
        <v>0</v>
      </c>
      <c r="J115" s="103"/>
      <c r="K115" s="103"/>
      <c r="L115" s="103"/>
    </row>
    <row r="116" spans="2:26">
      <c r="B116" s="79" t="s">
        <v>401</v>
      </c>
      <c r="C116" s="178">
        <f>SUM(C109:C115)</f>
        <v>0</v>
      </c>
      <c r="D116" s="178">
        <f t="shared" ref="D116:E116" si="34">SUM(D109:D115)</f>
        <v>0</v>
      </c>
      <c r="E116" s="178">
        <f t="shared" si="34"/>
        <v>0</v>
      </c>
      <c r="F116" s="98"/>
      <c r="G116" s="185">
        <f>SUM(G109:G115)</f>
        <v>0</v>
      </c>
      <c r="H116" s="185">
        <f t="shared" ref="H116:I116" si="35">SUM(H109:H115)</f>
        <v>0</v>
      </c>
      <c r="I116" s="185">
        <f t="shared" si="35"/>
        <v>0</v>
      </c>
      <c r="Z116" s="78"/>
    </row>
    <row r="117" spans="2:26">
      <c r="B117" s="109"/>
      <c r="C117" s="110"/>
      <c r="D117" s="110"/>
      <c r="E117" s="110"/>
      <c r="F117" s="110"/>
      <c r="G117" s="110"/>
      <c r="H117" s="110"/>
      <c r="I117" s="110"/>
      <c r="Z117" s="78"/>
    </row>
    <row r="118" spans="2:26">
      <c r="B118" s="400" t="s">
        <v>475</v>
      </c>
      <c r="C118" s="401"/>
      <c r="D118" s="401"/>
      <c r="E118" s="401"/>
      <c r="F118" s="401"/>
      <c r="G118" s="401"/>
      <c r="H118" s="402"/>
    </row>
    <row r="119" spans="2:26" ht="38.25">
      <c r="B119" s="102"/>
      <c r="C119" s="405" t="s">
        <v>458</v>
      </c>
      <c r="D119" s="405" t="s">
        <v>459</v>
      </c>
      <c r="E119" s="405" t="s">
        <v>460</v>
      </c>
      <c r="F119" s="405" t="s">
        <v>461</v>
      </c>
      <c r="G119" s="405" t="s">
        <v>462</v>
      </c>
      <c r="H119" s="405" t="s">
        <v>463</v>
      </c>
    </row>
    <row r="120" spans="2:26">
      <c r="B120" s="79" t="s">
        <v>180</v>
      </c>
      <c r="C120" s="179">
        <f>G105</f>
        <v>0</v>
      </c>
      <c r="D120" s="179">
        <f>H105</f>
        <v>0</v>
      </c>
      <c r="E120" s="179">
        <f>I105</f>
        <v>0</v>
      </c>
      <c r="F120" s="179">
        <f>G116</f>
        <v>0</v>
      </c>
      <c r="G120" s="179">
        <f t="shared" ref="G120:H120" si="36">H116</f>
        <v>0</v>
      </c>
      <c r="H120" s="179">
        <f t="shared" si="36"/>
        <v>0</v>
      </c>
    </row>
    <row r="121" spans="2:26"/>
    <row r="122" spans="2:26"/>
    <row r="123" spans="2:26"/>
    <row r="124" spans="2:26"/>
    <row r="125" spans="2:26"/>
    <row r="126" spans="2:26"/>
    <row r="127" spans="2:26"/>
    <row r="128" spans="2:26"/>
    <row r="129"/>
    <row r="130"/>
    <row r="131"/>
    <row r="132"/>
    <row r="133"/>
    <row r="135"/>
    <row r="136"/>
    <row r="137"/>
    <row r="138"/>
  </sheetData>
  <mergeCells count="4">
    <mergeCell ref="B2:H2"/>
    <mergeCell ref="B6:I6"/>
    <mergeCell ref="B3:I3"/>
    <mergeCell ref="B36:H36"/>
  </mergeCells>
  <phoneticPr fontId="5"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3AFAC-FF55-433C-864F-EF40632239E5}">
  <sheetPr>
    <tabColor theme="0" tint="-0.249977111117893"/>
  </sheetPr>
  <dimension ref="A1:CZ160"/>
  <sheetViews>
    <sheetView showGridLines="0" topLeftCell="A25" zoomScaleNormal="100" workbookViewId="0">
      <selection activeCell="D52" sqref="D52"/>
    </sheetView>
  </sheetViews>
  <sheetFormatPr defaultColWidth="9" defaultRowHeight="12.75" zeroHeight="1"/>
  <cols>
    <col min="1" max="1" width="5.7109375" style="20" customWidth="1"/>
    <col min="2" max="2" width="12.28515625" style="20" customWidth="1"/>
    <col min="3" max="3" width="22" style="20" customWidth="1"/>
    <col min="4" max="4" width="18.28515625" style="20" customWidth="1"/>
    <col min="5" max="104" width="12" style="20" bestFit="1" customWidth="1"/>
    <col min="105" max="16384" width="9" style="20"/>
  </cols>
  <sheetData>
    <row r="1" spans="1:104"/>
    <row r="2" spans="1:104" s="242" customFormat="1" ht="23.65" customHeight="1">
      <c r="A2" s="20"/>
      <c r="B2" s="512" t="s">
        <v>478</v>
      </c>
      <c r="C2" s="512"/>
      <c r="D2" s="512"/>
      <c r="E2" s="512"/>
      <c r="F2" s="512"/>
      <c r="G2" s="512"/>
      <c r="H2" s="512"/>
    </row>
    <row r="3" spans="1:104">
      <c r="B3" s="78"/>
    </row>
    <row r="4" spans="1:104" ht="73.900000000000006" customHeight="1">
      <c r="B4" s="517" t="s">
        <v>479</v>
      </c>
      <c r="C4" s="518"/>
      <c r="D4" s="518"/>
      <c r="E4" s="518"/>
      <c r="F4" s="518"/>
      <c r="G4" s="518"/>
      <c r="H4" s="518"/>
      <c r="I4" s="518"/>
      <c r="J4" s="518"/>
      <c r="K4" s="518"/>
      <c r="L4" s="518"/>
      <c r="M4" s="518"/>
      <c r="N4" s="518"/>
    </row>
    <row r="5" spans="1:104">
      <c r="B5" s="78" t="s">
        <v>431</v>
      </c>
    </row>
    <row r="6" spans="1:104">
      <c r="B6" s="79" t="s">
        <v>432</v>
      </c>
      <c r="C6" s="79" t="s">
        <v>480</v>
      </c>
      <c r="D6" s="78"/>
    </row>
    <row r="7" spans="1:104">
      <c r="B7" s="79" t="s">
        <v>116</v>
      </c>
      <c r="C7" s="419">
        <f ca="1">SUM(D28,D62,D95,D124)</f>
        <v>0</v>
      </c>
      <c r="D7" s="147"/>
    </row>
    <row r="8" spans="1:104">
      <c r="B8" s="79" t="s">
        <v>117</v>
      </c>
      <c r="C8" s="419">
        <f ca="1">SUM(D33,D67,D99,D129)</f>
        <v>0</v>
      </c>
      <c r="D8" s="147"/>
    </row>
    <row r="9" spans="1:104">
      <c r="B9" s="79" t="s">
        <v>118</v>
      </c>
      <c r="C9" s="419">
        <f ca="1">SUM(D38,D72,D103,D134)</f>
        <v>0</v>
      </c>
      <c r="D9" s="147"/>
    </row>
    <row r="10" spans="1:104">
      <c r="B10" s="78"/>
    </row>
    <row r="11" spans="1:104">
      <c r="B11" s="80" t="s">
        <v>481</v>
      </c>
    </row>
    <row r="12" spans="1:104" s="56" customFormat="1" ht="16.5" customHeight="1">
      <c r="A12" s="96"/>
      <c r="B12" s="81" t="s">
        <v>434</v>
      </c>
      <c r="C12" s="82"/>
      <c r="D12" s="57">
        <v>3.5000000000000003E-2</v>
      </c>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row>
    <row r="13" spans="1:104" s="56" customFormat="1" ht="16.5" customHeight="1">
      <c r="A13" s="96"/>
      <c r="B13" s="81" t="s">
        <v>435</v>
      </c>
      <c r="C13" s="82"/>
      <c r="D13" s="57">
        <v>0.03</v>
      </c>
    </row>
    <row r="14" spans="1:104" s="56" customFormat="1" ht="16.5" customHeight="1">
      <c r="A14" s="96"/>
      <c r="B14" s="81" t="s">
        <v>436</v>
      </c>
      <c r="C14" s="82"/>
      <c r="D14" s="57">
        <v>2.5000000000000001E-2</v>
      </c>
    </row>
    <row r="15" spans="1:104" s="56" customFormat="1">
      <c r="A15" s="96"/>
      <c r="B15" s="81" t="s">
        <v>437</v>
      </c>
      <c r="C15" s="58"/>
      <c r="D15" s="52">
        <v>2021</v>
      </c>
      <c r="E15" s="52">
        <f>D15+1</f>
        <v>2022</v>
      </c>
      <c r="F15" s="52">
        <f t="shared" ref="F15:BQ15" si="0">E15+1</f>
        <v>2023</v>
      </c>
      <c r="G15" s="52">
        <f t="shared" si="0"/>
        <v>2024</v>
      </c>
      <c r="H15" s="52">
        <f t="shared" si="0"/>
        <v>2025</v>
      </c>
      <c r="I15" s="52">
        <f t="shared" si="0"/>
        <v>2026</v>
      </c>
      <c r="J15" s="52">
        <f t="shared" si="0"/>
        <v>2027</v>
      </c>
      <c r="K15" s="52">
        <f t="shared" si="0"/>
        <v>2028</v>
      </c>
      <c r="L15" s="52">
        <f t="shared" si="0"/>
        <v>2029</v>
      </c>
      <c r="M15" s="52">
        <f t="shared" si="0"/>
        <v>2030</v>
      </c>
      <c r="N15" s="52">
        <f t="shared" si="0"/>
        <v>2031</v>
      </c>
      <c r="O15" s="52">
        <f t="shared" si="0"/>
        <v>2032</v>
      </c>
      <c r="P15" s="52">
        <f t="shared" si="0"/>
        <v>2033</v>
      </c>
      <c r="Q15" s="52">
        <f t="shared" si="0"/>
        <v>2034</v>
      </c>
      <c r="R15" s="52">
        <f t="shared" si="0"/>
        <v>2035</v>
      </c>
      <c r="S15" s="52">
        <f t="shared" si="0"/>
        <v>2036</v>
      </c>
      <c r="T15" s="52">
        <f t="shared" si="0"/>
        <v>2037</v>
      </c>
      <c r="U15" s="52">
        <f t="shared" si="0"/>
        <v>2038</v>
      </c>
      <c r="V15" s="52">
        <f t="shared" si="0"/>
        <v>2039</v>
      </c>
      <c r="W15" s="52">
        <f t="shared" si="0"/>
        <v>2040</v>
      </c>
      <c r="X15" s="52">
        <f t="shared" si="0"/>
        <v>2041</v>
      </c>
      <c r="Y15" s="52">
        <f t="shared" si="0"/>
        <v>2042</v>
      </c>
      <c r="Z15" s="52">
        <f t="shared" si="0"/>
        <v>2043</v>
      </c>
      <c r="AA15" s="52">
        <f t="shared" si="0"/>
        <v>2044</v>
      </c>
      <c r="AB15" s="52">
        <f t="shared" si="0"/>
        <v>2045</v>
      </c>
      <c r="AC15" s="52">
        <f t="shared" si="0"/>
        <v>2046</v>
      </c>
      <c r="AD15" s="52">
        <f t="shared" si="0"/>
        <v>2047</v>
      </c>
      <c r="AE15" s="52">
        <f t="shared" si="0"/>
        <v>2048</v>
      </c>
      <c r="AF15" s="52">
        <f t="shared" si="0"/>
        <v>2049</v>
      </c>
      <c r="AG15" s="52">
        <f t="shared" si="0"/>
        <v>2050</v>
      </c>
      <c r="AH15" s="52">
        <f t="shared" si="0"/>
        <v>2051</v>
      </c>
      <c r="AI15" s="52">
        <f t="shared" si="0"/>
        <v>2052</v>
      </c>
      <c r="AJ15" s="52">
        <f t="shared" si="0"/>
        <v>2053</v>
      </c>
      <c r="AK15" s="52">
        <f t="shared" si="0"/>
        <v>2054</v>
      </c>
      <c r="AL15" s="52">
        <f t="shared" si="0"/>
        <v>2055</v>
      </c>
      <c r="AM15" s="52">
        <f t="shared" si="0"/>
        <v>2056</v>
      </c>
      <c r="AN15" s="52">
        <f t="shared" si="0"/>
        <v>2057</v>
      </c>
      <c r="AO15" s="52">
        <f t="shared" si="0"/>
        <v>2058</v>
      </c>
      <c r="AP15" s="52">
        <f t="shared" si="0"/>
        <v>2059</v>
      </c>
      <c r="AQ15" s="52">
        <f t="shared" si="0"/>
        <v>2060</v>
      </c>
      <c r="AR15" s="52">
        <f t="shared" si="0"/>
        <v>2061</v>
      </c>
      <c r="AS15" s="52">
        <f t="shared" si="0"/>
        <v>2062</v>
      </c>
      <c r="AT15" s="52">
        <f t="shared" si="0"/>
        <v>2063</v>
      </c>
      <c r="AU15" s="52">
        <f t="shared" si="0"/>
        <v>2064</v>
      </c>
      <c r="AV15" s="52">
        <f t="shared" si="0"/>
        <v>2065</v>
      </c>
      <c r="AW15" s="52">
        <f t="shared" si="0"/>
        <v>2066</v>
      </c>
      <c r="AX15" s="52">
        <f t="shared" si="0"/>
        <v>2067</v>
      </c>
      <c r="AY15" s="52">
        <f t="shared" si="0"/>
        <v>2068</v>
      </c>
      <c r="AZ15" s="52">
        <f t="shared" si="0"/>
        <v>2069</v>
      </c>
      <c r="BA15" s="52">
        <f t="shared" si="0"/>
        <v>2070</v>
      </c>
      <c r="BB15" s="52">
        <f t="shared" si="0"/>
        <v>2071</v>
      </c>
      <c r="BC15" s="52">
        <f t="shared" si="0"/>
        <v>2072</v>
      </c>
      <c r="BD15" s="52">
        <f t="shared" si="0"/>
        <v>2073</v>
      </c>
      <c r="BE15" s="52">
        <f t="shared" si="0"/>
        <v>2074</v>
      </c>
      <c r="BF15" s="52">
        <f t="shared" si="0"/>
        <v>2075</v>
      </c>
      <c r="BG15" s="52">
        <f t="shared" si="0"/>
        <v>2076</v>
      </c>
      <c r="BH15" s="52">
        <f t="shared" si="0"/>
        <v>2077</v>
      </c>
      <c r="BI15" s="52">
        <f t="shared" si="0"/>
        <v>2078</v>
      </c>
      <c r="BJ15" s="52">
        <f t="shared" si="0"/>
        <v>2079</v>
      </c>
      <c r="BK15" s="52">
        <f t="shared" si="0"/>
        <v>2080</v>
      </c>
      <c r="BL15" s="52">
        <f t="shared" si="0"/>
        <v>2081</v>
      </c>
      <c r="BM15" s="52">
        <f t="shared" si="0"/>
        <v>2082</v>
      </c>
      <c r="BN15" s="52">
        <f t="shared" si="0"/>
        <v>2083</v>
      </c>
      <c r="BO15" s="52">
        <f t="shared" si="0"/>
        <v>2084</v>
      </c>
      <c r="BP15" s="52">
        <f t="shared" si="0"/>
        <v>2085</v>
      </c>
      <c r="BQ15" s="52">
        <f t="shared" si="0"/>
        <v>2086</v>
      </c>
      <c r="BR15" s="52">
        <f t="shared" ref="BR15:CZ15" si="1">BQ15+1</f>
        <v>2087</v>
      </c>
      <c r="BS15" s="52">
        <f t="shared" si="1"/>
        <v>2088</v>
      </c>
      <c r="BT15" s="52">
        <f t="shared" si="1"/>
        <v>2089</v>
      </c>
      <c r="BU15" s="52">
        <f t="shared" si="1"/>
        <v>2090</v>
      </c>
      <c r="BV15" s="52">
        <f t="shared" si="1"/>
        <v>2091</v>
      </c>
      <c r="BW15" s="52">
        <f t="shared" si="1"/>
        <v>2092</v>
      </c>
      <c r="BX15" s="52">
        <f t="shared" si="1"/>
        <v>2093</v>
      </c>
      <c r="BY15" s="52">
        <f t="shared" si="1"/>
        <v>2094</v>
      </c>
      <c r="BZ15" s="52">
        <f t="shared" si="1"/>
        <v>2095</v>
      </c>
      <c r="CA15" s="52">
        <f t="shared" si="1"/>
        <v>2096</v>
      </c>
      <c r="CB15" s="52">
        <f t="shared" si="1"/>
        <v>2097</v>
      </c>
      <c r="CC15" s="52">
        <f t="shared" si="1"/>
        <v>2098</v>
      </c>
      <c r="CD15" s="52">
        <f t="shared" si="1"/>
        <v>2099</v>
      </c>
      <c r="CE15" s="52">
        <f t="shared" si="1"/>
        <v>2100</v>
      </c>
      <c r="CF15" s="52">
        <f t="shared" si="1"/>
        <v>2101</v>
      </c>
      <c r="CG15" s="52">
        <f t="shared" si="1"/>
        <v>2102</v>
      </c>
      <c r="CH15" s="52">
        <f t="shared" si="1"/>
        <v>2103</v>
      </c>
      <c r="CI15" s="52">
        <f t="shared" si="1"/>
        <v>2104</v>
      </c>
      <c r="CJ15" s="52">
        <f t="shared" si="1"/>
        <v>2105</v>
      </c>
      <c r="CK15" s="52">
        <f t="shared" si="1"/>
        <v>2106</v>
      </c>
      <c r="CL15" s="52">
        <f t="shared" si="1"/>
        <v>2107</v>
      </c>
      <c r="CM15" s="52">
        <f t="shared" si="1"/>
        <v>2108</v>
      </c>
      <c r="CN15" s="52">
        <f t="shared" si="1"/>
        <v>2109</v>
      </c>
      <c r="CO15" s="52">
        <f t="shared" si="1"/>
        <v>2110</v>
      </c>
      <c r="CP15" s="52">
        <f t="shared" si="1"/>
        <v>2111</v>
      </c>
      <c r="CQ15" s="52">
        <f t="shared" si="1"/>
        <v>2112</v>
      </c>
      <c r="CR15" s="52">
        <f t="shared" si="1"/>
        <v>2113</v>
      </c>
      <c r="CS15" s="52">
        <f t="shared" si="1"/>
        <v>2114</v>
      </c>
      <c r="CT15" s="52">
        <f t="shared" si="1"/>
        <v>2115</v>
      </c>
      <c r="CU15" s="52">
        <f t="shared" si="1"/>
        <v>2116</v>
      </c>
      <c r="CV15" s="52">
        <f t="shared" si="1"/>
        <v>2117</v>
      </c>
      <c r="CW15" s="52">
        <f t="shared" si="1"/>
        <v>2118</v>
      </c>
      <c r="CX15" s="52">
        <f t="shared" si="1"/>
        <v>2119</v>
      </c>
      <c r="CY15" s="52">
        <f t="shared" si="1"/>
        <v>2120</v>
      </c>
      <c r="CZ15" s="52">
        <f t="shared" si="1"/>
        <v>2121</v>
      </c>
    </row>
    <row r="16" spans="1:104" s="56" customFormat="1">
      <c r="A16" s="96"/>
      <c r="B16" s="81" t="s">
        <v>438</v>
      </c>
      <c r="C16" s="58"/>
      <c r="D16" s="52">
        <v>0</v>
      </c>
      <c r="E16" s="52">
        <v>1</v>
      </c>
      <c r="F16" s="52">
        <v>2</v>
      </c>
      <c r="G16" s="52">
        <v>3</v>
      </c>
      <c r="H16" s="52">
        <v>4</v>
      </c>
      <c r="I16" s="52">
        <v>5</v>
      </c>
      <c r="J16" s="52">
        <v>6</v>
      </c>
      <c r="K16" s="52">
        <v>7</v>
      </c>
      <c r="L16" s="52">
        <v>8</v>
      </c>
      <c r="M16" s="52">
        <v>9</v>
      </c>
      <c r="N16" s="52">
        <v>10</v>
      </c>
      <c r="O16" s="52">
        <v>11</v>
      </c>
      <c r="P16" s="52">
        <v>12</v>
      </c>
      <c r="Q16" s="52">
        <v>13</v>
      </c>
      <c r="R16" s="52">
        <v>14</v>
      </c>
      <c r="S16" s="52">
        <v>15</v>
      </c>
      <c r="T16" s="52">
        <v>16</v>
      </c>
      <c r="U16" s="52">
        <v>17</v>
      </c>
      <c r="V16" s="52">
        <v>18</v>
      </c>
      <c r="W16" s="52">
        <v>19</v>
      </c>
      <c r="X16" s="52">
        <v>20</v>
      </c>
      <c r="Y16" s="52">
        <v>21</v>
      </c>
      <c r="Z16" s="52">
        <v>22</v>
      </c>
      <c r="AA16" s="52">
        <v>23</v>
      </c>
      <c r="AB16" s="52">
        <v>24</v>
      </c>
      <c r="AC16" s="52">
        <v>25</v>
      </c>
      <c r="AD16" s="52">
        <v>26</v>
      </c>
      <c r="AE16" s="52">
        <v>27</v>
      </c>
      <c r="AF16" s="52">
        <v>28</v>
      </c>
      <c r="AG16" s="52">
        <v>29</v>
      </c>
      <c r="AH16" s="52">
        <v>30</v>
      </c>
      <c r="AI16" s="52">
        <v>31</v>
      </c>
      <c r="AJ16" s="52">
        <v>32</v>
      </c>
      <c r="AK16" s="52">
        <v>33</v>
      </c>
      <c r="AL16" s="52">
        <v>34</v>
      </c>
      <c r="AM16" s="52">
        <v>35</v>
      </c>
      <c r="AN16" s="52">
        <v>36</v>
      </c>
      <c r="AO16" s="52">
        <v>37</v>
      </c>
      <c r="AP16" s="52">
        <v>38</v>
      </c>
      <c r="AQ16" s="52">
        <v>39</v>
      </c>
      <c r="AR16" s="52">
        <v>40</v>
      </c>
      <c r="AS16" s="52">
        <v>41</v>
      </c>
      <c r="AT16" s="52">
        <v>42</v>
      </c>
      <c r="AU16" s="52">
        <v>43</v>
      </c>
      <c r="AV16" s="52">
        <v>44</v>
      </c>
      <c r="AW16" s="52">
        <v>45</v>
      </c>
      <c r="AX16" s="52">
        <v>46</v>
      </c>
      <c r="AY16" s="52">
        <v>47</v>
      </c>
      <c r="AZ16" s="52">
        <v>48</v>
      </c>
      <c r="BA16" s="52">
        <v>49</v>
      </c>
      <c r="BB16" s="52">
        <v>50</v>
      </c>
      <c r="BC16" s="52">
        <v>51</v>
      </c>
      <c r="BD16" s="52">
        <v>52</v>
      </c>
      <c r="BE16" s="52">
        <v>53</v>
      </c>
      <c r="BF16" s="52">
        <v>54</v>
      </c>
      <c r="BG16" s="52">
        <v>55</v>
      </c>
      <c r="BH16" s="52">
        <v>56</v>
      </c>
      <c r="BI16" s="52">
        <v>57</v>
      </c>
      <c r="BJ16" s="52">
        <v>58</v>
      </c>
      <c r="BK16" s="52">
        <v>59</v>
      </c>
      <c r="BL16" s="52">
        <v>60</v>
      </c>
      <c r="BM16" s="52">
        <v>61</v>
      </c>
      <c r="BN16" s="52">
        <v>62</v>
      </c>
      <c r="BO16" s="52">
        <v>63</v>
      </c>
      <c r="BP16" s="52">
        <v>64</v>
      </c>
      <c r="BQ16" s="52">
        <v>65</v>
      </c>
      <c r="BR16" s="52">
        <v>66</v>
      </c>
      <c r="BS16" s="52">
        <v>67</v>
      </c>
      <c r="BT16" s="52">
        <v>68</v>
      </c>
      <c r="BU16" s="52">
        <v>69</v>
      </c>
      <c r="BV16" s="52">
        <v>70</v>
      </c>
      <c r="BW16" s="52">
        <v>71</v>
      </c>
      <c r="BX16" s="52">
        <v>72</v>
      </c>
      <c r="BY16" s="52">
        <v>73</v>
      </c>
      <c r="BZ16" s="52">
        <v>74</v>
      </c>
      <c r="CA16" s="52">
        <v>75</v>
      </c>
      <c r="CB16" s="52">
        <v>76</v>
      </c>
      <c r="CC16" s="52">
        <v>77</v>
      </c>
      <c r="CD16" s="52">
        <v>78</v>
      </c>
      <c r="CE16" s="52">
        <v>79</v>
      </c>
      <c r="CF16" s="52">
        <v>80</v>
      </c>
      <c r="CG16" s="52">
        <v>81</v>
      </c>
      <c r="CH16" s="52">
        <v>82</v>
      </c>
      <c r="CI16" s="52">
        <v>83</v>
      </c>
      <c r="CJ16" s="52">
        <v>84</v>
      </c>
      <c r="CK16" s="52">
        <v>85</v>
      </c>
      <c r="CL16" s="52">
        <v>86</v>
      </c>
      <c r="CM16" s="52">
        <v>87</v>
      </c>
      <c r="CN16" s="52">
        <v>88</v>
      </c>
      <c r="CO16" s="52">
        <v>89</v>
      </c>
      <c r="CP16" s="52">
        <v>90</v>
      </c>
      <c r="CQ16" s="52">
        <v>91</v>
      </c>
      <c r="CR16" s="52">
        <v>92</v>
      </c>
      <c r="CS16" s="52">
        <v>93</v>
      </c>
      <c r="CT16" s="52">
        <v>94</v>
      </c>
      <c r="CU16" s="52">
        <v>95</v>
      </c>
      <c r="CV16" s="52">
        <v>96</v>
      </c>
      <c r="CW16" s="52">
        <v>97</v>
      </c>
      <c r="CX16" s="52">
        <v>98</v>
      </c>
      <c r="CY16" s="52">
        <v>99</v>
      </c>
      <c r="CZ16" s="52">
        <v>100</v>
      </c>
    </row>
    <row r="17" spans="1:104" s="56" customFormat="1">
      <c r="A17" s="96"/>
      <c r="B17" s="81" t="s">
        <v>439</v>
      </c>
      <c r="C17" s="58"/>
      <c r="D17" s="59">
        <f>$D$12</f>
        <v>3.5000000000000003E-2</v>
      </c>
      <c r="E17" s="59">
        <f t="shared" ref="E17:AH17" si="2">$D$12</f>
        <v>3.5000000000000003E-2</v>
      </c>
      <c r="F17" s="59">
        <f t="shared" si="2"/>
        <v>3.5000000000000003E-2</v>
      </c>
      <c r="G17" s="59">
        <f t="shared" si="2"/>
        <v>3.5000000000000003E-2</v>
      </c>
      <c r="H17" s="59">
        <f t="shared" si="2"/>
        <v>3.5000000000000003E-2</v>
      </c>
      <c r="I17" s="59">
        <f t="shared" si="2"/>
        <v>3.5000000000000003E-2</v>
      </c>
      <c r="J17" s="59">
        <f t="shared" si="2"/>
        <v>3.5000000000000003E-2</v>
      </c>
      <c r="K17" s="59">
        <f t="shared" si="2"/>
        <v>3.5000000000000003E-2</v>
      </c>
      <c r="L17" s="59">
        <f t="shared" si="2"/>
        <v>3.5000000000000003E-2</v>
      </c>
      <c r="M17" s="59">
        <f t="shared" si="2"/>
        <v>3.5000000000000003E-2</v>
      </c>
      <c r="N17" s="59">
        <f t="shared" si="2"/>
        <v>3.5000000000000003E-2</v>
      </c>
      <c r="O17" s="59">
        <f t="shared" si="2"/>
        <v>3.5000000000000003E-2</v>
      </c>
      <c r="P17" s="59">
        <f t="shared" si="2"/>
        <v>3.5000000000000003E-2</v>
      </c>
      <c r="Q17" s="59">
        <f t="shared" si="2"/>
        <v>3.5000000000000003E-2</v>
      </c>
      <c r="R17" s="59">
        <f t="shared" si="2"/>
        <v>3.5000000000000003E-2</v>
      </c>
      <c r="S17" s="59">
        <f t="shared" si="2"/>
        <v>3.5000000000000003E-2</v>
      </c>
      <c r="T17" s="59">
        <f t="shared" si="2"/>
        <v>3.5000000000000003E-2</v>
      </c>
      <c r="U17" s="59">
        <f t="shared" si="2"/>
        <v>3.5000000000000003E-2</v>
      </c>
      <c r="V17" s="59">
        <f t="shared" si="2"/>
        <v>3.5000000000000003E-2</v>
      </c>
      <c r="W17" s="59">
        <f t="shared" si="2"/>
        <v>3.5000000000000003E-2</v>
      </c>
      <c r="X17" s="59">
        <f t="shared" si="2"/>
        <v>3.5000000000000003E-2</v>
      </c>
      <c r="Y17" s="59">
        <f t="shared" si="2"/>
        <v>3.5000000000000003E-2</v>
      </c>
      <c r="Z17" s="59">
        <f t="shared" si="2"/>
        <v>3.5000000000000003E-2</v>
      </c>
      <c r="AA17" s="59">
        <f t="shared" si="2"/>
        <v>3.5000000000000003E-2</v>
      </c>
      <c r="AB17" s="59">
        <f t="shared" si="2"/>
        <v>3.5000000000000003E-2</v>
      </c>
      <c r="AC17" s="59">
        <f t="shared" si="2"/>
        <v>3.5000000000000003E-2</v>
      </c>
      <c r="AD17" s="59">
        <f t="shared" si="2"/>
        <v>3.5000000000000003E-2</v>
      </c>
      <c r="AE17" s="59">
        <f t="shared" si="2"/>
        <v>3.5000000000000003E-2</v>
      </c>
      <c r="AF17" s="59">
        <f t="shared" si="2"/>
        <v>3.5000000000000003E-2</v>
      </c>
      <c r="AG17" s="59">
        <f t="shared" si="2"/>
        <v>3.5000000000000003E-2</v>
      </c>
      <c r="AH17" s="59">
        <f t="shared" si="2"/>
        <v>3.5000000000000003E-2</v>
      </c>
      <c r="AI17" s="59">
        <f>$D$13</f>
        <v>0.03</v>
      </c>
      <c r="AJ17" s="59">
        <f t="shared" ref="AJ17:CA17" si="3">$D$13</f>
        <v>0.03</v>
      </c>
      <c r="AK17" s="59">
        <f t="shared" si="3"/>
        <v>0.03</v>
      </c>
      <c r="AL17" s="59">
        <f t="shared" si="3"/>
        <v>0.03</v>
      </c>
      <c r="AM17" s="59">
        <f t="shared" si="3"/>
        <v>0.03</v>
      </c>
      <c r="AN17" s="59">
        <f t="shared" si="3"/>
        <v>0.03</v>
      </c>
      <c r="AO17" s="59">
        <f t="shared" si="3"/>
        <v>0.03</v>
      </c>
      <c r="AP17" s="59">
        <f t="shared" si="3"/>
        <v>0.03</v>
      </c>
      <c r="AQ17" s="59">
        <f t="shared" si="3"/>
        <v>0.03</v>
      </c>
      <c r="AR17" s="59">
        <f t="shared" si="3"/>
        <v>0.03</v>
      </c>
      <c r="AS17" s="59">
        <f t="shared" si="3"/>
        <v>0.03</v>
      </c>
      <c r="AT17" s="59">
        <f t="shared" si="3"/>
        <v>0.03</v>
      </c>
      <c r="AU17" s="59">
        <f t="shared" si="3"/>
        <v>0.03</v>
      </c>
      <c r="AV17" s="59">
        <f t="shared" si="3"/>
        <v>0.03</v>
      </c>
      <c r="AW17" s="59">
        <f t="shared" si="3"/>
        <v>0.03</v>
      </c>
      <c r="AX17" s="59">
        <f t="shared" si="3"/>
        <v>0.03</v>
      </c>
      <c r="AY17" s="59">
        <f t="shared" si="3"/>
        <v>0.03</v>
      </c>
      <c r="AZ17" s="59">
        <f t="shared" si="3"/>
        <v>0.03</v>
      </c>
      <c r="BA17" s="59">
        <f t="shared" si="3"/>
        <v>0.03</v>
      </c>
      <c r="BB17" s="59">
        <f t="shared" si="3"/>
        <v>0.03</v>
      </c>
      <c r="BC17" s="59">
        <f t="shared" si="3"/>
        <v>0.03</v>
      </c>
      <c r="BD17" s="59">
        <f t="shared" si="3"/>
        <v>0.03</v>
      </c>
      <c r="BE17" s="59">
        <f t="shared" si="3"/>
        <v>0.03</v>
      </c>
      <c r="BF17" s="59">
        <f t="shared" si="3"/>
        <v>0.03</v>
      </c>
      <c r="BG17" s="59">
        <f t="shared" si="3"/>
        <v>0.03</v>
      </c>
      <c r="BH17" s="59">
        <f t="shared" si="3"/>
        <v>0.03</v>
      </c>
      <c r="BI17" s="59">
        <f t="shared" si="3"/>
        <v>0.03</v>
      </c>
      <c r="BJ17" s="59">
        <f t="shared" si="3"/>
        <v>0.03</v>
      </c>
      <c r="BK17" s="59">
        <f t="shared" si="3"/>
        <v>0.03</v>
      </c>
      <c r="BL17" s="59">
        <f t="shared" si="3"/>
        <v>0.03</v>
      </c>
      <c r="BM17" s="59">
        <f t="shared" si="3"/>
        <v>0.03</v>
      </c>
      <c r="BN17" s="59">
        <f t="shared" si="3"/>
        <v>0.03</v>
      </c>
      <c r="BO17" s="59">
        <f t="shared" si="3"/>
        <v>0.03</v>
      </c>
      <c r="BP17" s="59">
        <f t="shared" si="3"/>
        <v>0.03</v>
      </c>
      <c r="BQ17" s="59">
        <f t="shared" si="3"/>
        <v>0.03</v>
      </c>
      <c r="BR17" s="59">
        <f t="shared" si="3"/>
        <v>0.03</v>
      </c>
      <c r="BS17" s="59">
        <f t="shared" si="3"/>
        <v>0.03</v>
      </c>
      <c r="BT17" s="59">
        <f t="shared" si="3"/>
        <v>0.03</v>
      </c>
      <c r="BU17" s="59">
        <f t="shared" si="3"/>
        <v>0.03</v>
      </c>
      <c r="BV17" s="59">
        <f t="shared" si="3"/>
        <v>0.03</v>
      </c>
      <c r="BW17" s="59">
        <f t="shared" si="3"/>
        <v>0.03</v>
      </c>
      <c r="BX17" s="59">
        <f t="shared" si="3"/>
        <v>0.03</v>
      </c>
      <c r="BY17" s="59">
        <f t="shared" si="3"/>
        <v>0.03</v>
      </c>
      <c r="BZ17" s="59">
        <f t="shared" si="3"/>
        <v>0.03</v>
      </c>
      <c r="CA17" s="59">
        <f t="shared" si="3"/>
        <v>0.03</v>
      </c>
      <c r="CB17" s="60">
        <f>$D$14</f>
        <v>2.5000000000000001E-2</v>
      </c>
      <c r="CC17" s="60">
        <f t="shared" ref="CC17:CZ17" si="4">$D$14</f>
        <v>2.5000000000000001E-2</v>
      </c>
      <c r="CD17" s="60">
        <f t="shared" si="4"/>
        <v>2.5000000000000001E-2</v>
      </c>
      <c r="CE17" s="60">
        <f t="shared" si="4"/>
        <v>2.5000000000000001E-2</v>
      </c>
      <c r="CF17" s="60">
        <f t="shared" si="4"/>
        <v>2.5000000000000001E-2</v>
      </c>
      <c r="CG17" s="60">
        <f t="shared" si="4"/>
        <v>2.5000000000000001E-2</v>
      </c>
      <c r="CH17" s="60">
        <f t="shared" si="4"/>
        <v>2.5000000000000001E-2</v>
      </c>
      <c r="CI17" s="60">
        <f t="shared" si="4"/>
        <v>2.5000000000000001E-2</v>
      </c>
      <c r="CJ17" s="60">
        <f t="shared" si="4"/>
        <v>2.5000000000000001E-2</v>
      </c>
      <c r="CK17" s="60">
        <f t="shared" si="4"/>
        <v>2.5000000000000001E-2</v>
      </c>
      <c r="CL17" s="60">
        <f t="shared" si="4"/>
        <v>2.5000000000000001E-2</v>
      </c>
      <c r="CM17" s="60">
        <f t="shared" si="4"/>
        <v>2.5000000000000001E-2</v>
      </c>
      <c r="CN17" s="60">
        <f t="shared" si="4"/>
        <v>2.5000000000000001E-2</v>
      </c>
      <c r="CO17" s="60">
        <f t="shared" si="4"/>
        <v>2.5000000000000001E-2</v>
      </c>
      <c r="CP17" s="60">
        <f t="shared" si="4"/>
        <v>2.5000000000000001E-2</v>
      </c>
      <c r="CQ17" s="60">
        <f t="shared" si="4"/>
        <v>2.5000000000000001E-2</v>
      </c>
      <c r="CR17" s="60">
        <f t="shared" si="4"/>
        <v>2.5000000000000001E-2</v>
      </c>
      <c r="CS17" s="60">
        <f t="shared" si="4"/>
        <v>2.5000000000000001E-2</v>
      </c>
      <c r="CT17" s="60">
        <f t="shared" si="4"/>
        <v>2.5000000000000001E-2</v>
      </c>
      <c r="CU17" s="60">
        <f t="shared" si="4"/>
        <v>2.5000000000000001E-2</v>
      </c>
      <c r="CV17" s="60">
        <f t="shared" si="4"/>
        <v>2.5000000000000001E-2</v>
      </c>
      <c r="CW17" s="60">
        <f t="shared" si="4"/>
        <v>2.5000000000000001E-2</v>
      </c>
      <c r="CX17" s="60">
        <f t="shared" si="4"/>
        <v>2.5000000000000001E-2</v>
      </c>
      <c r="CY17" s="60">
        <f t="shared" si="4"/>
        <v>2.5000000000000001E-2</v>
      </c>
      <c r="CZ17" s="60">
        <f t="shared" si="4"/>
        <v>2.5000000000000001E-2</v>
      </c>
    </row>
    <row r="18" spans="1:104" s="56" customFormat="1">
      <c r="A18" s="96"/>
      <c r="B18" s="81" t="s">
        <v>440</v>
      </c>
      <c r="C18" s="58"/>
      <c r="D18" s="53">
        <v>1</v>
      </c>
      <c r="E18" s="53">
        <f>D$18/(1+E$17)</f>
        <v>0.96618357487922713</v>
      </c>
      <c r="F18" s="53">
        <f t="shared" ref="F18:BQ18" si="5">E$18/(1+F$17)</f>
        <v>0.93351070036640305</v>
      </c>
      <c r="G18" s="53">
        <f t="shared" si="5"/>
        <v>0.90194270566802237</v>
      </c>
      <c r="H18" s="53">
        <f t="shared" si="5"/>
        <v>0.87144222769857238</v>
      </c>
      <c r="I18" s="53">
        <f t="shared" si="5"/>
        <v>0.84197316685852408</v>
      </c>
      <c r="J18" s="53">
        <f t="shared" si="5"/>
        <v>0.81350064430775282</v>
      </c>
      <c r="K18" s="53">
        <f t="shared" si="5"/>
        <v>0.78599096068381924</v>
      </c>
      <c r="L18" s="53">
        <f t="shared" si="5"/>
        <v>0.75941155621625056</v>
      </c>
      <c r="M18" s="53">
        <f t="shared" si="5"/>
        <v>0.73373097218961414</v>
      </c>
      <c r="N18" s="53">
        <f t="shared" si="5"/>
        <v>0.70891881370977217</v>
      </c>
      <c r="O18" s="53">
        <f t="shared" si="5"/>
        <v>0.68494571372924851</v>
      </c>
      <c r="P18" s="53">
        <f t="shared" si="5"/>
        <v>0.66178329828912907</v>
      </c>
      <c r="Q18" s="53">
        <f t="shared" si="5"/>
        <v>0.63940415293635666</v>
      </c>
      <c r="R18" s="53">
        <f t="shared" si="5"/>
        <v>0.61778179027667313</v>
      </c>
      <c r="S18" s="53">
        <f t="shared" si="5"/>
        <v>0.59689061862480497</v>
      </c>
      <c r="T18" s="53">
        <f t="shared" si="5"/>
        <v>0.57670591171478747</v>
      </c>
      <c r="U18" s="53">
        <f t="shared" si="5"/>
        <v>0.55720377943457733</v>
      </c>
      <c r="V18" s="53">
        <f t="shared" si="5"/>
        <v>0.53836113955031628</v>
      </c>
      <c r="W18" s="53">
        <f t="shared" si="5"/>
        <v>0.520155690386779</v>
      </c>
      <c r="X18" s="53">
        <f t="shared" si="5"/>
        <v>0.50256588443167061</v>
      </c>
      <c r="Y18" s="53">
        <f t="shared" si="5"/>
        <v>0.48557090283253201</v>
      </c>
      <c r="Z18" s="53">
        <f t="shared" si="5"/>
        <v>0.46915063075606961</v>
      </c>
      <c r="AA18" s="53">
        <f t="shared" si="5"/>
        <v>0.45328563358074364</v>
      </c>
      <c r="AB18" s="53">
        <f t="shared" si="5"/>
        <v>0.43795713389443836</v>
      </c>
      <c r="AC18" s="53">
        <f t="shared" si="5"/>
        <v>0.42314698926998878</v>
      </c>
      <c r="AD18" s="53">
        <f t="shared" si="5"/>
        <v>0.40883767079225974</v>
      </c>
      <c r="AE18" s="53">
        <f t="shared" si="5"/>
        <v>0.39501224231136212</v>
      </c>
      <c r="AF18" s="53">
        <f t="shared" si="5"/>
        <v>0.38165434039745133</v>
      </c>
      <c r="AG18" s="53">
        <f t="shared" si="5"/>
        <v>0.36874815497338298</v>
      </c>
      <c r="AH18" s="53">
        <f t="shared" si="5"/>
        <v>0.35627841060230242</v>
      </c>
      <c r="AI18" s="53">
        <f t="shared" si="5"/>
        <v>0.34590136951679845</v>
      </c>
      <c r="AJ18" s="53">
        <f t="shared" si="5"/>
        <v>0.33582657234640628</v>
      </c>
      <c r="AK18" s="53">
        <f t="shared" si="5"/>
        <v>0.32604521587029733</v>
      </c>
      <c r="AL18" s="53">
        <f t="shared" si="5"/>
        <v>0.31654875327213333</v>
      </c>
      <c r="AM18" s="53">
        <f t="shared" si="5"/>
        <v>0.30732888667197411</v>
      </c>
      <c r="AN18" s="53">
        <f t="shared" si="5"/>
        <v>0.29837755987570302</v>
      </c>
      <c r="AO18" s="53">
        <f t="shared" si="5"/>
        <v>0.28968695133563399</v>
      </c>
      <c r="AP18" s="53">
        <f t="shared" si="5"/>
        <v>0.28124946731614953</v>
      </c>
      <c r="AQ18" s="53">
        <f t="shared" si="5"/>
        <v>0.2730577352583976</v>
      </c>
      <c r="AR18" s="53">
        <f t="shared" si="5"/>
        <v>0.26510459733825009</v>
      </c>
      <c r="AS18" s="53">
        <f t="shared" si="5"/>
        <v>0.25738310421189331</v>
      </c>
      <c r="AT18" s="53">
        <f t="shared" si="5"/>
        <v>0.24988650894358574</v>
      </c>
      <c r="AU18" s="53">
        <f t="shared" si="5"/>
        <v>0.24260826111027742</v>
      </c>
      <c r="AV18" s="53">
        <f t="shared" si="5"/>
        <v>0.23554200107793924</v>
      </c>
      <c r="AW18" s="53">
        <f t="shared" si="5"/>
        <v>0.2286815544446012</v>
      </c>
      <c r="AX18" s="53">
        <f t="shared" si="5"/>
        <v>0.22202092664524387</v>
      </c>
      <c r="AY18" s="53">
        <f t="shared" si="5"/>
        <v>0.215554297713829</v>
      </c>
      <c r="AZ18" s="53">
        <f t="shared" si="5"/>
        <v>0.20927601719789224</v>
      </c>
      <c r="BA18" s="53">
        <f t="shared" si="5"/>
        <v>0.20318059922125459</v>
      </c>
      <c r="BB18" s="53">
        <f t="shared" si="5"/>
        <v>0.19726271769053844</v>
      </c>
      <c r="BC18" s="53">
        <f t="shared" si="5"/>
        <v>0.19151720164129946</v>
      </c>
      <c r="BD18" s="53">
        <f t="shared" si="5"/>
        <v>0.18593903071970821</v>
      </c>
      <c r="BE18" s="53">
        <f t="shared" si="5"/>
        <v>0.18052333079583321</v>
      </c>
      <c r="BF18" s="53">
        <f t="shared" si="5"/>
        <v>0.17526536970469245</v>
      </c>
      <c r="BG18" s="53">
        <f t="shared" si="5"/>
        <v>0.17016055311135189</v>
      </c>
      <c r="BH18" s="53">
        <f t="shared" si="5"/>
        <v>0.16520442049645814</v>
      </c>
      <c r="BI18" s="53">
        <f t="shared" si="5"/>
        <v>0.16039264125869723</v>
      </c>
      <c r="BJ18" s="53">
        <f t="shared" si="5"/>
        <v>0.15572101093077401</v>
      </c>
      <c r="BK18" s="53">
        <f t="shared" si="5"/>
        <v>0.15118544750560584</v>
      </c>
      <c r="BL18" s="53">
        <f t="shared" si="5"/>
        <v>0.14678198786952024</v>
      </c>
      <c r="BM18" s="53">
        <f t="shared" si="5"/>
        <v>0.14250678433934003</v>
      </c>
      <c r="BN18" s="53">
        <f t="shared" si="5"/>
        <v>0.13835610130033013</v>
      </c>
      <c r="BO18" s="53">
        <f t="shared" si="5"/>
        <v>0.13432631194206809</v>
      </c>
      <c r="BP18" s="53">
        <f t="shared" si="5"/>
        <v>0.1304138950893865</v>
      </c>
      <c r="BQ18" s="53">
        <f t="shared" si="5"/>
        <v>0.12661543212561796</v>
      </c>
      <c r="BR18" s="53">
        <f t="shared" ref="BR18:CZ18" si="6">BQ$18/(1+BR$17)</f>
        <v>0.12292760400545433</v>
      </c>
      <c r="BS18" s="53">
        <f t="shared" si="6"/>
        <v>0.11934718835481002</v>
      </c>
      <c r="BT18" s="53">
        <f t="shared" si="6"/>
        <v>0.11587105665515536</v>
      </c>
      <c r="BU18" s="53">
        <f t="shared" si="6"/>
        <v>0.11249617150985958</v>
      </c>
      <c r="BV18" s="53">
        <f t="shared" si="6"/>
        <v>0.10921958399015493</v>
      </c>
      <c r="BW18" s="53">
        <f t="shared" si="6"/>
        <v>0.10603843105840284</v>
      </c>
      <c r="BX18" s="53">
        <f t="shared" si="6"/>
        <v>0.10294993306641052</v>
      </c>
      <c r="BY18" s="53">
        <f t="shared" si="6"/>
        <v>9.9951391326612155E-2</v>
      </c>
      <c r="BZ18" s="53">
        <f t="shared" si="6"/>
        <v>9.7040185753992383E-2</v>
      </c>
      <c r="CA18" s="53">
        <f t="shared" si="6"/>
        <v>9.4213772576691626E-2</v>
      </c>
      <c r="CB18" s="53">
        <f t="shared" si="6"/>
        <v>9.1915875684577208E-2</v>
      </c>
      <c r="CC18" s="53">
        <f t="shared" si="6"/>
        <v>8.9674025058124107E-2</v>
      </c>
      <c r="CD18" s="53">
        <f t="shared" si="6"/>
        <v>8.7486853715243035E-2</v>
      </c>
      <c r="CE18" s="53">
        <f t="shared" si="6"/>
        <v>8.5353028014871254E-2</v>
      </c>
      <c r="CF18" s="53">
        <f t="shared" si="6"/>
        <v>8.3271246843776847E-2</v>
      </c>
      <c r="CG18" s="53">
        <f t="shared" si="6"/>
        <v>8.1240240823196933E-2</v>
      </c>
      <c r="CH18" s="53">
        <f t="shared" si="6"/>
        <v>7.9258771534826286E-2</v>
      </c>
      <c r="CI18" s="53">
        <f t="shared" si="6"/>
        <v>7.7325630765684189E-2</v>
      </c>
      <c r="CJ18" s="53">
        <f t="shared" si="6"/>
        <v>7.5439639771399211E-2</v>
      </c>
      <c r="CK18" s="53">
        <f t="shared" si="6"/>
        <v>7.3599648557462649E-2</v>
      </c>
      <c r="CL18" s="53">
        <f t="shared" si="6"/>
        <v>7.1804535178012344E-2</v>
      </c>
      <c r="CM18" s="53">
        <f t="shared" si="6"/>
        <v>7.0053205051719372E-2</v>
      </c>
      <c r="CN18" s="53">
        <f t="shared" si="6"/>
        <v>6.8344590294360366E-2</v>
      </c>
      <c r="CO18" s="53">
        <f t="shared" si="6"/>
        <v>6.6677649067668654E-2</v>
      </c>
      <c r="CP18" s="53">
        <f t="shared" si="6"/>
        <v>6.5051364944066992E-2</v>
      </c>
      <c r="CQ18" s="53">
        <f t="shared" si="6"/>
        <v>6.3464746286894635E-2</v>
      </c>
      <c r="CR18" s="53">
        <f t="shared" si="6"/>
        <v>6.1916825645750871E-2</v>
      </c>
      <c r="CS18" s="53">
        <f t="shared" si="6"/>
        <v>6.0406659166586218E-2</v>
      </c>
      <c r="CT18" s="53">
        <f t="shared" si="6"/>
        <v>5.8933326016181682E-2</v>
      </c>
      <c r="CU18" s="53">
        <f t="shared" si="6"/>
        <v>5.7495927820665059E-2</v>
      </c>
      <c r="CV18" s="53">
        <f t="shared" si="6"/>
        <v>5.6093588117722012E-2</v>
      </c>
      <c r="CW18" s="53">
        <f t="shared" si="6"/>
        <v>5.4725451822167821E-2</v>
      </c>
      <c r="CX18" s="53">
        <f t="shared" si="6"/>
        <v>5.3390684704553978E-2</v>
      </c>
      <c r="CY18" s="53">
        <f t="shared" si="6"/>
        <v>5.2088472882491688E-2</v>
      </c>
      <c r="CZ18" s="53">
        <f t="shared" si="6"/>
        <v>5.0818022324382137E-2</v>
      </c>
    </row>
    <row r="19" spans="1:104" s="56" customFormat="1">
      <c r="A19" s="96"/>
      <c r="B19" s="81" t="s">
        <v>442</v>
      </c>
      <c r="C19" s="58"/>
      <c r="D19" s="61">
        <f>VLOOKUP(D$15, 'Carbon values'!$H$8:$K$38, 'Carbon values'!$J$7,FALSE)</f>
        <v>244.81444431332324</v>
      </c>
      <c r="E19" s="61">
        <f>IFERROR(VLOOKUP(E$15,'Carbon values'!$H$8:$K$38,'Carbon values'!$J$7,FALSE),D19*(1+0.015))</f>
        <v>248.54258305921141</v>
      </c>
      <c r="F19" s="61">
        <f>IFERROR(VLOOKUP(F$15,'Carbon values'!$H$8:$K$38,'Carbon values'!$J$7,FALSE),E19*(1+0.015))</f>
        <v>252.32749549158518</v>
      </c>
      <c r="G19" s="61">
        <f>IFERROR(VLOOKUP(G$15,'Carbon values'!$H$8:$K$38,'Carbon values'!$J$7,FALSE),F19*(1+0.015))</f>
        <v>256.17004618435044</v>
      </c>
      <c r="H19" s="61">
        <f>IFERROR(VLOOKUP(H$15,'Carbon values'!$H$8:$K$38,'Carbon values'!$J$7,FALSE),G19*(1+0.015))</f>
        <v>260.07111287751314</v>
      </c>
      <c r="I19" s="61">
        <f>IFERROR(VLOOKUP(I$15,'Carbon values'!$H$8:$K$38,'Carbon values'!$J$7,FALSE),H19*(1+0.015))</f>
        <v>264.03158667767832</v>
      </c>
      <c r="J19" s="61">
        <f>IFERROR(VLOOKUP(J$15,'Carbon values'!$H$8:$K$38,'Carbon values'!$J$7,FALSE),I19*(1+0.015))</f>
        <v>268.05237226160239</v>
      </c>
      <c r="K19" s="61">
        <f>IFERROR(VLOOKUP(K$15,'Carbon values'!$H$8:$K$38,'Carbon values'!$J$7,FALSE),J19*(1+0.015))</f>
        <v>272.13438808284508</v>
      </c>
      <c r="L19" s="61">
        <f>IFERROR(VLOOKUP(L$15,'Carbon values'!$H$8:$K$38,'Carbon values'!$J$7,FALSE),K19*(1+0.015))</f>
        <v>276.27856658156855</v>
      </c>
      <c r="M19" s="61">
        <f>IFERROR(VLOOKUP(M$15,'Carbon values'!$H$8:$K$38,'Carbon values'!$J$7,FALSE),L19*(1+0.015))</f>
        <v>280.48585439753157</v>
      </c>
      <c r="N19" s="61">
        <f>IFERROR(VLOOKUP(N$15,'Carbon values'!$H$8:$K$38,'Carbon values'!$J$7,FALSE),M19*(1+0.015))</f>
        <v>284.75721258632649</v>
      </c>
      <c r="O19" s="61">
        <f>IFERROR(VLOOKUP(O$15,'Carbon values'!$H$8:$K$38,'Carbon values'!$J$7,FALSE),N19*(1+0.015))</f>
        <v>289.09361683891012</v>
      </c>
      <c r="P19" s="61">
        <f>IFERROR(VLOOKUP(P$15,'Carbon values'!$H$8:$K$38,'Carbon values'!$J$7,FALSE),O19*(1+0.015))</f>
        <v>293.49605770447727</v>
      </c>
      <c r="Q19" s="61">
        <f>IFERROR(VLOOKUP(Q$15,'Carbon values'!$H$8:$K$38,'Carbon values'!$J$7,FALSE),P19*(1+0.015))</f>
        <v>297.96554081672821</v>
      </c>
      <c r="R19" s="61">
        <f>IFERROR(VLOOKUP(R$15,'Carbon values'!$H$8:$K$38,'Carbon values'!$J$7,FALSE),Q19*(1+0.015))</f>
        <v>302.50308712358196</v>
      </c>
      <c r="S19" s="61">
        <f>IFERROR(VLOOKUP(S$15,'Carbon values'!$H$8:$K$38,'Carbon values'!$J$7,FALSE),R19*(1+0.015))</f>
        <v>307.10973312038777</v>
      </c>
      <c r="T19" s="61">
        <f>IFERROR(VLOOKUP(T$15,'Carbon values'!$H$8:$K$38,'Carbon values'!$J$7,FALSE),S19*(1+0.015))</f>
        <v>311.78653108668811</v>
      </c>
      <c r="U19" s="61">
        <f>IFERROR(VLOOKUP(U$15,'Carbon values'!$H$8:$K$38,'Carbon values'!$J$7,FALSE),T19*(1+0.015))</f>
        <v>316.5345493265869</v>
      </c>
      <c r="V19" s="61">
        <f>IFERROR(VLOOKUP(V$15,'Carbon values'!$H$8:$K$38,'Carbon values'!$J$7,FALSE),U19*(1+0.015))</f>
        <v>321.35487241277855</v>
      </c>
      <c r="W19" s="61">
        <f>IFERROR(VLOOKUP(W$15,'Carbon values'!$H$8:$K$38,'Carbon values'!$J$7,FALSE),V19*(1+0.015))</f>
        <v>326.24860143429294</v>
      </c>
      <c r="X19" s="61">
        <f>IFERROR(VLOOKUP(X$15,'Carbon values'!$H$8:$K$38,'Carbon values'!$J$7,FALSE),W19*(1+0.015))</f>
        <v>331.14233045580733</v>
      </c>
      <c r="Y19" s="61">
        <f>IFERROR(VLOOKUP(Y$15,'Carbon values'!$H$8:$K$38,'Carbon values'!$J$7,FALSE),X19*(1+0.015))</f>
        <v>336.10946541264445</v>
      </c>
      <c r="Z19" s="61">
        <f>IFERROR(VLOOKUP(Z$15,'Carbon values'!$H$8:$K$38,'Carbon values'!$J$7,FALSE),Y19*(1+0.015))</f>
        <v>341.15110739383408</v>
      </c>
      <c r="AA19" s="61">
        <f>IFERROR(VLOOKUP(AA$15,'Carbon values'!$H$8:$K$38,'Carbon values'!$J$7,FALSE),Z19*(1+0.015))</f>
        <v>346.26837400474153</v>
      </c>
      <c r="AB19" s="61">
        <f>IFERROR(VLOOKUP(AB$15,'Carbon values'!$H$8:$K$38,'Carbon values'!$J$7,FALSE),AA19*(1+0.015))</f>
        <v>351.46239961481263</v>
      </c>
      <c r="AC19" s="61">
        <f>IFERROR(VLOOKUP(AC$15,'Carbon values'!$H$8:$K$38,'Carbon values'!$J$7,FALSE),AB19*(1+0.015))</f>
        <v>356.73433560903482</v>
      </c>
      <c r="AD19" s="61">
        <f>IFERROR(VLOOKUP(AD$15,'Carbon values'!$H$8:$K$38,'Carbon values'!$J$7,FALSE),AC19*(1+0.015))</f>
        <v>362.08535064317027</v>
      </c>
      <c r="AE19" s="61">
        <f>IFERROR(VLOOKUP(AE$15,'Carbon values'!$H$8:$K$38,'Carbon values'!$J$7,FALSE),AD19*(1+0.015))</f>
        <v>367.51663090281778</v>
      </c>
      <c r="AF19" s="61">
        <f>IFERROR(VLOOKUP(AF$15,'Carbon values'!$H$8:$K$38,'Carbon values'!$J$7,FALSE),AE19*(1+0.015))</f>
        <v>373.02938036635999</v>
      </c>
      <c r="AG19" s="61">
        <f>IFERROR(VLOOKUP(AG$15,'Carbon values'!$H$8:$K$38,'Carbon values'!$J$7,FALSE),AF19*(1+0.015))</f>
        <v>378.62482107185537</v>
      </c>
      <c r="AH19" s="61">
        <f>IFERROR(VLOOKUP(AH$15,'Carbon values'!$H$8:$K$38,'Carbon values'!$J$7,FALSE),AG19*(1+0.015))</f>
        <v>384.30419338793314</v>
      </c>
      <c r="AI19" s="61">
        <f>IFERROR(VLOOKUP(AI$15,'Carbon values'!$H$8:$K$38,'Carbon values'!$J$7,FALSE),AH19*(1+0.015))</f>
        <v>390.06875628875213</v>
      </c>
      <c r="AJ19" s="61">
        <f>IFERROR(VLOOKUP(AJ$15,'Carbon values'!$H$8:$K$38,'Carbon values'!$J$7,FALSE),AI19*(1+0.015))</f>
        <v>395.91978763308339</v>
      </c>
      <c r="AK19" s="61">
        <f>IFERROR(VLOOKUP(AK$15,'Carbon values'!$H$8:$K$38,'Carbon values'!$J$7,FALSE),AJ19*(1+0.015))</f>
        <v>401.85858444757957</v>
      </c>
      <c r="AL19" s="61">
        <f>IFERROR(VLOOKUP(AL$15,'Carbon values'!$H$8:$K$38,'Carbon values'!$J$7,FALSE),AK19*(1+0.015))</f>
        <v>407.8864632142932</v>
      </c>
      <c r="AM19" s="61">
        <f>IFERROR(VLOOKUP(AM$15,'Carbon values'!$H$8:$K$38,'Carbon values'!$J$7,FALSE),AL19*(1+0.015))</f>
        <v>414.00476016250758</v>
      </c>
      <c r="AN19" s="61">
        <f>IFERROR(VLOOKUP(AN$15,'Carbon values'!$H$8:$K$38,'Carbon values'!$J$7,FALSE),AM19*(1+0.015))</f>
        <v>420.21483156494514</v>
      </c>
      <c r="AO19" s="61">
        <f>IFERROR(VLOOKUP(AO$15,'Carbon values'!$H$8:$K$38,'Carbon values'!$J$7,FALSE),AN19*(1+0.015))</f>
        <v>426.51805403841928</v>
      </c>
      <c r="AP19" s="61">
        <f>IFERROR(VLOOKUP(AP$15,'Carbon values'!$H$8:$K$38,'Carbon values'!$J$7,FALSE),AO19*(1+0.015))</f>
        <v>432.91582484899556</v>
      </c>
      <c r="AQ19" s="61">
        <f>IFERROR(VLOOKUP(AQ$15,'Carbon values'!$H$8:$K$38,'Carbon values'!$J$7,FALSE),AP19*(1+0.015))</f>
        <v>439.40956222173043</v>
      </c>
      <c r="AR19" s="61">
        <f>IFERROR(VLOOKUP(AR$15,'Carbon values'!$H$8:$K$38,'Carbon values'!$J$7,FALSE),AQ19*(1+0.015))</f>
        <v>446.00070565505632</v>
      </c>
      <c r="AS19" s="61">
        <f>IFERROR(VLOOKUP(AS$15,'Carbon values'!$H$8:$K$38,'Carbon values'!$J$7,FALSE),AR19*(1+0.015))</f>
        <v>452.69071623988214</v>
      </c>
      <c r="AT19" s="61">
        <f>IFERROR(VLOOKUP(AT$15,'Carbon values'!$H$8:$K$38,'Carbon values'!$J$7,FALSE),AS19*(1+0.015))</f>
        <v>459.48107698348031</v>
      </c>
      <c r="AU19" s="61">
        <f>IFERROR(VLOOKUP(AU$15,'Carbon values'!$H$8:$K$38,'Carbon values'!$J$7,FALSE),AT19*(1+0.015))</f>
        <v>466.37329313823244</v>
      </c>
      <c r="AV19" s="61">
        <f>IFERROR(VLOOKUP(AV$15,'Carbon values'!$H$8:$K$38,'Carbon values'!$J$7,FALSE),AU19*(1+0.015))</f>
        <v>473.36889253530586</v>
      </c>
      <c r="AW19" s="61">
        <f>IFERROR(VLOOKUP(AW$15,'Carbon values'!$H$8:$K$38,'Carbon values'!$J$7,FALSE),AV19*(1+0.015))</f>
        <v>480.46942592333539</v>
      </c>
      <c r="AX19" s="61">
        <f>IFERROR(VLOOKUP(AX$15,'Carbon values'!$H$8:$K$38,'Carbon values'!$J$7,FALSE),AW19*(1+0.015))</f>
        <v>487.67646731218537</v>
      </c>
      <c r="AY19" s="61">
        <f>IFERROR(VLOOKUP(AY$15,'Carbon values'!$H$8:$K$38,'Carbon values'!$J$7,FALSE),AX19*(1+0.015))</f>
        <v>494.9916143218681</v>
      </c>
      <c r="AZ19" s="61">
        <f>IFERROR(VLOOKUP(AZ$15,'Carbon values'!$H$8:$K$38,'Carbon values'!$J$7,FALSE),AY19*(1+0.015))</f>
        <v>502.41648853669608</v>
      </c>
      <c r="BA19" s="61">
        <f>IFERROR(VLOOKUP(BA$15,'Carbon values'!$H$8:$K$38,'Carbon values'!$J$7,FALSE),AZ19*(1+0.015))</f>
        <v>509.95273586474644</v>
      </c>
      <c r="BB19" s="61">
        <f>IFERROR(VLOOKUP(BB$15,'Carbon values'!$H$8:$K$38,'Carbon values'!$J$7,FALSE),BA19*(1+0.015))</f>
        <v>517.60202690271763</v>
      </c>
      <c r="BC19" s="61">
        <f>IFERROR(VLOOKUP(BC$15,'Carbon values'!$H$8:$K$38,'Carbon values'!$J$7,FALSE),BB19*(1+0.015))</f>
        <v>525.36605730625831</v>
      </c>
      <c r="BD19" s="61">
        <f>IFERROR(VLOOKUP(BD$15,'Carbon values'!$H$8:$K$38,'Carbon values'!$J$7,FALSE),BC19*(1+0.015))</f>
        <v>533.24654816585212</v>
      </c>
      <c r="BE19" s="61">
        <f>IFERROR(VLOOKUP(BE$15,'Carbon values'!$H$8:$K$38,'Carbon values'!$J$7,FALSE),BD19*(1+0.015))</f>
        <v>541.24524638833987</v>
      </c>
      <c r="BF19" s="61">
        <f>IFERROR(VLOOKUP(BF$15,'Carbon values'!$H$8:$K$38,'Carbon values'!$J$7,FALSE),BE19*(1+0.015))</f>
        <v>549.36392508416486</v>
      </c>
      <c r="BG19" s="61">
        <f>IFERROR(VLOOKUP(BG$15,'Carbon values'!$H$8:$K$38,'Carbon values'!$J$7,FALSE),BF19*(1+0.015))</f>
        <v>557.6043839604273</v>
      </c>
      <c r="BH19" s="61">
        <f>IFERROR(VLOOKUP(BH$15,'Carbon values'!$H$8:$K$38,'Carbon values'!$J$7,FALSE),BG19*(1+0.015))</f>
        <v>565.96844971983364</v>
      </c>
      <c r="BI19" s="61">
        <f>IFERROR(VLOOKUP(BI$15,'Carbon values'!$H$8:$K$38,'Carbon values'!$J$7,FALSE),BH19*(1+0.015))</f>
        <v>574.45797646563108</v>
      </c>
      <c r="BJ19" s="61">
        <f>IFERROR(VLOOKUP(BJ$15,'Carbon values'!$H$8:$K$38,'Carbon values'!$J$7,FALSE),BI19*(1+0.015))</f>
        <v>583.07484611261543</v>
      </c>
      <c r="BK19" s="61">
        <f>IFERROR(VLOOKUP(BK$15,'Carbon values'!$H$8:$K$38,'Carbon values'!$J$7,FALSE),BJ19*(1+0.015))</f>
        <v>591.82096880430458</v>
      </c>
      <c r="BL19" s="61">
        <f>IFERROR(VLOOKUP(BL$15,'Carbon values'!$H$8:$K$38,'Carbon values'!$J$7,FALSE),BK19*(1+0.015))</f>
        <v>600.69828333636906</v>
      </c>
      <c r="BM19" s="61">
        <f>IFERROR(VLOOKUP(BM$15,'Carbon values'!$H$8:$K$38,'Carbon values'!$J$7,FALSE),BL19*(1+0.015))</f>
        <v>609.70875758641455</v>
      </c>
      <c r="BN19" s="61">
        <f>IFERROR(VLOOKUP(BN$15,'Carbon values'!$H$8:$K$38,'Carbon values'!$J$7,FALSE),BM19*(1+0.015))</f>
        <v>618.8543889502107</v>
      </c>
      <c r="BO19" s="61">
        <f>IFERROR(VLOOKUP(BO$15,'Carbon values'!$H$8:$K$38,'Carbon values'!$J$7,FALSE),BN19*(1+0.015))</f>
        <v>628.13720478446385</v>
      </c>
      <c r="BP19" s="61">
        <f>IFERROR(VLOOKUP(BP$15,'Carbon values'!$H$8:$K$38,'Carbon values'!$J$7,FALSE),BO19*(1+0.015))</f>
        <v>637.5592628562307</v>
      </c>
      <c r="BQ19" s="61">
        <f>IFERROR(VLOOKUP(BQ$15,'Carbon values'!$H$8:$K$38,'Carbon values'!$J$7,FALSE),BP19*(1+0.015))</f>
        <v>647.12265179907411</v>
      </c>
      <c r="BR19" s="61">
        <f>IFERROR(VLOOKUP(BR$15,'Carbon values'!$H$8:$K$38,'Carbon values'!$J$7,FALSE),BQ19*(1+0.015))</f>
        <v>656.82949157606015</v>
      </c>
      <c r="BS19" s="61">
        <f>IFERROR(VLOOKUP(BS$15,'Carbon values'!$H$8:$K$38,'Carbon values'!$J$7,FALSE),BR19*(1+0.015))</f>
        <v>666.68193394970103</v>
      </c>
      <c r="BT19" s="61">
        <f>IFERROR(VLOOKUP(BT$15,'Carbon values'!$H$8:$K$38,'Carbon values'!$J$7,FALSE),BS19*(1+0.015))</f>
        <v>676.68216295894649</v>
      </c>
      <c r="BU19" s="61">
        <f>IFERROR(VLOOKUP(BU$15,'Carbon values'!$H$8:$K$38,'Carbon values'!$J$7,FALSE),BT19*(1+0.015))</f>
        <v>686.83239540333068</v>
      </c>
      <c r="BV19" s="61">
        <f>IFERROR(VLOOKUP(BV$15,'Carbon values'!$H$8:$K$38,'Carbon values'!$J$7,FALSE),BU19*(1+0.015))</f>
        <v>697.13488133438057</v>
      </c>
      <c r="BW19" s="61">
        <f>IFERROR(VLOOKUP(BW$15,'Carbon values'!$H$8:$K$38,'Carbon values'!$J$7,FALSE),BV19*(1+0.015))</f>
        <v>707.59190455439625</v>
      </c>
      <c r="BX19" s="61">
        <f>IFERROR(VLOOKUP(BX$15,'Carbon values'!$H$8:$K$38,'Carbon values'!$J$7,FALSE),BW19*(1+0.015))</f>
        <v>718.20578312271209</v>
      </c>
      <c r="BY19" s="61">
        <f>IFERROR(VLOOKUP(BY$15,'Carbon values'!$H$8:$K$38,'Carbon values'!$J$7,FALSE),BX19*(1+0.015))</f>
        <v>728.97886986955268</v>
      </c>
      <c r="BZ19" s="61">
        <f>IFERROR(VLOOKUP(BZ$15,'Carbon values'!$H$8:$K$38,'Carbon values'!$J$7,FALSE),BY19*(1+0.015))</f>
        <v>739.91355291759589</v>
      </c>
      <c r="CA19" s="61">
        <f>IFERROR(VLOOKUP(CA$15,'Carbon values'!$H$8:$K$38,'Carbon values'!$J$7,FALSE),BZ19*(1+0.015))</f>
        <v>751.01225621135973</v>
      </c>
      <c r="CB19" s="61">
        <f>IFERROR(VLOOKUP(CB$15,'Carbon values'!$H$8:$K$38,'Carbon values'!$J$7,FALSE),CA19*(1+0.015))</f>
        <v>762.27744005453008</v>
      </c>
      <c r="CC19" s="61">
        <f>IFERROR(VLOOKUP(CC$15,'Carbon values'!$H$8:$K$38,'Carbon values'!$J$7,FALSE),CB19*(1+0.015))</f>
        <v>773.71160165534798</v>
      </c>
      <c r="CD19" s="61">
        <f>IFERROR(VLOOKUP(CD$15,'Carbon values'!$H$8:$K$38,'Carbon values'!$J$7,FALSE),CC19*(1+0.015))</f>
        <v>785.31727568017811</v>
      </c>
      <c r="CE19" s="61">
        <f>IFERROR(VLOOKUP(CE$15,'Carbon values'!$H$8:$K$38,'Carbon values'!$J$7,FALSE),CD19*(1+0.015))</f>
        <v>797.09703481538065</v>
      </c>
      <c r="CF19" s="61">
        <f>IFERROR(VLOOKUP(CF$15,'Carbon values'!$H$8:$K$38,'Carbon values'!$J$7,FALSE),CE19*(1+0.015))</f>
        <v>809.05349033761127</v>
      </c>
      <c r="CG19" s="61">
        <f>IFERROR(VLOOKUP(CG$15,'Carbon values'!$H$8:$K$38,'Carbon values'!$J$7,FALSE),CF19*(1+0.015))</f>
        <v>821.18929269267539</v>
      </c>
      <c r="CH19" s="61">
        <f>IFERROR(VLOOKUP(CH$15,'Carbon values'!$H$8:$K$38,'Carbon values'!$J$7,FALSE),CG19*(1+0.015))</f>
        <v>833.50713208306547</v>
      </c>
      <c r="CI19" s="61">
        <f>IFERROR(VLOOKUP(CI$15,'Carbon values'!$H$8:$K$38,'Carbon values'!$J$7,FALSE),CH19*(1+0.015))</f>
        <v>846.00973906431136</v>
      </c>
      <c r="CJ19" s="61">
        <f>IFERROR(VLOOKUP(CJ$15,'Carbon values'!$H$8:$K$38,'Carbon values'!$J$7,FALSE),CI19*(1+0.015))</f>
        <v>858.69988515027592</v>
      </c>
      <c r="CK19" s="61">
        <f>IFERROR(VLOOKUP(CK$15,'Carbon values'!$H$8:$K$38,'Carbon values'!$J$7,FALSE),CJ19*(1+0.015))</f>
        <v>871.58038342753002</v>
      </c>
      <c r="CL19" s="61">
        <f>IFERROR(VLOOKUP(CL$15,'Carbon values'!$H$8:$K$38,'Carbon values'!$J$7,FALSE),CK19*(1+0.015))</f>
        <v>884.65408917894285</v>
      </c>
      <c r="CM19" s="61">
        <f>IFERROR(VLOOKUP(CM$15,'Carbon values'!$H$8:$K$38,'Carbon values'!$J$7,FALSE),CL19*(1+0.015))</f>
        <v>897.92390051662687</v>
      </c>
      <c r="CN19" s="61">
        <f>IFERROR(VLOOKUP(CN$15,'Carbon values'!$H$8:$K$38,'Carbon values'!$J$7,FALSE),CM19*(1+0.015))</f>
        <v>911.39275902437623</v>
      </c>
      <c r="CO19" s="61">
        <f>IFERROR(VLOOKUP(CO$15,'Carbon values'!$H$8:$K$38,'Carbon values'!$J$7,FALSE),CN19*(1+0.015))</f>
        <v>925.06365040974174</v>
      </c>
      <c r="CP19" s="61">
        <f>IFERROR(VLOOKUP(CP$15,'Carbon values'!$H$8:$K$38,'Carbon values'!$J$7,FALSE),CO19*(1+0.015))</f>
        <v>938.93960516588777</v>
      </c>
      <c r="CQ19" s="61">
        <f>IFERROR(VLOOKUP(CQ$15,'Carbon values'!$H$8:$K$38,'Carbon values'!$J$7,FALSE),CP19*(1+0.015))</f>
        <v>953.02369924337597</v>
      </c>
      <c r="CR19" s="61">
        <f>IFERROR(VLOOKUP(CR$15,'Carbon values'!$H$8:$K$38,'Carbon values'!$J$7,FALSE),CQ19*(1+0.015))</f>
        <v>967.31905473202653</v>
      </c>
      <c r="CS19" s="61">
        <f>IFERROR(VLOOKUP(CS$15,'Carbon values'!$H$8:$K$38,'Carbon values'!$J$7,FALSE),CR19*(1+0.015))</f>
        <v>981.82884055300678</v>
      </c>
      <c r="CT19" s="61">
        <f>IFERROR(VLOOKUP(CT$15,'Carbon values'!$H$8:$K$38,'Carbon values'!$J$7,FALSE),CS19*(1+0.015))</f>
        <v>996.55627316130176</v>
      </c>
      <c r="CU19" s="61">
        <f>IFERROR(VLOOKUP(CU$15,'Carbon values'!$H$8:$K$38,'Carbon values'!$J$7,FALSE),CT19*(1+0.015))</f>
        <v>1011.5046172587212</v>
      </c>
      <c r="CV19" s="61">
        <f>IFERROR(VLOOKUP(CV$15,'Carbon values'!$H$8:$K$38,'Carbon values'!$J$7,FALSE),CU19*(1+0.015))</f>
        <v>1026.677186517602</v>
      </c>
      <c r="CW19" s="61">
        <f>IFERROR(VLOOKUP(CW$15,'Carbon values'!$H$8:$K$38,'Carbon values'!$J$7,FALSE),CV19*(1+0.015))</f>
        <v>1042.077344315366</v>
      </c>
      <c r="CX19" s="61">
        <f>IFERROR(VLOOKUP(CX$15,'Carbon values'!$H$8:$K$38,'Carbon values'!$J$7,FALSE),CW19*(1+0.015))</f>
        <v>1057.7085044800963</v>
      </c>
      <c r="CY19" s="61">
        <f>IFERROR(VLOOKUP(CY$15,'Carbon values'!$H$8:$K$38,'Carbon values'!$J$7,FALSE),CX19*(1+0.015))</f>
        <v>1073.5741320472976</v>
      </c>
      <c r="CZ19" s="61">
        <f>IFERROR(VLOOKUP(CZ$15,'Carbon values'!$H$8:$K$38,'Carbon values'!$J$7,FALSE),CY19*(1+0.015))</f>
        <v>1089.6777440280068</v>
      </c>
    </row>
    <row r="20" spans="1:104" s="56" customFormat="1" ht="14.65" customHeight="1">
      <c r="A20" s="96"/>
      <c r="B20" s="81" t="s">
        <v>443</v>
      </c>
      <c r="C20" s="81"/>
      <c r="D20" s="61">
        <f>'Project details'!D23</f>
        <v>100</v>
      </c>
    </row>
    <row r="21" spans="1:104" s="56" customFormat="1">
      <c r="A21" s="96"/>
    </row>
    <row r="22" spans="1:104" s="194" customFormat="1">
      <c r="A22" s="96"/>
      <c r="B22" s="193" t="s">
        <v>109</v>
      </c>
    </row>
    <row r="23" spans="1:104" s="56" customFormat="1" ht="16.899999999999999" customHeight="1">
      <c r="A23" s="96"/>
      <c r="B23" s="62"/>
    </row>
    <row r="24" spans="1:104" s="56" customFormat="1" ht="16.899999999999999" customHeight="1">
      <c r="A24" s="96"/>
      <c r="B24" s="399" t="s">
        <v>187</v>
      </c>
      <c r="D24" s="96"/>
    </row>
    <row r="25" spans="1:104" s="56" customFormat="1" ht="25.5">
      <c r="A25" s="96"/>
      <c r="B25" s="413" t="s">
        <v>116</v>
      </c>
      <c r="C25" s="84" t="s">
        <v>445</v>
      </c>
      <c r="D25" s="63">
        <f>Calculations_SA!$C$35</f>
        <v>0</v>
      </c>
      <c r="E25" s="63">
        <f>Calculations_SA!$C$35</f>
        <v>0</v>
      </c>
      <c r="F25" s="63">
        <f>Calculations_SA!$C$35</f>
        <v>0</v>
      </c>
      <c r="G25" s="63">
        <f>Calculations_SA!$C$35</f>
        <v>0</v>
      </c>
      <c r="H25" s="63">
        <f>Calculations_SA!$C$35</f>
        <v>0</v>
      </c>
      <c r="I25" s="63">
        <f>Calculations_SA!$C$35</f>
        <v>0</v>
      </c>
      <c r="J25" s="63">
        <f>Calculations_SA!$C$35</f>
        <v>0</v>
      </c>
      <c r="K25" s="63">
        <f>Calculations_SA!$C$35</f>
        <v>0</v>
      </c>
      <c r="L25" s="63">
        <f>Calculations_SA!$C$35</f>
        <v>0</v>
      </c>
      <c r="M25" s="63">
        <f>Calculations_SA!$C$35</f>
        <v>0</v>
      </c>
      <c r="N25" s="63">
        <f>Calculations_SA!$C$35</f>
        <v>0</v>
      </c>
      <c r="O25" s="63">
        <f>Calculations_SA!$C$35</f>
        <v>0</v>
      </c>
      <c r="P25" s="63">
        <f>Calculations_SA!$C$35</f>
        <v>0</v>
      </c>
      <c r="Q25" s="63">
        <f>Calculations_SA!$C$35</f>
        <v>0</v>
      </c>
      <c r="R25" s="63">
        <f>Calculations_SA!$C$35</f>
        <v>0</v>
      </c>
      <c r="S25" s="63">
        <f>Calculations_SA!$C$35</f>
        <v>0</v>
      </c>
      <c r="T25" s="63">
        <f>Calculations_SA!$C$35</f>
        <v>0</v>
      </c>
      <c r="U25" s="63">
        <f>Calculations_SA!$C$35</f>
        <v>0</v>
      </c>
      <c r="V25" s="63">
        <f>Calculations_SA!$C$35</f>
        <v>0</v>
      </c>
      <c r="W25" s="63">
        <f>Calculations_SA!$C$35</f>
        <v>0</v>
      </c>
      <c r="X25" s="63">
        <f>Calculations_SA!$C$35</f>
        <v>0</v>
      </c>
      <c r="Y25" s="63">
        <f>Calculations_SA!$C$35</f>
        <v>0</v>
      </c>
      <c r="Z25" s="63">
        <f>Calculations_SA!$C$35</f>
        <v>0</v>
      </c>
      <c r="AA25" s="63">
        <f>Calculations_SA!$C$35</f>
        <v>0</v>
      </c>
      <c r="AB25" s="63">
        <f>Calculations_SA!$C$35</f>
        <v>0</v>
      </c>
      <c r="AC25" s="63">
        <f>Calculations_SA!$C$35</f>
        <v>0</v>
      </c>
      <c r="AD25" s="63">
        <f>Calculations_SA!$C$35</f>
        <v>0</v>
      </c>
      <c r="AE25" s="63">
        <f>Calculations_SA!$C$35</f>
        <v>0</v>
      </c>
      <c r="AF25" s="63">
        <f>Calculations_SA!$C$35</f>
        <v>0</v>
      </c>
      <c r="AG25" s="63">
        <f>Calculations_SA!$C$35</f>
        <v>0</v>
      </c>
      <c r="AH25" s="63">
        <f>Calculations_SA!$C$35</f>
        <v>0</v>
      </c>
      <c r="AI25" s="63">
        <f>Calculations_SA!$C$35</f>
        <v>0</v>
      </c>
      <c r="AJ25" s="63">
        <f>Calculations_SA!$C$35</f>
        <v>0</v>
      </c>
      <c r="AK25" s="63">
        <f>Calculations_SA!$C$35</f>
        <v>0</v>
      </c>
      <c r="AL25" s="63">
        <f>Calculations_SA!$C$35</f>
        <v>0</v>
      </c>
      <c r="AM25" s="63">
        <f>Calculations_SA!$C$35</f>
        <v>0</v>
      </c>
      <c r="AN25" s="63">
        <f>Calculations_SA!$C$35</f>
        <v>0</v>
      </c>
      <c r="AO25" s="63">
        <f>Calculations_SA!$C$35</f>
        <v>0</v>
      </c>
      <c r="AP25" s="63">
        <f>Calculations_SA!$C$35</f>
        <v>0</v>
      </c>
      <c r="AQ25" s="63">
        <f>Calculations_SA!$C$35</f>
        <v>0</v>
      </c>
      <c r="AR25" s="63">
        <f>Calculations_SA!$C$35</f>
        <v>0</v>
      </c>
      <c r="AS25" s="63">
        <f>Calculations_SA!$C$35</f>
        <v>0</v>
      </c>
      <c r="AT25" s="63">
        <f>Calculations_SA!$C$35</f>
        <v>0</v>
      </c>
      <c r="AU25" s="63">
        <f>Calculations_SA!$C$35</f>
        <v>0</v>
      </c>
      <c r="AV25" s="63">
        <f>Calculations_SA!$C$35</f>
        <v>0</v>
      </c>
      <c r="AW25" s="63">
        <f>Calculations_SA!$C$35</f>
        <v>0</v>
      </c>
      <c r="AX25" s="63">
        <f>Calculations_SA!$C$35</f>
        <v>0</v>
      </c>
      <c r="AY25" s="63">
        <f>Calculations_SA!$C$35</f>
        <v>0</v>
      </c>
      <c r="AZ25" s="63">
        <f>Calculations_SA!$C$35</f>
        <v>0</v>
      </c>
      <c r="BA25" s="63">
        <f>Calculations_SA!$C$35</f>
        <v>0</v>
      </c>
      <c r="BB25" s="63">
        <f>Calculations_SA!$C$35</f>
        <v>0</v>
      </c>
      <c r="BC25" s="63">
        <f>Calculations_SA!$C$35</f>
        <v>0</v>
      </c>
      <c r="BD25" s="63">
        <f>Calculations_SA!$C$35</f>
        <v>0</v>
      </c>
      <c r="BE25" s="63">
        <f>Calculations_SA!$C$35</f>
        <v>0</v>
      </c>
      <c r="BF25" s="63">
        <f>Calculations_SA!$C$35</f>
        <v>0</v>
      </c>
      <c r="BG25" s="63">
        <f>Calculations_SA!$C$35</f>
        <v>0</v>
      </c>
      <c r="BH25" s="63">
        <f>Calculations_SA!$C$35</f>
        <v>0</v>
      </c>
      <c r="BI25" s="63">
        <f>Calculations_SA!$C$35</f>
        <v>0</v>
      </c>
      <c r="BJ25" s="63">
        <f>Calculations_SA!$C$35</f>
        <v>0</v>
      </c>
      <c r="BK25" s="63">
        <f>Calculations_SA!$C$35</f>
        <v>0</v>
      </c>
      <c r="BL25" s="63">
        <f>Calculations_SA!$C$35</f>
        <v>0</v>
      </c>
      <c r="BM25" s="63">
        <f>Calculations_SA!$C$35</f>
        <v>0</v>
      </c>
      <c r="BN25" s="63">
        <f>Calculations_SA!$C$35</f>
        <v>0</v>
      </c>
      <c r="BO25" s="63">
        <f>Calculations_SA!$C$35</f>
        <v>0</v>
      </c>
      <c r="BP25" s="63">
        <f>Calculations_SA!$C$35</f>
        <v>0</v>
      </c>
      <c r="BQ25" s="63">
        <f>Calculations_SA!$C$35</f>
        <v>0</v>
      </c>
      <c r="BR25" s="63">
        <f>Calculations_SA!$C$35</f>
        <v>0</v>
      </c>
      <c r="BS25" s="63">
        <f>Calculations_SA!$C$35</f>
        <v>0</v>
      </c>
      <c r="BT25" s="63">
        <f>Calculations_SA!$C$35</f>
        <v>0</v>
      </c>
      <c r="BU25" s="63">
        <f>Calculations_SA!$C$35</f>
        <v>0</v>
      </c>
      <c r="BV25" s="63">
        <f>Calculations_SA!$C$35</f>
        <v>0</v>
      </c>
      <c r="BW25" s="63">
        <f>Calculations_SA!$C$35</f>
        <v>0</v>
      </c>
      <c r="BX25" s="63">
        <f>Calculations_SA!$C$35</f>
        <v>0</v>
      </c>
      <c r="BY25" s="63">
        <f>Calculations_SA!$C$35</f>
        <v>0</v>
      </c>
      <c r="BZ25" s="63">
        <f>Calculations_SA!$C$35</f>
        <v>0</v>
      </c>
      <c r="CA25" s="63">
        <f>Calculations_SA!$C$35</f>
        <v>0</v>
      </c>
      <c r="CB25" s="63">
        <f>Calculations_SA!$C$35</f>
        <v>0</v>
      </c>
      <c r="CC25" s="63">
        <f>Calculations_SA!$C$35</f>
        <v>0</v>
      </c>
      <c r="CD25" s="63">
        <f>Calculations_SA!$C$35</f>
        <v>0</v>
      </c>
      <c r="CE25" s="63">
        <f>Calculations_SA!$C$35</f>
        <v>0</v>
      </c>
      <c r="CF25" s="63">
        <f>Calculations_SA!$C$35</f>
        <v>0</v>
      </c>
      <c r="CG25" s="63">
        <f>Calculations_SA!$C$35</f>
        <v>0</v>
      </c>
      <c r="CH25" s="63">
        <f>Calculations_SA!$C$35</f>
        <v>0</v>
      </c>
      <c r="CI25" s="63">
        <f>Calculations_SA!$C$35</f>
        <v>0</v>
      </c>
      <c r="CJ25" s="63">
        <f>Calculations_SA!$C$35</f>
        <v>0</v>
      </c>
      <c r="CK25" s="63">
        <f>Calculations_SA!$C$35</f>
        <v>0</v>
      </c>
      <c r="CL25" s="63">
        <f>Calculations_SA!$C$35</f>
        <v>0</v>
      </c>
      <c r="CM25" s="63">
        <f>Calculations_SA!$C$35</f>
        <v>0</v>
      </c>
      <c r="CN25" s="63">
        <f>Calculations_SA!$C$35</f>
        <v>0</v>
      </c>
      <c r="CO25" s="63">
        <f>Calculations_SA!$C$35</f>
        <v>0</v>
      </c>
      <c r="CP25" s="63">
        <f>Calculations_SA!$C$35</f>
        <v>0</v>
      </c>
      <c r="CQ25" s="63">
        <f>Calculations_SA!$C$35</f>
        <v>0</v>
      </c>
      <c r="CR25" s="63">
        <f>Calculations_SA!$C$35</f>
        <v>0</v>
      </c>
      <c r="CS25" s="63">
        <f>Calculations_SA!$C$35</f>
        <v>0</v>
      </c>
      <c r="CT25" s="63">
        <f>Calculations_SA!$C$35</f>
        <v>0</v>
      </c>
      <c r="CU25" s="63">
        <f>Calculations_SA!$C$35</f>
        <v>0</v>
      </c>
      <c r="CV25" s="63">
        <f>Calculations_SA!$C$35</f>
        <v>0</v>
      </c>
      <c r="CW25" s="63">
        <f>Calculations_SA!$C$35</f>
        <v>0</v>
      </c>
      <c r="CX25" s="63">
        <f>Calculations_SA!$C$35</f>
        <v>0</v>
      </c>
      <c r="CY25" s="63">
        <f>Calculations_SA!$C$35</f>
        <v>0</v>
      </c>
      <c r="CZ25" s="63">
        <f>Calculations_SA!$C$35</f>
        <v>0</v>
      </c>
    </row>
    <row r="26" spans="1:104" s="56" customFormat="1">
      <c r="A26" s="96"/>
      <c r="B26" s="414"/>
      <c r="C26" s="84" t="s">
        <v>446</v>
      </c>
      <c r="D26" s="63">
        <f>IF(D$16 &lt;= 'Data inputs'!$R$16, Calculations_SA!$C$26+(D19*D25),0)</f>
        <v>0</v>
      </c>
      <c r="E26" s="63">
        <f>IF(E$16 &lt;= 'Data inputs'!$R$16, Calculations_SA!$C$26+(E19*E25),0)</f>
        <v>0</v>
      </c>
      <c r="F26" s="63">
        <f>IF(F$16 &lt;= 'Data inputs'!$R$16, Calculations_SA!$C$26+(F19*F25),0)</f>
        <v>0</v>
      </c>
      <c r="G26" s="63">
        <f>IF(G$16 &lt;= 'Data inputs'!$R$16, Calculations_SA!$C$26+(G19*G25),0)</f>
        <v>0</v>
      </c>
      <c r="H26" s="63">
        <f>IF(H$16 &lt;= 'Data inputs'!$R$16, Calculations_SA!$C$26+(H19*H25),0)</f>
        <v>0</v>
      </c>
      <c r="I26" s="63">
        <f>IF(I$16 &lt;= 'Data inputs'!$R$16, Calculations_SA!$C$26+(I19*I25),0)</f>
        <v>0</v>
      </c>
      <c r="J26" s="63">
        <f>IF(J$16 &lt;= 'Data inputs'!$R$16, Calculations_SA!$C$26+(J19*J25),0)</f>
        <v>0</v>
      </c>
      <c r="K26" s="63">
        <f>IF(K$16 &lt;= 'Data inputs'!$R$16, Calculations_SA!$C$26+(K19*K25),0)</f>
        <v>0</v>
      </c>
      <c r="L26" s="63">
        <f>IF(L$16 &lt;= 'Data inputs'!$R$16, Calculations_SA!$C$26+(L19*L25),0)</f>
        <v>0</v>
      </c>
      <c r="M26" s="63">
        <f>IF(M$16 &lt;= 'Data inputs'!$R$16, Calculations_SA!$C$26+(M19*M25),0)</f>
        <v>0</v>
      </c>
      <c r="N26" s="63">
        <f>IF(N$16 &lt;= 'Data inputs'!$R$16, Calculations_SA!$C$26+(N19*N25),0)</f>
        <v>0</v>
      </c>
      <c r="O26" s="63">
        <f>IF(O$16 &lt;= 'Data inputs'!$R$16, Calculations_SA!$C$26+(O19*O25),0)</f>
        <v>0</v>
      </c>
      <c r="P26" s="63">
        <f>IF(P$16 &lt;= 'Data inputs'!$R$16, Calculations_SA!$C$26+(P19*P25),0)</f>
        <v>0</v>
      </c>
      <c r="Q26" s="63">
        <f>IF(Q$16 &lt;= 'Data inputs'!$R$16, Calculations_SA!$C$26+(Q19*Q25),0)</f>
        <v>0</v>
      </c>
      <c r="R26" s="63">
        <f>IF(R$16 &lt;= 'Data inputs'!$R$16, Calculations_SA!$C$26+(R19*R25),0)</f>
        <v>0</v>
      </c>
      <c r="S26" s="63">
        <f>IF(S$16 &lt;= 'Data inputs'!$R$16, Calculations_SA!$C$26+(S19*S25),0)</f>
        <v>0</v>
      </c>
      <c r="T26" s="63">
        <f>IF(T$16 &lt;= 'Data inputs'!$R$16, Calculations_SA!$C$26+(T19*T25),0)</f>
        <v>0</v>
      </c>
      <c r="U26" s="63">
        <f>IF(U$16 &lt;= 'Data inputs'!$R$16, Calculations_SA!$C$26+(U19*U25),0)</f>
        <v>0</v>
      </c>
      <c r="V26" s="63">
        <f>IF(V$16 &lt;= 'Data inputs'!$R$16, Calculations_SA!$C$26+(V19*V25),0)</f>
        <v>0</v>
      </c>
      <c r="W26" s="63">
        <f>IF(W$16 &lt;= 'Data inputs'!$R$16, Calculations_SA!$C$26+(W19*W25),0)</f>
        <v>0</v>
      </c>
      <c r="X26" s="63">
        <f>IF(X$16 &lt;= 'Data inputs'!$R$16, Calculations_SA!$C$26+(X19*X25),0)</f>
        <v>0</v>
      </c>
      <c r="Y26" s="63">
        <f>IF(Y$16 &lt;= 'Data inputs'!$R$16, Calculations_SA!$C$26+(Y19*Y25),0)</f>
        <v>0</v>
      </c>
      <c r="Z26" s="63">
        <f>IF(Z$16 &lt;= 'Data inputs'!$R$16, Calculations_SA!$C$26+(Z19*Z25),0)</f>
        <v>0</v>
      </c>
      <c r="AA26" s="63">
        <f>IF(AA$16 &lt;= 'Data inputs'!$R$16, Calculations_SA!$C$26+(AA19*AA25),0)</f>
        <v>0</v>
      </c>
      <c r="AB26" s="63">
        <f>IF(AB$16 &lt;= 'Data inputs'!$R$16, Calculations_SA!$C$26+(AB19*AB25),0)</f>
        <v>0</v>
      </c>
      <c r="AC26" s="63">
        <f>IF(AC$16 &lt;= 'Data inputs'!$R$16, Calculations_SA!$C$26+(AC19*AC25),0)</f>
        <v>0</v>
      </c>
      <c r="AD26" s="63">
        <f>IF(AD$16 &lt;= 'Data inputs'!$R$16, Calculations_SA!$C$26+(AD19*AD25),0)</f>
        <v>0</v>
      </c>
      <c r="AE26" s="63">
        <f>IF(AE$16 &lt;= 'Data inputs'!$R$16, Calculations_SA!$C$26+(AE19*AE25),0)</f>
        <v>0</v>
      </c>
      <c r="AF26" s="63">
        <f>IF(AF$16 &lt;= 'Data inputs'!$R$16, Calculations_SA!$C$26+(AF19*AF25),0)</f>
        <v>0</v>
      </c>
      <c r="AG26" s="63">
        <f>IF(AG$16 &lt;= 'Data inputs'!$R$16, Calculations_SA!$C$26+(AG19*AG25),0)</f>
        <v>0</v>
      </c>
      <c r="AH26" s="63">
        <f>IF(AH$16 &lt;= 'Data inputs'!$R$16, Calculations_SA!$C$26+(AH19*AH25),0)</f>
        <v>0</v>
      </c>
      <c r="AI26" s="63">
        <f>IF(AI$16 &lt;= 'Data inputs'!$R$16, Calculations_SA!$C$26+(AI19*AI25),0)</f>
        <v>0</v>
      </c>
      <c r="AJ26" s="63">
        <f>IF(AJ$16 &lt;= 'Data inputs'!$R$16, Calculations_SA!$C$26+(AJ19*AJ25),0)</f>
        <v>0</v>
      </c>
      <c r="AK26" s="63">
        <f>IF(AK$16 &lt;= 'Data inputs'!$R$16, Calculations_SA!$C$26+(AK19*AK25),0)</f>
        <v>0</v>
      </c>
      <c r="AL26" s="63">
        <f>IF(AL$16 &lt;= 'Data inputs'!$R$16, Calculations_SA!$C$26+(AL19*AL25),0)</f>
        <v>0</v>
      </c>
      <c r="AM26" s="63">
        <f>IF(AM$16 &lt;= 'Data inputs'!$R$16, Calculations_SA!$C$26+(AM19*AM25),0)</f>
        <v>0</v>
      </c>
      <c r="AN26" s="63">
        <f>IF(AN$16 &lt;= 'Data inputs'!$R$16, Calculations_SA!$C$26+(AN19*AN25),0)</f>
        <v>0</v>
      </c>
      <c r="AO26" s="63">
        <f>IF(AO$16 &lt;= 'Data inputs'!$R$16, Calculations_SA!$C$26+(AO19*AO25),0)</f>
        <v>0</v>
      </c>
      <c r="AP26" s="63">
        <f>IF(AP$16 &lt;= 'Data inputs'!$R$16, Calculations_SA!$C$26+(AP19*AP25),0)</f>
        <v>0</v>
      </c>
      <c r="AQ26" s="63">
        <f>IF(AQ$16 &lt;= 'Data inputs'!$R$16, Calculations_SA!$C$26+(AQ19*AQ25),0)</f>
        <v>0</v>
      </c>
      <c r="AR26" s="63">
        <f>IF(AR$16 &lt;= 'Data inputs'!$R$16, Calculations_SA!$C$26+(AR19*AR25),0)</f>
        <v>0</v>
      </c>
      <c r="AS26" s="63">
        <f>IF(AS$16 &lt;= 'Data inputs'!$R$16, Calculations_SA!$C$26+(AS19*AS25),0)</f>
        <v>0</v>
      </c>
      <c r="AT26" s="63">
        <f>IF(AT$16 &lt;= 'Data inputs'!$R$16, Calculations_SA!$C$26+(AT19*AT25),0)</f>
        <v>0</v>
      </c>
      <c r="AU26" s="63">
        <f>IF(AU$16 &lt;= 'Data inputs'!$R$16, Calculations_SA!$C$26+(AU19*AU25),0)</f>
        <v>0</v>
      </c>
      <c r="AV26" s="63">
        <f>IF(AV$16 &lt;= 'Data inputs'!$R$16, Calculations_SA!$C$26+(AV19*AV25),0)</f>
        <v>0</v>
      </c>
      <c r="AW26" s="63">
        <f>IF(AW$16 &lt;= 'Data inputs'!$R$16, Calculations_SA!$C$26+(AW19*AW25),0)</f>
        <v>0</v>
      </c>
      <c r="AX26" s="63">
        <f>IF(AX$16 &lt;= 'Data inputs'!$R$16, Calculations_SA!$C$26+(AX19*AX25),0)</f>
        <v>0</v>
      </c>
      <c r="AY26" s="63">
        <f>IF(AY$16 &lt;= 'Data inputs'!$R$16, Calculations_SA!$C$26+(AY19*AY25),0)</f>
        <v>0</v>
      </c>
      <c r="AZ26" s="63">
        <f>IF(AZ$16 &lt;= 'Data inputs'!$R$16, Calculations_SA!$C$26+(AZ19*AZ25),0)</f>
        <v>0</v>
      </c>
      <c r="BA26" s="63">
        <f>IF(BA$16 &lt;= 'Data inputs'!$R$16, Calculations_SA!$C$26+(BA19*BA25),0)</f>
        <v>0</v>
      </c>
      <c r="BB26" s="63">
        <f>IF(BB$16 &lt;= 'Data inputs'!$R$16, Calculations_SA!$C$26+(BB19*BB25),0)</f>
        <v>0</v>
      </c>
      <c r="BC26" s="63">
        <f>IF(BC$16 &lt;= 'Data inputs'!$R$16, Calculations_SA!$C$26+(BC19*BC25),0)</f>
        <v>0</v>
      </c>
      <c r="BD26" s="63">
        <f>IF(BD$16 &lt;= 'Data inputs'!$R$16, Calculations_SA!$C$26+(BD19*BD25),0)</f>
        <v>0</v>
      </c>
      <c r="BE26" s="63">
        <f>IF(BE$16 &lt;= 'Data inputs'!$R$16, Calculations_SA!$C$26+(BE19*BE25),0)</f>
        <v>0</v>
      </c>
      <c r="BF26" s="63">
        <f>IF(BF$16 &lt;= 'Data inputs'!$R$16, Calculations_SA!$C$26+(BF19*BF25),0)</f>
        <v>0</v>
      </c>
      <c r="BG26" s="63">
        <f>IF(BG$16 &lt;= 'Data inputs'!$R$16, Calculations_SA!$C$26+(BG19*BG25),0)</f>
        <v>0</v>
      </c>
      <c r="BH26" s="63">
        <f>IF(BH$16 &lt;= 'Data inputs'!$R$16, Calculations_SA!$C$26+(BH19*BH25),0)</f>
        <v>0</v>
      </c>
      <c r="BI26" s="63">
        <f>IF(BI$16 &lt;= 'Data inputs'!$R$16, Calculations_SA!$C$26+(BI19*BI25),0)</f>
        <v>0</v>
      </c>
      <c r="BJ26" s="63">
        <f>IF(BJ$16 &lt;= 'Data inputs'!$R$16, Calculations_SA!$C$26+(BJ19*BJ25),0)</f>
        <v>0</v>
      </c>
      <c r="BK26" s="63">
        <f>IF(BK$16 &lt;= 'Data inputs'!$R$16, Calculations_SA!$C$26+(BK19*BK25),0)</f>
        <v>0</v>
      </c>
      <c r="BL26" s="63">
        <f>IF(BL$16 &lt;= 'Data inputs'!$R$16, Calculations_SA!$C$26+(BL19*BL25),0)</f>
        <v>0</v>
      </c>
      <c r="BM26" s="63">
        <f>IF(BM$16 &lt;= 'Data inputs'!$R$16, Calculations_SA!$C$26+(BM19*BM25),0)</f>
        <v>0</v>
      </c>
      <c r="BN26" s="63">
        <f>IF(BN$16 &lt;= 'Data inputs'!$R$16, Calculations_SA!$C$26+(BN19*BN25),0)</f>
        <v>0</v>
      </c>
      <c r="BO26" s="63">
        <f>IF(BO$16 &lt;= 'Data inputs'!$R$16, Calculations_SA!$C$26+(BO19*BO25),0)</f>
        <v>0</v>
      </c>
      <c r="BP26" s="63">
        <f>IF(BP$16 &lt;= 'Data inputs'!$R$16, Calculations_SA!$C$26+(BP19*BP25),0)</f>
        <v>0</v>
      </c>
      <c r="BQ26" s="63">
        <f>IF(BQ$16 &lt;= 'Data inputs'!$R$16, Calculations_SA!$C$26+(BQ19*BQ25),0)</f>
        <v>0</v>
      </c>
      <c r="BR26" s="63">
        <f>IF(BR$16 &lt;= 'Data inputs'!$R$16, Calculations_SA!$C$26+(BR19*BR25),0)</f>
        <v>0</v>
      </c>
      <c r="BS26" s="63">
        <f>IF(BS$16 &lt;= 'Data inputs'!$R$16, Calculations_SA!$C$26+(BS19*BS25),0)</f>
        <v>0</v>
      </c>
      <c r="BT26" s="63">
        <f>IF(BT$16 &lt;= 'Data inputs'!$R$16, Calculations_SA!$C$26+(BT19*BT25),0)</f>
        <v>0</v>
      </c>
      <c r="BU26" s="63">
        <f>IF(BU$16 &lt;= 'Data inputs'!$R$16, Calculations_SA!$C$26+(BU19*BU25),0)</f>
        <v>0</v>
      </c>
      <c r="BV26" s="63">
        <f>IF(BV$16 &lt;= 'Data inputs'!$R$16, Calculations_SA!$C$26+(BV19*BV25),0)</f>
        <v>0</v>
      </c>
      <c r="BW26" s="63">
        <f>IF(BW$16 &lt;= 'Data inputs'!$R$16, Calculations_SA!$C$26+(BW19*BW25),0)</f>
        <v>0</v>
      </c>
      <c r="BX26" s="63">
        <f>IF(BX$16 &lt;= 'Data inputs'!$R$16, Calculations_SA!$C$26+(BX19*BX25),0)</f>
        <v>0</v>
      </c>
      <c r="BY26" s="63">
        <f>IF(BY$16 &lt;= 'Data inputs'!$R$16, Calculations_SA!$C$26+(BY19*BY25),0)</f>
        <v>0</v>
      </c>
      <c r="BZ26" s="63">
        <f>IF(BZ$16 &lt;= 'Data inputs'!$R$16, Calculations_SA!$C$26+(BZ19*BZ25),0)</f>
        <v>0</v>
      </c>
      <c r="CA26" s="63">
        <f>IF(CA$16 &lt;= 'Data inputs'!$R$16, Calculations_SA!$C$26+(CA19*CA25),0)</f>
        <v>0</v>
      </c>
      <c r="CB26" s="63">
        <f>IF(CB$16 &lt;= 'Data inputs'!$R$16, Calculations_SA!$C$26+(CB19*CB25),0)</f>
        <v>0</v>
      </c>
      <c r="CC26" s="63">
        <f>IF(CC$16 &lt;= 'Data inputs'!$R$16, Calculations_SA!$C$26+(CC19*CC25),0)</f>
        <v>0</v>
      </c>
      <c r="CD26" s="63">
        <f>IF(CD$16 &lt;= 'Data inputs'!$R$16, Calculations_SA!$C$26+(CD19*CD25),0)</f>
        <v>0</v>
      </c>
      <c r="CE26" s="63">
        <f>IF(CE$16 &lt;= 'Data inputs'!$R$16, Calculations_SA!$C$26+(CE19*CE25),0)</f>
        <v>0</v>
      </c>
      <c r="CF26" s="63">
        <f>IF(CF$16 &lt;= 'Data inputs'!$R$16, Calculations_SA!$C$26+(CF19*CF25),0)</f>
        <v>0</v>
      </c>
      <c r="CG26" s="63">
        <f>IF(CG$16 &lt;= 'Data inputs'!$R$16, Calculations_SA!$C$26+(CG19*CG25),0)</f>
        <v>0</v>
      </c>
      <c r="CH26" s="63">
        <f>IF(CH$16 &lt;= 'Data inputs'!$R$16, Calculations_SA!$C$26+(CH19*CH25),0)</f>
        <v>0</v>
      </c>
      <c r="CI26" s="63">
        <f>IF(CI$16 &lt;= 'Data inputs'!$R$16, Calculations_SA!$C$26+(CI19*CI25),0)</f>
        <v>0</v>
      </c>
      <c r="CJ26" s="63">
        <f>IF(CJ$16 &lt;= 'Data inputs'!$R$16, Calculations_SA!$C$26+(CJ19*CJ25),0)</f>
        <v>0</v>
      </c>
      <c r="CK26" s="63">
        <f>IF(CK$16 &lt;= 'Data inputs'!$R$16, Calculations_SA!$C$26+(CK19*CK25),0)</f>
        <v>0</v>
      </c>
      <c r="CL26" s="63">
        <f>IF(CL$16 &lt;= 'Data inputs'!$R$16, Calculations_SA!$C$26+(CL19*CL25),0)</f>
        <v>0</v>
      </c>
      <c r="CM26" s="63">
        <f>IF(CM$16 &lt;= 'Data inputs'!$R$16, Calculations_SA!$C$26+(CM19*CM25),0)</f>
        <v>0</v>
      </c>
      <c r="CN26" s="63">
        <f>IF(CN$16 &lt;= 'Data inputs'!$R$16, Calculations_SA!$C$26+(CN19*CN25),0)</f>
        <v>0</v>
      </c>
      <c r="CO26" s="63">
        <f>IF(CO$16 &lt;= 'Data inputs'!$R$16, Calculations_SA!$C$26+(CO19*CO25),0)</f>
        <v>0</v>
      </c>
      <c r="CP26" s="63">
        <f>IF(CP$16 &lt;= 'Data inputs'!$R$16, Calculations_SA!$C$26+(CP19*CP25),0)</f>
        <v>0</v>
      </c>
      <c r="CQ26" s="63">
        <f>IF(CQ$16 &lt;= 'Data inputs'!$R$16, Calculations_SA!$C$26+(CQ19*CQ25),0)</f>
        <v>0</v>
      </c>
      <c r="CR26" s="63">
        <f>IF(CR$16 &lt;= 'Data inputs'!$R$16, Calculations_SA!$C$26+(CR19*CR25),0)</f>
        <v>0</v>
      </c>
      <c r="CS26" s="63">
        <f>IF(CS$16 &lt;= 'Data inputs'!$R$16, Calculations_SA!$C$26+(CS19*CS25),0)</f>
        <v>0</v>
      </c>
      <c r="CT26" s="63">
        <f>IF(CT$16 &lt;= 'Data inputs'!$R$16, Calculations_SA!$C$26+(CT19*CT25),0)</f>
        <v>0</v>
      </c>
      <c r="CU26" s="63">
        <f>IF(CU$16 &lt;= 'Data inputs'!$R$16, Calculations_SA!$C$26+(CU19*CU25),0)</f>
        <v>0</v>
      </c>
      <c r="CV26" s="63">
        <f>IF(CV$16 &lt;= 'Data inputs'!$R$16, Calculations_SA!$C$26+(CV19*CV25),0)</f>
        <v>0</v>
      </c>
      <c r="CW26" s="63">
        <f>IF(CW$16 &lt;= 'Data inputs'!$R$16, Calculations_SA!$C$26+(CW19*CW25),0)</f>
        <v>0</v>
      </c>
      <c r="CX26" s="63">
        <f>IF(CX$16 &lt;= 'Data inputs'!$R$16, Calculations_SA!$C$26+(CX19*CX25),0)</f>
        <v>0</v>
      </c>
      <c r="CY26" s="63">
        <f>IF(CY$16 &lt;= 'Data inputs'!$R$16, Calculations_SA!$C$26+(CY19*CY25),0)</f>
        <v>0</v>
      </c>
      <c r="CZ26" s="63">
        <f>IF(CZ$16 &lt;= 'Data inputs'!$R$16, Calculations_SA!$C$26+(CZ19*CZ25),0)</f>
        <v>0</v>
      </c>
    </row>
    <row r="27" spans="1:104" s="56" customFormat="1" ht="25.5">
      <c r="A27" s="96"/>
      <c r="B27" s="414"/>
      <c r="C27" s="85" t="s">
        <v>447</v>
      </c>
      <c r="D27" s="63">
        <f>D26*D$18</f>
        <v>0</v>
      </c>
      <c r="E27" s="63">
        <f t="shared" ref="E27:BP27" si="7">E26*E$18</f>
        <v>0</v>
      </c>
      <c r="F27" s="63">
        <f t="shared" si="7"/>
        <v>0</v>
      </c>
      <c r="G27" s="63">
        <f t="shared" si="7"/>
        <v>0</v>
      </c>
      <c r="H27" s="63">
        <f t="shared" si="7"/>
        <v>0</v>
      </c>
      <c r="I27" s="63">
        <f t="shared" si="7"/>
        <v>0</v>
      </c>
      <c r="J27" s="63">
        <f t="shared" si="7"/>
        <v>0</v>
      </c>
      <c r="K27" s="63">
        <f t="shared" si="7"/>
        <v>0</v>
      </c>
      <c r="L27" s="63">
        <f t="shared" si="7"/>
        <v>0</v>
      </c>
      <c r="M27" s="63">
        <f t="shared" si="7"/>
        <v>0</v>
      </c>
      <c r="N27" s="63">
        <f t="shared" si="7"/>
        <v>0</v>
      </c>
      <c r="O27" s="63">
        <f t="shared" si="7"/>
        <v>0</v>
      </c>
      <c r="P27" s="63">
        <f t="shared" si="7"/>
        <v>0</v>
      </c>
      <c r="Q27" s="63">
        <f t="shared" si="7"/>
        <v>0</v>
      </c>
      <c r="R27" s="63">
        <f t="shared" si="7"/>
        <v>0</v>
      </c>
      <c r="S27" s="63">
        <f t="shared" si="7"/>
        <v>0</v>
      </c>
      <c r="T27" s="63">
        <f t="shared" si="7"/>
        <v>0</v>
      </c>
      <c r="U27" s="63">
        <f t="shared" si="7"/>
        <v>0</v>
      </c>
      <c r="V27" s="63">
        <f t="shared" si="7"/>
        <v>0</v>
      </c>
      <c r="W27" s="63">
        <f t="shared" si="7"/>
        <v>0</v>
      </c>
      <c r="X27" s="63">
        <f t="shared" si="7"/>
        <v>0</v>
      </c>
      <c r="Y27" s="63">
        <f t="shared" si="7"/>
        <v>0</v>
      </c>
      <c r="Z27" s="63">
        <f t="shared" si="7"/>
        <v>0</v>
      </c>
      <c r="AA27" s="63">
        <f t="shared" si="7"/>
        <v>0</v>
      </c>
      <c r="AB27" s="63">
        <f t="shared" si="7"/>
        <v>0</v>
      </c>
      <c r="AC27" s="63">
        <f t="shared" si="7"/>
        <v>0</v>
      </c>
      <c r="AD27" s="63">
        <f t="shared" si="7"/>
        <v>0</v>
      </c>
      <c r="AE27" s="63">
        <f t="shared" si="7"/>
        <v>0</v>
      </c>
      <c r="AF27" s="63">
        <f t="shared" si="7"/>
        <v>0</v>
      </c>
      <c r="AG27" s="63">
        <f t="shared" si="7"/>
        <v>0</v>
      </c>
      <c r="AH27" s="63">
        <f t="shared" si="7"/>
        <v>0</v>
      </c>
      <c r="AI27" s="63">
        <f t="shared" si="7"/>
        <v>0</v>
      </c>
      <c r="AJ27" s="63">
        <f t="shared" si="7"/>
        <v>0</v>
      </c>
      <c r="AK27" s="63">
        <f t="shared" si="7"/>
        <v>0</v>
      </c>
      <c r="AL27" s="63">
        <f t="shared" si="7"/>
        <v>0</v>
      </c>
      <c r="AM27" s="63">
        <f t="shared" si="7"/>
        <v>0</v>
      </c>
      <c r="AN27" s="63">
        <f t="shared" si="7"/>
        <v>0</v>
      </c>
      <c r="AO27" s="63">
        <f t="shared" si="7"/>
        <v>0</v>
      </c>
      <c r="AP27" s="63">
        <f t="shared" si="7"/>
        <v>0</v>
      </c>
      <c r="AQ27" s="63">
        <f t="shared" si="7"/>
        <v>0</v>
      </c>
      <c r="AR27" s="63">
        <f t="shared" si="7"/>
        <v>0</v>
      </c>
      <c r="AS27" s="63">
        <f t="shared" si="7"/>
        <v>0</v>
      </c>
      <c r="AT27" s="63">
        <f t="shared" si="7"/>
        <v>0</v>
      </c>
      <c r="AU27" s="63">
        <f t="shared" si="7"/>
        <v>0</v>
      </c>
      <c r="AV27" s="63">
        <f t="shared" si="7"/>
        <v>0</v>
      </c>
      <c r="AW27" s="63">
        <f t="shared" si="7"/>
        <v>0</v>
      </c>
      <c r="AX27" s="63">
        <f t="shared" si="7"/>
        <v>0</v>
      </c>
      <c r="AY27" s="63">
        <f t="shared" si="7"/>
        <v>0</v>
      </c>
      <c r="AZ27" s="63">
        <f t="shared" si="7"/>
        <v>0</v>
      </c>
      <c r="BA27" s="63">
        <f t="shared" si="7"/>
        <v>0</v>
      </c>
      <c r="BB27" s="63">
        <f t="shared" si="7"/>
        <v>0</v>
      </c>
      <c r="BC27" s="63">
        <f t="shared" si="7"/>
        <v>0</v>
      </c>
      <c r="BD27" s="63">
        <f t="shared" si="7"/>
        <v>0</v>
      </c>
      <c r="BE27" s="63">
        <f t="shared" si="7"/>
        <v>0</v>
      </c>
      <c r="BF27" s="63">
        <f t="shared" si="7"/>
        <v>0</v>
      </c>
      <c r="BG27" s="63">
        <f t="shared" si="7"/>
        <v>0</v>
      </c>
      <c r="BH27" s="63">
        <f t="shared" si="7"/>
        <v>0</v>
      </c>
      <c r="BI27" s="63">
        <f t="shared" si="7"/>
        <v>0</v>
      </c>
      <c r="BJ27" s="63">
        <f t="shared" si="7"/>
        <v>0</v>
      </c>
      <c r="BK27" s="63">
        <f t="shared" si="7"/>
        <v>0</v>
      </c>
      <c r="BL27" s="63">
        <f t="shared" si="7"/>
        <v>0</v>
      </c>
      <c r="BM27" s="63">
        <f t="shared" si="7"/>
        <v>0</v>
      </c>
      <c r="BN27" s="63">
        <f t="shared" si="7"/>
        <v>0</v>
      </c>
      <c r="BO27" s="63">
        <f t="shared" si="7"/>
        <v>0</v>
      </c>
      <c r="BP27" s="63">
        <f t="shared" si="7"/>
        <v>0</v>
      </c>
      <c r="BQ27" s="63">
        <f t="shared" ref="BQ27:CZ27" si="8">BQ26*BQ$18</f>
        <v>0</v>
      </c>
      <c r="BR27" s="63">
        <f t="shared" si="8"/>
        <v>0</v>
      </c>
      <c r="BS27" s="63">
        <f t="shared" si="8"/>
        <v>0</v>
      </c>
      <c r="BT27" s="63">
        <f t="shared" si="8"/>
        <v>0</v>
      </c>
      <c r="BU27" s="63">
        <f t="shared" si="8"/>
        <v>0</v>
      </c>
      <c r="BV27" s="63">
        <f t="shared" si="8"/>
        <v>0</v>
      </c>
      <c r="BW27" s="63">
        <f t="shared" si="8"/>
        <v>0</v>
      </c>
      <c r="BX27" s="63">
        <f t="shared" si="8"/>
        <v>0</v>
      </c>
      <c r="BY27" s="63">
        <f t="shared" si="8"/>
        <v>0</v>
      </c>
      <c r="BZ27" s="63">
        <f t="shared" si="8"/>
        <v>0</v>
      </c>
      <c r="CA27" s="63">
        <f t="shared" si="8"/>
        <v>0</v>
      </c>
      <c r="CB27" s="63">
        <f t="shared" si="8"/>
        <v>0</v>
      </c>
      <c r="CC27" s="63">
        <f t="shared" si="8"/>
        <v>0</v>
      </c>
      <c r="CD27" s="63">
        <f t="shared" si="8"/>
        <v>0</v>
      </c>
      <c r="CE27" s="63">
        <f t="shared" si="8"/>
        <v>0</v>
      </c>
      <c r="CF27" s="63">
        <f t="shared" si="8"/>
        <v>0</v>
      </c>
      <c r="CG27" s="63">
        <f t="shared" si="8"/>
        <v>0</v>
      </c>
      <c r="CH27" s="63">
        <f t="shared" si="8"/>
        <v>0</v>
      </c>
      <c r="CI27" s="63">
        <f t="shared" si="8"/>
        <v>0</v>
      </c>
      <c r="CJ27" s="63">
        <f t="shared" si="8"/>
        <v>0</v>
      </c>
      <c r="CK27" s="63">
        <f t="shared" si="8"/>
        <v>0</v>
      </c>
      <c r="CL27" s="63">
        <f t="shared" si="8"/>
        <v>0</v>
      </c>
      <c r="CM27" s="63">
        <f t="shared" si="8"/>
        <v>0</v>
      </c>
      <c r="CN27" s="63">
        <f t="shared" si="8"/>
        <v>0</v>
      </c>
      <c r="CO27" s="63">
        <f t="shared" si="8"/>
        <v>0</v>
      </c>
      <c r="CP27" s="63">
        <f t="shared" si="8"/>
        <v>0</v>
      </c>
      <c r="CQ27" s="63">
        <f t="shared" si="8"/>
        <v>0</v>
      </c>
      <c r="CR27" s="63">
        <f t="shared" si="8"/>
        <v>0</v>
      </c>
      <c r="CS27" s="63">
        <f t="shared" si="8"/>
        <v>0</v>
      </c>
      <c r="CT27" s="63">
        <f t="shared" si="8"/>
        <v>0</v>
      </c>
      <c r="CU27" s="63">
        <f t="shared" si="8"/>
        <v>0</v>
      </c>
      <c r="CV27" s="63">
        <f t="shared" si="8"/>
        <v>0</v>
      </c>
      <c r="CW27" s="63">
        <f t="shared" si="8"/>
        <v>0</v>
      </c>
      <c r="CX27" s="63">
        <f t="shared" si="8"/>
        <v>0</v>
      </c>
      <c r="CY27" s="63">
        <f t="shared" si="8"/>
        <v>0</v>
      </c>
      <c r="CZ27" s="63">
        <f t="shared" si="8"/>
        <v>0</v>
      </c>
    </row>
    <row r="28" spans="1:104" s="56" customFormat="1">
      <c r="A28" s="96"/>
      <c r="B28" s="415"/>
      <c r="C28" s="84" t="s">
        <v>448</v>
      </c>
      <c r="D28" s="418">
        <f ca="1">SUM(OFFSET(D27,,,,$D$20))</f>
        <v>0</v>
      </c>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row>
    <row r="29" spans="1:104" s="56" customFormat="1">
      <c r="A29" s="96"/>
      <c r="B29" s="152"/>
      <c r="C29" s="86"/>
      <c r="D29" s="67"/>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row>
    <row r="30" spans="1:104" s="56" customFormat="1" ht="25.5">
      <c r="A30" s="96"/>
      <c r="B30" s="413" t="s">
        <v>117</v>
      </c>
      <c r="C30" s="84" t="s">
        <v>445</v>
      </c>
      <c r="D30" s="63">
        <f>Calculations_SA!$D$35</f>
        <v>0</v>
      </c>
      <c r="E30" s="63">
        <f>Calculations_SA!$D$35</f>
        <v>0</v>
      </c>
      <c r="F30" s="63">
        <f>Calculations_SA!$D$35</f>
        <v>0</v>
      </c>
      <c r="G30" s="63">
        <f>Calculations_SA!$D$35</f>
        <v>0</v>
      </c>
      <c r="H30" s="63">
        <f>Calculations_SA!$D$35</f>
        <v>0</v>
      </c>
      <c r="I30" s="63">
        <f>Calculations_SA!$D$35</f>
        <v>0</v>
      </c>
      <c r="J30" s="63">
        <f>Calculations_SA!$D$35</f>
        <v>0</v>
      </c>
      <c r="K30" s="63">
        <f>Calculations_SA!$D$35</f>
        <v>0</v>
      </c>
      <c r="L30" s="63">
        <f>Calculations_SA!$D$35</f>
        <v>0</v>
      </c>
      <c r="M30" s="63">
        <f>Calculations_SA!$D$35</f>
        <v>0</v>
      </c>
      <c r="N30" s="63">
        <f>Calculations_SA!$D$35</f>
        <v>0</v>
      </c>
      <c r="O30" s="63">
        <f>Calculations_SA!$D$35</f>
        <v>0</v>
      </c>
      <c r="P30" s="63">
        <f>Calculations_SA!$D$35</f>
        <v>0</v>
      </c>
      <c r="Q30" s="63">
        <f>Calculations_SA!$D$35</f>
        <v>0</v>
      </c>
      <c r="R30" s="63">
        <f>Calculations_SA!$D$35</f>
        <v>0</v>
      </c>
      <c r="S30" s="63">
        <f>Calculations_SA!$D$35</f>
        <v>0</v>
      </c>
      <c r="T30" s="63">
        <f>Calculations_SA!$D$35</f>
        <v>0</v>
      </c>
      <c r="U30" s="63">
        <f>Calculations_SA!$D$35</f>
        <v>0</v>
      </c>
      <c r="V30" s="63">
        <f>Calculations_SA!$D$35</f>
        <v>0</v>
      </c>
      <c r="W30" s="63">
        <f>Calculations_SA!$D$35</f>
        <v>0</v>
      </c>
      <c r="X30" s="63">
        <f>Calculations_SA!$D$35</f>
        <v>0</v>
      </c>
      <c r="Y30" s="63">
        <f>Calculations_SA!$D$35</f>
        <v>0</v>
      </c>
      <c r="Z30" s="63">
        <f>Calculations_SA!$D$35</f>
        <v>0</v>
      </c>
      <c r="AA30" s="63">
        <f>Calculations_SA!$D$35</f>
        <v>0</v>
      </c>
      <c r="AB30" s="63">
        <f>Calculations_SA!$D$35</f>
        <v>0</v>
      </c>
      <c r="AC30" s="63">
        <f>Calculations_SA!$D$35</f>
        <v>0</v>
      </c>
      <c r="AD30" s="63">
        <f>Calculations_SA!$D$35</f>
        <v>0</v>
      </c>
      <c r="AE30" s="63">
        <f>Calculations_SA!$D$35</f>
        <v>0</v>
      </c>
      <c r="AF30" s="63">
        <f>Calculations_SA!$D$35</f>
        <v>0</v>
      </c>
      <c r="AG30" s="63">
        <f>Calculations_SA!$D$35</f>
        <v>0</v>
      </c>
      <c r="AH30" s="63">
        <f>Calculations_SA!$D$35</f>
        <v>0</v>
      </c>
      <c r="AI30" s="63">
        <f>Calculations_SA!$D$35</f>
        <v>0</v>
      </c>
      <c r="AJ30" s="63">
        <f>Calculations_SA!$D$35</f>
        <v>0</v>
      </c>
      <c r="AK30" s="63">
        <f>Calculations_SA!$D$35</f>
        <v>0</v>
      </c>
      <c r="AL30" s="63">
        <f>Calculations_SA!$D$35</f>
        <v>0</v>
      </c>
      <c r="AM30" s="63">
        <f>Calculations_SA!$D$35</f>
        <v>0</v>
      </c>
      <c r="AN30" s="63">
        <f>Calculations_SA!$D$35</f>
        <v>0</v>
      </c>
      <c r="AO30" s="63">
        <f>Calculations_SA!$D$35</f>
        <v>0</v>
      </c>
      <c r="AP30" s="63">
        <f>Calculations_SA!$D$35</f>
        <v>0</v>
      </c>
      <c r="AQ30" s="63">
        <f>Calculations_SA!$D$35</f>
        <v>0</v>
      </c>
      <c r="AR30" s="63">
        <f>Calculations_SA!$D$35</f>
        <v>0</v>
      </c>
      <c r="AS30" s="63">
        <f>Calculations_SA!$D$35</f>
        <v>0</v>
      </c>
      <c r="AT30" s="63">
        <f>Calculations_SA!$D$35</f>
        <v>0</v>
      </c>
      <c r="AU30" s="63">
        <f>Calculations_SA!$D$35</f>
        <v>0</v>
      </c>
      <c r="AV30" s="63">
        <f>Calculations_SA!$D$35</f>
        <v>0</v>
      </c>
      <c r="AW30" s="63">
        <f>Calculations_SA!$D$35</f>
        <v>0</v>
      </c>
      <c r="AX30" s="63">
        <f>Calculations_SA!$D$35</f>
        <v>0</v>
      </c>
      <c r="AY30" s="63">
        <f>Calculations_SA!$D$35</f>
        <v>0</v>
      </c>
      <c r="AZ30" s="63">
        <f>Calculations_SA!$D$35</f>
        <v>0</v>
      </c>
      <c r="BA30" s="63">
        <f>Calculations_SA!$D$35</f>
        <v>0</v>
      </c>
      <c r="BB30" s="63">
        <f>Calculations_SA!$D$35</f>
        <v>0</v>
      </c>
      <c r="BC30" s="63">
        <f>Calculations_SA!$D$35</f>
        <v>0</v>
      </c>
      <c r="BD30" s="63">
        <f>Calculations_SA!$D$35</f>
        <v>0</v>
      </c>
      <c r="BE30" s="63">
        <f>Calculations_SA!$D$35</f>
        <v>0</v>
      </c>
      <c r="BF30" s="63">
        <f>Calculations_SA!$D$35</f>
        <v>0</v>
      </c>
      <c r="BG30" s="63">
        <f>Calculations_SA!$D$35</f>
        <v>0</v>
      </c>
      <c r="BH30" s="63">
        <f>Calculations_SA!$D$35</f>
        <v>0</v>
      </c>
      <c r="BI30" s="63">
        <f>Calculations_SA!$D$35</f>
        <v>0</v>
      </c>
      <c r="BJ30" s="63">
        <f>Calculations_SA!$D$35</f>
        <v>0</v>
      </c>
      <c r="BK30" s="63">
        <f>Calculations_SA!$D$35</f>
        <v>0</v>
      </c>
      <c r="BL30" s="63">
        <f>Calculations_SA!$D$35</f>
        <v>0</v>
      </c>
      <c r="BM30" s="63">
        <f>Calculations_SA!$D$35</f>
        <v>0</v>
      </c>
      <c r="BN30" s="63">
        <f>Calculations_SA!$D$35</f>
        <v>0</v>
      </c>
      <c r="BO30" s="63">
        <f>Calculations_SA!$D$35</f>
        <v>0</v>
      </c>
      <c r="BP30" s="63">
        <f>Calculations_SA!$D$35</f>
        <v>0</v>
      </c>
      <c r="BQ30" s="63">
        <f>Calculations_SA!$D$35</f>
        <v>0</v>
      </c>
      <c r="BR30" s="63">
        <f>Calculations_SA!$D$35</f>
        <v>0</v>
      </c>
      <c r="BS30" s="63">
        <f>Calculations_SA!$D$35</f>
        <v>0</v>
      </c>
      <c r="BT30" s="63">
        <f>Calculations_SA!$D$35</f>
        <v>0</v>
      </c>
      <c r="BU30" s="63">
        <f>Calculations_SA!$D$35</f>
        <v>0</v>
      </c>
      <c r="BV30" s="63">
        <f>Calculations_SA!$D$35</f>
        <v>0</v>
      </c>
      <c r="BW30" s="63">
        <f>Calculations_SA!$D$35</f>
        <v>0</v>
      </c>
      <c r="BX30" s="63">
        <f>Calculations_SA!$D$35</f>
        <v>0</v>
      </c>
      <c r="BY30" s="63">
        <f>Calculations_SA!$D$35</f>
        <v>0</v>
      </c>
      <c r="BZ30" s="63">
        <f>Calculations_SA!$D$35</f>
        <v>0</v>
      </c>
      <c r="CA30" s="63">
        <f>Calculations_SA!$D$35</f>
        <v>0</v>
      </c>
      <c r="CB30" s="63">
        <f>Calculations_SA!$D$35</f>
        <v>0</v>
      </c>
      <c r="CC30" s="63">
        <f>Calculations_SA!$D$35</f>
        <v>0</v>
      </c>
      <c r="CD30" s="63">
        <f>Calculations_SA!$D$35</f>
        <v>0</v>
      </c>
      <c r="CE30" s="63">
        <f>Calculations_SA!$D$35</f>
        <v>0</v>
      </c>
      <c r="CF30" s="63">
        <f>Calculations_SA!$D$35</f>
        <v>0</v>
      </c>
      <c r="CG30" s="63">
        <f>Calculations_SA!$D$35</f>
        <v>0</v>
      </c>
      <c r="CH30" s="63">
        <f>Calculations_SA!$D$35</f>
        <v>0</v>
      </c>
      <c r="CI30" s="63">
        <f>Calculations_SA!$D$35</f>
        <v>0</v>
      </c>
      <c r="CJ30" s="63">
        <f>Calculations_SA!$D$35</f>
        <v>0</v>
      </c>
      <c r="CK30" s="63">
        <f>Calculations_SA!$D$35</f>
        <v>0</v>
      </c>
      <c r="CL30" s="63">
        <f>Calculations_SA!$D$35</f>
        <v>0</v>
      </c>
      <c r="CM30" s="63">
        <f>Calculations_SA!$D$35</f>
        <v>0</v>
      </c>
      <c r="CN30" s="63">
        <f>Calculations_SA!$D$35</f>
        <v>0</v>
      </c>
      <c r="CO30" s="63">
        <f>Calculations_SA!$D$35</f>
        <v>0</v>
      </c>
      <c r="CP30" s="63">
        <f>Calculations_SA!$D$35</f>
        <v>0</v>
      </c>
      <c r="CQ30" s="63">
        <f>Calculations_SA!$D$35</f>
        <v>0</v>
      </c>
      <c r="CR30" s="63">
        <f>Calculations_SA!$D$35</f>
        <v>0</v>
      </c>
      <c r="CS30" s="63">
        <f>Calculations_SA!$D$35</f>
        <v>0</v>
      </c>
      <c r="CT30" s="63">
        <f>Calculations_SA!$D$35</f>
        <v>0</v>
      </c>
      <c r="CU30" s="63">
        <f>Calculations_SA!$D$35</f>
        <v>0</v>
      </c>
      <c r="CV30" s="63">
        <f>Calculations_SA!$D$35</f>
        <v>0</v>
      </c>
      <c r="CW30" s="63">
        <f>Calculations_SA!$D$35</f>
        <v>0</v>
      </c>
      <c r="CX30" s="63">
        <f>Calculations_SA!$D$35</f>
        <v>0</v>
      </c>
      <c r="CY30" s="63">
        <f>Calculations_SA!$D$35</f>
        <v>0</v>
      </c>
      <c r="CZ30" s="63">
        <f>Calculations_SA!$D$35</f>
        <v>0</v>
      </c>
    </row>
    <row r="31" spans="1:104" s="56" customFormat="1">
      <c r="A31" s="96"/>
      <c r="B31" s="414"/>
      <c r="C31" s="84" t="s">
        <v>446</v>
      </c>
      <c r="D31" s="63">
        <f>IF(D$16 &lt;= 'Data inputs'!$S$16, Calculations_SA!$D$26+(D$19*D30),0)</f>
        <v>0</v>
      </c>
      <c r="E31" s="63">
        <f>IF(E$16 &lt;= 'Data inputs'!$S$16, Calculations_SA!$D$26+(E$19*E30),0)</f>
        <v>0</v>
      </c>
      <c r="F31" s="63">
        <f>IF(F$16 &lt;= 'Data inputs'!$S$16, Calculations_SA!$D$26+(F$19*F30),0)</f>
        <v>0</v>
      </c>
      <c r="G31" s="63">
        <f>IF(G$16 &lt;= 'Data inputs'!$S$16, Calculations_SA!$D$26+(G$19*G30),0)</f>
        <v>0</v>
      </c>
      <c r="H31" s="63">
        <f>IF(H$16 &lt;= 'Data inputs'!$S$16, Calculations_SA!$D$26+(H$19*H30),0)</f>
        <v>0</v>
      </c>
      <c r="I31" s="63">
        <f>IF(I$16 &lt;= 'Data inputs'!$S$16, Calculations_SA!$D$26+(I$19*I30),0)</f>
        <v>0</v>
      </c>
      <c r="J31" s="63">
        <f>IF(J$16 &lt;= 'Data inputs'!$S$16, Calculations_SA!$D$26+(J$19*J30),0)</f>
        <v>0</v>
      </c>
      <c r="K31" s="63">
        <f>IF(K$16 &lt;= 'Data inputs'!$S$16, Calculations_SA!$D$26+(K$19*K30),0)</f>
        <v>0</v>
      </c>
      <c r="L31" s="63">
        <f>IF(L$16 &lt;= 'Data inputs'!$S$16, Calculations_SA!$D$26+(L$19*L30),0)</f>
        <v>0</v>
      </c>
      <c r="M31" s="63">
        <f>IF(M$16 &lt;= 'Data inputs'!$S$16, Calculations_SA!$D$26+(M$19*M30),0)</f>
        <v>0</v>
      </c>
      <c r="N31" s="63">
        <f>IF(N$16 &lt;= 'Data inputs'!$S$16, Calculations_SA!$D$26+(N$19*N30),0)</f>
        <v>0</v>
      </c>
      <c r="O31" s="63">
        <f>IF(O$16 &lt;= 'Data inputs'!$S$16, Calculations_SA!$D$26+(O$19*O30),0)</f>
        <v>0</v>
      </c>
      <c r="P31" s="63">
        <f>IF(P$16 &lt;= 'Data inputs'!$S$16, Calculations_SA!$D$26+(P$19*P30),0)</f>
        <v>0</v>
      </c>
      <c r="Q31" s="63">
        <f>IF(Q$16 &lt;= 'Data inputs'!$S$16, Calculations_SA!$D$26+(Q$19*Q30),0)</f>
        <v>0</v>
      </c>
      <c r="R31" s="63">
        <f>IF(R$16 &lt;= 'Data inputs'!$S$16, Calculations_SA!$D$26+(R$19*R30),0)</f>
        <v>0</v>
      </c>
      <c r="S31" s="63">
        <f>IF(S$16 &lt;= 'Data inputs'!$S$16, Calculations_SA!$D$26+(S$19*S30),0)</f>
        <v>0</v>
      </c>
      <c r="T31" s="63">
        <f>IF(T$16 &lt;= 'Data inputs'!$S$16, Calculations_SA!$D$26+(T$19*T30),0)</f>
        <v>0</v>
      </c>
      <c r="U31" s="63">
        <f>IF(U$16 &lt;= 'Data inputs'!$S$16, Calculations_SA!$D$26+(U$19*U30),0)</f>
        <v>0</v>
      </c>
      <c r="V31" s="63">
        <f>IF(V$16 &lt;= 'Data inputs'!$S$16, Calculations_SA!$D$26+(V$19*V30),0)</f>
        <v>0</v>
      </c>
      <c r="W31" s="63">
        <f>IF(W$16 &lt;= 'Data inputs'!$S$16, Calculations_SA!$D$26+(W$19*W30),0)</f>
        <v>0</v>
      </c>
      <c r="X31" s="63">
        <f>IF(X$16 &lt;= 'Data inputs'!$S$16, Calculations_SA!$D$26+(X$19*X30),0)</f>
        <v>0</v>
      </c>
      <c r="Y31" s="63">
        <f>IF(Y$16 &lt;= 'Data inputs'!$S$16, Calculations_SA!$D$26+(Y$19*Y30),0)</f>
        <v>0</v>
      </c>
      <c r="Z31" s="63">
        <f>IF(Z$16 &lt;= 'Data inputs'!$S$16, Calculations_SA!$D$26+(Z$19*Z30),0)</f>
        <v>0</v>
      </c>
      <c r="AA31" s="63">
        <f>IF(AA$16 &lt;= 'Data inputs'!$S$16, Calculations_SA!$D$26+(AA$19*AA30),0)</f>
        <v>0</v>
      </c>
      <c r="AB31" s="63">
        <f>IF(AB$16 &lt;= 'Data inputs'!$S$16, Calculations_SA!$D$26+(AB$19*AB30),0)</f>
        <v>0</v>
      </c>
      <c r="AC31" s="63">
        <f>IF(AC$16 &lt;= 'Data inputs'!$S$16, Calculations_SA!$D$26+(AC$19*AC30),0)</f>
        <v>0</v>
      </c>
      <c r="AD31" s="63">
        <f>IF(AD$16 &lt;= 'Data inputs'!$S$16, Calculations_SA!$D$26+(AD$19*AD30),0)</f>
        <v>0</v>
      </c>
      <c r="AE31" s="63">
        <f>IF(AE$16 &lt;= 'Data inputs'!$S$16, Calculations_SA!$D$26+(AE$19*AE30),0)</f>
        <v>0</v>
      </c>
      <c r="AF31" s="63">
        <f>IF(AF$16 &lt;= 'Data inputs'!$S$16, Calculations_SA!$D$26+(AF$19*AF30),0)</f>
        <v>0</v>
      </c>
      <c r="AG31" s="63">
        <f>IF(AG$16 &lt;= 'Data inputs'!$S$16, Calculations_SA!$D$26+(AG$19*AG30),0)</f>
        <v>0</v>
      </c>
      <c r="AH31" s="63">
        <f>IF(AH$16 &lt;= 'Data inputs'!$S$16, Calculations_SA!$D$26+(AH$19*AH30),0)</f>
        <v>0</v>
      </c>
      <c r="AI31" s="63">
        <f>IF(AI$16 &lt;= 'Data inputs'!$S$16, Calculations_SA!$D$26+(AI$19*AI30),0)</f>
        <v>0</v>
      </c>
      <c r="AJ31" s="63">
        <f>IF(AJ$16 &lt;= 'Data inputs'!$S$16, Calculations_SA!$D$26+(AJ$19*AJ30),0)</f>
        <v>0</v>
      </c>
      <c r="AK31" s="63">
        <f>IF(AK$16 &lt;= 'Data inputs'!$S$16, Calculations_SA!$D$26+(AK$19*AK30),0)</f>
        <v>0</v>
      </c>
      <c r="AL31" s="63">
        <f>IF(AL$16 &lt;= 'Data inputs'!$S$16, Calculations_SA!$D$26+(AL$19*AL30),0)</f>
        <v>0</v>
      </c>
      <c r="AM31" s="63">
        <f>IF(AM$16 &lt;= 'Data inputs'!$S$16, Calculations_SA!$D$26+(AM$19*AM30),0)</f>
        <v>0</v>
      </c>
      <c r="AN31" s="63">
        <f>IF(AN$16 &lt;= 'Data inputs'!$S$16, Calculations_SA!$D$26+(AN$19*AN30),0)</f>
        <v>0</v>
      </c>
      <c r="AO31" s="63">
        <f>IF(AO$16 &lt;= 'Data inputs'!$S$16, Calculations_SA!$D$26+(AO$19*AO30),0)</f>
        <v>0</v>
      </c>
      <c r="AP31" s="63">
        <f>IF(AP$16 &lt;= 'Data inputs'!$S$16, Calculations_SA!$D$26+(AP$19*AP30),0)</f>
        <v>0</v>
      </c>
      <c r="AQ31" s="63">
        <f>IF(AQ$16 &lt;= 'Data inputs'!$S$16, Calculations_SA!$D$26+(AQ$19*AQ30),0)</f>
        <v>0</v>
      </c>
      <c r="AR31" s="63">
        <f>IF(AR$16 &lt;= 'Data inputs'!$S$16, Calculations_SA!$D$26+(AR$19*AR30),0)</f>
        <v>0</v>
      </c>
      <c r="AS31" s="63">
        <f>IF(AS$16 &lt;= 'Data inputs'!$S$16, Calculations_SA!$D$26+(AS$19*AS30),0)</f>
        <v>0</v>
      </c>
      <c r="AT31" s="63">
        <f>IF(AT$16 &lt;= 'Data inputs'!$S$16, Calculations_SA!$D$26+(AT$19*AT30),0)</f>
        <v>0</v>
      </c>
      <c r="AU31" s="63">
        <f>IF(AU$16 &lt;= 'Data inputs'!$S$16, Calculations_SA!$D$26+(AU$19*AU30),0)</f>
        <v>0</v>
      </c>
      <c r="AV31" s="63">
        <f>IF(AV$16 &lt;= 'Data inputs'!$S$16, Calculations_SA!$D$26+(AV$19*AV30),0)</f>
        <v>0</v>
      </c>
      <c r="AW31" s="63">
        <f>IF(AW$16 &lt;= 'Data inputs'!$S$16, Calculations_SA!$D$26+(AW$19*AW30),0)</f>
        <v>0</v>
      </c>
      <c r="AX31" s="63">
        <f>IF(AX$16 &lt;= 'Data inputs'!$S$16, Calculations_SA!$D$26+(AX$19*AX30),0)</f>
        <v>0</v>
      </c>
      <c r="AY31" s="63">
        <f>IF(AY$16 &lt;= 'Data inputs'!$S$16, Calculations_SA!$D$26+(AY$19*AY30),0)</f>
        <v>0</v>
      </c>
      <c r="AZ31" s="63">
        <f>IF(AZ$16 &lt;= 'Data inputs'!$S$16, Calculations_SA!$D$26+(AZ$19*AZ30),0)</f>
        <v>0</v>
      </c>
      <c r="BA31" s="63">
        <f>IF(BA$16 &lt;= 'Data inputs'!$S$16, Calculations_SA!$D$26+(BA$19*BA30),0)</f>
        <v>0</v>
      </c>
      <c r="BB31" s="63">
        <f>IF(BB$16 &lt;= 'Data inputs'!$S$16, Calculations_SA!$D$26+(BB$19*BB30),0)</f>
        <v>0</v>
      </c>
      <c r="BC31" s="63">
        <f>IF(BC$16 &lt;= 'Data inputs'!$S$16, Calculations_SA!$D$26+(BC$19*BC30),0)</f>
        <v>0</v>
      </c>
      <c r="BD31" s="63">
        <f>IF(BD$16 &lt;= 'Data inputs'!$S$16, Calculations_SA!$D$26+(BD$19*BD30),0)</f>
        <v>0</v>
      </c>
      <c r="BE31" s="63">
        <f>IF(BE$16 &lt;= 'Data inputs'!$S$16, Calculations_SA!$D$26+(BE$19*BE30),0)</f>
        <v>0</v>
      </c>
      <c r="BF31" s="63">
        <f>IF(BF$16 &lt;= 'Data inputs'!$S$16, Calculations_SA!$D$26+(BF$19*BF30),0)</f>
        <v>0</v>
      </c>
      <c r="BG31" s="63">
        <f>IF(BG$16 &lt;= 'Data inputs'!$S$16, Calculations_SA!$D$26+(BG$19*BG30),0)</f>
        <v>0</v>
      </c>
      <c r="BH31" s="63">
        <f>IF(BH$16 &lt;= 'Data inputs'!$S$16, Calculations_SA!$D$26+(BH$19*BH30),0)</f>
        <v>0</v>
      </c>
      <c r="BI31" s="63">
        <f>IF(BI$16 &lt;= 'Data inputs'!$S$16, Calculations_SA!$D$26+(BI$19*BI30),0)</f>
        <v>0</v>
      </c>
      <c r="BJ31" s="63">
        <f>IF(BJ$16 &lt;= 'Data inputs'!$S$16, Calculations_SA!$D$26+(BJ$19*BJ30),0)</f>
        <v>0</v>
      </c>
      <c r="BK31" s="63">
        <f>IF(BK$16 &lt;= 'Data inputs'!$S$16, Calculations_SA!$D$26+(BK$19*BK30),0)</f>
        <v>0</v>
      </c>
      <c r="BL31" s="63">
        <f>IF(BL$16 &lt;= 'Data inputs'!$S$16, Calculations_SA!$D$26+(BL$19*BL30),0)</f>
        <v>0</v>
      </c>
      <c r="BM31" s="63">
        <f>IF(BM$16 &lt;= 'Data inputs'!$S$16, Calculations_SA!$D$26+(BM$19*BM30),0)</f>
        <v>0</v>
      </c>
      <c r="BN31" s="63">
        <f>IF(BN$16 &lt;= 'Data inputs'!$S$16, Calculations_SA!$D$26+(BN$19*BN30),0)</f>
        <v>0</v>
      </c>
      <c r="BO31" s="63">
        <f>IF(BO$16 &lt;= 'Data inputs'!$S$16, Calculations_SA!$D$26+(BO$19*BO30),0)</f>
        <v>0</v>
      </c>
      <c r="BP31" s="63">
        <f>IF(BP$16 &lt;= 'Data inputs'!$S$16, Calculations_SA!$D$26+(BP$19*BP30),0)</f>
        <v>0</v>
      </c>
      <c r="BQ31" s="63">
        <f>IF(BQ$16 &lt;= 'Data inputs'!$S$16, Calculations_SA!$D$26+(BQ$19*BQ30),0)</f>
        <v>0</v>
      </c>
      <c r="BR31" s="63">
        <f>IF(BR$16 &lt;= 'Data inputs'!$S$16, Calculations_SA!$D$26+(BR$19*BR30),0)</f>
        <v>0</v>
      </c>
      <c r="BS31" s="63">
        <f>IF(BS$16 &lt;= 'Data inputs'!$S$16, Calculations_SA!$D$26+(BS$19*BS30),0)</f>
        <v>0</v>
      </c>
      <c r="BT31" s="63">
        <f>IF(BT$16 &lt;= 'Data inputs'!$S$16, Calculations_SA!$D$26+(BT$19*BT30),0)</f>
        <v>0</v>
      </c>
      <c r="BU31" s="63">
        <f>IF(BU$16 &lt;= 'Data inputs'!$S$16, Calculations_SA!$D$26+(BU$19*BU30),0)</f>
        <v>0</v>
      </c>
      <c r="BV31" s="63">
        <f>IF(BV$16 &lt;= 'Data inputs'!$S$16, Calculations_SA!$D$26+(BV$19*BV30),0)</f>
        <v>0</v>
      </c>
      <c r="BW31" s="63">
        <f>IF(BW$16 &lt;= 'Data inputs'!$S$16, Calculations_SA!$D$26+(BW$19*BW30),0)</f>
        <v>0</v>
      </c>
      <c r="BX31" s="63">
        <f>IF(BX$16 &lt;= 'Data inputs'!$S$16, Calculations_SA!$D$26+(BX$19*BX30),0)</f>
        <v>0</v>
      </c>
      <c r="BY31" s="63">
        <f>IF(BY$16 &lt;= 'Data inputs'!$S$16, Calculations_SA!$D$26+(BY$19*BY30),0)</f>
        <v>0</v>
      </c>
      <c r="BZ31" s="63">
        <f>IF(BZ$16 &lt;= 'Data inputs'!$S$16, Calculations_SA!$D$26+(BZ$19*BZ30),0)</f>
        <v>0</v>
      </c>
      <c r="CA31" s="63">
        <f>IF(CA$16 &lt;= 'Data inputs'!$S$16, Calculations_SA!$D$26+(CA$19*CA30),0)</f>
        <v>0</v>
      </c>
      <c r="CB31" s="63">
        <f>IF(CB$16 &lt;= 'Data inputs'!$S$16, Calculations_SA!$D$26+(CB$19*CB30),0)</f>
        <v>0</v>
      </c>
      <c r="CC31" s="63">
        <f>IF(CC$16 &lt;= 'Data inputs'!$S$16, Calculations_SA!$D$26+(CC$19*CC30),0)</f>
        <v>0</v>
      </c>
      <c r="CD31" s="63">
        <f>IF(CD$16 &lt;= 'Data inputs'!$S$16, Calculations_SA!$D$26+(CD$19*CD30),0)</f>
        <v>0</v>
      </c>
      <c r="CE31" s="63">
        <f>IF(CE$16 &lt;= 'Data inputs'!$S$16, Calculations_SA!$D$26+(CE$19*CE30),0)</f>
        <v>0</v>
      </c>
      <c r="CF31" s="63">
        <f>IF(CF$16 &lt;= 'Data inputs'!$S$16, Calculations_SA!$D$26+(CF$19*CF30),0)</f>
        <v>0</v>
      </c>
      <c r="CG31" s="63">
        <f>IF(CG$16 &lt;= 'Data inputs'!$S$16, Calculations_SA!$D$26+(CG$19*CG30),0)</f>
        <v>0</v>
      </c>
      <c r="CH31" s="63">
        <f>IF(CH$16 &lt;= 'Data inputs'!$S$16, Calculations_SA!$D$26+(CH$19*CH30),0)</f>
        <v>0</v>
      </c>
      <c r="CI31" s="63">
        <f>IF(CI$16 &lt;= 'Data inputs'!$S$16, Calculations_SA!$D$26+(CI$19*CI30),0)</f>
        <v>0</v>
      </c>
      <c r="CJ31" s="63">
        <f>IF(CJ$16 &lt;= 'Data inputs'!$S$16, Calculations_SA!$D$26+(CJ$19*CJ30),0)</f>
        <v>0</v>
      </c>
      <c r="CK31" s="63">
        <f>IF(CK$16 &lt;= 'Data inputs'!$S$16, Calculations_SA!$D$26+(CK$19*CK30),0)</f>
        <v>0</v>
      </c>
      <c r="CL31" s="63">
        <f>IF(CL$16 &lt;= 'Data inputs'!$S$16, Calculations_SA!$D$26+(CL$19*CL30),0)</f>
        <v>0</v>
      </c>
      <c r="CM31" s="63">
        <f>IF(CM$16 &lt;= 'Data inputs'!$S$16, Calculations_SA!$D$26+(CM$19*CM30),0)</f>
        <v>0</v>
      </c>
      <c r="CN31" s="63">
        <f>IF(CN$16 &lt;= 'Data inputs'!$S$16, Calculations_SA!$D$26+(CN$19*CN30),0)</f>
        <v>0</v>
      </c>
      <c r="CO31" s="63">
        <f>IF(CO$16 &lt;= 'Data inputs'!$S$16, Calculations_SA!$D$26+(CO$19*CO30),0)</f>
        <v>0</v>
      </c>
      <c r="CP31" s="63">
        <f>IF(CP$16 &lt;= 'Data inputs'!$S$16, Calculations_SA!$D$26+(CP$19*CP30),0)</f>
        <v>0</v>
      </c>
      <c r="CQ31" s="63">
        <f>IF(CQ$16 &lt;= 'Data inputs'!$S$16, Calculations_SA!$D$26+(CQ$19*CQ30),0)</f>
        <v>0</v>
      </c>
      <c r="CR31" s="63">
        <f>IF(CR$16 &lt;= 'Data inputs'!$S$16, Calculations_SA!$D$26+(CR$19*CR30),0)</f>
        <v>0</v>
      </c>
      <c r="CS31" s="63">
        <f>IF(CS$16 &lt;= 'Data inputs'!$S$16, Calculations_SA!$D$26+(CS$19*CS30),0)</f>
        <v>0</v>
      </c>
      <c r="CT31" s="63">
        <f>IF(CT$16 &lt;= 'Data inputs'!$S$16, Calculations_SA!$D$26+(CT$19*CT30),0)</f>
        <v>0</v>
      </c>
      <c r="CU31" s="63">
        <f>IF(CU$16 &lt;= 'Data inputs'!$S$16, Calculations_SA!$D$26+(CU$19*CU30),0)</f>
        <v>0</v>
      </c>
      <c r="CV31" s="63">
        <f>IF(CV$16 &lt;= 'Data inputs'!$S$16, Calculations_SA!$D$26+(CV$19*CV30),0)</f>
        <v>0</v>
      </c>
      <c r="CW31" s="63">
        <f>IF(CW$16 &lt;= 'Data inputs'!$S$16, Calculations_SA!$D$26+(CW$19*CW30),0)</f>
        <v>0</v>
      </c>
      <c r="CX31" s="63">
        <f>IF(CX$16 &lt;= 'Data inputs'!$S$16, Calculations_SA!$D$26+(CX$19*CX30),0)</f>
        <v>0</v>
      </c>
      <c r="CY31" s="63">
        <f>IF(CY$16 &lt;= 'Data inputs'!$S$16, Calculations_SA!$D$26+(CY$19*CY30),0)</f>
        <v>0</v>
      </c>
      <c r="CZ31" s="63">
        <f>IF(CZ$16 &lt;= 'Data inputs'!$S$16, Calculations_SA!$D$26+(CZ$19*CZ30),0)</f>
        <v>0</v>
      </c>
    </row>
    <row r="32" spans="1:104" s="56" customFormat="1" ht="25.5">
      <c r="A32" s="96"/>
      <c r="B32" s="414"/>
      <c r="C32" s="85" t="s">
        <v>447</v>
      </c>
      <c r="D32" s="63">
        <f>D31*D$18</f>
        <v>0</v>
      </c>
      <c r="E32" s="71">
        <f t="shared" ref="E32:BP32" si="9">E31*E$18</f>
        <v>0</v>
      </c>
      <c r="F32" s="71">
        <f t="shared" si="9"/>
        <v>0</v>
      </c>
      <c r="G32" s="71">
        <f t="shared" si="9"/>
        <v>0</v>
      </c>
      <c r="H32" s="71">
        <f t="shared" si="9"/>
        <v>0</v>
      </c>
      <c r="I32" s="71">
        <f t="shared" si="9"/>
        <v>0</v>
      </c>
      <c r="J32" s="71">
        <f t="shared" si="9"/>
        <v>0</v>
      </c>
      <c r="K32" s="71">
        <f t="shared" si="9"/>
        <v>0</v>
      </c>
      <c r="L32" s="71">
        <f t="shared" si="9"/>
        <v>0</v>
      </c>
      <c r="M32" s="71">
        <f t="shared" si="9"/>
        <v>0</v>
      </c>
      <c r="N32" s="71">
        <f t="shared" si="9"/>
        <v>0</v>
      </c>
      <c r="O32" s="71">
        <f t="shared" si="9"/>
        <v>0</v>
      </c>
      <c r="P32" s="71">
        <f t="shared" si="9"/>
        <v>0</v>
      </c>
      <c r="Q32" s="71">
        <f t="shared" si="9"/>
        <v>0</v>
      </c>
      <c r="R32" s="71">
        <f t="shared" si="9"/>
        <v>0</v>
      </c>
      <c r="S32" s="71">
        <f t="shared" si="9"/>
        <v>0</v>
      </c>
      <c r="T32" s="71">
        <f t="shared" si="9"/>
        <v>0</v>
      </c>
      <c r="U32" s="71">
        <f t="shared" si="9"/>
        <v>0</v>
      </c>
      <c r="V32" s="71">
        <f t="shared" si="9"/>
        <v>0</v>
      </c>
      <c r="W32" s="71">
        <f t="shared" si="9"/>
        <v>0</v>
      </c>
      <c r="X32" s="71">
        <f t="shared" si="9"/>
        <v>0</v>
      </c>
      <c r="Y32" s="71">
        <f t="shared" si="9"/>
        <v>0</v>
      </c>
      <c r="Z32" s="71">
        <f t="shared" si="9"/>
        <v>0</v>
      </c>
      <c r="AA32" s="71">
        <f t="shared" si="9"/>
        <v>0</v>
      </c>
      <c r="AB32" s="71">
        <f t="shared" si="9"/>
        <v>0</v>
      </c>
      <c r="AC32" s="71">
        <f t="shared" si="9"/>
        <v>0</v>
      </c>
      <c r="AD32" s="71">
        <f t="shared" si="9"/>
        <v>0</v>
      </c>
      <c r="AE32" s="71">
        <f t="shared" si="9"/>
        <v>0</v>
      </c>
      <c r="AF32" s="71">
        <f t="shared" si="9"/>
        <v>0</v>
      </c>
      <c r="AG32" s="71">
        <f t="shared" si="9"/>
        <v>0</v>
      </c>
      <c r="AH32" s="71">
        <f t="shared" si="9"/>
        <v>0</v>
      </c>
      <c r="AI32" s="71">
        <f t="shared" si="9"/>
        <v>0</v>
      </c>
      <c r="AJ32" s="71">
        <f t="shared" si="9"/>
        <v>0</v>
      </c>
      <c r="AK32" s="71">
        <f t="shared" si="9"/>
        <v>0</v>
      </c>
      <c r="AL32" s="71">
        <f t="shared" si="9"/>
        <v>0</v>
      </c>
      <c r="AM32" s="71">
        <f t="shared" si="9"/>
        <v>0</v>
      </c>
      <c r="AN32" s="71">
        <f t="shared" si="9"/>
        <v>0</v>
      </c>
      <c r="AO32" s="71">
        <f t="shared" si="9"/>
        <v>0</v>
      </c>
      <c r="AP32" s="71">
        <f t="shared" si="9"/>
        <v>0</v>
      </c>
      <c r="AQ32" s="71">
        <f t="shared" si="9"/>
        <v>0</v>
      </c>
      <c r="AR32" s="71">
        <f t="shared" si="9"/>
        <v>0</v>
      </c>
      <c r="AS32" s="71">
        <f t="shared" si="9"/>
        <v>0</v>
      </c>
      <c r="AT32" s="71">
        <f t="shared" si="9"/>
        <v>0</v>
      </c>
      <c r="AU32" s="71">
        <f t="shared" si="9"/>
        <v>0</v>
      </c>
      <c r="AV32" s="71">
        <f t="shared" si="9"/>
        <v>0</v>
      </c>
      <c r="AW32" s="71">
        <f t="shared" si="9"/>
        <v>0</v>
      </c>
      <c r="AX32" s="71">
        <f t="shared" si="9"/>
        <v>0</v>
      </c>
      <c r="AY32" s="71">
        <f t="shared" si="9"/>
        <v>0</v>
      </c>
      <c r="AZ32" s="71">
        <f t="shared" si="9"/>
        <v>0</v>
      </c>
      <c r="BA32" s="71">
        <f t="shared" si="9"/>
        <v>0</v>
      </c>
      <c r="BB32" s="71">
        <f t="shared" si="9"/>
        <v>0</v>
      </c>
      <c r="BC32" s="71">
        <f t="shared" si="9"/>
        <v>0</v>
      </c>
      <c r="BD32" s="71">
        <f t="shared" si="9"/>
        <v>0</v>
      </c>
      <c r="BE32" s="71">
        <f t="shared" si="9"/>
        <v>0</v>
      </c>
      <c r="BF32" s="71">
        <f t="shared" si="9"/>
        <v>0</v>
      </c>
      <c r="BG32" s="71">
        <f t="shared" si="9"/>
        <v>0</v>
      </c>
      <c r="BH32" s="71">
        <f t="shared" si="9"/>
        <v>0</v>
      </c>
      <c r="BI32" s="71">
        <f t="shared" si="9"/>
        <v>0</v>
      </c>
      <c r="BJ32" s="71">
        <f t="shared" si="9"/>
        <v>0</v>
      </c>
      <c r="BK32" s="71">
        <f t="shared" si="9"/>
        <v>0</v>
      </c>
      <c r="BL32" s="71">
        <f t="shared" si="9"/>
        <v>0</v>
      </c>
      <c r="BM32" s="63">
        <f t="shared" si="9"/>
        <v>0</v>
      </c>
      <c r="BN32" s="63">
        <f t="shared" si="9"/>
        <v>0</v>
      </c>
      <c r="BO32" s="63">
        <f t="shared" si="9"/>
        <v>0</v>
      </c>
      <c r="BP32" s="63">
        <f t="shared" si="9"/>
        <v>0</v>
      </c>
      <c r="BQ32" s="63">
        <f t="shared" ref="BQ32:CZ32" si="10">BQ31*BQ$18</f>
        <v>0</v>
      </c>
      <c r="BR32" s="63">
        <f t="shared" si="10"/>
        <v>0</v>
      </c>
      <c r="BS32" s="63">
        <f t="shared" si="10"/>
        <v>0</v>
      </c>
      <c r="BT32" s="63">
        <f t="shared" si="10"/>
        <v>0</v>
      </c>
      <c r="BU32" s="63">
        <f t="shared" si="10"/>
        <v>0</v>
      </c>
      <c r="BV32" s="63">
        <f t="shared" si="10"/>
        <v>0</v>
      </c>
      <c r="BW32" s="63">
        <f t="shared" si="10"/>
        <v>0</v>
      </c>
      <c r="BX32" s="63">
        <f t="shared" si="10"/>
        <v>0</v>
      </c>
      <c r="BY32" s="63">
        <f t="shared" si="10"/>
        <v>0</v>
      </c>
      <c r="BZ32" s="63">
        <f t="shared" si="10"/>
        <v>0</v>
      </c>
      <c r="CA32" s="63">
        <f t="shared" si="10"/>
        <v>0</v>
      </c>
      <c r="CB32" s="63">
        <f t="shared" si="10"/>
        <v>0</v>
      </c>
      <c r="CC32" s="63">
        <f t="shared" si="10"/>
        <v>0</v>
      </c>
      <c r="CD32" s="63">
        <f t="shared" si="10"/>
        <v>0</v>
      </c>
      <c r="CE32" s="63">
        <f t="shared" si="10"/>
        <v>0</v>
      </c>
      <c r="CF32" s="63">
        <f t="shared" si="10"/>
        <v>0</v>
      </c>
      <c r="CG32" s="63">
        <f t="shared" si="10"/>
        <v>0</v>
      </c>
      <c r="CH32" s="63">
        <f t="shared" si="10"/>
        <v>0</v>
      </c>
      <c r="CI32" s="63">
        <f t="shared" si="10"/>
        <v>0</v>
      </c>
      <c r="CJ32" s="63">
        <f t="shared" si="10"/>
        <v>0</v>
      </c>
      <c r="CK32" s="63">
        <f t="shared" si="10"/>
        <v>0</v>
      </c>
      <c r="CL32" s="63">
        <f t="shared" si="10"/>
        <v>0</v>
      </c>
      <c r="CM32" s="63">
        <f t="shared" si="10"/>
        <v>0</v>
      </c>
      <c r="CN32" s="63">
        <f t="shared" si="10"/>
        <v>0</v>
      </c>
      <c r="CO32" s="63">
        <f t="shared" si="10"/>
        <v>0</v>
      </c>
      <c r="CP32" s="63">
        <f t="shared" si="10"/>
        <v>0</v>
      </c>
      <c r="CQ32" s="63">
        <f t="shared" si="10"/>
        <v>0</v>
      </c>
      <c r="CR32" s="63">
        <f t="shared" si="10"/>
        <v>0</v>
      </c>
      <c r="CS32" s="63">
        <f t="shared" si="10"/>
        <v>0</v>
      </c>
      <c r="CT32" s="63">
        <f t="shared" si="10"/>
        <v>0</v>
      </c>
      <c r="CU32" s="63">
        <f t="shared" si="10"/>
        <v>0</v>
      </c>
      <c r="CV32" s="63">
        <f t="shared" si="10"/>
        <v>0</v>
      </c>
      <c r="CW32" s="63">
        <f t="shared" si="10"/>
        <v>0</v>
      </c>
      <c r="CX32" s="63">
        <f t="shared" si="10"/>
        <v>0</v>
      </c>
      <c r="CY32" s="63">
        <f t="shared" si="10"/>
        <v>0</v>
      </c>
      <c r="CZ32" s="63">
        <f t="shared" si="10"/>
        <v>0</v>
      </c>
    </row>
    <row r="33" spans="1:104" s="56" customFormat="1">
      <c r="A33" s="96"/>
      <c r="B33" s="415"/>
      <c r="C33" s="84" t="s">
        <v>448</v>
      </c>
      <c r="D33" s="69">
        <f ca="1">SUM(OFFSET(D32,,,,$D$20))</f>
        <v>0</v>
      </c>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c r="BJ33" s="65"/>
      <c r="BK33" s="65"/>
      <c r="BL33" s="65"/>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row>
    <row r="34" spans="1:104">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c r="CN34" s="90"/>
      <c r="CO34" s="90"/>
      <c r="CP34" s="90"/>
      <c r="CQ34" s="90"/>
      <c r="CR34" s="90"/>
      <c r="CS34" s="90"/>
      <c r="CT34" s="90"/>
      <c r="CU34" s="90"/>
      <c r="CV34" s="90"/>
      <c r="CW34" s="90"/>
      <c r="CX34" s="90"/>
      <c r="CY34" s="90"/>
      <c r="CZ34" s="90"/>
    </row>
    <row r="35" spans="1:104" s="56" customFormat="1" ht="25.5">
      <c r="A35" s="96"/>
      <c r="B35" s="413" t="s">
        <v>118</v>
      </c>
      <c r="C35" s="84" t="s">
        <v>445</v>
      </c>
      <c r="D35" s="63">
        <f>Calculations_SA!$E$35</f>
        <v>0</v>
      </c>
      <c r="E35" s="63">
        <f>Calculations_SA!$E$35</f>
        <v>0</v>
      </c>
      <c r="F35" s="63">
        <f>Calculations_SA!$E$35</f>
        <v>0</v>
      </c>
      <c r="G35" s="63">
        <f>Calculations_SA!$E$35</f>
        <v>0</v>
      </c>
      <c r="H35" s="63">
        <f>Calculations_SA!$E$35</f>
        <v>0</v>
      </c>
      <c r="I35" s="63">
        <f>Calculations_SA!$E$35</f>
        <v>0</v>
      </c>
      <c r="J35" s="63">
        <f>Calculations_SA!$E$35</f>
        <v>0</v>
      </c>
      <c r="K35" s="63">
        <f>Calculations_SA!$E$35</f>
        <v>0</v>
      </c>
      <c r="L35" s="63">
        <f>Calculations_SA!$E$35</f>
        <v>0</v>
      </c>
      <c r="M35" s="63">
        <f>Calculations_SA!$E$35</f>
        <v>0</v>
      </c>
      <c r="N35" s="63">
        <f>Calculations_SA!$E$35</f>
        <v>0</v>
      </c>
      <c r="O35" s="63">
        <f>Calculations_SA!$E$35</f>
        <v>0</v>
      </c>
      <c r="P35" s="63">
        <f>Calculations_SA!$E$35</f>
        <v>0</v>
      </c>
      <c r="Q35" s="63">
        <f>Calculations_SA!$E$35</f>
        <v>0</v>
      </c>
      <c r="R35" s="63">
        <f>Calculations_SA!$E$35</f>
        <v>0</v>
      </c>
      <c r="S35" s="63">
        <f>Calculations_SA!$E$35</f>
        <v>0</v>
      </c>
      <c r="T35" s="63">
        <f>Calculations_SA!$E$35</f>
        <v>0</v>
      </c>
      <c r="U35" s="63">
        <f>Calculations_SA!$E$35</f>
        <v>0</v>
      </c>
      <c r="V35" s="63">
        <f>Calculations_SA!$E$35</f>
        <v>0</v>
      </c>
      <c r="W35" s="63">
        <f>Calculations_SA!$E$35</f>
        <v>0</v>
      </c>
      <c r="X35" s="63">
        <f>Calculations_SA!$E$35</f>
        <v>0</v>
      </c>
      <c r="Y35" s="63">
        <f>Calculations_SA!$E$35</f>
        <v>0</v>
      </c>
      <c r="Z35" s="63">
        <f>Calculations_SA!$E$35</f>
        <v>0</v>
      </c>
      <c r="AA35" s="63">
        <f>Calculations_SA!$E$35</f>
        <v>0</v>
      </c>
      <c r="AB35" s="63">
        <f>Calculations_SA!$E$35</f>
        <v>0</v>
      </c>
      <c r="AC35" s="63">
        <f>Calculations_SA!$E$35</f>
        <v>0</v>
      </c>
      <c r="AD35" s="63">
        <f>Calculations_SA!$E$35</f>
        <v>0</v>
      </c>
      <c r="AE35" s="63">
        <f>Calculations_SA!$E$35</f>
        <v>0</v>
      </c>
      <c r="AF35" s="63">
        <f>Calculations_SA!$E$35</f>
        <v>0</v>
      </c>
      <c r="AG35" s="63">
        <f>Calculations_SA!$E$35</f>
        <v>0</v>
      </c>
      <c r="AH35" s="63">
        <f>Calculations_SA!$E$35</f>
        <v>0</v>
      </c>
      <c r="AI35" s="63">
        <f>Calculations_SA!$E$35</f>
        <v>0</v>
      </c>
      <c r="AJ35" s="63">
        <f>Calculations_SA!$E$35</f>
        <v>0</v>
      </c>
      <c r="AK35" s="63">
        <f>Calculations_SA!$E$35</f>
        <v>0</v>
      </c>
      <c r="AL35" s="63">
        <f>Calculations_SA!$E$35</f>
        <v>0</v>
      </c>
      <c r="AM35" s="63">
        <f>Calculations_SA!$E$35</f>
        <v>0</v>
      </c>
      <c r="AN35" s="63">
        <f>Calculations_SA!$E$35</f>
        <v>0</v>
      </c>
      <c r="AO35" s="63">
        <f>Calculations_SA!$E$35</f>
        <v>0</v>
      </c>
      <c r="AP35" s="63">
        <f>Calculations_SA!$E$35</f>
        <v>0</v>
      </c>
      <c r="AQ35" s="63">
        <f>Calculations_SA!$E$35</f>
        <v>0</v>
      </c>
      <c r="AR35" s="63">
        <f>Calculations_SA!$E$35</f>
        <v>0</v>
      </c>
      <c r="AS35" s="63">
        <f>Calculations_SA!$E$35</f>
        <v>0</v>
      </c>
      <c r="AT35" s="63">
        <f>Calculations_SA!$E$35</f>
        <v>0</v>
      </c>
      <c r="AU35" s="63">
        <f>Calculations_SA!$E$35</f>
        <v>0</v>
      </c>
      <c r="AV35" s="63">
        <f>Calculations_SA!$E$35</f>
        <v>0</v>
      </c>
      <c r="AW35" s="63">
        <f>Calculations_SA!$E$35</f>
        <v>0</v>
      </c>
      <c r="AX35" s="63">
        <f>Calculations_SA!$E$35</f>
        <v>0</v>
      </c>
      <c r="AY35" s="63">
        <f>Calculations_SA!$E$35</f>
        <v>0</v>
      </c>
      <c r="AZ35" s="63">
        <f>Calculations_SA!$E$35</f>
        <v>0</v>
      </c>
      <c r="BA35" s="63">
        <f>Calculations_SA!$E$35</f>
        <v>0</v>
      </c>
      <c r="BB35" s="63">
        <f>Calculations_SA!$E$35</f>
        <v>0</v>
      </c>
      <c r="BC35" s="63">
        <f>Calculations_SA!$E$35</f>
        <v>0</v>
      </c>
      <c r="BD35" s="63">
        <f>Calculations_SA!$E$35</f>
        <v>0</v>
      </c>
      <c r="BE35" s="63">
        <f>Calculations_SA!$E$35</f>
        <v>0</v>
      </c>
      <c r="BF35" s="63">
        <f>Calculations_SA!$E$35</f>
        <v>0</v>
      </c>
      <c r="BG35" s="63">
        <f>Calculations_SA!$E$35</f>
        <v>0</v>
      </c>
      <c r="BH35" s="63">
        <f>Calculations_SA!$E$35</f>
        <v>0</v>
      </c>
      <c r="BI35" s="63">
        <f>Calculations_SA!$E$35</f>
        <v>0</v>
      </c>
      <c r="BJ35" s="63">
        <f>Calculations_SA!$E$35</f>
        <v>0</v>
      </c>
      <c r="BK35" s="63">
        <f>Calculations_SA!$E$35</f>
        <v>0</v>
      </c>
      <c r="BL35" s="63">
        <f>Calculations_SA!$E$35</f>
        <v>0</v>
      </c>
      <c r="BM35" s="63">
        <f>Calculations_SA!$E$35</f>
        <v>0</v>
      </c>
      <c r="BN35" s="63">
        <f>Calculations_SA!$E$35</f>
        <v>0</v>
      </c>
      <c r="BO35" s="63">
        <f>Calculations_SA!$E$35</f>
        <v>0</v>
      </c>
      <c r="BP35" s="63">
        <f>Calculations_SA!$E$35</f>
        <v>0</v>
      </c>
      <c r="BQ35" s="63">
        <f>Calculations_SA!$E$35</f>
        <v>0</v>
      </c>
      <c r="BR35" s="63">
        <f>Calculations_SA!$E$35</f>
        <v>0</v>
      </c>
      <c r="BS35" s="63">
        <f>Calculations_SA!$E$35</f>
        <v>0</v>
      </c>
      <c r="BT35" s="63">
        <f>Calculations_SA!$E$35</f>
        <v>0</v>
      </c>
      <c r="BU35" s="63">
        <f>Calculations_SA!$E$35</f>
        <v>0</v>
      </c>
      <c r="BV35" s="63">
        <f>Calculations_SA!$E$35</f>
        <v>0</v>
      </c>
      <c r="BW35" s="63">
        <f>Calculations_SA!$E$35</f>
        <v>0</v>
      </c>
      <c r="BX35" s="63">
        <f>Calculations_SA!$E$35</f>
        <v>0</v>
      </c>
      <c r="BY35" s="63">
        <f>Calculations_SA!$E$35</f>
        <v>0</v>
      </c>
      <c r="BZ35" s="63">
        <f>Calculations_SA!$E$35</f>
        <v>0</v>
      </c>
      <c r="CA35" s="63">
        <f>Calculations_SA!$E$35</f>
        <v>0</v>
      </c>
      <c r="CB35" s="63">
        <f>Calculations_SA!$E$35</f>
        <v>0</v>
      </c>
      <c r="CC35" s="63">
        <f>Calculations_SA!$E$35</f>
        <v>0</v>
      </c>
      <c r="CD35" s="63">
        <f>Calculations_SA!$E$35</f>
        <v>0</v>
      </c>
      <c r="CE35" s="63">
        <f>Calculations_SA!$E$35</f>
        <v>0</v>
      </c>
      <c r="CF35" s="63">
        <f>Calculations_SA!$E$35</f>
        <v>0</v>
      </c>
      <c r="CG35" s="63">
        <f>Calculations_SA!$E$35</f>
        <v>0</v>
      </c>
      <c r="CH35" s="63">
        <f>Calculations_SA!$E$35</f>
        <v>0</v>
      </c>
      <c r="CI35" s="63">
        <f>Calculations_SA!$E$35</f>
        <v>0</v>
      </c>
      <c r="CJ35" s="63">
        <f>Calculations_SA!$E$35</f>
        <v>0</v>
      </c>
      <c r="CK35" s="63">
        <f>Calculations_SA!$E$35</f>
        <v>0</v>
      </c>
      <c r="CL35" s="63">
        <f>Calculations_SA!$E$35</f>
        <v>0</v>
      </c>
      <c r="CM35" s="63">
        <f>Calculations_SA!$E$35</f>
        <v>0</v>
      </c>
      <c r="CN35" s="63">
        <f>Calculations_SA!$E$35</f>
        <v>0</v>
      </c>
      <c r="CO35" s="63">
        <f>Calculations_SA!$E$35</f>
        <v>0</v>
      </c>
      <c r="CP35" s="63">
        <f>Calculations_SA!$E$35</f>
        <v>0</v>
      </c>
      <c r="CQ35" s="63">
        <f>Calculations_SA!$E$35</f>
        <v>0</v>
      </c>
      <c r="CR35" s="63">
        <f>Calculations_SA!$E$35</f>
        <v>0</v>
      </c>
      <c r="CS35" s="63">
        <f>Calculations_SA!$E$35</f>
        <v>0</v>
      </c>
      <c r="CT35" s="63">
        <f>Calculations_SA!$E$35</f>
        <v>0</v>
      </c>
      <c r="CU35" s="63">
        <f>Calculations_SA!$E$35</f>
        <v>0</v>
      </c>
      <c r="CV35" s="63">
        <f>Calculations_SA!$E$35</f>
        <v>0</v>
      </c>
      <c r="CW35" s="63">
        <f>Calculations_SA!$E$35</f>
        <v>0</v>
      </c>
      <c r="CX35" s="63">
        <f>Calculations_SA!$E$35</f>
        <v>0</v>
      </c>
      <c r="CY35" s="63">
        <f>Calculations_SA!$E$35</f>
        <v>0</v>
      </c>
      <c r="CZ35" s="63">
        <f>Calculations_SA!$E$35</f>
        <v>0</v>
      </c>
    </row>
    <row r="36" spans="1:104" s="56" customFormat="1">
      <c r="A36" s="96"/>
      <c r="B36" s="414"/>
      <c r="C36" s="84" t="s">
        <v>446</v>
      </c>
      <c r="D36" s="63">
        <f>IF(D$16 &lt;= 'Data inputs'!$T$16, Calculations_SA!$E$26+(D$19*D35),0)</f>
        <v>0</v>
      </c>
      <c r="E36" s="63">
        <f>IF(E$16 &lt;= 'Data inputs'!$T$16, Calculations_SA!$E$26+(E$19*E35),0)</f>
        <v>0</v>
      </c>
      <c r="F36" s="63">
        <f>IF(F$16 &lt;= 'Data inputs'!$T$16, Calculations_SA!$E$26+(F$19*F35),0)</f>
        <v>0</v>
      </c>
      <c r="G36" s="63">
        <f>IF(G$16 &lt;= 'Data inputs'!$T$16, Calculations_SA!$E$26+(G$19*G35),0)</f>
        <v>0</v>
      </c>
      <c r="H36" s="63">
        <f>IF(H$16 &lt;= 'Data inputs'!$T$16, Calculations_SA!$E$26+(H$19*H35),0)</f>
        <v>0</v>
      </c>
      <c r="I36" s="63">
        <f>IF(I$16 &lt;= 'Data inputs'!$T$16, Calculations_SA!$E$26+(I$19*I35),0)</f>
        <v>0</v>
      </c>
      <c r="J36" s="63">
        <f>IF(J$16 &lt;= 'Data inputs'!$T$16, Calculations_SA!$E$26+(J$19*J35),0)</f>
        <v>0</v>
      </c>
      <c r="K36" s="63">
        <f>IF(K$16 &lt;= 'Data inputs'!$T$16, Calculations_SA!$E$26+(K$19*K35),0)</f>
        <v>0</v>
      </c>
      <c r="L36" s="63">
        <f>IF(L$16 &lt;= 'Data inputs'!$T$16, Calculations_SA!$E$26+(L$19*L35),0)</f>
        <v>0</v>
      </c>
      <c r="M36" s="63">
        <f>IF(M$16 &lt;= 'Data inputs'!$T$16, Calculations_SA!$E$26+(M$19*M35),0)</f>
        <v>0</v>
      </c>
      <c r="N36" s="63">
        <f>IF(N$16 &lt;= 'Data inputs'!$T$16, Calculations_SA!$E$26+(N$19*N35),0)</f>
        <v>0</v>
      </c>
      <c r="O36" s="63">
        <f>IF(O$16 &lt;= 'Data inputs'!$T$16, Calculations_SA!$E$26+(O$19*O35),0)</f>
        <v>0</v>
      </c>
      <c r="P36" s="63">
        <f>IF(P$16 &lt;= 'Data inputs'!$T$16, Calculations_SA!$E$26+(P$19*P35),0)</f>
        <v>0</v>
      </c>
      <c r="Q36" s="63">
        <f>IF(Q$16 &lt;= 'Data inputs'!$T$16, Calculations_SA!$E$26+(Q$19*Q35),0)</f>
        <v>0</v>
      </c>
      <c r="R36" s="63">
        <f>IF(R$16 &lt;= 'Data inputs'!$T$16, Calculations_SA!$E$26+(R$19*R35),0)</f>
        <v>0</v>
      </c>
      <c r="S36" s="63">
        <f>IF(S$16 &lt;= 'Data inputs'!$T$16, Calculations_SA!$E$26+(S$19*S35),0)</f>
        <v>0</v>
      </c>
      <c r="T36" s="63">
        <f>IF(T$16 &lt;= 'Data inputs'!$T$16, Calculations_SA!$E$26+(T$19*T35),0)</f>
        <v>0</v>
      </c>
      <c r="U36" s="63">
        <f>IF(U$16 &lt;= 'Data inputs'!$T$16, Calculations_SA!$E$26+(U$19*U35),0)</f>
        <v>0</v>
      </c>
      <c r="V36" s="63">
        <f>IF(V$16 &lt;= 'Data inputs'!$T$16, Calculations_SA!$E$26+(V$19*V35),0)</f>
        <v>0</v>
      </c>
      <c r="W36" s="63">
        <f>IF(W$16 &lt;= 'Data inputs'!$T$16, Calculations_SA!$E$26+(W$19*W35),0)</f>
        <v>0</v>
      </c>
      <c r="X36" s="63">
        <f>IF(X$16 &lt;= 'Data inputs'!$T$16, Calculations_SA!$E$26+(X$19*X35),0)</f>
        <v>0</v>
      </c>
      <c r="Y36" s="63">
        <f>IF(Y$16 &lt;= 'Data inputs'!$T$16, Calculations_SA!$E$26+(Y$19*Y35),0)</f>
        <v>0</v>
      </c>
      <c r="Z36" s="63">
        <f>IF(Z$16 &lt;= 'Data inputs'!$T$16, Calculations_SA!$E$26+(Z$19*Z35),0)</f>
        <v>0</v>
      </c>
      <c r="AA36" s="63">
        <f>IF(AA$16 &lt;= 'Data inputs'!$T$16, Calculations_SA!$E$26+(AA$19*AA35),0)</f>
        <v>0</v>
      </c>
      <c r="AB36" s="63">
        <f>IF(AB$16 &lt;= 'Data inputs'!$T$16, Calculations_SA!$E$26+(AB$19*AB35),0)</f>
        <v>0</v>
      </c>
      <c r="AC36" s="63">
        <f>IF(AC$16 &lt;= 'Data inputs'!$T$16, Calculations_SA!$E$26+(AC$19*AC35),0)</f>
        <v>0</v>
      </c>
      <c r="AD36" s="63">
        <f>IF(AD$16 &lt;= 'Data inputs'!$T$16, Calculations_SA!$E$26+(AD$19*AD35),0)</f>
        <v>0</v>
      </c>
      <c r="AE36" s="63">
        <f>IF(AE$16 &lt;= 'Data inputs'!$T$16, Calculations_SA!$E$26+(AE$19*AE35),0)</f>
        <v>0</v>
      </c>
      <c r="AF36" s="63">
        <f>IF(AF$16 &lt;= 'Data inputs'!$T$16, Calculations_SA!$E$26+(AF$19*AF35),0)</f>
        <v>0</v>
      </c>
      <c r="AG36" s="63">
        <f>IF(AG$16 &lt;= 'Data inputs'!$T$16, Calculations_SA!$E$26+(AG$19*AG35),0)</f>
        <v>0</v>
      </c>
      <c r="AH36" s="63">
        <f>IF(AH$16 &lt;= 'Data inputs'!$T$16, Calculations_SA!$E$26+(AH$19*AH35),0)</f>
        <v>0</v>
      </c>
      <c r="AI36" s="63">
        <f>IF(AI$16 &lt;= 'Data inputs'!$T$16, Calculations_SA!$E$26+(AI$19*AI35),0)</f>
        <v>0</v>
      </c>
      <c r="AJ36" s="63">
        <f>IF(AJ$16 &lt;= 'Data inputs'!$T$16, Calculations_SA!$E$26+(AJ$19*AJ35),0)</f>
        <v>0</v>
      </c>
      <c r="AK36" s="63">
        <f>IF(AK$16 &lt;= 'Data inputs'!$T$16, Calculations_SA!$E$26+(AK$19*AK35),0)</f>
        <v>0</v>
      </c>
      <c r="AL36" s="63">
        <f>IF(AL$16 &lt;= 'Data inputs'!$T$16, Calculations_SA!$E$26+(AL$19*AL35),0)</f>
        <v>0</v>
      </c>
      <c r="AM36" s="63">
        <f>IF(AM$16 &lt;= 'Data inputs'!$T$16, Calculations_SA!$E$26+(AM$19*AM35),0)</f>
        <v>0</v>
      </c>
      <c r="AN36" s="63">
        <f>IF(AN$16 &lt;= 'Data inputs'!$T$16, Calculations_SA!$E$26+(AN$19*AN35),0)</f>
        <v>0</v>
      </c>
      <c r="AO36" s="63">
        <f>IF(AO$16 &lt;= 'Data inputs'!$T$16, Calculations_SA!$E$26+(AO$19*AO35),0)</f>
        <v>0</v>
      </c>
      <c r="AP36" s="63">
        <f>IF(AP$16 &lt;= 'Data inputs'!$T$16, Calculations_SA!$E$26+(AP$19*AP35),0)</f>
        <v>0</v>
      </c>
      <c r="AQ36" s="63">
        <f>IF(AQ$16 &lt;= 'Data inputs'!$T$16, Calculations_SA!$E$26+(AQ$19*AQ35),0)</f>
        <v>0</v>
      </c>
      <c r="AR36" s="63">
        <f>IF(AR$16 &lt;= 'Data inputs'!$T$16, Calculations_SA!$E$26+(AR$19*AR35),0)</f>
        <v>0</v>
      </c>
      <c r="AS36" s="63">
        <f>IF(AS$16 &lt;= 'Data inputs'!$T$16, Calculations_SA!$E$26+(AS$19*AS35),0)</f>
        <v>0</v>
      </c>
      <c r="AT36" s="63">
        <f>IF(AT$16 &lt;= 'Data inputs'!$T$16, Calculations_SA!$E$26+(AT$19*AT35),0)</f>
        <v>0</v>
      </c>
      <c r="AU36" s="63">
        <f>IF(AU$16 &lt;= 'Data inputs'!$T$16, Calculations_SA!$E$26+(AU$19*AU35),0)</f>
        <v>0</v>
      </c>
      <c r="AV36" s="63">
        <f>IF(AV$16 &lt;= 'Data inputs'!$T$16, Calculations_SA!$E$26+(AV$19*AV35),0)</f>
        <v>0</v>
      </c>
      <c r="AW36" s="63">
        <f>IF(AW$16 &lt;= 'Data inputs'!$T$16, Calculations_SA!$E$26+(AW$19*AW35),0)</f>
        <v>0</v>
      </c>
      <c r="AX36" s="63">
        <f>IF(AX$16 &lt;= 'Data inputs'!$T$16, Calculations_SA!$E$26+(AX$19*AX35),0)</f>
        <v>0</v>
      </c>
      <c r="AY36" s="63">
        <f>IF(AY$16 &lt;= 'Data inputs'!$T$16, Calculations_SA!$E$26+(AY$19*AY35),0)</f>
        <v>0</v>
      </c>
      <c r="AZ36" s="63">
        <f>IF(AZ$16 &lt;= 'Data inputs'!$T$16, Calculations_SA!$E$26+(AZ$19*AZ35),0)</f>
        <v>0</v>
      </c>
      <c r="BA36" s="63">
        <f>IF(BA$16 &lt;= 'Data inputs'!$T$16, Calculations_SA!$E$26+(BA$19*BA35),0)</f>
        <v>0</v>
      </c>
      <c r="BB36" s="63">
        <f>IF(BB$16 &lt;= 'Data inputs'!$T$16, Calculations_SA!$E$26+(BB$19*BB35),0)</f>
        <v>0</v>
      </c>
      <c r="BC36" s="63">
        <f>IF(BC$16 &lt;= 'Data inputs'!$T$16, Calculations_SA!$E$26+(BC$19*BC35),0)</f>
        <v>0</v>
      </c>
      <c r="BD36" s="63">
        <f>IF(BD$16 &lt;= 'Data inputs'!$T$16, Calculations_SA!$E$26+(BD$19*BD35),0)</f>
        <v>0</v>
      </c>
      <c r="BE36" s="63">
        <f>IF(BE$16 &lt;= 'Data inputs'!$T$16, Calculations_SA!$E$26+(BE$19*BE35),0)</f>
        <v>0</v>
      </c>
      <c r="BF36" s="63">
        <f>IF(BF$16 &lt;= 'Data inputs'!$T$16, Calculations_SA!$E$26+(BF$19*BF35),0)</f>
        <v>0</v>
      </c>
      <c r="BG36" s="63">
        <f>IF(BG$16 &lt;= 'Data inputs'!$T$16, Calculations_SA!$E$26+(BG$19*BG35),0)</f>
        <v>0</v>
      </c>
      <c r="BH36" s="63">
        <f>IF(BH$16 &lt;= 'Data inputs'!$T$16, Calculations_SA!$E$26+(BH$19*BH35),0)</f>
        <v>0</v>
      </c>
      <c r="BI36" s="63">
        <f>IF(BI$16 &lt;= 'Data inputs'!$T$16, Calculations_SA!$E$26+(BI$19*BI35),0)</f>
        <v>0</v>
      </c>
      <c r="BJ36" s="63">
        <f>IF(BJ$16 &lt;= 'Data inputs'!$T$16, Calculations_SA!$E$26+(BJ$19*BJ35),0)</f>
        <v>0</v>
      </c>
      <c r="BK36" s="63">
        <f>IF(BK$16 &lt;= 'Data inputs'!$T$16, Calculations_SA!$E$26+(BK$19*BK35),0)</f>
        <v>0</v>
      </c>
      <c r="BL36" s="63">
        <f>IF(BL$16 &lt;= 'Data inputs'!$T$16, Calculations_SA!$E$26+(BL$19*BL35),0)</f>
        <v>0</v>
      </c>
      <c r="BM36" s="63">
        <f>IF(BM$16 &lt;= 'Data inputs'!$T$16, Calculations_SA!$E$26+(BM$19*BM35),0)</f>
        <v>0</v>
      </c>
      <c r="BN36" s="63">
        <f>IF(BN$16 &lt;= 'Data inputs'!$T$16, Calculations_SA!$E$26+(BN$19*BN35),0)</f>
        <v>0</v>
      </c>
      <c r="BO36" s="63">
        <f>IF(BO$16 &lt;= 'Data inputs'!$T$16, Calculations_SA!$E$26+(BO$19*BO35),0)</f>
        <v>0</v>
      </c>
      <c r="BP36" s="63">
        <f>IF(BP$16 &lt;= 'Data inputs'!$T$16, Calculations_SA!$E$26+(BP$19*BP35),0)</f>
        <v>0</v>
      </c>
      <c r="BQ36" s="63">
        <f>IF(BQ$16 &lt;= 'Data inputs'!$T$16, Calculations_SA!$E$26+(BQ$19*BQ35),0)</f>
        <v>0</v>
      </c>
      <c r="BR36" s="63">
        <f>IF(BR$16 &lt;= 'Data inputs'!$T$16, Calculations_SA!$E$26+(BR$19*BR35),0)</f>
        <v>0</v>
      </c>
      <c r="BS36" s="63">
        <f>IF(BS$16 &lt;= 'Data inputs'!$T$16, Calculations_SA!$E$26+(BS$19*BS35),0)</f>
        <v>0</v>
      </c>
      <c r="BT36" s="63">
        <f>IF(BT$16 &lt;= 'Data inputs'!$T$16, Calculations_SA!$E$26+(BT$19*BT35),0)</f>
        <v>0</v>
      </c>
      <c r="BU36" s="63">
        <f>IF(BU$16 &lt;= 'Data inputs'!$T$16, Calculations_SA!$E$26+(BU$19*BU35),0)</f>
        <v>0</v>
      </c>
      <c r="BV36" s="63">
        <f>IF(BV$16 &lt;= 'Data inputs'!$T$16, Calculations_SA!$E$26+(BV$19*BV35),0)</f>
        <v>0</v>
      </c>
      <c r="BW36" s="63">
        <f>IF(BW$16 &lt;= 'Data inputs'!$T$16, Calculations_SA!$E$26+(BW$19*BW35),0)</f>
        <v>0</v>
      </c>
      <c r="BX36" s="63">
        <f>IF(BX$16 &lt;= 'Data inputs'!$T$16, Calculations_SA!$E$26+(BX$19*BX35),0)</f>
        <v>0</v>
      </c>
      <c r="BY36" s="63">
        <f>IF(BY$16 &lt;= 'Data inputs'!$T$16, Calculations_SA!$E$26+(BY$19*BY35),0)</f>
        <v>0</v>
      </c>
      <c r="BZ36" s="63">
        <f>IF(BZ$16 &lt;= 'Data inputs'!$T$16, Calculations_SA!$E$26+(BZ$19*BZ35),0)</f>
        <v>0</v>
      </c>
      <c r="CA36" s="63">
        <f>IF(CA$16 &lt;= 'Data inputs'!$T$16, Calculations_SA!$E$26+(CA$19*CA35),0)</f>
        <v>0</v>
      </c>
      <c r="CB36" s="63">
        <f>IF(CB$16 &lt;= 'Data inputs'!$T$16, Calculations_SA!$E$26+(CB$19*CB35),0)</f>
        <v>0</v>
      </c>
      <c r="CC36" s="63">
        <f>IF(CC$16 &lt;= 'Data inputs'!$T$16, Calculations_SA!$E$26+(CC$19*CC35),0)</f>
        <v>0</v>
      </c>
      <c r="CD36" s="63">
        <f>IF(CD$16 &lt;= 'Data inputs'!$T$16, Calculations_SA!$E$26+(CD$19*CD35),0)</f>
        <v>0</v>
      </c>
      <c r="CE36" s="63">
        <f>IF(CE$16 &lt;= 'Data inputs'!$T$16, Calculations_SA!$E$26+(CE$19*CE35),0)</f>
        <v>0</v>
      </c>
      <c r="CF36" s="63">
        <f>IF(CF$16 &lt;= 'Data inputs'!$T$16, Calculations_SA!$E$26+(CF$19*CF35),0)</f>
        <v>0</v>
      </c>
      <c r="CG36" s="63">
        <f>IF(CG$16 &lt;= 'Data inputs'!$T$16, Calculations_SA!$E$26+(CG$19*CG35),0)</f>
        <v>0</v>
      </c>
      <c r="CH36" s="63">
        <f>IF(CH$16 &lt;= 'Data inputs'!$T$16, Calculations_SA!$E$26+(CH$19*CH35),0)</f>
        <v>0</v>
      </c>
      <c r="CI36" s="63">
        <f>IF(CI$16 &lt;= 'Data inputs'!$T$16, Calculations_SA!$E$26+(CI$19*CI35),0)</f>
        <v>0</v>
      </c>
      <c r="CJ36" s="63">
        <f>IF(CJ$16 &lt;= 'Data inputs'!$T$16, Calculations_SA!$E$26+(CJ$19*CJ35),0)</f>
        <v>0</v>
      </c>
      <c r="CK36" s="63">
        <f>IF(CK$16 &lt;= 'Data inputs'!$T$16, Calculations_SA!$E$26+(CK$19*CK35),0)</f>
        <v>0</v>
      </c>
      <c r="CL36" s="63">
        <f>IF(CL$16 &lt;= 'Data inputs'!$T$16, Calculations_SA!$E$26+(CL$19*CL35),0)</f>
        <v>0</v>
      </c>
      <c r="CM36" s="63">
        <f>IF(CM$16 &lt;= 'Data inputs'!$T$16, Calculations_SA!$E$26+(CM$19*CM35),0)</f>
        <v>0</v>
      </c>
      <c r="CN36" s="63">
        <f>IF(CN$16 &lt;= 'Data inputs'!$T$16, Calculations_SA!$E$26+(CN$19*CN35),0)</f>
        <v>0</v>
      </c>
      <c r="CO36" s="63">
        <f>IF(CO$16 &lt;= 'Data inputs'!$T$16, Calculations_SA!$E$26+(CO$19*CO35),0)</f>
        <v>0</v>
      </c>
      <c r="CP36" s="63">
        <f>IF(CP$16 &lt;= 'Data inputs'!$T$16, Calculations_SA!$E$26+(CP$19*CP35),0)</f>
        <v>0</v>
      </c>
      <c r="CQ36" s="63">
        <f>IF(CQ$16 &lt;= 'Data inputs'!$T$16, Calculations_SA!$E$26+(CQ$19*CQ35),0)</f>
        <v>0</v>
      </c>
      <c r="CR36" s="63">
        <f>IF(CR$16 &lt;= 'Data inputs'!$T$16, Calculations_SA!$E$26+(CR$19*CR35),0)</f>
        <v>0</v>
      </c>
      <c r="CS36" s="63">
        <f>IF(CS$16 &lt;= 'Data inputs'!$T$16, Calculations_SA!$E$26+(CS$19*CS35),0)</f>
        <v>0</v>
      </c>
      <c r="CT36" s="63">
        <f>IF(CT$16 &lt;= 'Data inputs'!$T$16, Calculations_SA!$E$26+(CT$19*CT35),0)</f>
        <v>0</v>
      </c>
      <c r="CU36" s="63">
        <f>IF(CU$16 &lt;= 'Data inputs'!$T$16, Calculations_SA!$E$26+(CU$19*CU35),0)</f>
        <v>0</v>
      </c>
      <c r="CV36" s="63">
        <f>IF(CV$16 &lt;= 'Data inputs'!$T$16, Calculations_SA!$E$26+(CV$19*CV35),0)</f>
        <v>0</v>
      </c>
      <c r="CW36" s="63">
        <f>IF(CW$16 &lt;= 'Data inputs'!$T$16, Calculations_SA!$E$26+(CW$19*CW35),0)</f>
        <v>0</v>
      </c>
      <c r="CX36" s="63">
        <f>IF(CX$16 &lt;= 'Data inputs'!$T$16, Calculations_SA!$E$26+(CX$19*CX35),0)</f>
        <v>0</v>
      </c>
      <c r="CY36" s="63">
        <f>IF(CY$16 &lt;= 'Data inputs'!$T$16, Calculations_SA!$E$26+(CY$19*CY35),0)</f>
        <v>0</v>
      </c>
      <c r="CZ36" s="63">
        <f>IF(CZ$16 &lt;= 'Data inputs'!$T$16, Calculations_SA!$E$26+(CZ$19*CZ35),0)</f>
        <v>0</v>
      </c>
    </row>
    <row r="37" spans="1:104" s="56" customFormat="1" ht="25.5">
      <c r="A37" s="96"/>
      <c r="B37" s="414"/>
      <c r="C37" s="85" t="s">
        <v>447</v>
      </c>
      <c r="D37" s="63">
        <f>D36*D$18</f>
        <v>0</v>
      </c>
      <c r="E37" s="63">
        <f t="shared" ref="E37:BP37" si="11">E36*E$18</f>
        <v>0</v>
      </c>
      <c r="F37" s="63">
        <f t="shared" si="11"/>
        <v>0</v>
      </c>
      <c r="G37" s="63">
        <f t="shared" si="11"/>
        <v>0</v>
      </c>
      <c r="H37" s="63">
        <f t="shared" si="11"/>
        <v>0</v>
      </c>
      <c r="I37" s="63">
        <f t="shared" si="11"/>
        <v>0</v>
      </c>
      <c r="J37" s="63">
        <f t="shared" si="11"/>
        <v>0</v>
      </c>
      <c r="K37" s="63">
        <f t="shared" si="11"/>
        <v>0</v>
      </c>
      <c r="L37" s="63">
        <f t="shared" si="11"/>
        <v>0</v>
      </c>
      <c r="M37" s="63">
        <f t="shared" si="11"/>
        <v>0</v>
      </c>
      <c r="N37" s="63">
        <f t="shared" si="11"/>
        <v>0</v>
      </c>
      <c r="O37" s="63">
        <f t="shared" si="11"/>
        <v>0</v>
      </c>
      <c r="P37" s="63">
        <f t="shared" si="11"/>
        <v>0</v>
      </c>
      <c r="Q37" s="63">
        <f t="shared" si="11"/>
        <v>0</v>
      </c>
      <c r="R37" s="63">
        <f t="shared" si="11"/>
        <v>0</v>
      </c>
      <c r="S37" s="63">
        <f t="shared" si="11"/>
        <v>0</v>
      </c>
      <c r="T37" s="63">
        <f t="shared" si="11"/>
        <v>0</v>
      </c>
      <c r="U37" s="63">
        <f t="shared" si="11"/>
        <v>0</v>
      </c>
      <c r="V37" s="63">
        <f t="shared" si="11"/>
        <v>0</v>
      </c>
      <c r="W37" s="63">
        <f t="shared" si="11"/>
        <v>0</v>
      </c>
      <c r="X37" s="63">
        <f t="shared" si="11"/>
        <v>0</v>
      </c>
      <c r="Y37" s="63">
        <f t="shared" si="11"/>
        <v>0</v>
      </c>
      <c r="Z37" s="63">
        <f t="shared" si="11"/>
        <v>0</v>
      </c>
      <c r="AA37" s="63">
        <f t="shared" si="11"/>
        <v>0</v>
      </c>
      <c r="AB37" s="63">
        <f t="shared" si="11"/>
        <v>0</v>
      </c>
      <c r="AC37" s="63">
        <f t="shared" si="11"/>
        <v>0</v>
      </c>
      <c r="AD37" s="63">
        <f t="shared" si="11"/>
        <v>0</v>
      </c>
      <c r="AE37" s="63">
        <f t="shared" si="11"/>
        <v>0</v>
      </c>
      <c r="AF37" s="63">
        <f t="shared" si="11"/>
        <v>0</v>
      </c>
      <c r="AG37" s="63">
        <f t="shared" si="11"/>
        <v>0</v>
      </c>
      <c r="AH37" s="63">
        <f t="shared" si="11"/>
        <v>0</v>
      </c>
      <c r="AI37" s="63">
        <f t="shared" si="11"/>
        <v>0</v>
      </c>
      <c r="AJ37" s="63">
        <f t="shared" si="11"/>
        <v>0</v>
      </c>
      <c r="AK37" s="63">
        <f t="shared" si="11"/>
        <v>0</v>
      </c>
      <c r="AL37" s="63">
        <f t="shared" si="11"/>
        <v>0</v>
      </c>
      <c r="AM37" s="63">
        <f t="shared" si="11"/>
        <v>0</v>
      </c>
      <c r="AN37" s="63">
        <f t="shared" si="11"/>
        <v>0</v>
      </c>
      <c r="AO37" s="63">
        <f t="shared" si="11"/>
        <v>0</v>
      </c>
      <c r="AP37" s="63">
        <f t="shared" si="11"/>
        <v>0</v>
      </c>
      <c r="AQ37" s="63">
        <f t="shared" si="11"/>
        <v>0</v>
      </c>
      <c r="AR37" s="63">
        <f t="shared" si="11"/>
        <v>0</v>
      </c>
      <c r="AS37" s="63">
        <f t="shared" si="11"/>
        <v>0</v>
      </c>
      <c r="AT37" s="63">
        <f t="shared" si="11"/>
        <v>0</v>
      </c>
      <c r="AU37" s="63">
        <f t="shared" si="11"/>
        <v>0</v>
      </c>
      <c r="AV37" s="63">
        <f t="shared" si="11"/>
        <v>0</v>
      </c>
      <c r="AW37" s="63">
        <f t="shared" si="11"/>
        <v>0</v>
      </c>
      <c r="AX37" s="63">
        <f t="shared" si="11"/>
        <v>0</v>
      </c>
      <c r="AY37" s="63">
        <f t="shared" si="11"/>
        <v>0</v>
      </c>
      <c r="AZ37" s="63">
        <f t="shared" si="11"/>
        <v>0</v>
      </c>
      <c r="BA37" s="63">
        <f t="shared" si="11"/>
        <v>0</v>
      </c>
      <c r="BB37" s="63">
        <f t="shared" si="11"/>
        <v>0</v>
      </c>
      <c r="BC37" s="63">
        <f t="shared" si="11"/>
        <v>0</v>
      </c>
      <c r="BD37" s="63">
        <f t="shared" si="11"/>
        <v>0</v>
      </c>
      <c r="BE37" s="63">
        <f t="shared" si="11"/>
        <v>0</v>
      </c>
      <c r="BF37" s="63">
        <f t="shared" si="11"/>
        <v>0</v>
      </c>
      <c r="BG37" s="63">
        <f t="shared" si="11"/>
        <v>0</v>
      </c>
      <c r="BH37" s="63">
        <f t="shared" si="11"/>
        <v>0</v>
      </c>
      <c r="BI37" s="63">
        <f t="shared" si="11"/>
        <v>0</v>
      </c>
      <c r="BJ37" s="63">
        <f t="shared" si="11"/>
        <v>0</v>
      </c>
      <c r="BK37" s="63">
        <f t="shared" si="11"/>
        <v>0</v>
      </c>
      <c r="BL37" s="63">
        <f t="shared" si="11"/>
        <v>0</v>
      </c>
      <c r="BM37" s="63">
        <f t="shared" si="11"/>
        <v>0</v>
      </c>
      <c r="BN37" s="63">
        <f t="shared" si="11"/>
        <v>0</v>
      </c>
      <c r="BO37" s="63">
        <f t="shared" si="11"/>
        <v>0</v>
      </c>
      <c r="BP37" s="63">
        <f t="shared" si="11"/>
        <v>0</v>
      </c>
      <c r="BQ37" s="63">
        <f t="shared" ref="BQ37:CZ37" si="12">BQ36*BQ$18</f>
        <v>0</v>
      </c>
      <c r="BR37" s="63">
        <f t="shared" si="12"/>
        <v>0</v>
      </c>
      <c r="BS37" s="63">
        <f t="shared" si="12"/>
        <v>0</v>
      </c>
      <c r="BT37" s="63">
        <f t="shared" si="12"/>
        <v>0</v>
      </c>
      <c r="BU37" s="63">
        <f t="shared" si="12"/>
        <v>0</v>
      </c>
      <c r="BV37" s="63">
        <f t="shared" si="12"/>
        <v>0</v>
      </c>
      <c r="BW37" s="63">
        <f t="shared" si="12"/>
        <v>0</v>
      </c>
      <c r="BX37" s="63">
        <f t="shared" si="12"/>
        <v>0</v>
      </c>
      <c r="BY37" s="63">
        <f t="shared" si="12"/>
        <v>0</v>
      </c>
      <c r="BZ37" s="63">
        <f t="shared" si="12"/>
        <v>0</v>
      </c>
      <c r="CA37" s="63">
        <f t="shared" si="12"/>
        <v>0</v>
      </c>
      <c r="CB37" s="63">
        <f t="shared" si="12"/>
        <v>0</v>
      </c>
      <c r="CC37" s="63">
        <f t="shared" si="12"/>
        <v>0</v>
      </c>
      <c r="CD37" s="63">
        <f t="shared" si="12"/>
        <v>0</v>
      </c>
      <c r="CE37" s="63">
        <f t="shared" si="12"/>
        <v>0</v>
      </c>
      <c r="CF37" s="63">
        <f t="shared" si="12"/>
        <v>0</v>
      </c>
      <c r="CG37" s="63">
        <f t="shared" si="12"/>
        <v>0</v>
      </c>
      <c r="CH37" s="63">
        <f t="shared" si="12"/>
        <v>0</v>
      </c>
      <c r="CI37" s="63">
        <f t="shared" si="12"/>
        <v>0</v>
      </c>
      <c r="CJ37" s="63">
        <f t="shared" si="12"/>
        <v>0</v>
      </c>
      <c r="CK37" s="63">
        <f t="shared" si="12"/>
        <v>0</v>
      </c>
      <c r="CL37" s="63">
        <f t="shared" si="12"/>
        <v>0</v>
      </c>
      <c r="CM37" s="63">
        <f t="shared" si="12"/>
        <v>0</v>
      </c>
      <c r="CN37" s="63">
        <f t="shared" si="12"/>
        <v>0</v>
      </c>
      <c r="CO37" s="63">
        <f t="shared" si="12"/>
        <v>0</v>
      </c>
      <c r="CP37" s="63">
        <f t="shared" si="12"/>
        <v>0</v>
      </c>
      <c r="CQ37" s="63">
        <f t="shared" si="12"/>
        <v>0</v>
      </c>
      <c r="CR37" s="63">
        <f t="shared" si="12"/>
        <v>0</v>
      </c>
      <c r="CS37" s="63">
        <f t="shared" si="12"/>
        <v>0</v>
      </c>
      <c r="CT37" s="63">
        <f t="shared" si="12"/>
        <v>0</v>
      </c>
      <c r="CU37" s="63">
        <f t="shared" si="12"/>
        <v>0</v>
      </c>
      <c r="CV37" s="63">
        <f t="shared" si="12"/>
        <v>0</v>
      </c>
      <c r="CW37" s="63">
        <f t="shared" si="12"/>
        <v>0</v>
      </c>
      <c r="CX37" s="63">
        <f t="shared" si="12"/>
        <v>0</v>
      </c>
      <c r="CY37" s="63">
        <f t="shared" si="12"/>
        <v>0</v>
      </c>
      <c r="CZ37" s="63">
        <f t="shared" si="12"/>
        <v>0</v>
      </c>
    </row>
    <row r="38" spans="1:104" s="56" customFormat="1">
      <c r="A38" s="96"/>
      <c r="B38" s="415"/>
      <c r="C38" s="84" t="s">
        <v>448</v>
      </c>
      <c r="D38" s="64">
        <f ca="1">SUM(OFFSET(D37,,,,$D$20))</f>
        <v>0</v>
      </c>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row>
    <row r="39" spans="1:104" s="56" customFormat="1">
      <c r="A39" s="96"/>
      <c r="B39" s="91"/>
      <c r="C39" s="89"/>
      <c r="D39" s="70"/>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row>
    <row r="40" spans="1:104" s="56" customFormat="1">
      <c r="A40" s="96"/>
      <c r="B40" s="399" t="s">
        <v>188</v>
      </c>
      <c r="C40" s="89"/>
      <c r="D40" s="70"/>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row>
    <row r="41" spans="1:104" s="56" customFormat="1" ht="25.5">
      <c r="A41" s="96"/>
      <c r="B41" s="413" t="s">
        <v>116</v>
      </c>
      <c r="C41" s="84" t="s">
        <v>445</v>
      </c>
      <c r="D41" s="63">
        <f>Calculations_SA!$F$35</f>
        <v>0</v>
      </c>
      <c r="E41" s="63">
        <f>Calculations_SA!$F$35</f>
        <v>0</v>
      </c>
      <c r="F41" s="63">
        <f>Calculations_SA!$F$35</f>
        <v>0</v>
      </c>
      <c r="G41" s="63">
        <f>Calculations_SA!$F$35</f>
        <v>0</v>
      </c>
      <c r="H41" s="63">
        <f>Calculations_SA!$F$35</f>
        <v>0</v>
      </c>
      <c r="I41" s="63">
        <f>Calculations_SA!$F$35</f>
        <v>0</v>
      </c>
      <c r="J41" s="63">
        <f>Calculations_SA!$F$35</f>
        <v>0</v>
      </c>
      <c r="K41" s="63">
        <f>Calculations_SA!$F$35</f>
        <v>0</v>
      </c>
      <c r="L41" s="63">
        <f>Calculations_SA!$F$35</f>
        <v>0</v>
      </c>
      <c r="M41" s="63">
        <f>Calculations_SA!$F$35</f>
        <v>0</v>
      </c>
      <c r="N41" s="63">
        <f>Calculations_SA!$F$35</f>
        <v>0</v>
      </c>
      <c r="O41" s="63">
        <f>Calculations_SA!$F$35</f>
        <v>0</v>
      </c>
      <c r="P41" s="63">
        <f>Calculations_SA!$F$35</f>
        <v>0</v>
      </c>
      <c r="Q41" s="63">
        <f>Calculations_SA!$F$35</f>
        <v>0</v>
      </c>
      <c r="R41" s="63">
        <f>Calculations_SA!$F$35</f>
        <v>0</v>
      </c>
      <c r="S41" s="63">
        <f>Calculations_SA!$F$35</f>
        <v>0</v>
      </c>
      <c r="T41" s="63">
        <f>Calculations_SA!$F$35</f>
        <v>0</v>
      </c>
      <c r="U41" s="63">
        <f>Calculations_SA!$F$35</f>
        <v>0</v>
      </c>
      <c r="V41" s="63">
        <f>Calculations_SA!$F$35</f>
        <v>0</v>
      </c>
      <c r="W41" s="63">
        <f>Calculations_SA!$F$35</f>
        <v>0</v>
      </c>
      <c r="X41" s="63">
        <f>Calculations_SA!$F$35</f>
        <v>0</v>
      </c>
      <c r="Y41" s="63">
        <f>Calculations_SA!$F$35</f>
        <v>0</v>
      </c>
      <c r="Z41" s="63">
        <f>Calculations_SA!$F$35</f>
        <v>0</v>
      </c>
      <c r="AA41" s="63">
        <f>Calculations_SA!$F$35</f>
        <v>0</v>
      </c>
      <c r="AB41" s="63">
        <f>Calculations_SA!$F$35</f>
        <v>0</v>
      </c>
      <c r="AC41" s="63">
        <f>Calculations_SA!$F$35</f>
        <v>0</v>
      </c>
      <c r="AD41" s="63">
        <f>Calculations_SA!$F$35</f>
        <v>0</v>
      </c>
      <c r="AE41" s="63">
        <f>Calculations_SA!$F$35</f>
        <v>0</v>
      </c>
      <c r="AF41" s="63">
        <f>Calculations_SA!$F$35</f>
        <v>0</v>
      </c>
      <c r="AG41" s="63">
        <f>Calculations_SA!$F$35</f>
        <v>0</v>
      </c>
      <c r="AH41" s="63">
        <f>Calculations_SA!$F$35</f>
        <v>0</v>
      </c>
      <c r="AI41" s="63">
        <f>Calculations_SA!$F$35</f>
        <v>0</v>
      </c>
      <c r="AJ41" s="63">
        <f>Calculations_SA!$F$35</f>
        <v>0</v>
      </c>
      <c r="AK41" s="63">
        <f>Calculations_SA!$F$35</f>
        <v>0</v>
      </c>
      <c r="AL41" s="63">
        <f>Calculations_SA!$F$35</f>
        <v>0</v>
      </c>
      <c r="AM41" s="63">
        <f>Calculations_SA!$F$35</f>
        <v>0</v>
      </c>
      <c r="AN41" s="63">
        <f>Calculations_SA!$F$35</f>
        <v>0</v>
      </c>
      <c r="AO41" s="63">
        <f>Calculations_SA!$F$35</f>
        <v>0</v>
      </c>
      <c r="AP41" s="63">
        <f>Calculations_SA!$F$35</f>
        <v>0</v>
      </c>
      <c r="AQ41" s="63">
        <f>Calculations_SA!$F$35</f>
        <v>0</v>
      </c>
      <c r="AR41" s="63">
        <f>Calculations_SA!$F$35</f>
        <v>0</v>
      </c>
      <c r="AS41" s="63">
        <f>Calculations_SA!$F$35</f>
        <v>0</v>
      </c>
      <c r="AT41" s="63">
        <f>Calculations_SA!$F$35</f>
        <v>0</v>
      </c>
      <c r="AU41" s="63">
        <f>Calculations_SA!$F$35</f>
        <v>0</v>
      </c>
      <c r="AV41" s="63">
        <f>Calculations_SA!$F$35</f>
        <v>0</v>
      </c>
      <c r="AW41" s="63">
        <f>Calculations_SA!$F$35</f>
        <v>0</v>
      </c>
      <c r="AX41" s="63">
        <f>Calculations_SA!$F$35</f>
        <v>0</v>
      </c>
      <c r="AY41" s="63">
        <f>Calculations_SA!$F$35</f>
        <v>0</v>
      </c>
      <c r="AZ41" s="63">
        <f>Calculations_SA!$F$35</f>
        <v>0</v>
      </c>
      <c r="BA41" s="63">
        <f>Calculations_SA!$F$35</f>
        <v>0</v>
      </c>
      <c r="BB41" s="63">
        <f>Calculations_SA!$F$35</f>
        <v>0</v>
      </c>
      <c r="BC41" s="63">
        <f>Calculations_SA!$F$35</f>
        <v>0</v>
      </c>
      <c r="BD41" s="63">
        <f>Calculations_SA!$F$35</f>
        <v>0</v>
      </c>
      <c r="BE41" s="63">
        <f>Calculations_SA!$F$35</f>
        <v>0</v>
      </c>
      <c r="BF41" s="63">
        <f>Calculations_SA!$F$35</f>
        <v>0</v>
      </c>
      <c r="BG41" s="63">
        <f>Calculations_SA!$F$35</f>
        <v>0</v>
      </c>
      <c r="BH41" s="63">
        <f>Calculations_SA!$F$35</f>
        <v>0</v>
      </c>
      <c r="BI41" s="63">
        <f>Calculations_SA!$F$35</f>
        <v>0</v>
      </c>
      <c r="BJ41" s="63">
        <f>Calculations_SA!$F$35</f>
        <v>0</v>
      </c>
      <c r="BK41" s="63">
        <f>Calculations_SA!$F$35</f>
        <v>0</v>
      </c>
      <c r="BL41" s="63">
        <f>Calculations_SA!$F$35</f>
        <v>0</v>
      </c>
      <c r="BM41" s="63">
        <f>Calculations_SA!$F$35</f>
        <v>0</v>
      </c>
      <c r="BN41" s="63">
        <f>Calculations_SA!$F$35</f>
        <v>0</v>
      </c>
      <c r="BO41" s="63">
        <f>Calculations_SA!$F$35</f>
        <v>0</v>
      </c>
      <c r="BP41" s="63">
        <f>Calculations_SA!$F$35</f>
        <v>0</v>
      </c>
      <c r="BQ41" s="63">
        <f>Calculations_SA!$F$35</f>
        <v>0</v>
      </c>
      <c r="BR41" s="63">
        <f>Calculations_SA!$F$35</f>
        <v>0</v>
      </c>
      <c r="BS41" s="63">
        <f>Calculations_SA!$F$35</f>
        <v>0</v>
      </c>
      <c r="BT41" s="63">
        <f>Calculations_SA!$F$35</f>
        <v>0</v>
      </c>
      <c r="BU41" s="63">
        <f>Calculations_SA!$F$35</f>
        <v>0</v>
      </c>
      <c r="BV41" s="63">
        <f>Calculations_SA!$F$35</f>
        <v>0</v>
      </c>
      <c r="BW41" s="63">
        <f>Calculations_SA!$F$35</f>
        <v>0</v>
      </c>
      <c r="BX41" s="63">
        <f>Calculations_SA!$F$35</f>
        <v>0</v>
      </c>
      <c r="BY41" s="63">
        <f>Calculations_SA!$F$35</f>
        <v>0</v>
      </c>
      <c r="BZ41" s="63">
        <f>Calculations_SA!$F$35</f>
        <v>0</v>
      </c>
      <c r="CA41" s="63">
        <f>Calculations_SA!$F$35</f>
        <v>0</v>
      </c>
      <c r="CB41" s="63">
        <f>Calculations_SA!$F$35</f>
        <v>0</v>
      </c>
      <c r="CC41" s="63">
        <f>Calculations_SA!$F$35</f>
        <v>0</v>
      </c>
      <c r="CD41" s="63">
        <f>Calculations_SA!$F$35</f>
        <v>0</v>
      </c>
      <c r="CE41" s="63">
        <f>Calculations_SA!$F$35</f>
        <v>0</v>
      </c>
      <c r="CF41" s="63">
        <f>Calculations_SA!$F$35</f>
        <v>0</v>
      </c>
      <c r="CG41" s="63">
        <f>Calculations_SA!$F$35</f>
        <v>0</v>
      </c>
      <c r="CH41" s="63">
        <f>Calculations_SA!$F$35</f>
        <v>0</v>
      </c>
      <c r="CI41" s="63">
        <f>Calculations_SA!$F$35</f>
        <v>0</v>
      </c>
      <c r="CJ41" s="63">
        <f>Calculations_SA!$F$35</f>
        <v>0</v>
      </c>
      <c r="CK41" s="63">
        <f>Calculations_SA!$F$35</f>
        <v>0</v>
      </c>
      <c r="CL41" s="63">
        <f>Calculations_SA!$F$35</f>
        <v>0</v>
      </c>
      <c r="CM41" s="63">
        <f>Calculations_SA!$F$35</f>
        <v>0</v>
      </c>
      <c r="CN41" s="63">
        <f>Calculations_SA!$F$35</f>
        <v>0</v>
      </c>
      <c r="CO41" s="63">
        <f>Calculations_SA!$F$35</f>
        <v>0</v>
      </c>
      <c r="CP41" s="63">
        <f>Calculations_SA!$F$35</f>
        <v>0</v>
      </c>
      <c r="CQ41" s="63">
        <f>Calculations_SA!$F$35</f>
        <v>0</v>
      </c>
      <c r="CR41" s="63">
        <f>Calculations_SA!$F$35</f>
        <v>0</v>
      </c>
      <c r="CS41" s="63">
        <f>Calculations_SA!$F$35</f>
        <v>0</v>
      </c>
      <c r="CT41" s="63">
        <f>Calculations_SA!$F$35</f>
        <v>0</v>
      </c>
      <c r="CU41" s="63">
        <f>Calculations_SA!$F$35</f>
        <v>0</v>
      </c>
      <c r="CV41" s="63">
        <f>Calculations_SA!$F$35</f>
        <v>0</v>
      </c>
      <c r="CW41" s="63">
        <f>Calculations_SA!$F$35</f>
        <v>0</v>
      </c>
      <c r="CX41" s="63">
        <f>Calculations_SA!$F$35</f>
        <v>0</v>
      </c>
      <c r="CY41" s="63">
        <f>Calculations_SA!$F$35</f>
        <v>0</v>
      </c>
      <c r="CZ41" s="63">
        <f>Calculations_SA!$F$35</f>
        <v>0</v>
      </c>
    </row>
    <row r="42" spans="1:104" s="56" customFormat="1">
      <c r="A42" s="96"/>
      <c r="B42" s="414"/>
      <c r="C42" s="84" t="s">
        <v>446</v>
      </c>
      <c r="D42" s="63">
        <f>IF(D$16 &lt;= 'Data inputs'!$R$16, Calculations_SA!$F$26+(D19*D41),0)</f>
        <v>0</v>
      </c>
      <c r="E42" s="63">
        <f>IF(E$16 &lt;= 'Data inputs'!$R$16, Calculations_SA!$F$26+(E19*E41),0)</f>
        <v>0</v>
      </c>
      <c r="F42" s="63">
        <f>IF(F$16 &lt;= 'Data inputs'!$R$16, Calculations_SA!$F$26+(F19*F41),0)</f>
        <v>0</v>
      </c>
      <c r="G42" s="63">
        <f>IF(G$16 &lt;= 'Data inputs'!$R$16, Calculations_SA!$F$26+(G19*G41),0)</f>
        <v>0</v>
      </c>
      <c r="H42" s="63">
        <f>IF(H$16 &lt;= 'Data inputs'!$R$16, Calculations_SA!$F$26+(H19*H41),0)</f>
        <v>0</v>
      </c>
      <c r="I42" s="63">
        <f>IF(I$16 &lt;= 'Data inputs'!$R$16, Calculations_SA!$F$26+(I19*I41),0)</f>
        <v>0</v>
      </c>
      <c r="J42" s="63">
        <f>IF(J$16 &lt;= 'Data inputs'!$R$16, Calculations_SA!$F$26+(J19*J41),0)</f>
        <v>0</v>
      </c>
      <c r="K42" s="63">
        <f>IF(K$16 &lt;= 'Data inputs'!$R$16, Calculations_SA!$F$26+(K19*K41),0)</f>
        <v>0</v>
      </c>
      <c r="L42" s="63">
        <f>IF(L$16 &lt;= 'Data inputs'!$R$16, Calculations_SA!$F$26+(L19*L41),0)</f>
        <v>0</v>
      </c>
      <c r="M42" s="63">
        <f>IF(M$16 &lt;= 'Data inputs'!$R$16, Calculations_SA!$F$26+(M19*M41),0)</f>
        <v>0</v>
      </c>
      <c r="N42" s="63">
        <f>IF(N$16 &lt;= 'Data inputs'!$R$16, Calculations_SA!$F$26+(N19*N41),0)</f>
        <v>0</v>
      </c>
      <c r="O42" s="63">
        <f>IF(O$16 &lt;= 'Data inputs'!$R$16, Calculations_SA!$F$26+(O19*O41),0)</f>
        <v>0</v>
      </c>
      <c r="P42" s="63">
        <f>IF(P$16 &lt;= 'Data inputs'!$R$16, Calculations_SA!$F$26+(P19*P41),0)</f>
        <v>0</v>
      </c>
      <c r="Q42" s="63">
        <f>IF(Q$16 &lt;= 'Data inputs'!$R$16, Calculations_SA!$F$26+(Q19*Q41),0)</f>
        <v>0</v>
      </c>
      <c r="R42" s="63">
        <f>IF(R$16 &lt;= 'Data inputs'!$R$16, Calculations_SA!$F$26+(R19*R41),0)</f>
        <v>0</v>
      </c>
      <c r="S42" s="63">
        <f>IF(S$16 &lt;= 'Data inputs'!$R$16, Calculations_SA!$F$26+(S19*S41),0)</f>
        <v>0</v>
      </c>
      <c r="T42" s="63">
        <f>IF(T$16 &lt;= 'Data inputs'!$R$16, Calculations_SA!$F$26+(T19*T41),0)</f>
        <v>0</v>
      </c>
      <c r="U42" s="63">
        <f>IF(U$16 &lt;= 'Data inputs'!$R$16, Calculations_SA!$F$26+(U19*U41),0)</f>
        <v>0</v>
      </c>
      <c r="V42" s="63">
        <f>IF(V$16 &lt;= 'Data inputs'!$R$16, Calculations_SA!$F$26+(V19*V41),0)</f>
        <v>0</v>
      </c>
      <c r="W42" s="63">
        <f>IF(W$16 &lt;= 'Data inputs'!$R$16, Calculations_SA!$F$26+(W19*W41),0)</f>
        <v>0</v>
      </c>
      <c r="X42" s="63">
        <f>IF(X$16 &lt;= 'Data inputs'!$R$16, Calculations_SA!$F$26+(X19*X41),0)</f>
        <v>0</v>
      </c>
      <c r="Y42" s="63">
        <f>IF(Y$16 &lt;= 'Data inputs'!$R$16, Calculations_SA!$F$26+(Y19*Y41),0)</f>
        <v>0</v>
      </c>
      <c r="Z42" s="63">
        <f>IF(Z$16 &lt;= 'Data inputs'!$R$16, Calculations_SA!$F$26+(Z19*Z41),0)</f>
        <v>0</v>
      </c>
      <c r="AA42" s="63">
        <f>IF(AA$16 &lt;= 'Data inputs'!$R$16, Calculations_SA!$F$26+(AA19*AA41),0)</f>
        <v>0</v>
      </c>
      <c r="AB42" s="63">
        <f>IF(AB$16 &lt;= 'Data inputs'!$R$16, Calculations_SA!$F$26+(AB19*AB41),0)</f>
        <v>0</v>
      </c>
      <c r="AC42" s="63">
        <f>IF(AC$16 &lt;= 'Data inputs'!$R$16, Calculations_SA!$F$26+(AC19*AC41),0)</f>
        <v>0</v>
      </c>
      <c r="AD42" s="63">
        <f>IF(AD$16 &lt;= 'Data inputs'!$R$16, Calculations_SA!$F$26+(AD19*AD41),0)</f>
        <v>0</v>
      </c>
      <c r="AE42" s="63">
        <f>IF(AE$16 &lt;= 'Data inputs'!$R$16, Calculations_SA!$F$26+(AE19*AE41),0)</f>
        <v>0</v>
      </c>
      <c r="AF42" s="63">
        <f>IF(AF$16 &lt;= 'Data inputs'!$R$16, Calculations_SA!$F$26+(AF19*AF41),0)</f>
        <v>0</v>
      </c>
      <c r="AG42" s="63">
        <f>IF(AG$16 &lt;= 'Data inputs'!$R$16, Calculations_SA!$F$26+(AG19*AG41),0)</f>
        <v>0</v>
      </c>
      <c r="AH42" s="63">
        <f>IF(AH$16 &lt;= 'Data inputs'!$R$16, Calculations_SA!$F$26+(AH19*AH41),0)</f>
        <v>0</v>
      </c>
      <c r="AI42" s="63">
        <f>IF(AI$16 &lt;= 'Data inputs'!$R$16, Calculations_SA!$F$26+(AI19*AI41),0)</f>
        <v>0</v>
      </c>
      <c r="AJ42" s="63">
        <f>IF(AJ$16 &lt;= 'Data inputs'!$R$16, Calculations_SA!$F$26+(AJ19*AJ41),0)</f>
        <v>0</v>
      </c>
      <c r="AK42" s="63">
        <f>IF(AK$16 &lt;= 'Data inputs'!$R$16, Calculations_SA!$F$26+(AK19*AK41),0)</f>
        <v>0</v>
      </c>
      <c r="AL42" s="63">
        <f>IF(AL$16 &lt;= 'Data inputs'!$R$16, Calculations_SA!$F$26+(AL19*AL41),0)</f>
        <v>0</v>
      </c>
      <c r="AM42" s="63">
        <f>IF(AM$16 &lt;= 'Data inputs'!$R$16, Calculations_SA!$F$26+(AM19*AM41),0)</f>
        <v>0</v>
      </c>
      <c r="AN42" s="63">
        <f>IF(AN$16 &lt;= 'Data inputs'!$R$16, Calculations_SA!$F$26+(AN19*AN41),0)</f>
        <v>0</v>
      </c>
      <c r="AO42" s="63">
        <f>IF(AO$16 &lt;= 'Data inputs'!$R$16, Calculations_SA!$F$26+(AO19*AO41),0)</f>
        <v>0</v>
      </c>
      <c r="AP42" s="63">
        <f>IF(AP$16 &lt;= 'Data inputs'!$R$16, Calculations_SA!$F$26+(AP19*AP41),0)</f>
        <v>0</v>
      </c>
      <c r="AQ42" s="63">
        <f>IF(AQ$16 &lt;= 'Data inputs'!$R$16, Calculations_SA!$F$26+(AQ19*AQ41),0)</f>
        <v>0</v>
      </c>
      <c r="AR42" s="63">
        <f>IF(AR$16 &lt;= 'Data inputs'!$R$16, Calculations_SA!$F$26+(AR19*AR41),0)</f>
        <v>0</v>
      </c>
      <c r="AS42" s="63">
        <f>IF(AS$16 &lt;= 'Data inputs'!$R$16, Calculations_SA!$F$26+(AS19*AS41),0)</f>
        <v>0</v>
      </c>
      <c r="AT42" s="63">
        <f>IF(AT$16 &lt;= 'Data inputs'!$R$16, Calculations_SA!$F$26+(AT19*AT41),0)</f>
        <v>0</v>
      </c>
      <c r="AU42" s="63">
        <f>IF(AU$16 &lt;= 'Data inputs'!$R$16, Calculations_SA!$F$26+(AU19*AU41),0)</f>
        <v>0</v>
      </c>
      <c r="AV42" s="63">
        <f>IF(AV$16 &lt;= 'Data inputs'!$R$16, Calculations_SA!$F$26+(AV19*AV41),0)</f>
        <v>0</v>
      </c>
      <c r="AW42" s="63">
        <f>IF(AW$16 &lt;= 'Data inputs'!$R$16, Calculations_SA!$F$26+(AW19*AW41),0)</f>
        <v>0</v>
      </c>
      <c r="AX42" s="63">
        <f>IF(AX$16 &lt;= 'Data inputs'!$R$16, Calculations_SA!$F$26+(AX19*AX41),0)</f>
        <v>0</v>
      </c>
      <c r="AY42" s="63">
        <f>IF(AY$16 &lt;= 'Data inputs'!$R$16, Calculations_SA!$F$26+(AY19*AY41),0)</f>
        <v>0</v>
      </c>
      <c r="AZ42" s="63">
        <f>IF(AZ$16 &lt;= 'Data inputs'!$R$16, Calculations_SA!$F$26+(AZ19*AZ41),0)</f>
        <v>0</v>
      </c>
      <c r="BA42" s="63">
        <f>IF(BA$16 &lt;= 'Data inputs'!$R$16, Calculations_SA!$F$26+(BA19*BA41),0)</f>
        <v>0</v>
      </c>
      <c r="BB42" s="63">
        <f>IF(BB$16 &lt;= 'Data inputs'!$R$16, Calculations_SA!$F$26+(BB19*BB41),0)</f>
        <v>0</v>
      </c>
      <c r="BC42" s="63">
        <f>IF(BC$16 &lt;= 'Data inputs'!$R$16, Calculations_SA!$F$26+(BC19*BC41),0)</f>
        <v>0</v>
      </c>
      <c r="BD42" s="63">
        <f>IF(BD$16 &lt;= 'Data inputs'!$R$16, Calculations_SA!$F$26+(BD19*BD41),0)</f>
        <v>0</v>
      </c>
      <c r="BE42" s="63">
        <f>IF(BE$16 &lt;= 'Data inputs'!$R$16, Calculations_SA!$F$26+(BE19*BE41),0)</f>
        <v>0</v>
      </c>
      <c r="BF42" s="63">
        <f>IF(BF$16 &lt;= 'Data inputs'!$R$16, Calculations_SA!$F$26+(BF19*BF41),0)</f>
        <v>0</v>
      </c>
      <c r="BG42" s="63">
        <f>IF(BG$16 &lt;= 'Data inputs'!$R$16, Calculations_SA!$F$26+(BG19*BG41),0)</f>
        <v>0</v>
      </c>
      <c r="BH42" s="63">
        <f>IF(BH$16 &lt;= 'Data inputs'!$R$16, Calculations_SA!$F$26+(BH19*BH41),0)</f>
        <v>0</v>
      </c>
      <c r="BI42" s="63">
        <f>IF(BI$16 &lt;= 'Data inputs'!$R$16, Calculations_SA!$F$26+(BI19*BI41),0)</f>
        <v>0</v>
      </c>
      <c r="BJ42" s="63">
        <f>IF(BJ$16 &lt;= 'Data inputs'!$R$16, Calculations_SA!$F$26+(BJ19*BJ41),0)</f>
        <v>0</v>
      </c>
      <c r="BK42" s="63">
        <f>IF(BK$16 &lt;= 'Data inputs'!$R$16, Calculations_SA!$F$26+(BK19*BK41),0)</f>
        <v>0</v>
      </c>
      <c r="BL42" s="63">
        <f>IF(BL$16 &lt;= 'Data inputs'!$R$16, Calculations_SA!$F$26+(BL19*BL41),0)</f>
        <v>0</v>
      </c>
      <c r="BM42" s="63">
        <f>IF(BM$16 &lt;= 'Data inputs'!$R$16, Calculations_SA!$F$26+(BM19*BM41),0)</f>
        <v>0</v>
      </c>
      <c r="BN42" s="63">
        <f>IF(BN$16 &lt;= 'Data inputs'!$R$16, Calculations_SA!$F$26+(BN19*BN41),0)</f>
        <v>0</v>
      </c>
      <c r="BO42" s="63">
        <f>IF(BO$16 &lt;= 'Data inputs'!$R$16, Calculations_SA!$F$26+(BO19*BO41),0)</f>
        <v>0</v>
      </c>
      <c r="BP42" s="63">
        <f>IF(BP$16 &lt;= 'Data inputs'!$R$16, Calculations_SA!$F$26+(BP19*BP41),0)</f>
        <v>0</v>
      </c>
      <c r="BQ42" s="63">
        <f>IF(BQ$16 &lt;= 'Data inputs'!$R$16, Calculations_SA!$F$26+(BQ19*BQ41),0)</f>
        <v>0</v>
      </c>
      <c r="BR42" s="63">
        <f>IF(BR$16 &lt;= 'Data inputs'!$R$16, Calculations_SA!$F$26+(BR19*BR41),0)</f>
        <v>0</v>
      </c>
      <c r="BS42" s="63">
        <f>IF(BS$16 &lt;= 'Data inputs'!$R$16, Calculations_SA!$F$26+(BS19*BS41),0)</f>
        <v>0</v>
      </c>
      <c r="BT42" s="63">
        <f>IF(BT$16 &lt;= 'Data inputs'!$R$16, Calculations_SA!$F$26+(BT19*BT41),0)</f>
        <v>0</v>
      </c>
      <c r="BU42" s="63">
        <f>IF(BU$16 &lt;= 'Data inputs'!$R$16, Calculations_SA!$F$26+(BU19*BU41),0)</f>
        <v>0</v>
      </c>
      <c r="BV42" s="63">
        <f>IF(BV$16 &lt;= 'Data inputs'!$R$16, Calculations_SA!$F$26+(BV19*BV41),0)</f>
        <v>0</v>
      </c>
      <c r="BW42" s="63">
        <f>IF(BW$16 &lt;= 'Data inputs'!$R$16, Calculations_SA!$F$26+(BW19*BW41),0)</f>
        <v>0</v>
      </c>
      <c r="BX42" s="63">
        <f>IF(BX$16 &lt;= 'Data inputs'!$R$16, Calculations_SA!$F$26+(BX19*BX41),0)</f>
        <v>0</v>
      </c>
      <c r="BY42" s="63">
        <f>IF(BY$16 &lt;= 'Data inputs'!$R$16, Calculations_SA!$F$26+(BY19*BY41),0)</f>
        <v>0</v>
      </c>
      <c r="BZ42" s="63">
        <f>IF(BZ$16 &lt;= 'Data inputs'!$R$16, Calculations_SA!$F$26+(BZ19*BZ41),0)</f>
        <v>0</v>
      </c>
      <c r="CA42" s="63">
        <f>IF(CA$16 &lt;= 'Data inputs'!$R$16, Calculations_SA!$F$26+(CA19*CA41),0)</f>
        <v>0</v>
      </c>
      <c r="CB42" s="63">
        <f>IF(CB$16 &lt;= 'Data inputs'!$R$16, Calculations_SA!$F$26+(CB19*CB41),0)</f>
        <v>0</v>
      </c>
      <c r="CC42" s="63">
        <f>IF(CC$16 &lt;= 'Data inputs'!$R$16, Calculations_SA!$F$26+(CC19*CC41),0)</f>
        <v>0</v>
      </c>
      <c r="CD42" s="63">
        <f>IF(CD$16 &lt;= 'Data inputs'!$R$16, Calculations_SA!$F$26+(CD19*CD41),0)</f>
        <v>0</v>
      </c>
      <c r="CE42" s="63">
        <f>IF(CE$16 &lt;= 'Data inputs'!$R$16, Calculations_SA!$F$26+(CE19*CE41),0)</f>
        <v>0</v>
      </c>
      <c r="CF42" s="63">
        <f>IF(CF$16 &lt;= 'Data inputs'!$R$16, Calculations_SA!$F$26+(CF19*CF41),0)</f>
        <v>0</v>
      </c>
      <c r="CG42" s="63">
        <f>IF(CG$16 &lt;= 'Data inputs'!$R$16, Calculations_SA!$F$26+(CG19*CG41),0)</f>
        <v>0</v>
      </c>
      <c r="CH42" s="63">
        <f>IF(CH$16 &lt;= 'Data inputs'!$R$16, Calculations_SA!$F$26+(CH19*CH41),0)</f>
        <v>0</v>
      </c>
      <c r="CI42" s="63">
        <f>IF(CI$16 &lt;= 'Data inputs'!$R$16, Calculations_SA!$F$26+(CI19*CI41),0)</f>
        <v>0</v>
      </c>
      <c r="CJ42" s="63">
        <f>IF(CJ$16 &lt;= 'Data inputs'!$R$16, Calculations_SA!$F$26+(CJ19*CJ41),0)</f>
        <v>0</v>
      </c>
      <c r="CK42" s="63">
        <f>IF(CK$16 &lt;= 'Data inputs'!$R$16, Calculations_SA!$F$26+(CK19*CK41),0)</f>
        <v>0</v>
      </c>
      <c r="CL42" s="63">
        <f>IF(CL$16 &lt;= 'Data inputs'!$R$16, Calculations_SA!$F$26+(CL19*CL41),0)</f>
        <v>0</v>
      </c>
      <c r="CM42" s="63">
        <f>IF(CM$16 &lt;= 'Data inputs'!$R$16, Calculations_SA!$F$26+(CM19*CM41),0)</f>
        <v>0</v>
      </c>
      <c r="CN42" s="63">
        <f>IF(CN$16 &lt;= 'Data inputs'!$R$16, Calculations_SA!$F$26+(CN19*CN41),0)</f>
        <v>0</v>
      </c>
      <c r="CO42" s="63">
        <f>IF(CO$16 &lt;= 'Data inputs'!$R$16, Calculations_SA!$F$26+(CO19*CO41),0)</f>
        <v>0</v>
      </c>
      <c r="CP42" s="63">
        <f>IF(CP$16 &lt;= 'Data inputs'!$R$16, Calculations_SA!$F$26+(CP19*CP41),0)</f>
        <v>0</v>
      </c>
      <c r="CQ42" s="63">
        <f>IF(CQ$16 &lt;= 'Data inputs'!$R$16, Calculations_SA!$F$26+(CQ19*CQ41),0)</f>
        <v>0</v>
      </c>
      <c r="CR42" s="63">
        <f>IF(CR$16 &lt;= 'Data inputs'!$R$16, Calculations_SA!$F$26+(CR19*CR41),0)</f>
        <v>0</v>
      </c>
      <c r="CS42" s="63">
        <f>IF(CS$16 &lt;= 'Data inputs'!$R$16, Calculations_SA!$F$26+(CS19*CS41),0)</f>
        <v>0</v>
      </c>
      <c r="CT42" s="63">
        <f>IF(CT$16 &lt;= 'Data inputs'!$R$16, Calculations_SA!$F$26+(CT19*CT41),0)</f>
        <v>0</v>
      </c>
      <c r="CU42" s="63">
        <f>IF(CU$16 &lt;= 'Data inputs'!$R$16, Calculations_SA!$F$26+(CU19*CU41),0)</f>
        <v>0</v>
      </c>
      <c r="CV42" s="63">
        <f>IF(CV$16 &lt;= 'Data inputs'!$R$16, Calculations_SA!$F$26+(CV19*CV41),0)</f>
        <v>0</v>
      </c>
      <c r="CW42" s="63">
        <f>IF(CW$16 &lt;= 'Data inputs'!$R$16, Calculations_SA!$F$26+(CW19*CW41),0)</f>
        <v>0</v>
      </c>
      <c r="CX42" s="63">
        <f>IF(CX$16 &lt;= 'Data inputs'!$R$16, Calculations_SA!$F$26+(CX19*CX41),0)</f>
        <v>0</v>
      </c>
      <c r="CY42" s="63">
        <f>IF(CY$16 &lt;= 'Data inputs'!$R$16, Calculations_SA!$F$26+(CY19*CY41),0)</f>
        <v>0</v>
      </c>
      <c r="CZ42" s="63">
        <f>IF(CZ$16 &lt;= 'Data inputs'!$R$16, Calculations_SA!$F$26+(CZ19*CZ41),0)</f>
        <v>0</v>
      </c>
    </row>
    <row r="43" spans="1:104" s="56" customFormat="1" ht="25.5">
      <c r="A43" s="96"/>
      <c r="B43" s="414"/>
      <c r="C43" s="85" t="s">
        <v>447</v>
      </c>
      <c r="D43" s="63">
        <f>D42*D$18</f>
        <v>0</v>
      </c>
      <c r="E43" s="63">
        <f t="shared" ref="E43:BP43" si="13">E42*E$18</f>
        <v>0</v>
      </c>
      <c r="F43" s="63">
        <f t="shared" si="13"/>
        <v>0</v>
      </c>
      <c r="G43" s="63">
        <f t="shared" si="13"/>
        <v>0</v>
      </c>
      <c r="H43" s="63">
        <f t="shared" si="13"/>
        <v>0</v>
      </c>
      <c r="I43" s="63">
        <f t="shared" si="13"/>
        <v>0</v>
      </c>
      <c r="J43" s="63">
        <f t="shared" si="13"/>
        <v>0</v>
      </c>
      <c r="K43" s="63">
        <f t="shared" si="13"/>
        <v>0</v>
      </c>
      <c r="L43" s="63">
        <f t="shared" si="13"/>
        <v>0</v>
      </c>
      <c r="M43" s="63">
        <f t="shared" si="13"/>
        <v>0</v>
      </c>
      <c r="N43" s="63">
        <f t="shared" si="13"/>
        <v>0</v>
      </c>
      <c r="O43" s="63">
        <f t="shared" si="13"/>
        <v>0</v>
      </c>
      <c r="P43" s="63">
        <f t="shared" si="13"/>
        <v>0</v>
      </c>
      <c r="Q43" s="63">
        <f t="shared" si="13"/>
        <v>0</v>
      </c>
      <c r="R43" s="63">
        <f t="shared" si="13"/>
        <v>0</v>
      </c>
      <c r="S43" s="63">
        <f t="shared" si="13"/>
        <v>0</v>
      </c>
      <c r="T43" s="63">
        <f t="shared" si="13"/>
        <v>0</v>
      </c>
      <c r="U43" s="63">
        <f t="shared" si="13"/>
        <v>0</v>
      </c>
      <c r="V43" s="63">
        <f t="shared" si="13"/>
        <v>0</v>
      </c>
      <c r="W43" s="63">
        <f t="shared" si="13"/>
        <v>0</v>
      </c>
      <c r="X43" s="63">
        <f t="shared" si="13"/>
        <v>0</v>
      </c>
      <c r="Y43" s="63">
        <f t="shared" si="13"/>
        <v>0</v>
      </c>
      <c r="Z43" s="63">
        <f t="shared" si="13"/>
        <v>0</v>
      </c>
      <c r="AA43" s="63">
        <f t="shared" si="13"/>
        <v>0</v>
      </c>
      <c r="AB43" s="63">
        <f t="shared" si="13"/>
        <v>0</v>
      </c>
      <c r="AC43" s="63">
        <f t="shared" si="13"/>
        <v>0</v>
      </c>
      <c r="AD43" s="63">
        <f t="shared" si="13"/>
        <v>0</v>
      </c>
      <c r="AE43" s="63">
        <f t="shared" si="13"/>
        <v>0</v>
      </c>
      <c r="AF43" s="63">
        <f t="shared" si="13"/>
        <v>0</v>
      </c>
      <c r="AG43" s="63">
        <f t="shared" si="13"/>
        <v>0</v>
      </c>
      <c r="AH43" s="63">
        <f t="shared" si="13"/>
        <v>0</v>
      </c>
      <c r="AI43" s="63">
        <f t="shared" si="13"/>
        <v>0</v>
      </c>
      <c r="AJ43" s="63">
        <f t="shared" si="13"/>
        <v>0</v>
      </c>
      <c r="AK43" s="63">
        <f t="shared" si="13"/>
        <v>0</v>
      </c>
      <c r="AL43" s="63">
        <f t="shared" si="13"/>
        <v>0</v>
      </c>
      <c r="AM43" s="63">
        <f t="shared" si="13"/>
        <v>0</v>
      </c>
      <c r="AN43" s="63">
        <f t="shared" si="13"/>
        <v>0</v>
      </c>
      <c r="AO43" s="63">
        <f t="shared" si="13"/>
        <v>0</v>
      </c>
      <c r="AP43" s="63">
        <f t="shared" si="13"/>
        <v>0</v>
      </c>
      <c r="AQ43" s="63">
        <f t="shared" si="13"/>
        <v>0</v>
      </c>
      <c r="AR43" s="63">
        <f t="shared" si="13"/>
        <v>0</v>
      </c>
      <c r="AS43" s="63">
        <f t="shared" si="13"/>
        <v>0</v>
      </c>
      <c r="AT43" s="63">
        <f t="shared" si="13"/>
        <v>0</v>
      </c>
      <c r="AU43" s="63">
        <f t="shared" si="13"/>
        <v>0</v>
      </c>
      <c r="AV43" s="63">
        <f t="shared" si="13"/>
        <v>0</v>
      </c>
      <c r="AW43" s="63">
        <f t="shared" si="13"/>
        <v>0</v>
      </c>
      <c r="AX43" s="63">
        <f t="shared" si="13"/>
        <v>0</v>
      </c>
      <c r="AY43" s="63">
        <f t="shared" si="13"/>
        <v>0</v>
      </c>
      <c r="AZ43" s="63">
        <f t="shared" si="13"/>
        <v>0</v>
      </c>
      <c r="BA43" s="63">
        <f t="shared" si="13"/>
        <v>0</v>
      </c>
      <c r="BB43" s="63">
        <f t="shared" si="13"/>
        <v>0</v>
      </c>
      <c r="BC43" s="63">
        <f t="shared" si="13"/>
        <v>0</v>
      </c>
      <c r="BD43" s="63">
        <f t="shared" si="13"/>
        <v>0</v>
      </c>
      <c r="BE43" s="63">
        <f t="shared" si="13"/>
        <v>0</v>
      </c>
      <c r="BF43" s="63">
        <f t="shared" si="13"/>
        <v>0</v>
      </c>
      <c r="BG43" s="63">
        <f t="shared" si="13"/>
        <v>0</v>
      </c>
      <c r="BH43" s="63">
        <f t="shared" si="13"/>
        <v>0</v>
      </c>
      <c r="BI43" s="63">
        <f t="shared" si="13"/>
        <v>0</v>
      </c>
      <c r="BJ43" s="63">
        <f t="shared" si="13"/>
        <v>0</v>
      </c>
      <c r="BK43" s="63">
        <f t="shared" si="13"/>
        <v>0</v>
      </c>
      <c r="BL43" s="63">
        <f t="shared" si="13"/>
        <v>0</v>
      </c>
      <c r="BM43" s="63">
        <f t="shared" si="13"/>
        <v>0</v>
      </c>
      <c r="BN43" s="63">
        <f t="shared" si="13"/>
        <v>0</v>
      </c>
      <c r="BO43" s="63">
        <f t="shared" si="13"/>
        <v>0</v>
      </c>
      <c r="BP43" s="63">
        <f t="shared" si="13"/>
        <v>0</v>
      </c>
      <c r="BQ43" s="63">
        <f t="shared" ref="BQ43:CZ43" si="14">BQ42*BQ$18</f>
        <v>0</v>
      </c>
      <c r="BR43" s="63">
        <f t="shared" si="14"/>
        <v>0</v>
      </c>
      <c r="BS43" s="63">
        <f t="shared" si="14"/>
        <v>0</v>
      </c>
      <c r="BT43" s="63">
        <f t="shared" si="14"/>
        <v>0</v>
      </c>
      <c r="BU43" s="63">
        <f t="shared" si="14"/>
        <v>0</v>
      </c>
      <c r="BV43" s="63">
        <f t="shared" si="14"/>
        <v>0</v>
      </c>
      <c r="BW43" s="63">
        <f t="shared" si="14"/>
        <v>0</v>
      </c>
      <c r="BX43" s="63">
        <f t="shared" si="14"/>
        <v>0</v>
      </c>
      <c r="BY43" s="63">
        <f t="shared" si="14"/>
        <v>0</v>
      </c>
      <c r="BZ43" s="63">
        <f t="shared" si="14"/>
        <v>0</v>
      </c>
      <c r="CA43" s="63">
        <f t="shared" si="14"/>
        <v>0</v>
      </c>
      <c r="CB43" s="63">
        <f t="shared" si="14"/>
        <v>0</v>
      </c>
      <c r="CC43" s="63">
        <f t="shared" si="14"/>
        <v>0</v>
      </c>
      <c r="CD43" s="63">
        <f t="shared" si="14"/>
        <v>0</v>
      </c>
      <c r="CE43" s="63">
        <f t="shared" si="14"/>
        <v>0</v>
      </c>
      <c r="CF43" s="63">
        <f t="shared" si="14"/>
        <v>0</v>
      </c>
      <c r="CG43" s="63">
        <f t="shared" si="14"/>
        <v>0</v>
      </c>
      <c r="CH43" s="63">
        <f t="shared" si="14"/>
        <v>0</v>
      </c>
      <c r="CI43" s="63">
        <f t="shared" si="14"/>
        <v>0</v>
      </c>
      <c r="CJ43" s="63">
        <f t="shared" si="14"/>
        <v>0</v>
      </c>
      <c r="CK43" s="63">
        <f t="shared" si="14"/>
        <v>0</v>
      </c>
      <c r="CL43" s="63">
        <f t="shared" si="14"/>
        <v>0</v>
      </c>
      <c r="CM43" s="63">
        <f t="shared" si="14"/>
        <v>0</v>
      </c>
      <c r="CN43" s="63">
        <f t="shared" si="14"/>
        <v>0</v>
      </c>
      <c r="CO43" s="63">
        <f t="shared" si="14"/>
        <v>0</v>
      </c>
      <c r="CP43" s="63">
        <f t="shared" si="14"/>
        <v>0</v>
      </c>
      <c r="CQ43" s="63">
        <f t="shared" si="14"/>
        <v>0</v>
      </c>
      <c r="CR43" s="63">
        <f t="shared" si="14"/>
        <v>0</v>
      </c>
      <c r="CS43" s="63">
        <f t="shared" si="14"/>
        <v>0</v>
      </c>
      <c r="CT43" s="63">
        <f t="shared" si="14"/>
        <v>0</v>
      </c>
      <c r="CU43" s="63">
        <f t="shared" si="14"/>
        <v>0</v>
      </c>
      <c r="CV43" s="63">
        <f t="shared" si="14"/>
        <v>0</v>
      </c>
      <c r="CW43" s="63">
        <f t="shared" si="14"/>
        <v>0</v>
      </c>
      <c r="CX43" s="63">
        <f t="shared" si="14"/>
        <v>0</v>
      </c>
      <c r="CY43" s="63">
        <f t="shared" si="14"/>
        <v>0</v>
      </c>
      <c r="CZ43" s="63">
        <f t="shared" si="14"/>
        <v>0</v>
      </c>
    </row>
    <row r="44" spans="1:104" s="56" customFormat="1">
      <c r="A44" s="96"/>
      <c r="B44" s="415"/>
      <c r="C44" s="84" t="s">
        <v>448</v>
      </c>
      <c r="D44" s="64">
        <f ca="1">SUM(OFFSET(D43,,,,$D$20))</f>
        <v>0</v>
      </c>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row>
    <row r="45" spans="1:104" s="56" customFormat="1">
      <c r="A45" s="96"/>
      <c r="B45" s="88"/>
      <c r="C45" s="89"/>
      <c r="D45" s="70"/>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row>
    <row r="46" spans="1:104" s="56" customFormat="1" ht="25.5">
      <c r="A46" s="96"/>
      <c r="B46" s="413" t="s">
        <v>117</v>
      </c>
      <c r="C46" s="84" t="s">
        <v>445</v>
      </c>
      <c r="D46" s="63">
        <f>Calculations_SA!$G$35</f>
        <v>0</v>
      </c>
      <c r="E46" s="63">
        <f>Calculations_SA!$G$35</f>
        <v>0</v>
      </c>
      <c r="F46" s="63">
        <f>Calculations_SA!$G$35</f>
        <v>0</v>
      </c>
      <c r="G46" s="63">
        <f>Calculations_SA!$G$35</f>
        <v>0</v>
      </c>
      <c r="H46" s="63">
        <f>Calculations_SA!$G$35</f>
        <v>0</v>
      </c>
      <c r="I46" s="63">
        <f>Calculations_SA!$G$35</f>
        <v>0</v>
      </c>
      <c r="J46" s="63">
        <f>Calculations_SA!$G$35</f>
        <v>0</v>
      </c>
      <c r="K46" s="63">
        <f>Calculations_SA!$G$35</f>
        <v>0</v>
      </c>
      <c r="L46" s="63">
        <f>Calculations_SA!$G$35</f>
        <v>0</v>
      </c>
      <c r="M46" s="63">
        <f>Calculations_SA!$G$35</f>
        <v>0</v>
      </c>
      <c r="N46" s="63">
        <f>Calculations_SA!$G$35</f>
        <v>0</v>
      </c>
      <c r="O46" s="63">
        <f>Calculations_SA!$G$35</f>
        <v>0</v>
      </c>
      <c r="P46" s="63">
        <f>Calculations_SA!$G$35</f>
        <v>0</v>
      </c>
      <c r="Q46" s="63">
        <f>Calculations_SA!$G$35</f>
        <v>0</v>
      </c>
      <c r="R46" s="63">
        <f>Calculations_SA!$G$35</f>
        <v>0</v>
      </c>
      <c r="S46" s="63">
        <f>Calculations_SA!$G$35</f>
        <v>0</v>
      </c>
      <c r="T46" s="63">
        <f>Calculations_SA!$G$35</f>
        <v>0</v>
      </c>
      <c r="U46" s="63">
        <f>Calculations_SA!$G$35</f>
        <v>0</v>
      </c>
      <c r="V46" s="63">
        <f>Calculations_SA!$G$35</f>
        <v>0</v>
      </c>
      <c r="W46" s="63">
        <f>Calculations_SA!$G$35</f>
        <v>0</v>
      </c>
      <c r="X46" s="63">
        <f>Calculations_SA!$G$35</f>
        <v>0</v>
      </c>
      <c r="Y46" s="63">
        <f>Calculations_SA!$G$35</f>
        <v>0</v>
      </c>
      <c r="Z46" s="63">
        <f>Calculations_SA!$G$35</f>
        <v>0</v>
      </c>
      <c r="AA46" s="63">
        <f>Calculations_SA!$G$35</f>
        <v>0</v>
      </c>
      <c r="AB46" s="63">
        <f>Calculations_SA!$G$35</f>
        <v>0</v>
      </c>
      <c r="AC46" s="63">
        <f>Calculations_SA!$G$35</f>
        <v>0</v>
      </c>
      <c r="AD46" s="63">
        <f>Calculations_SA!$G$35</f>
        <v>0</v>
      </c>
      <c r="AE46" s="63">
        <f>Calculations_SA!$G$35</f>
        <v>0</v>
      </c>
      <c r="AF46" s="63">
        <f>Calculations_SA!$G$35</f>
        <v>0</v>
      </c>
      <c r="AG46" s="63">
        <f>Calculations_SA!$G$35</f>
        <v>0</v>
      </c>
      <c r="AH46" s="63">
        <f>Calculations_SA!$G$35</f>
        <v>0</v>
      </c>
      <c r="AI46" s="63">
        <f>Calculations_SA!$G$35</f>
        <v>0</v>
      </c>
      <c r="AJ46" s="63">
        <f>Calculations_SA!$G$35</f>
        <v>0</v>
      </c>
      <c r="AK46" s="63">
        <f>Calculations_SA!$G$35</f>
        <v>0</v>
      </c>
      <c r="AL46" s="63">
        <f>Calculations_SA!$G$35</f>
        <v>0</v>
      </c>
      <c r="AM46" s="63">
        <f>Calculations_SA!$G$35</f>
        <v>0</v>
      </c>
      <c r="AN46" s="63">
        <f>Calculations_SA!$G$35</f>
        <v>0</v>
      </c>
      <c r="AO46" s="63">
        <f>Calculations_SA!$G$35</f>
        <v>0</v>
      </c>
      <c r="AP46" s="63">
        <f>Calculations_SA!$G$35</f>
        <v>0</v>
      </c>
      <c r="AQ46" s="63">
        <f>Calculations_SA!$G$35</f>
        <v>0</v>
      </c>
      <c r="AR46" s="63">
        <f>Calculations_SA!$G$35</f>
        <v>0</v>
      </c>
      <c r="AS46" s="63">
        <f>Calculations_SA!$G$35</f>
        <v>0</v>
      </c>
      <c r="AT46" s="63">
        <f>Calculations_SA!$G$35</f>
        <v>0</v>
      </c>
      <c r="AU46" s="63">
        <f>Calculations_SA!$G$35</f>
        <v>0</v>
      </c>
      <c r="AV46" s="63">
        <f>Calculations_SA!$G$35</f>
        <v>0</v>
      </c>
      <c r="AW46" s="63">
        <f>Calculations_SA!$G$35</f>
        <v>0</v>
      </c>
      <c r="AX46" s="63">
        <f>Calculations_SA!$G$35</f>
        <v>0</v>
      </c>
      <c r="AY46" s="63">
        <f>Calculations_SA!$G$35</f>
        <v>0</v>
      </c>
      <c r="AZ46" s="63">
        <f>Calculations_SA!$G$35</f>
        <v>0</v>
      </c>
      <c r="BA46" s="63">
        <f>Calculations_SA!$G$35</f>
        <v>0</v>
      </c>
      <c r="BB46" s="63">
        <f>Calculations_SA!$G$35</f>
        <v>0</v>
      </c>
      <c r="BC46" s="63">
        <f>Calculations_SA!$G$35</f>
        <v>0</v>
      </c>
      <c r="BD46" s="63">
        <f>Calculations_SA!$G$35</f>
        <v>0</v>
      </c>
      <c r="BE46" s="63">
        <f>Calculations_SA!$G$35</f>
        <v>0</v>
      </c>
      <c r="BF46" s="63">
        <f>Calculations_SA!$G$35</f>
        <v>0</v>
      </c>
      <c r="BG46" s="63">
        <f>Calculations_SA!$G$35</f>
        <v>0</v>
      </c>
      <c r="BH46" s="63">
        <f>Calculations_SA!$G$35</f>
        <v>0</v>
      </c>
      <c r="BI46" s="63">
        <f>Calculations_SA!$G$35</f>
        <v>0</v>
      </c>
      <c r="BJ46" s="63">
        <f>Calculations_SA!$G$35</f>
        <v>0</v>
      </c>
      <c r="BK46" s="63">
        <f>Calculations_SA!$G$35</f>
        <v>0</v>
      </c>
      <c r="BL46" s="63">
        <f>Calculations_SA!$G$35</f>
        <v>0</v>
      </c>
      <c r="BM46" s="63">
        <f>Calculations_SA!$G$35</f>
        <v>0</v>
      </c>
      <c r="BN46" s="63">
        <f>Calculations_SA!$G$35</f>
        <v>0</v>
      </c>
      <c r="BO46" s="63">
        <f>Calculations_SA!$G$35</f>
        <v>0</v>
      </c>
      <c r="BP46" s="63">
        <f>Calculations_SA!$G$35</f>
        <v>0</v>
      </c>
      <c r="BQ46" s="63">
        <f>Calculations_SA!$G$35</f>
        <v>0</v>
      </c>
      <c r="BR46" s="63">
        <f>Calculations_SA!$G$35</f>
        <v>0</v>
      </c>
      <c r="BS46" s="63">
        <f>Calculations_SA!$G$35</f>
        <v>0</v>
      </c>
      <c r="BT46" s="63">
        <f>Calculations_SA!$G$35</f>
        <v>0</v>
      </c>
      <c r="BU46" s="63">
        <f>Calculations_SA!$G$35</f>
        <v>0</v>
      </c>
      <c r="BV46" s="63">
        <f>Calculations_SA!$G$35</f>
        <v>0</v>
      </c>
      <c r="BW46" s="63">
        <f>Calculations_SA!$G$35</f>
        <v>0</v>
      </c>
      <c r="BX46" s="63">
        <f>Calculations_SA!$G$35</f>
        <v>0</v>
      </c>
      <c r="BY46" s="63">
        <f>Calculations_SA!$G$35</f>
        <v>0</v>
      </c>
      <c r="BZ46" s="63">
        <f>Calculations_SA!$G$35</f>
        <v>0</v>
      </c>
      <c r="CA46" s="63">
        <f>Calculations_SA!$G$35</f>
        <v>0</v>
      </c>
      <c r="CB46" s="63">
        <f>Calculations_SA!$G$35</f>
        <v>0</v>
      </c>
      <c r="CC46" s="63">
        <f>Calculations_SA!$G$35</f>
        <v>0</v>
      </c>
      <c r="CD46" s="63">
        <f>Calculations_SA!$G$35</f>
        <v>0</v>
      </c>
      <c r="CE46" s="63">
        <f>Calculations_SA!$G$35</f>
        <v>0</v>
      </c>
      <c r="CF46" s="63">
        <f>Calculations_SA!$G$35</f>
        <v>0</v>
      </c>
      <c r="CG46" s="63">
        <f>Calculations_SA!$G$35</f>
        <v>0</v>
      </c>
      <c r="CH46" s="63">
        <f>Calculations_SA!$G$35</f>
        <v>0</v>
      </c>
      <c r="CI46" s="63">
        <f>Calculations_SA!$G$35</f>
        <v>0</v>
      </c>
      <c r="CJ46" s="63">
        <f>Calculations_SA!$G$35</f>
        <v>0</v>
      </c>
      <c r="CK46" s="63">
        <f>Calculations_SA!$G$35</f>
        <v>0</v>
      </c>
      <c r="CL46" s="63">
        <f>Calculations_SA!$G$35</f>
        <v>0</v>
      </c>
      <c r="CM46" s="63">
        <f>Calculations_SA!$G$35</f>
        <v>0</v>
      </c>
      <c r="CN46" s="63">
        <f>Calculations_SA!$G$35</f>
        <v>0</v>
      </c>
      <c r="CO46" s="63">
        <f>Calculations_SA!$G$35</f>
        <v>0</v>
      </c>
      <c r="CP46" s="63">
        <f>Calculations_SA!$G$35</f>
        <v>0</v>
      </c>
      <c r="CQ46" s="63">
        <f>Calculations_SA!$G$35</f>
        <v>0</v>
      </c>
      <c r="CR46" s="63">
        <f>Calculations_SA!$G$35</f>
        <v>0</v>
      </c>
      <c r="CS46" s="63">
        <f>Calculations_SA!$G$35</f>
        <v>0</v>
      </c>
      <c r="CT46" s="63">
        <f>Calculations_SA!$G$35</f>
        <v>0</v>
      </c>
      <c r="CU46" s="63">
        <f>Calculations_SA!$G$35</f>
        <v>0</v>
      </c>
      <c r="CV46" s="63">
        <f>Calculations_SA!$G$35</f>
        <v>0</v>
      </c>
      <c r="CW46" s="63">
        <f>Calculations_SA!$G$35</f>
        <v>0</v>
      </c>
      <c r="CX46" s="63">
        <f>Calculations_SA!$G$35</f>
        <v>0</v>
      </c>
      <c r="CY46" s="63">
        <f>Calculations_SA!$G$35</f>
        <v>0</v>
      </c>
      <c r="CZ46" s="63">
        <f>Calculations_SA!$G$35</f>
        <v>0</v>
      </c>
    </row>
    <row r="47" spans="1:104" s="56" customFormat="1">
      <c r="A47" s="96"/>
      <c r="B47" s="414"/>
      <c r="C47" s="84" t="s">
        <v>446</v>
      </c>
      <c r="D47" s="63">
        <f>IF(D$16 &lt;= 'Data inputs'!$S$16, Calculations_SA!$G$26+(D$19*D46),0)</f>
        <v>0</v>
      </c>
      <c r="E47" s="63">
        <f>IF(E$16 &lt;= 'Data inputs'!$S$16, Calculations_SA!$G$26+(E$19*E46),0)</f>
        <v>0</v>
      </c>
      <c r="F47" s="63">
        <f>IF(F$16 &lt;= 'Data inputs'!$S$16, Calculations_SA!$G$26+(F$19*F46),0)</f>
        <v>0</v>
      </c>
      <c r="G47" s="63">
        <f>IF(G$16 &lt;= 'Data inputs'!$S$16, Calculations_SA!$G$26+(G$19*G46),0)</f>
        <v>0</v>
      </c>
      <c r="H47" s="63">
        <f>IF(H$16 &lt;= 'Data inputs'!$S$16, Calculations_SA!$G$26+(H$19*H46),0)</f>
        <v>0</v>
      </c>
      <c r="I47" s="63">
        <f>IF(I$16 &lt;= 'Data inputs'!$S$16, Calculations_SA!$G$26+(I$19*I46),0)</f>
        <v>0</v>
      </c>
      <c r="J47" s="63">
        <f>IF(J$16 &lt;= 'Data inputs'!$S$16, Calculations_SA!$G$26+(J$19*J46),0)</f>
        <v>0</v>
      </c>
      <c r="K47" s="63">
        <f>IF(K$16 &lt;= 'Data inputs'!$S$16, Calculations_SA!$G$26+(K$19*K46),0)</f>
        <v>0</v>
      </c>
      <c r="L47" s="63">
        <f>IF(L$16 &lt;= 'Data inputs'!$S$16, Calculations_SA!$G$26+(L$19*L46),0)</f>
        <v>0</v>
      </c>
      <c r="M47" s="63">
        <f>IF(M$16 &lt;= 'Data inputs'!$S$16, Calculations_SA!$G$26+(M$19*M46),0)</f>
        <v>0</v>
      </c>
      <c r="N47" s="63">
        <f>IF(N$16 &lt;= 'Data inputs'!$S$16, Calculations_SA!$G$26+(N$19*N46),0)</f>
        <v>0</v>
      </c>
      <c r="O47" s="63">
        <f>IF(O$16 &lt;= 'Data inputs'!$S$16, Calculations_SA!$G$26+(O$19*O46),0)</f>
        <v>0</v>
      </c>
      <c r="P47" s="63">
        <f>IF(P$16 &lt;= 'Data inputs'!$S$16, Calculations_SA!$G$26+(P$19*P46),0)</f>
        <v>0</v>
      </c>
      <c r="Q47" s="63">
        <f>IF(Q$16 &lt;= 'Data inputs'!$S$16, Calculations_SA!$G$26+(Q$19*Q46),0)</f>
        <v>0</v>
      </c>
      <c r="R47" s="63">
        <f>IF(R$16 &lt;= 'Data inputs'!$S$16, Calculations_SA!$G$26+(R$19*R46),0)</f>
        <v>0</v>
      </c>
      <c r="S47" s="63">
        <f>IF(S$16 &lt;= 'Data inputs'!$S$16, Calculations_SA!$G$26+(S$19*S46),0)</f>
        <v>0</v>
      </c>
      <c r="T47" s="63">
        <f>IF(T$16 &lt;= 'Data inputs'!$S$16, Calculations_SA!$G$26+(T$19*T46),0)</f>
        <v>0</v>
      </c>
      <c r="U47" s="63">
        <f>IF(U$16 &lt;= 'Data inputs'!$S$16, Calculations_SA!$G$26+(U$19*U46),0)</f>
        <v>0</v>
      </c>
      <c r="V47" s="63">
        <f>IF(V$16 &lt;= 'Data inputs'!$S$16, Calculations_SA!$G$26+(V$19*V46),0)</f>
        <v>0</v>
      </c>
      <c r="W47" s="63">
        <f>IF(W$16 &lt;= 'Data inputs'!$S$16, Calculations_SA!$G$26+(W$19*W46),0)</f>
        <v>0</v>
      </c>
      <c r="X47" s="63">
        <f>IF(X$16 &lt;= 'Data inputs'!$S$16, Calculations_SA!$G$26+(X$19*X46),0)</f>
        <v>0</v>
      </c>
      <c r="Y47" s="63">
        <f>IF(Y$16 &lt;= 'Data inputs'!$S$16, Calculations_SA!$G$26+(Y$19*Y46),0)</f>
        <v>0</v>
      </c>
      <c r="Z47" s="63">
        <f>IF(Z$16 &lt;= 'Data inputs'!$S$16, Calculations_SA!$G$26+(Z$19*Z46),0)</f>
        <v>0</v>
      </c>
      <c r="AA47" s="63">
        <f>IF(AA$16 &lt;= 'Data inputs'!$S$16, Calculations_SA!$G$26+(AA$19*AA46),0)</f>
        <v>0</v>
      </c>
      <c r="AB47" s="63">
        <f>IF(AB$16 &lt;= 'Data inputs'!$S$16, Calculations_SA!$G$26+(AB$19*AB46),0)</f>
        <v>0</v>
      </c>
      <c r="AC47" s="63">
        <f>IF(AC$16 &lt;= 'Data inputs'!$S$16, Calculations_SA!$G$26+(AC$19*AC46),0)</f>
        <v>0</v>
      </c>
      <c r="AD47" s="63">
        <f>IF(AD$16 &lt;= 'Data inputs'!$S$16, Calculations_SA!$G$26+(AD$19*AD46),0)</f>
        <v>0</v>
      </c>
      <c r="AE47" s="63">
        <f>IF(AE$16 &lt;= 'Data inputs'!$S$16, Calculations_SA!$G$26+(AE$19*AE46),0)</f>
        <v>0</v>
      </c>
      <c r="AF47" s="63">
        <f>IF(AF$16 &lt;= 'Data inputs'!$S$16, Calculations_SA!$G$26+(AF$19*AF46),0)</f>
        <v>0</v>
      </c>
      <c r="AG47" s="63">
        <f>IF(AG$16 &lt;= 'Data inputs'!$S$16, Calculations_SA!$G$26+(AG$19*AG46),0)</f>
        <v>0</v>
      </c>
      <c r="AH47" s="63">
        <f>IF(AH$16 &lt;= 'Data inputs'!$S$16, Calculations_SA!$G$26+(AH$19*AH46),0)</f>
        <v>0</v>
      </c>
      <c r="AI47" s="63">
        <f>IF(AI$16 &lt;= 'Data inputs'!$S$16, Calculations_SA!$G$26+(AI$19*AI46),0)</f>
        <v>0</v>
      </c>
      <c r="AJ47" s="63">
        <f>IF(AJ$16 &lt;= 'Data inputs'!$S$16, Calculations_SA!$G$26+(AJ$19*AJ46),0)</f>
        <v>0</v>
      </c>
      <c r="AK47" s="63">
        <f>IF(AK$16 &lt;= 'Data inputs'!$S$16, Calculations_SA!$G$26+(AK$19*AK46),0)</f>
        <v>0</v>
      </c>
      <c r="AL47" s="63">
        <f>IF(AL$16 &lt;= 'Data inputs'!$S$16, Calculations_SA!$G$26+(AL$19*AL46),0)</f>
        <v>0</v>
      </c>
      <c r="AM47" s="63">
        <f>IF(AM$16 &lt;= 'Data inputs'!$S$16, Calculations_SA!$G$26+(AM$19*AM46),0)</f>
        <v>0</v>
      </c>
      <c r="AN47" s="63">
        <f>IF(AN$16 &lt;= 'Data inputs'!$S$16, Calculations_SA!$G$26+(AN$19*AN46),0)</f>
        <v>0</v>
      </c>
      <c r="AO47" s="63">
        <f>IF(AO$16 &lt;= 'Data inputs'!$S$16, Calculations_SA!$G$26+(AO$19*AO46),0)</f>
        <v>0</v>
      </c>
      <c r="AP47" s="63">
        <f>IF(AP$16 &lt;= 'Data inputs'!$S$16, Calculations_SA!$G$26+(AP$19*AP46),0)</f>
        <v>0</v>
      </c>
      <c r="AQ47" s="63">
        <f>IF(AQ$16 &lt;= 'Data inputs'!$S$16, Calculations_SA!$G$26+(AQ$19*AQ46),0)</f>
        <v>0</v>
      </c>
      <c r="AR47" s="63">
        <f>IF(AR$16 &lt;= 'Data inputs'!$S$16, Calculations_SA!$G$26+(AR$19*AR46),0)</f>
        <v>0</v>
      </c>
      <c r="AS47" s="63">
        <f>IF(AS$16 &lt;= 'Data inputs'!$S$16, Calculations_SA!$G$26+(AS$19*AS46),0)</f>
        <v>0</v>
      </c>
      <c r="AT47" s="63">
        <f>IF(AT$16 &lt;= 'Data inputs'!$S$16, Calculations_SA!$G$26+(AT$19*AT46),0)</f>
        <v>0</v>
      </c>
      <c r="AU47" s="63">
        <f>IF(AU$16 &lt;= 'Data inputs'!$S$16, Calculations_SA!$G$26+(AU$19*AU46),0)</f>
        <v>0</v>
      </c>
      <c r="AV47" s="63">
        <f>IF(AV$16 &lt;= 'Data inputs'!$S$16, Calculations_SA!$G$26+(AV$19*AV46),0)</f>
        <v>0</v>
      </c>
      <c r="AW47" s="63">
        <f>IF(AW$16 &lt;= 'Data inputs'!$S$16, Calculations_SA!$G$26+(AW$19*AW46),0)</f>
        <v>0</v>
      </c>
      <c r="AX47" s="63">
        <f>IF(AX$16 &lt;= 'Data inputs'!$S$16, Calculations_SA!$G$26+(AX$19*AX46),0)</f>
        <v>0</v>
      </c>
      <c r="AY47" s="63">
        <f>IF(AY$16 &lt;= 'Data inputs'!$S$16, Calculations_SA!$G$26+(AY$19*AY46),0)</f>
        <v>0</v>
      </c>
      <c r="AZ47" s="63">
        <f>IF(AZ$16 &lt;= 'Data inputs'!$S$16, Calculations_SA!$G$26+(AZ$19*AZ46),0)</f>
        <v>0</v>
      </c>
      <c r="BA47" s="63">
        <f>IF(BA$16 &lt;= 'Data inputs'!$S$16, Calculations_SA!$G$26+(BA$19*BA46),0)</f>
        <v>0</v>
      </c>
      <c r="BB47" s="63">
        <f>IF(BB$16 &lt;= 'Data inputs'!$S$16, Calculations_SA!$G$26+(BB$19*BB46),0)</f>
        <v>0</v>
      </c>
      <c r="BC47" s="63">
        <f>IF(BC$16 &lt;= 'Data inputs'!$S$16, Calculations_SA!$G$26+(BC$19*BC46),0)</f>
        <v>0</v>
      </c>
      <c r="BD47" s="63">
        <f>IF(BD$16 &lt;= 'Data inputs'!$S$16, Calculations_SA!$G$26+(BD$19*BD46),0)</f>
        <v>0</v>
      </c>
      <c r="BE47" s="63">
        <f>IF(BE$16 &lt;= 'Data inputs'!$S$16, Calculations_SA!$G$26+(BE$19*BE46),0)</f>
        <v>0</v>
      </c>
      <c r="BF47" s="63">
        <f>IF(BF$16 &lt;= 'Data inputs'!$S$16, Calculations_SA!$G$26+(BF$19*BF46),0)</f>
        <v>0</v>
      </c>
      <c r="BG47" s="63">
        <f>IF(BG$16 &lt;= 'Data inputs'!$S$16, Calculations_SA!$G$26+(BG$19*BG46),0)</f>
        <v>0</v>
      </c>
      <c r="BH47" s="63">
        <f>IF(BH$16 &lt;= 'Data inputs'!$S$16, Calculations_SA!$G$26+(BH$19*BH46),0)</f>
        <v>0</v>
      </c>
      <c r="BI47" s="63">
        <f>IF(BI$16 &lt;= 'Data inputs'!$S$16, Calculations_SA!$G$26+(BI$19*BI46),0)</f>
        <v>0</v>
      </c>
      <c r="BJ47" s="63">
        <f>IF(BJ$16 &lt;= 'Data inputs'!$S$16, Calculations_SA!$G$26+(BJ$19*BJ46),0)</f>
        <v>0</v>
      </c>
      <c r="BK47" s="63">
        <f>IF(BK$16 &lt;= 'Data inputs'!$S$16, Calculations_SA!$G$26+(BK$19*BK46),0)</f>
        <v>0</v>
      </c>
      <c r="BL47" s="63">
        <f>IF(BL$16 &lt;= 'Data inputs'!$S$16, Calculations_SA!$G$26+(BL$19*BL46),0)</f>
        <v>0</v>
      </c>
      <c r="BM47" s="63">
        <f>IF(BM$16 &lt;= 'Data inputs'!$S$16, Calculations_SA!$G$26+(BM$19*BM46),0)</f>
        <v>0</v>
      </c>
      <c r="BN47" s="63">
        <f>IF(BN$16 &lt;= 'Data inputs'!$S$16, Calculations_SA!$G$26+(BN$19*BN46),0)</f>
        <v>0</v>
      </c>
      <c r="BO47" s="63">
        <f>IF(BO$16 &lt;= 'Data inputs'!$S$16, Calculations_SA!$G$26+(BO$19*BO46),0)</f>
        <v>0</v>
      </c>
      <c r="BP47" s="63">
        <f>IF(BP$16 &lt;= 'Data inputs'!$S$16, Calculations_SA!$G$26+(BP$19*BP46),0)</f>
        <v>0</v>
      </c>
      <c r="BQ47" s="63">
        <f>IF(BQ$16 &lt;= 'Data inputs'!$S$16, Calculations_SA!$G$26+(BQ$19*BQ46),0)</f>
        <v>0</v>
      </c>
      <c r="BR47" s="63">
        <f>IF(BR$16 &lt;= 'Data inputs'!$S$16, Calculations_SA!$G$26+(BR$19*BR46),0)</f>
        <v>0</v>
      </c>
      <c r="BS47" s="63">
        <f>IF(BS$16 &lt;= 'Data inputs'!$S$16, Calculations_SA!$G$26+(BS$19*BS46),0)</f>
        <v>0</v>
      </c>
      <c r="BT47" s="63">
        <f>IF(BT$16 &lt;= 'Data inputs'!$S$16, Calculations_SA!$G$26+(BT$19*BT46),0)</f>
        <v>0</v>
      </c>
      <c r="BU47" s="63">
        <f>IF(BU$16 &lt;= 'Data inputs'!$S$16, Calculations_SA!$G$26+(BU$19*BU46),0)</f>
        <v>0</v>
      </c>
      <c r="BV47" s="63">
        <f>IF(BV$16 &lt;= 'Data inputs'!$S$16, Calculations_SA!$G$26+(BV$19*BV46),0)</f>
        <v>0</v>
      </c>
      <c r="BW47" s="63">
        <f>IF(BW$16 &lt;= 'Data inputs'!$S$16, Calculations_SA!$G$26+(BW$19*BW46),0)</f>
        <v>0</v>
      </c>
      <c r="BX47" s="63">
        <f>IF(BX$16 &lt;= 'Data inputs'!$S$16, Calculations_SA!$G$26+(BX$19*BX46),0)</f>
        <v>0</v>
      </c>
      <c r="BY47" s="63">
        <f>IF(BY$16 &lt;= 'Data inputs'!$S$16, Calculations_SA!$G$26+(BY$19*BY46),0)</f>
        <v>0</v>
      </c>
      <c r="BZ47" s="63">
        <f>IF(BZ$16 &lt;= 'Data inputs'!$S$16, Calculations_SA!$G$26+(BZ$19*BZ46),0)</f>
        <v>0</v>
      </c>
      <c r="CA47" s="63">
        <f>IF(CA$16 &lt;= 'Data inputs'!$S$16, Calculations_SA!$G$26+(CA$19*CA46),0)</f>
        <v>0</v>
      </c>
      <c r="CB47" s="63">
        <f>IF(CB$16 &lt;= 'Data inputs'!$S$16, Calculations_SA!$G$26+(CB$19*CB46),0)</f>
        <v>0</v>
      </c>
      <c r="CC47" s="63">
        <f>IF(CC$16 &lt;= 'Data inputs'!$S$16, Calculations_SA!$G$26+(CC$19*CC46),0)</f>
        <v>0</v>
      </c>
      <c r="CD47" s="63">
        <f>IF(CD$16 &lt;= 'Data inputs'!$S$16, Calculations_SA!$G$26+(CD$19*CD46),0)</f>
        <v>0</v>
      </c>
      <c r="CE47" s="63">
        <f>IF(CE$16 &lt;= 'Data inputs'!$S$16, Calculations_SA!$G$26+(CE$19*CE46),0)</f>
        <v>0</v>
      </c>
      <c r="CF47" s="63">
        <f>IF(CF$16 &lt;= 'Data inputs'!$S$16, Calculations_SA!$G$26+(CF$19*CF46),0)</f>
        <v>0</v>
      </c>
      <c r="CG47" s="63">
        <f>IF(CG$16 &lt;= 'Data inputs'!$S$16, Calculations_SA!$G$26+(CG$19*CG46),0)</f>
        <v>0</v>
      </c>
      <c r="CH47" s="63">
        <f>IF(CH$16 &lt;= 'Data inputs'!$S$16, Calculations_SA!$G$26+(CH$19*CH46),0)</f>
        <v>0</v>
      </c>
      <c r="CI47" s="63">
        <f>IF(CI$16 &lt;= 'Data inputs'!$S$16, Calculations_SA!$G$26+(CI$19*CI46),0)</f>
        <v>0</v>
      </c>
      <c r="CJ47" s="63">
        <f>IF(CJ$16 &lt;= 'Data inputs'!$S$16, Calculations_SA!$G$26+(CJ$19*CJ46),0)</f>
        <v>0</v>
      </c>
      <c r="CK47" s="63">
        <f>IF(CK$16 &lt;= 'Data inputs'!$S$16, Calculations_SA!$G$26+(CK$19*CK46),0)</f>
        <v>0</v>
      </c>
      <c r="CL47" s="63">
        <f>IF(CL$16 &lt;= 'Data inputs'!$S$16, Calculations_SA!$G$26+(CL$19*CL46),0)</f>
        <v>0</v>
      </c>
      <c r="CM47" s="63">
        <f>IF(CM$16 &lt;= 'Data inputs'!$S$16, Calculations_SA!$G$26+(CM$19*CM46),0)</f>
        <v>0</v>
      </c>
      <c r="CN47" s="63">
        <f>IF(CN$16 &lt;= 'Data inputs'!$S$16, Calculations_SA!$G$26+(CN$19*CN46),0)</f>
        <v>0</v>
      </c>
      <c r="CO47" s="63">
        <f>IF(CO$16 &lt;= 'Data inputs'!$S$16, Calculations_SA!$G$26+(CO$19*CO46),0)</f>
        <v>0</v>
      </c>
      <c r="CP47" s="63">
        <f>IF(CP$16 &lt;= 'Data inputs'!$S$16, Calculations_SA!$G$26+(CP$19*CP46),0)</f>
        <v>0</v>
      </c>
      <c r="CQ47" s="63">
        <f>IF(CQ$16 &lt;= 'Data inputs'!$S$16, Calculations_SA!$G$26+(CQ$19*CQ46),0)</f>
        <v>0</v>
      </c>
      <c r="CR47" s="63">
        <f>IF(CR$16 &lt;= 'Data inputs'!$S$16, Calculations_SA!$G$26+(CR$19*CR46),0)</f>
        <v>0</v>
      </c>
      <c r="CS47" s="63">
        <f>IF(CS$16 &lt;= 'Data inputs'!$S$16, Calculations_SA!$G$26+(CS$19*CS46),0)</f>
        <v>0</v>
      </c>
      <c r="CT47" s="63">
        <f>IF(CT$16 &lt;= 'Data inputs'!$S$16, Calculations_SA!$G$26+(CT$19*CT46),0)</f>
        <v>0</v>
      </c>
      <c r="CU47" s="63">
        <f>IF(CU$16 &lt;= 'Data inputs'!$S$16, Calculations_SA!$G$26+(CU$19*CU46),0)</f>
        <v>0</v>
      </c>
      <c r="CV47" s="63">
        <f>IF(CV$16 &lt;= 'Data inputs'!$S$16, Calculations_SA!$G$26+(CV$19*CV46),0)</f>
        <v>0</v>
      </c>
      <c r="CW47" s="63">
        <f>IF(CW$16 &lt;= 'Data inputs'!$S$16, Calculations_SA!$G$26+(CW$19*CW46),0)</f>
        <v>0</v>
      </c>
      <c r="CX47" s="63">
        <f>IF(CX$16 &lt;= 'Data inputs'!$S$16, Calculations_SA!$G$26+(CX$19*CX46),0)</f>
        <v>0</v>
      </c>
      <c r="CY47" s="63">
        <f>IF(CY$16 &lt;= 'Data inputs'!$S$16, Calculations_SA!$G$26+(CY$19*CY46),0)</f>
        <v>0</v>
      </c>
      <c r="CZ47" s="63">
        <f>IF(CZ$16 &lt;= 'Data inputs'!$S$16, Calculations_SA!$G$26+(CZ$19*CZ46),0)</f>
        <v>0</v>
      </c>
    </row>
    <row r="48" spans="1:104" s="56" customFormat="1" ht="25.5">
      <c r="A48" s="96"/>
      <c r="B48" s="414"/>
      <c r="C48" s="85" t="s">
        <v>447</v>
      </c>
      <c r="D48" s="63">
        <f>D47*D$18</f>
        <v>0</v>
      </c>
      <c r="E48" s="71">
        <f t="shared" ref="E48:BP48" si="15">E47*E$18</f>
        <v>0</v>
      </c>
      <c r="F48" s="71">
        <f t="shared" si="15"/>
        <v>0</v>
      </c>
      <c r="G48" s="71">
        <f t="shared" si="15"/>
        <v>0</v>
      </c>
      <c r="H48" s="71">
        <f t="shared" si="15"/>
        <v>0</v>
      </c>
      <c r="I48" s="71">
        <f t="shared" si="15"/>
        <v>0</v>
      </c>
      <c r="J48" s="71">
        <f t="shared" si="15"/>
        <v>0</v>
      </c>
      <c r="K48" s="71">
        <f t="shared" si="15"/>
        <v>0</v>
      </c>
      <c r="L48" s="71">
        <f t="shared" si="15"/>
        <v>0</v>
      </c>
      <c r="M48" s="71">
        <f t="shared" si="15"/>
        <v>0</v>
      </c>
      <c r="N48" s="71">
        <f t="shared" si="15"/>
        <v>0</v>
      </c>
      <c r="O48" s="71">
        <f t="shared" si="15"/>
        <v>0</v>
      </c>
      <c r="P48" s="71">
        <f t="shared" si="15"/>
        <v>0</v>
      </c>
      <c r="Q48" s="71">
        <f t="shared" si="15"/>
        <v>0</v>
      </c>
      <c r="R48" s="71">
        <f t="shared" si="15"/>
        <v>0</v>
      </c>
      <c r="S48" s="71">
        <f t="shared" si="15"/>
        <v>0</v>
      </c>
      <c r="T48" s="71">
        <f t="shared" si="15"/>
        <v>0</v>
      </c>
      <c r="U48" s="71">
        <f t="shared" si="15"/>
        <v>0</v>
      </c>
      <c r="V48" s="71">
        <f t="shared" si="15"/>
        <v>0</v>
      </c>
      <c r="W48" s="71">
        <f t="shared" si="15"/>
        <v>0</v>
      </c>
      <c r="X48" s="71">
        <f t="shared" si="15"/>
        <v>0</v>
      </c>
      <c r="Y48" s="71">
        <f t="shared" si="15"/>
        <v>0</v>
      </c>
      <c r="Z48" s="71">
        <f t="shared" si="15"/>
        <v>0</v>
      </c>
      <c r="AA48" s="71">
        <f t="shared" si="15"/>
        <v>0</v>
      </c>
      <c r="AB48" s="71">
        <f t="shared" si="15"/>
        <v>0</v>
      </c>
      <c r="AC48" s="71">
        <f t="shared" si="15"/>
        <v>0</v>
      </c>
      <c r="AD48" s="71">
        <f t="shared" si="15"/>
        <v>0</v>
      </c>
      <c r="AE48" s="71">
        <f t="shared" si="15"/>
        <v>0</v>
      </c>
      <c r="AF48" s="71">
        <f t="shared" si="15"/>
        <v>0</v>
      </c>
      <c r="AG48" s="71">
        <f t="shared" si="15"/>
        <v>0</v>
      </c>
      <c r="AH48" s="71">
        <f t="shared" si="15"/>
        <v>0</v>
      </c>
      <c r="AI48" s="71">
        <f t="shared" si="15"/>
        <v>0</v>
      </c>
      <c r="AJ48" s="71">
        <f t="shared" si="15"/>
        <v>0</v>
      </c>
      <c r="AK48" s="71">
        <f t="shared" si="15"/>
        <v>0</v>
      </c>
      <c r="AL48" s="71">
        <f t="shared" si="15"/>
        <v>0</v>
      </c>
      <c r="AM48" s="71">
        <f t="shared" si="15"/>
        <v>0</v>
      </c>
      <c r="AN48" s="71">
        <f t="shared" si="15"/>
        <v>0</v>
      </c>
      <c r="AO48" s="71">
        <f t="shared" si="15"/>
        <v>0</v>
      </c>
      <c r="AP48" s="71">
        <f t="shared" si="15"/>
        <v>0</v>
      </c>
      <c r="AQ48" s="71">
        <f t="shared" si="15"/>
        <v>0</v>
      </c>
      <c r="AR48" s="71">
        <f t="shared" si="15"/>
        <v>0</v>
      </c>
      <c r="AS48" s="71">
        <f t="shared" si="15"/>
        <v>0</v>
      </c>
      <c r="AT48" s="71">
        <f t="shared" si="15"/>
        <v>0</v>
      </c>
      <c r="AU48" s="71">
        <f t="shared" si="15"/>
        <v>0</v>
      </c>
      <c r="AV48" s="71">
        <f t="shared" si="15"/>
        <v>0</v>
      </c>
      <c r="AW48" s="71">
        <f t="shared" si="15"/>
        <v>0</v>
      </c>
      <c r="AX48" s="71">
        <f t="shared" si="15"/>
        <v>0</v>
      </c>
      <c r="AY48" s="71">
        <f t="shared" si="15"/>
        <v>0</v>
      </c>
      <c r="AZ48" s="71">
        <f t="shared" si="15"/>
        <v>0</v>
      </c>
      <c r="BA48" s="71">
        <f t="shared" si="15"/>
        <v>0</v>
      </c>
      <c r="BB48" s="71">
        <f t="shared" si="15"/>
        <v>0</v>
      </c>
      <c r="BC48" s="71">
        <f t="shared" si="15"/>
        <v>0</v>
      </c>
      <c r="BD48" s="71">
        <f t="shared" si="15"/>
        <v>0</v>
      </c>
      <c r="BE48" s="71">
        <f t="shared" si="15"/>
        <v>0</v>
      </c>
      <c r="BF48" s="71">
        <f t="shared" si="15"/>
        <v>0</v>
      </c>
      <c r="BG48" s="71">
        <f t="shared" si="15"/>
        <v>0</v>
      </c>
      <c r="BH48" s="71">
        <f t="shared" si="15"/>
        <v>0</v>
      </c>
      <c r="BI48" s="71">
        <f t="shared" si="15"/>
        <v>0</v>
      </c>
      <c r="BJ48" s="71">
        <f t="shared" si="15"/>
        <v>0</v>
      </c>
      <c r="BK48" s="71">
        <f t="shared" si="15"/>
        <v>0</v>
      </c>
      <c r="BL48" s="71">
        <f t="shared" si="15"/>
        <v>0</v>
      </c>
      <c r="BM48" s="63">
        <f t="shared" si="15"/>
        <v>0</v>
      </c>
      <c r="BN48" s="63">
        <f t="shared" si="15"/>
        <v>0</v>
      </c>
      <c r="BO48" s="63">
        <f t="shared" si="15"/>
        <v>0</v>
      </c>
      <c r="BP48" s="63">
        <f t="shared" si="15"/>
        <v>0</v>
      </c>
      <c r="BQ48" s="63">
        <f t="shared" ref="BQ48:CZ48" si="16">BQ47*BQ$18</f>
        <v>0</v>
      </c>
      <c r="BR48" s="63">
        <f t="shared" si="16"/>
        <v>0</v>
      </c>
      <c r="BS48" s="63">
        <f t="shared" si="16"/>
        <v>0</v>
      </c>
      <c r="BT48" s="63">
        <f t="shared" si="16"/>
        <v>0</v>
      </c>
      <c r="BU48" s="63">
        <f t="shared" si="16"/>
        <v>0</v>
      </c>
      <c r="BV48" s="63">
        <f t="shared" si="16"/>
        <v>0</v>
      </c>
      <c r="BW48" s="63">
        <f t="shared" si="16"/>
        <v>0</v>
      </c>
      <c r="BX48" s="63">
        <f t="shared" si="16"/>
        <v>0</v>
      </c>
      <c r="BY48" s="63">
        <f t="shared" si="16"/>
        <v>0</v>
      </c>
      <c r="BZ48" s="63">
        <f t="shared" si="16"/>
        <v>0</v>
      </c>
      <c r="CA48" s="63">
        <f t="shared" si="16"/>
        <v>0</v>
      </c>
      <c r="CB48" s="63">
        <f t="shared" si="16"/>
        <v>0</v>
      </c>
      <c r="CC48" s="63">
        <f t="shared" si="16"/>
        <v>0</v>
      </c>
      <c r="CD48" s="63">
        <f t="shared" si="16"/>
        <v>0</v>
      </c>
      <c r="CE48" s="63">
        <f t="shared" si="16"/>
        <v>0</v>
      </c>
      <c r="CF48" s="63">
        <f t="shared" si="16"/>
        <v>0</v>
      </c>
      <c r="CG48" s="63">
        <f t="shared" si="16"/>
        <v>0</v>
      </c>
      <c r="CH48" s="63">
        <f t="shared" si="16"/>
        <v>0</v>
      </c>
      <c r="CI48" s="63">
        <f t="shared" si="16"/>
        <v>0</v>
      </c>
      <c r="CJ48" s="63">
        <f t="shared" si="16"/>
        <v>0</v>
      </c>
      <c r="CK48" s="63">
        <f t="shared" si="16"/>
        <v>0</v>
      </c>
      <c r="CL48" s="63">
        <f t="shared" si="16"/>
        <v>0</v>
      </c>
      <c r="CM48" s="63">
        <f t="shared" si="16"/>
        <v>0</v>
      </c>
      <c r="CN48" s="63">
        <f t="shared" si="16"/>
        <v>0</v>
      </c>
      <c r="CO48" s="63">
        <f t="shared" si="16"/>
        <v>0</v>
      </c>
      <c r="CP48" s="63">
        <f t="shared" si="16"/>
        <v>0</v>
      </c>
      <c r="CQ48" s="63">
        <f t="shared" si="16"/>
        <v>0</v>
      </c>
      <c r="CR48" s="63">
        <f t="shared" si="16"/>
        <v>0</v>
      </c>
      <c r="CS48" s="63">
        <f t="shared" si="16"/>
        <v>0</v>
      </c>
      <c r="CT48" s="63">
        <f t="shared" si="16"/>
        <v>0</v>
      </c>
      <c r="CU48" s="63">
        <f t="shared" si="16"/>
        <v>0</v>
      </c>
      <c r="CV48" s="63">
        <f t="shared" si="16"/>
        <v>0</v>
      </c>
      <c r="CW48" s="63">
        <f t="shared" si="16"/>
        <v>0</v>
      </c>
      <c r="CX48" s="63">
        <f t="shared" si="16"/>
        <v>0</v>
      </c>
      <c r="CY48" s="63">
        <f t="shared" si="16"/>
        <v>0</v>
      </c>
      <c r="CZ48" s="63">
        <f t="shared" si="16"/>
        <v>0</v>
      </c>
    </row>
    <row r="49" spans="1:104" s="56" customFormat="1">
      <c r="A49" s="96"/>
      <c r="B49" s="415"/>
      <c r="C49" s="84" t="s">
        <v>448</v>
      </c>
      <c r="D49" s="69">
        <f ca="1">SUM(OFFSET(D48,,,,$D$20))</f>
        <v>0</v>
      </c>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row>
    <row r="50" spans="1:104">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c r="BM50" s="90"/>
      <c r="BN50" s="90"/>
      <c r="BO50" s="90"/>
      <c r="BP50" s="90"/>
      <c r="BQ50" s="90"/>
      <c r="BR50" s="90"/>
      <c r="BS50" s="90"/>
      <c r="BT50" s="90"/>
      <c r="BU50" s="90"/>
      <c r="BV50" s="90"/>
      <c r="BW50" s="90"/>
      <c r="BX50" s="90"/>
      <c r="BY50" s="90"/>
      <c r="BZ50" s="90"/>
      <c r="CA50" s="90"/>
      <c r="CB50" s="90"/>
      <c r="CC50" s="90"/>
      <c r="CD50" s="90"/>
      <c r="CE50" s="90"/>
      <c r="CF50" s="90"/>
      <c r="CG50" s="90"/>
      <c r="CH50" s="90"/>
      <c r="CI50" s="90"/>
      <c r="CJ50" s="90"/>
      <c r="CK50" s="90"/>
      <c r="CL50" s="90"/>
      <c r="CM50" s="90"/>
      <c r="CN50" s="90"/>
      <c r="CO50" s="90"/>
      <c r="CP50" s="90"/>
      <c r="CQ50" s="90"/>
      <c r="CR50" s="90"/>
      <c r="CS50" s="90"/>
      <c r="CT50" s="90"/>
      <c r="CU50" s="90"/>
      <c r="CV50" s="90"/>
      <c r="CW50" s="90"/>
      <c r="CX50" s="90"/>
      <c r="CY50" s="90"/>
      <c r="CZ50" s="90"/>
    </row>
    <row r="51" spans="1:104" s="56" customFormat="1" ht="25.5">
      <c r="A51" s="96"/>
      <c r="B51" s="413" t="s">
        <v>118</v>
      </c>
      <c r="C51" s="84" t="s">
        <v>445</v>
      </c>
      <c r="D51" s="63">
        <f>Calculations_SA!$H$35</f>
        <v>0</v>
      </c>
      <c r="E51" s="63">
        <f>Calculations_SA!$H$35</f>
        <v>0</v>
      </c>
      <c r="F51" s="63">
        <f>Calculations_SA!$H$35</f>
        <v>0</v>
      </c>
      <c r="G51" s="63">
        <f>Calculations_SA!$H$35</f>
        <v>0</v>
      </c>
      <c r="H51" s="63">
        <f>Calculations_SA!$H$35</f>
        <v>0</v>
      </c>
      <c r="I51" s="63">
        <f>Calculations_SA!$H$35</f>
        <v>0</v>
      </c>
      <c r="J51" s="63">
        <f>Calculations_SA!$H$35</f>
        <v>0</v>
      </c>
      <c r="K51" s="63">
        <f>Calculations_SA!$H$35</f>
        <v>0</v>
      </c>
      <c r="L51" s="63">
        <f>Calculations_SA!$H$35</f>
        <v>0</v>
      </c>
      <c r="M51" s="63">
        <f>Calculations_SA!$H$35</f>
        <v>0</v>
      </c>
      <c r="N51" s="63">
        <f>Calculations_SA!$H$35</f>
        <v>0</v>
      </c>
      <c r="O51" s="63">
        <f>Calculations_SA!$H$35</f>
        <v>0</v>
      </c>
      <c r="P51" s="63">
        <f>Calculations_SA!$H$35</f>
        <v>0</v>
      </c>
      <c r="Q51" s="63">
        <f>Calculations_SA!$H$35</f>
        <v>0</v>
      </c>
      <c r="R51" s="63">
        <f>Calculations_SA!$H$35</f>
        <v>0</v>
      </c>
      <c r="S51" s="63">
        <f>Calculations_SA!$H$35</f>
        <v>0</v>
      </c>
      <c r="T51" s="63">
        <f>Calculations_SA!$H$35</f>
        <v>0</v>
      </c>
      <c r="U51" s="63">
        <f>Calculations_SA!$H$35</f>
        <v>0</v>
      </c>
      <c r="V51" s="63">
        <f>Calculations_SA!$H$35</f>
        <v>0</v>
      </c>
      <c r="W51" s="63">
        <f>Calculations_SA!$H$35</f>
        <v>0</v>
      </c>
      <c r="X51" s="63">
        <f>Calculations_SA!$H$35</f>
        <v>0</v>
      </c>
      <c r="Y51" s="63">
        <f>Calculations_SA!$H$35</f>
        <v>0</v>
      </c>
      <c r="Z51" s="63">
        <f>Calculations_SA!$H$35</f>
        <v>0</v>
      </c>
      <c r="AA51" s="63">
        <f>Calculations_SA!$H$35</f>
        <v>0</v>
      </c>
      <c r="AB51" s="63">
        <f>Calculations_SA!$H$35</f>
        <v>0</v>
      </c>
      <c r="AC51" s="63">
        <f>Calculations_SA!$H$35</f>
        <v>0</v>
      </c>
      <c r="AD51" s="63">
        <f>Calculations_SA!$H$35</f>
        <v>0</v>
      </c>
      <c r="AE51" s="63">
        <f>Calculations_SA!$H$35</f>
        <v>0</v>
      </c>
      <c r="AF51" s="63">
        <f>Calculations_SA!$H$35</f>
        <v>0</v>
      </c>
      <c r="AG51" s="63">
        <f>Calculations_SA!$H$35</f>
        <v>0</v>
      </c>
      <c r="AH51" s="63">
        <f>Calculations_SA!$H$35</f>
        <v>0</v>
      </c>
      <c r="AI51" s="63">
        <f>Calculations_SA!$H$35</f>
        <v>0</v>
      </c>
      <c r="AJ51" s="63">
        <f>Calculations_SA!$H$35</f>
        <v>0</v>
      </c>
      <c r="AK51" s="63">
        <f>Calculations_SA!$H$35</f>
        <v>0</v>
      </c>
      <c r="AL51" s="63">
        <f>Calculations_SA!$H$35</f>
        <v>0</v>
      </c>
      <c r="AM51" s="63">
        <f>Calculations_SA!$H$35</f>
        <v>0</v>
      </c>
      <c r="AN51" s="63">
        <f>Calculations_SA!$H$35</f>
        <v>0</v>
      </c>
      <c r="AO51" s="63">
        <f>Calculations_SA!$H$35</f>
        <v>0</v>
      </c>
      <c r="AP51" s="63">
        <f>Calculations_SA!$H$35</f>
        <v>0</v>
      </c>
      <c r="AQ51" s="63">
        <f>Calculations_SA!$H$35</f>
        <v>0</v>
      </c>
      <c r="AR51" s="63">
        <f>Calculations_SA!$H$35</f>
        <v>0</v>
      </c>
      <c r="AS51" s="63">
        <f>Calculations_SA!$H$35</f>
        <v>0</v>
      </c>
      <c r="AT51" s="63">
        <f>Calculations_SA!$H$35</f>
        <v>0</v>
      </c>
      <c r="AU51" s="63">
        <f>Calculations_SA!$H$35</f>
        <v>0</v>
      </c>
      <c r="AV51" s="63">
        <f>Calculations_SA!$H$35</f>
        <v>0</v>
      </c>
      <c r="AW51" s="63">
        <f>Calculations_SA!$H$35</f>
        <v>0</v>
      </c>
      <c r="AX51" s="63">
        <f>Calculations_SA!$H$35</f>
        <v>0</v>
      </c>
      <c r="AY51" s="63">
        <f>Calculations_SA!$H$35</f>
        <v>0</v>
      </c>
      <c r="AZ51" s="63">
        <f>Calculations_SA!$H$35</f>
        <v>0</v>
      </c>
      <c r="BA51" s="63">
        <f>Calculations_SA!$H$35</f>
        <v>0</v>
      </c>
      <c r="BB51" s="63">
        <f>Calculations_SA!$H$35</f>
        <v>0</v>
      </c>
      <c r="BC51" s="63">
        <f>Calculations_SA!$H$35</f>
        <v>0</v>
      </c>
      <c r="BD51" s="63">
        <f>Calculations_SA!$H$35</f>
        <v>0</v>
      </c>
      <c r="BE51" s="63">
        <f>Calculations_SA!$H$35</f>
        <v>0</v>
      </c>
      <c r="BF51" s="63">
        <f>Calculations_SA!$H$35</f>
        <v>0</v>
      </c>
      <c r="BG51" s="63">
        <f>Calculations_SA!$H$35</f>
        <v>0</v>
      </c>
      <c r="BH51" s="63">
        <f>Calculations_SA!$H$35</f>
        <v>0</v>
      </c>
      <c r="BI51" s="63">
        <f>Calculations_SA!$H$35</f>
        <v>0</v>
      </c>
      <c r="BJ51" s="63">
        <f>Calculations_SA!$H$35</f>
        <v>0</v>
      </c>
      <c r="BK51" s="63">
        <f>Calculations_SA!$H$35</f>
        <v>0</v>
      </c>
      <c r="BL51" s="63">
        <f>Calculations_SA!$H$35</f>
        <v>0</v>
      </c>
      <c r="BM51" s="63">
        <f>Calculations_SA!$H$35</f>
        <v>0</v>
      </c>
      <c r="BN51" s="63">
        <f>Calculations_SA!$H$35</f>
        <v>0</v>
      </c>
      <c r="BO51" s="63">
        <f>Calculations_SA!$H$35</f>
        <v>0</v>
      </c>
      <c r="BP51" s="63">
        <f>Calculations_SA!$H$35</f>
        <v>0</v>
      </c>
      <c r="BQ51" s="63">
        <f>Calculations_SA!$H$35</f>
        <v>0</v>
      </c>
      <c r="BR51" s="63">
        <f>Calculations_SA!$H$35</f>
        <v>0</v>
      </c>
      <c r="BS51" s="63">
        <f>Calculations_SA!$H$35</f>
        <v>0</v>
      </c>
      <c r="BT51" s="63">
        <f>Calculations_SA!$H$35</f>
        <v>0</v>
      </c>
      <c r="BU51" s="63">
        <f>Calculations_SA!$H$35</f>
        <v>0</v>
      </c>
      <c r="BV51" s="63">
        <f>Calculations_SA!$H$35</f>
        <v>0</v>
      </c>
      <c r="BW51" s="63">
        <f>Calculations_SA!$H$35</f>
        <v>0</v>
      </c>
      <c r="BX51" s="63">
        <f>Calculations_SA!$H$35</f>
        <v>0</v>
      </c>
      <c r="BY51" s="63">
        <f>Calculations_SA!$H$35</f>
        <v>0</v>
      </c>
      <c r="BZ51" s="63">
        <f>Calculations_SA!$H$35</f>
        <v>0</v>
      </c>
      <c r="CA51" s="63">
        <f>Calculations_SA!$H$35</f>
        <v>0</v>
      </c>
      <c r="CB51" s="63">
        <f>Calculations_SA!$H$35</f>
        <v>0</v>
      </c>
      <c r="CC51" s="63">
        <f>Calculations_SA!$H$35</f>
        <v>0</v>
      </c>
      <c r="CD51" s="63">
        <f>Calculations_SA!$H$35</f>
        <v>0</v>
      </c>
      <c r="CE51" s="63">
        <f>Calculations_SA!$H$35</f>
        <v>0</v>
      </c>
      <c r="CF51" s="63">
        <f>Calculations_SA!$H$35</f>
        <v>0</v>
      </c>
      <c r="CG51" s="63">
        <f>Calculations_SA!$H$35</f>
        <v>0</v>
      </c>
      <c r="CH51" s="63">
        <f>Calculations_SA!$H$35</f>
        <v>0</v>
      </c>
      <c r="CI51" s="63">
        <f>Calculations_SA!$H$35</f>
        <v>0</v>
      </c>
      <c r="CJ51" s="63">
        <f>Calculations_SA!$H$35</f>
        <v>0</v>
      </c>
      <c r="CK51" s="63">
        <f>Calculations_SA!$H$35</f>
        <v>0</v>
      </c>
      <c r="CL51" s="63">
        <f>Calculations_SA!$H$35</f>
        <v>0</v>
      </c>
      <c r="CM51" s="63">
        <f>Calculations_SA!$H$35</f>
        <v>0</v>
      </c>
      <c r="CN51" s="63">
        <f>Calculations_SA!$H$35</f>
        <v>0</v>
      </c>
      <c r="CO51" s="63">
        <f>Calculations_SA!$H$35</f>
        <v>0</v>
      </c>
      <c r="CP51" s="63">
        <f>Calculations_SA!$H$35</f>
        <v>0</v>
      </c>
      <c r="CQ51" s="63">
        <f>Calculations_SA!$H$35</f>
        <v>0</v>
      </c>
      <c r="CR51" s="63">
        <f>Calculations_SA!$H$35</f>
        <v>0</v>
      </c>
      <c r="CS51" s="63">
        <f>Calculations_SA!$H$35</f>
        <v>0</v>
      </c>
      <c r="CT51" s="63">
        <f>Calculations_SA!$H$35</f>
        <v>0</v>
      </c>
      <c r="CU51" s="63">
        <f>Calculations_SA!$H$35</f>
        <v>0</v>
      </c>
      <c r="CV51" s="63">
        <f>Calculations_SA!$H$35</f>
        <v>0</v>
      </c>
      <c r="CW51" s="63">
        <f>Calculations_SA!$H$35</f>
        <v>0</v>
      </c>
      <c r="CX51" s="63">
        <f>Calculations_SA!$H$35</f>
        <v>0</v>
      </c>
      <c r="CY51" s="63">
        <f>Calculations_SA!$H$35</f>
        <v>0</v>
      </c>
      <c r="CZ51" s="63">
        <f>Calculations_SA!$H$35</f>
        <v>0</v>
      </c>
    </row>
    <row r="52" spans="1:104" s="56" customFormat="1">
      <c r="A52" s="96"/>
      <c r="B52" s="414"/>
      <c r="C52" s="84" t="s">
        <v>446</v>
      </c>
      <c r="D52" s="63">
        <f>IF(D$16 &lt;= 'Data inputs'!$T$16, Calculations_SA!$H$26+(D$19*D51),0)</f>
        <v>0</v>
      </c>
      <c r="E52" s="63">
        <f>IF(E$16 &lt;= 'Data inputs'!$T$16, Calculations_SA!$H$26+(E$19*E51),0)</f>
        <v>0</v>
      </c>
      <c r="F52" s="63">
        <f>IF(F$16 &lt;= 'Data inputs'!$T$16, Calculations_SA!$H$26+(F$19*F51),0)</f>
        <v>0</v>
      </c>
      <c r="G52" s="63">
        <f>IF(G$16 &lt;= 'Data inputs'!$T$16, Calculations_SA!$H$26+(G$19*G51),0)</f>
        <v>0</v>
      </c>
      <c r="H52" s="63">
        <f>IF(H$16 &lt;= 'Data inputs'!$T$16, Calculations_SA!$H$26+(H$19*H51),0)</f>
        <v>0</v>
      </c>
      <c r="I52" s="63">
        <f>IF(I$16 &lt;= 'Data inputs'!$T$16, Calculations_SA!$H$26+(I$19*I51),0)</f>
        <v>0</v>
      </c>
      <c r="J52" s="63">
        <f>IF(J$16 &lt;= 'Data inputs'!$T$16, Calculations_SA!$H$26+(J$19*J51),0)</f>
        <v>0</v>
      </c>
      <c r="K52" s="63">
        <f>IF(K$16 &lt;= 'Data inputs'!$T$16, Calculations_SA!$H$26+(K$19*K51),0)</f>
        <v>0</v>
      </c>
      <c r="L52" s="63">
        <f>IF(L$16 &lt;= 'Data inputs'!$T$16, Calculations_SA!$H$26+(L$19*L51),0)</f>
        <v>0</v>
      </c>
      <c r="M52" s="63">
        <f>IF(M$16 &lt;= 'Data inputs'!$T$16, Calculations_SA!$H$26+(M$19*M51),0)</f>
        <v>0</v>
      </c>
      <c r="N52" s="63">
        <f>IF(N$16 &lt;= 'Data inputs'!$T$16, Calculations_SA!$H$26+(N$19*N51),0)</f>
        <v>0</v>
      </c>
      <c r="O52" s="63">
        <f>IF(O$16 &lt;= 'Data inputs'!$T$16, Calculations_SA!$H$26+(O$19*O51),0)</f>
        <v>0</v>
      </c>
      <c r="P52" s="63">
        <f>IF(P$16 &lt;= 'Data inputs'!$T$16, Calculations_SA!$H$26+(P$19*P51),0)</f>
        <v>0</v>
      </c>
      <c r="Q52" s="63">
        <f>IF(Q$16 &lt;= 'Data inputs'!$T$16, Calculations_SA!$H$26+(Q$19*Q51),0)</f>
        <v>0</v>
      </c>
      <c r="R52" s="63">
        <f>IF(R$16 &lt;= 'Data inputs'!$T$16, Calculations_SA!$H$26+(R$19*R51),0)</f>
        <v>0</v>
      </c>
      <c r="S52" s="63">
        <f>IF(S$16 &lt;= 'Data inputs'!$T$16, Calculations_SA!$H$26+(S$19*S51),0)</f>
        <v>0</v>
      </c>
      <c r="T52" s="63">
        <f>IF(T$16 &lt;= 'Data inputs'!$T$16, Calculations_SA!$H$26+(T$19*T51),0)</f>
        <v>0</v>
      </c>
      <c r="U52" s="63">
        <f>IF(U$16 &lt;= 'Data inputs'!$T$16, Calculations_SA!$H$26+(U$19*U51),0)</f>
        <v>0</v>
      </c>
      <c r="V52" s="63">
        <f>IF(V$16 &lt;= 'Data inputs'!$T$16, Calculations_SA!$H$26+(V$19*V51),0)</f>
        <v>0</v>
      </c>
      <c r="W52" s="63">
        <f>IF(W$16 &lt;= 'Data inputs'!$T$16, Calculations_SA!$H$26+(W$19*W51),0)</f>
        <v>0</v>
      </c>
      <c r="X52" s="63">
        <f>IF(X$16 &lt;= 'Data inputs'!$T$16, Calculations_SA!$H$26+(X$19*X51),0)</f>
        <v>0</v>
      </c>
      <c r="Y52" s="63">
        <f>IF(Y$16 &lt;= 'Data inputs'!$T$16, Calculations_SA!$H$26+(Y$19*Y51),0)</f>
        <v>0</v>
      </c>
      <c r="Z52" s="63">
        <f>IF(Z$16 &lt;= 'Data inputs'!$T$16, Calculations_SA!$H$26+(Z$19*Z51),0)</f>
        <v>0</v>
      </c>
      <c r="AA52" s="63">
        <f>IF(AA$16 &lt;= 'Data inputs'!$T$16, Calculations_SA!$H$26+(AA$19*AA51),0)</f>
        <v>0</v>
      </c>
      <c r="AB52" s="63">
        <f>IF(AB$16 &lt;= 'Data inputs'!$T$16, Calculations_SA!$H$26+(AB$19*AB51),0)</f>
        <v>0</v>
      </c>
      <c r="AC52" s="63">
        <f>IF(AC$16 &lt;= 'Data inputs'!$T$16, Calculations_SA!$H$26+(AC$19*AC51),0)</f>
        <v>0</v>
      </c>
      <c r="AD52" s="63">
        <f>IF(AD$16 &lt;= 'Data inputs'!$T$16, Calculations_SA!$H$26+(AD$19*AD51),0)</f>
        <v>0</v>
      </c>
      <c r="AE52" s="63">
        <f>IF(AE$16 &lt;= 'Data inputs'!$T$16, Calculations_SA!$H$26+(AE$19*AE51),0)</f>
        <v>0</v>
      </c>
      <c r="AF52" s="63">
        <f>IF(AF$16 &lt;= 'Data inputs'!$T$16, Calculations_SA!$H$26+(AF$19*AF51),0)</f>
        <v>0</v>
      </c>
      <c r="AG52" s="63">
        <f>IF(AG$16 &lt;= 'Data inputs'!$T$16, Calculations_SA!$H$26+(AG$19*AG51),0)</f>
        <v>0</v>
      </c>
      <c r="AH52" s="63">
        <f>IF(AH$16 &lt;= 'Data inputs'!$T$16, Calculations_SA!$H$26+(AH$19*AH51),0)</f>
        <v>0</v>
      </c>
      <c r="AI52" s="63">
        <f>IF(AI$16 &lt;= 'Data inputs'!$T$16, Calculations_SA!$H$26+(AI$19*AI51),0)</f>
        <v>0</v>
      </c>
      <c r="AJ52" s="63">
        <f>IF(AJ$16 &lt;= 'Data inputs'!$T$16, Calculations_SA!$H$26+(AJ$19*AJ51),0)</f>
        <v>0</v>
      </c>
      <c r="AK52" s="63">
        <f>IF(AK$16 &lt;= 'Data inputs'!$T$16, Calculations_SA!$H$26+(AK$19*AK51),0)</f>
        <v>0</v>
      </c>
      <c r="AL52" s="63">
        <f>IF(AL$16 &lt;= 'Data inputs'!$T$16, Calculations_SA!$H$26+(AL$19*AL51),0)</f>
        <v>0</v>
      </c>
      <c r="AM52" s="63">
        <f>IF(AM$16 &lt;= 'Data inputs'!$T$16, Calculations_SA!$H$26+(AM$19*AM51),0)</f>
        <v>0</v>
      </c>
      <c r="AN52" s="63">
        <f>IF(AN$16 &lt;= 'Data inputs'!$T$16, Calculations_SA!$H$26+(AN$19*AN51),0)</f>
        <v>0</v>
      </c>
      <c r="AO52" s="63">
        <f>IF(AO$16 &lt;= 'Data inputs'!$T$16, Calculations_SA!$H$26+(AO$19*AO51),0)</f>
        <v>0</v>
      </c>
      <c r="AP52" s="63">
        <f>IF(AP$16 &lt;= 'Data inputs'!$T$16, Calculations_SA!$H$26+(AP$19*AP51),0)</f>
        <v>0</v>
      </c>
      <c r="AQ52" s="63">
        <f>IF(AQ$16 &lt;= 'Data inputs'!$T$16, Calculations_SA!$H$26+(AQ$19*AQ51),0)</f>
        <v>0</v>
      </c>
      <c r="AR52" s="63">
        <f>IF(AR$16 &lt;= 'Data inputs'!$T$16, Calculations_SA!$H$26+(AR$19*AR51),0)</f>
        <v>0</v>
      </c>
      <c r="AS52" s="63">
        <f>IF(AS$16 &lt;= 'Data inputs'!$T$16, Calculations_SA!$H$26+(AS$19*AS51),0)</f>
        <v>0</v>
      </c>
      <c r="AT52" s="63">
        <f>IF(AT$16 &lt;= 'Data inputs'!$T$16, Calculations_SA!$H$26+(AT$19*AT51),0)</f>
        <v>0</v>
      </c>
      <c r="AU52" s="63">
        <f>IF(AU$16 &lt;= 'Data inputs'!$T$16, Calculations_SA!$H$26+(AU$19*AU51),0)</f>
        <v>0</v>
      </c>
      <c r="AV52" s="63">
        <f>IF(AV$16 &lt;= 'Data inputs'!$T$16, Calculations_SA!$H$26+(AV$19*AV51),0)</f>
        <v>0</v>
      </c>
      <c r="AW52" s="63">
        <f>IF(AW$16 &lt;= 'Data inputs'!$T$16, Calculations_SA!$H$26+(AW$19*AW51),0)</f>
        <v>0</v>
      </c>
      <c r="AX52" s="63">
        <f>IF(AX$16 &lt;= 'Data inputs'!$T$16, Calculations_SA!$H$26+(AX$19*AX51),0)</f>
        <v>0</v>
      </c>
      <c r="AY52" s="63">
        <f>IF(AY$16 &lt;= 'Data inputs'!$T$16, Calculations_SA!$H$26+(AY$19*AY51),0)</f>
        <v>0</v>
      </c>
      <c r="AZ52" s="63">
        <f>IF(AZ$16 &lt;= 'Data inputs'!$T$16, Calculations_SA!$H$26+(AZ$19*AZ51),0)</f>
        <v>0</v>
      </c>
      <c r="BA52" s="63">
        <f>IF(BA$16 &lt;= 'Data inputs'!$T$16, Calculations_SA!$H$26+(BA$19*BA51),0)</f>
        <v>0</v>
      </c>
      <c r="BB52" s="63">
        <f>IF(BB$16 &lt;= 'Data inputs'!$T$16, Calculations_SA!$H$26+(BB$19*BB51),0)</f>
        <v>0</v>
      </c>
      <c r="BC52" s="63">
        <f>IF(BC$16 &lt;= 'Data inputs'!$T$16, Calculations_SA!$H$26+(BC$19*BC51),0)</f>
        <v>0</v>
      </c>
      <c r="BD52" s="63">
        <f>IF(BD$16 &lt;= 'Data inputs'!$T$16, Calculations_SA!$H$26+(BD$19*BD51),0)</f>
        <v>0</v>
      </c>
      <c r="BE52" s="63">
        <f>IF(BE$16 &lt;= 'Data inputs'!$T$16, Calculations_SA!$H$26+(BE$19*BE51),0)</f>
        <v>0</v>
      </c>
      <c r="BF52" s="63">
        <f>IF(BF$16 &lt;= 'Data inputs'!$T$16, Calculations_SA!$H$26+(BF$19*BF51),0)</f>
        <v>0</v>
      </c>
      <c r="BG52" s="63">
        <f>IF(BG$16 &lt;= 'Data inputs'!$T$16, Calculations_SA!$H$26+(BG$19*BG51),0)</f>
        <v>0</v>
      </c>
      <c r="BH52" s="63">
        <f>IF(BH$16 &lt;= 'Data inputs'!$T$16, Calculations_SA!$H$26+(BH$19*BH51),0)</f>
        <v>0</v>
      </c>
      <c r="BI52" s="63">
        <f>IF(BI$16 &lt;= 'Data inputs'!$T$16, Calculations_SA!$H$26+(BI$19*BI51),0)</f>
        <v>0</v>
      </c>
      <c r="BJ52" s="63">
        <f>IF(BJ$16 &lt;= 'Data inputs'!$T$16, Calculations_SA!$H$26+(BJ$19*BJ51),0)</f>
        <v>0</v>
      </c>
      <c r="BK52" s="63">
        <f>IF(BK$16 &lt;= 'Data inputs'!$T$16, Calculations_SA!$H$26+(BK$19*BK51),0)</f>
        <v>0</v>
      </c>
      <c r="BL52" s="63">
        <f>IF(BL$16 &lt;= 'Data inputs'!$T$16, Calculations_SA!$H$26+(BL$19*BL51),0)</f>
        <v>0</v>
      </c>
      <c r="BM52" s="63">
        <f>IF(BM$16 &lt;= 'Data inputs'!$T$16, Calculations_SA!$H$26+(BM$19*BM51),0)</f>
        <v>0</v>
      </c>
      <c r="BN52" s="63">
        <f>IF(BN$16 &lt;= 'Data inputs'!$T$16, Calculations_SA!$H$26+(BN$19*BN51),0)</f>
        <v>0</v>
      </c>
      <c r="BO52" s="63">
        <f>IF(BO$16 &lt;= 'Data inputs'!$T$16, Calculations_SA!$H$26+(BO$19*BO51),0)</f>
        <v>0</v>
      </c>
      <c r="BP52" s="63">
        <f>IF(BP$16 &lt;= 'Data inputs'!$T$16, Calculations_SA!$H$26+(BP$19*BP51),0)</f>
        <v>0</v>
      </c>
      <c r="BQ52" s="63">
        <f>IF(BQ$16 &lt;= 'Data inputs'!$T$16, Calculations_SA!$H$26+(BQ$19*BQ51),0)</f>
        <v>0</v>
      </c>
      <c r="BR52" s="63">
        <f>IF(BR$16 &lt;= 'Data inputs'!$T$16, Calculations_SA!$H$26+(BR$19*BR51),0)</f>
        <v>0</v>
      </c>
      <c r="BS52" s="63">
        <f>IF(BS$16 &lt;= 'Data inputs'!$T$16, Calculations_SA!$H$26+(BS$19*BS51),0)</f>
        <v>0</v>
      </c>
      <c r="BT52" s="63">
        <f>IF(BT$16 &lt;= 'Data inputs'!$T$16, Calculations_SA!$H$26+(BT$19*BT51),0)</f>
        <v>0</v>
      </c>
      <c r="BU52" s="63">
        <f>IF(BU$16 &lt;= 'Data inputs'!$T$16, Calculations_SA!$H$26+(BU$19*BU51),0)</f>
        <v>0</v>
      </c>
      <c r="BV52" s="63">
        <f>IF(BV$16 &lt;= 'Data inputs'!$T$16, Calculations_SA!$H$26+(BV$19*BV51),0)</f>
        <v>0</v>
      </c>
      <c r="BW52" s="63">
        <f>IF(BW$16 &lt;= 'Data inputs'!$T$16, Calculations_SA!$H$26+(BW$19*BW51),0)</f>
        <v>0</v>
      </c>
      <c r="BX52" s="63">
        <f>IF(BX$16 &lt;= 'Data inputs'!$T$16, Calculations_SA!$H$26+(BX$19*BX51),0)</f>
        <v>0</v>
      </c>
      <c r="BY52" s="63">
        <f>IF(BY$16 &lt;= 'Data inputs'!$T$16, Calculations_SA!$H$26+(BY$19*BY51),0)</f>
        <v>0</v>
      </c>
      <c r="BZ52" s="63">
        <f>IF(BZ$16 &lt;= 'Data inputs'!$T$16, Calculations_SA!$H$26+(BZ$19*BZ51),0)</f>
        <v>0</v>
      </c>
      <c r="CA52" s="63">
        <f>IF(CA$16 &lt;= 'Data inputs'!$T$16, Calculations_SA!$H$26+(CA$19*CA51),0)</f>
        <v>0</v>
      </c>
      <c r="CB52" s="63">
        <f>IF(CB$16 &lt;= 'Data inputs'!$T$16, Calculations_SA!$H$26+(CB$19*CB51),0)</f>
        <v>0</v>
      </c>
      <c r="CC52" s="63">
        <f>IF(CC$16 &lt;= 'Data inputs'!$T$16, Calculations_SA!$H$26+(CC$19*CC51),0)</f>
        <v>0</v>
      </c>
      <c r="CD52" s="63">
        <f>IF(CD$16 &lt;= 'Data inputs'!$T$16, Calculations_SA!$H$26+(CD$19*CD51),0)</f>
        <v>0</v>
      </c>
      <c r="CE52" s="63">
        <f>IF(CE$16 &lt;= 'Data inputs'!$T$16, Calculations_SA!$H$26+(CE$19*CE51),0)</f>
        <v>0</v>
      </c>
      <c r="CF52" s="63">
        <f>IF(CF$16 &lt;= 'Data inputs'!$T$16, Calculations_SA!$H$26+(CF$19*CF51),0)</f>
        <v>0</v>
      </c>
      <c r="CG52" s="63">
        <f>IF(CG$16 &lt;= 'Data inputs'!$T$16, Calculations_SA!$H$26+(CG$19*CG51),0)</f>
        <v>0</v>
      </c>
      <c r="CH52" s="63">
        <f>IF(CH$16 &lt;= 'Data inputs'!$T$16, Calculations_SA!$H$26+(CH$19*CH51),0)</f>
        <v>0</v>
      </c>
      <c r="CI52" s="63">
        <f>IF(CI$16 &lt;= 'Data inputs'!$T$16, Calculations_SA!$H$26+(CI$19*CI51),0)</f>
        <v>0</v>
      </c>
      <c r="CJ52" s="63">
        <f>IF(CJ$16 &lt;= 'Data inputs'!$T$16, Calculations_SA!$H$26+(CJ$19*CJ51),0)</f>
        <v>0</v>
      </c>
      <c r="CK52" s="63">
        <f>IF(CK$16 &lt;= 'Data inputs'!$T$16, Calculations_SA!$H$26+(CK$19*CK51),0)</f>
        <v>0</v>
      </c>
      <c r="CL52" s="63">
        <f>IF(CL$16 &lt;= 'Data inputs'!$T$16, Calculations_SA!$H$26+(CL$19*CL51),0)</f>
        <v>0</v>
      </c>
      <c r="CM52" s="63">
        <f>IF(CM$16 &lt;= 'Data inputs'!$T$16, Calculations_SA!$H$26+(CM$19*CM51),0)</f>
        <v>0</v>
      </c>
      <c r="CN52" s="63">
        <f>IF(CN$16 &lt;= 'Data inputs'!$T$16, Calculations_SA!$H$26+(CN$19*CN51),0)</f>
        <v>0</v>
      </c>
      <c r="CO52" s="63">
        <f>IF(CO$16 &lt;= 'Data inputs'!$T$16, Calculations_SA!$H$26+(CO$19*CO51),0)</f>
        <v>0</v>
      </c>
      <c r="CP52" s="63">
        <f>IF(CP$16 &lt;= 'Data inputs'!$T$16, Calculations_SA!$H$26+(CP$19*CP51),0)</f>
        <v>0</v>
      </c>
      <c r="CQ52" s="63">
        <f>IF(CQ$16 &lt;= 'Data inputs'!$T$16, Calculations_SA!$H$26+(CQ$19*CQ51),0)</f>
        <v>0</v>
      </c>
      <c r="CR52" s="63">
        <f>IF(CR$16 &lt;= 'Data inputs'!$T$16, Calculations_SA!$H$26+(CR$19*CR51),0)</f>
        <v>0</v>
      </c>
      <c r="CS52" s="63">
        <f>IF(CS$16 &lt;= 'Data inputs'!$T$16, Calculations_SA!$H$26+(CS$19*CS51),0)</f>
        <v>0</v>
      </c>
      <c r="CT52" s="63">
        <f>IF(CT$16 &lt;= 'Data inputs'!$T$16, Calculations_SA!$H$26+(CT$19*CT51),0)</f>
        <v>0</v>
      </c>
      <c r="CU52" s="63">
        <f>IF(CU$16 &lt;= 'Data inputs'!$T$16, Calculations_SA!$H$26+(CU$19*CU51),0)</f>
        <v>0</v>
      </c>
      <c r="CV52" s="63">
        <f>IF(CV$16 &lt;= 'Data inputs'!$T$16, Calculations_SA!$H$26+(CV$19*CV51),0)</f>
        <v>0</v>
      </c>
      <c r="CW52" s="63">
        <f>IF(CW$16 &lt;= 'Data inputs'!$T$16, Calculations_SA!$H$26+(CW$19*CW51),0)</f>
        <v>0</v>
      </c>
      <c r="CX52" s="63">
        <f>IF(CX$16 &lt;= 'Data inputs'!$T$16, Calculations_SA!$H$26+(CX$19*CX51),0)</f>
        <v>0</v>
      </c>
      <c r="CY52" s="63">
        <f>IF(CY$16 &lt;= 'Data inputs'!$T$16, Calculations_SA!$H$26+(CY$19*CY51),0)</f>
        <v>0</v>
      </c>
      <c r="CZ52" s="63">
        <f>IF(CZ$16 &lt;= 'Data inputs'!$T$16, Calculations_SA!$H$26+(CZ$19*CZ51),0)</f>
        <v>0</v>
      </c>
    </row>
    <row r="53" spans="1:104" s="56" customFormat="1" ht="25.5">
      <c r="A53" s="96"/>
      <c r="B53" s="414"/>
      <c r="C53" s="85" t="s">
        <v>447</v>
      </c>
      <c r="D53" s="63">
        <f>D52*D$18</f>
        <v>0</v>
      </c>
      <c r="E53" s="63">
        <f t="shared" ref="E53:BP53" si="17">E52*E$18</f>
        <v>0</v>
      </c>
      <c r="F53" s="63">
        <f t="shared" si="17"/>
        <v>0</v>
      </c>
      <c r="G53" s="63">
        <f t="shared" si="17"/>
        <v>0</v>
      </c>
      <c r="H53" s="63">
        <f t="shared" si="17"/>
        <v>0</v>
      </c>
      <c r="I53" s="63">
        <f t="shared" si="17"/>
        <v>0</v>
      </c>
      <c r="J53" s="63">
        <f t="shared" si="17"/>
        <v>0</v>
      </c>
      <c r="K53" s="63">
        <f t="shared" si="17"/>
        <v>0</v>
      </c>
      <c r="L53" s="63">
        <f t="shared" si="17"/>
        <v>0</v>
      </c>
      <c r="M53" s="63">
        <f t="shared" si="17"/>
        <v>0</v>
      </c>
      <c r="N53" s="63">
        <f t="shared" si="17"/>
        <v>0</v>
      </c>
      <c r="O53" s="63">
        <f t="shared" si="17"/>
        <v>0</v>
      </c>
      <c r="P53" s="63">
        <f t="shared" si="17"/>
        <v>0</v>
      </c>
      <c r="Q53" s="63">
        <f t="shared" si="17"/>
        <v>0</v>
      </c>
      <c r="R53" s="63">
        <f t="shared" si="17"/>
        <v>0</v>
      </c>
      <c r="S53" s="63">
        <f t="shared" si="17"/>
        <v>0</v>
      </c>
      <c r="T53" s="63">
        <f t="shared" si="17"/>
        <v>0</v>
      </c>
      <c r="U53" s="63">
        <f t="shared" si="17"/>
        <v>0</v>
      </c>
      <c r="V53" s="63">
        <f t="shared" si="17"/>
        <v>0</v>
      </c>
      <c r="W53" s="63">
        <f t="shared" si="17"/>
        <v>0</v>
      </c>
      <c r="X53" s="63">
        <f t="shared" si="17"/>
        <v>0</v>
      </c>
      <c r="Y53" s="63">
        <f t="shared" si="17"/>
        <v>0</v>
      </c>
      <c r="Z53" s="63">
        <f t="shared" si="17"/>
        <v>0</v>
      </c>
      <c r="AA53" s="63">
        <f t="shared" si="17"/>
        <v>0</v>
      </c>
      <c r="AB53" s="63">
        <f t="shared" si="17"/>
        <v>0</v>
      </c>
      <c r="AC53" s="63">
        <f t="shared" si="17"/>
        <v>0</v>
      </c>
      <c r="AD53" s="63">
        <f t="shared" si="17"/>
        <v>0</v>
      </c>
      <c r="AE53" s="63">
        <f t="shared" si="17"/>
        <v>0</v>
      </c>
      <c r="AF53" s="63">
        <f t="shared" si="17"/>
        <v>0</v>
      </c>
      <c r="AG53" s="63">
        <f t="shared" si="17"/>
        <v>0</v>
      </c>
      <c r="AH53" s="63">
        <f t="shared" si="17"/>
        <v>0</v>
      </c>
      <c r="AI53" s="63">
        <f t="shared" si="17"/>
        <v>0</v>
      </c>
      <c r="AJ53" s="63">
        <f t="shared" si="17"/>
        <v>0</v>
      </c>
      <c r="AK53" s="63">
        <f t="shared" si="17"/>
        <v>0</v>
      </c>
      <c r="AL53" s="63">
        <f t="shared" si="17"/>
        <v>0</v>
      </c>
      <c r="AM53" s="63">
        <f t="shared" si="17"/>
        <v>0</v>
      </c>
      <c r="AN53" s="63">
        <f t="shared" si="17"/>
        <v>0</v>
      </c>
      <c r="AO53" s="63">
        <f t="shared" si="17"/>
        <v>0</v>
      </c>
      <c r="AP53" s="63">
        <f t="shared" si="17"/>
        <v>0</v>
      </c>
      <c r="AQ53" s="63">
        <f t="shared" si="17"/>
        <v>0</v>
      </c>
      <c r="AR53" s="63">
        <f t="shared" si="17"/>
        <v>0</v>
      </c>
      <c r="AS53" s="63">
        <f t="shared" si="17"/>
        <v>0</v>
      </c>
      <c r="AT53" s="63">
        <f t="shared" si="17"/>
        <v>0</v>
      </c>
      <c r="AU53" s="63">
        <f t="shared" si="17"/>
        <v>0</v>
      </c>
      <c r="AV53" s="63">
        <f t="shared" si="17"/>
        <v>0</v>
      </c>
      <c r="AW53" s="63">
        <f t="shared" si="17"/>
        <v>0</v>
      </c>
      <c r="AX53" s="63">
        <f t="shared" si="17"/>
        <v>0</v>
      </c>
      <c r="AY53" s="63">
        <f t="shared" si="17"/>
        <v>0</v>
      </c>
      <c r="AZ53" s="63">
        <f t="shared" si="17"/>
        <v>0</v>
      </c>
      <c r="BA53" s="63">
        <f t="shared" si="17"/>
        <v>0</v>
      </c>
      <c r="BB53" s="63">
        <f t="shared" si="17"/>
        <v>0</v>
      </c>
      <c r="BC53" s="63">
        <f t="shared" si="17"/>
        <v>0</v>
      </c>
      <c r="BD53" s="63">
        <f t="shared" si="17"/>
        <v>0</v>
      </c>
      <c r="BE53" s="63">
        <f t="shared" si="17"/>
        <v>0</v>
      </c>
      <c r="BF53" s="63">
        <f t="shared" si="17"/>
        <v>0</v>
      </c>
      <c r="BG53" s="63">
        <f t="shared" si="17"/>
        <v>0</v>
      </c>
      <c r="BH53" s="63">
        <f t="shared" si="17"/>
        <v>0</v>
      </c>
      <c r="BI53" s="63">
        <f t="shared" si="17"/>
        <v>0</v>
      </c>
      <c r="BJ53" s="63">
        <f t="shared" si="17"/>
        <v>0</v>
      </c>
      <c r="BK53" s="63">
        <f t="shared" si="17"/>
        <v>0</v>
      </c>
      <c r="BL53" s="63">
        <f t="shared" si="17"/>
        <v>0</v>
      </c>
      <c r="BM53" s="63">
        <f t="shared" si="17"/>
        <v>0</v>
      </c>
      <c r="BN53" s="63">
        <f t="shared" si="17"/>
        <v>0</v>
      </c>
      <c r="BO53" s="63">
        <f t="shared" si="17"/>
        <v>0</v>
      </c>
      <c r="BP53" s="63">
        <f t="shared" si="17"/>
        <v>0</v>
      </c>
      <c r="BQ53" s="63">
        <f t="shared" ref="BQ53:CZ53" si="18">BQ52*BQ$18</f>
        <v>0</v>
      </c>
      <c r="BR53" s="63">
        <f t="shared" si="18"/>
        <v>0</v>
      </c>
      <c r="BS53" s="63">
        <f t="shared" si="18"/>
        <v>0</v>
      </c>
      <c r="BT53" s="63">
        <f t="shared" si="18"/>
        <v>0</v>
      </c>
      <c r="BU53" s="63">
        <f t="shared" si="18"/>
        <v>0</v>
      </c>
      <c r="BV53" s="63">
        <f t="shared" si="18"/>
        <v>0</v>
      </c>
      <c r="BW53" s="63">
        <f t="shared" si="18"/>
        <v>0</v>
      </c>
      <c r="BX53" s="63">
        <f t="shared" si="18"/>
        <v>0</v>
      </c>
      <c r="BY53" s="63">
        <f t="shared" si="18"/>
        <v>0</v>
      </c>
      <c r="BZ53" s="63">
        <f t="shared" si="18"/>
        <v>0</v>
      </c>
      <c r="CA53" s="63">
        <f t="shared" si="18"/>
        <v>0</v>
      </c>
      <c r="CB53" s="63">
        <f t="shared" si="18"/>
        <v>0</v>
      </c>
      <c r="CC53" s="63">
        <f t="shared" si="18"/>
        <v>0</v>
      </c>
      <c r="CD53" s="63">
        <f t="shared" si="18"/>
        <v>0</v>
      </c>
      <c r="CE53" s="63">
        <f t="shared" si="18"/>
        <v>0</v>
      </c>
      <c r="CF53" s="63">
        <f t="shared" si="18"/>
        <v>0</v>
      </c>
      <c r="CG53" s="63">
        <f t="shared" si="18"/>
        <v>0</v>
      </c>
      <c r="CH53" s="63">
        <f t="shared" si="18"/>
        <v>0</v>
      </c>
      <c r="CI53" s="63">
        <f t="shared" si="18"/>
        <v>0</v>
      </c>
      <c r="CJ53" s="63">
        <f t="shared" si="18"/>
        <v>0</v>
      </c>
      <c r="CK53" s="63">
        <f t="shared" si="18"/>
        <v>0</v>
      </c>
      <c r="CL53" s="63">
        <f t="shared" si="18"/>
        <v>0</v>
      </c>
      <c r="CM53" s="63">
        <f t="shared" si="18"/>
        <v>0</v>
      </c>
      <c r="CN53" s="63">
        <f t="shared" si="18"/>
        <v>0</v>
      </c>
      <c r="CO53" s="63">
        <f t="shared" si="18"/>
        <v>0</v>
      </c>
      <c r="CP53" s="63">
        <f t="shared" si="18"/>
        <v>0</v>
      </c>
      <c r="CQ53" s="63">
        <f t="shared" si="18"/>
        <v>0</v>
      </c>
      <c r="CR53" s="63">
        <f t="shared" si="18"/>
        <v>0</v>
      </c>
      <c r="CS53" s="63">
        <f t="shared" si="18"/>
        <v>0</v>
      </c>
      <c r="CT53" s="63">
        <f t="shared" si="18"/>
        <v>0</v>
      </c>
      <c r="CU53" s="63">
        <f t="shared" si="18"/>
        <v>0</v>
      </c>
      <c r="CV53" s="63">
        <f t="shared" si="18"/>
        <v>0</v>
      </c>
      <c r="CW53" s="63">
        <f t="shared" si="18"/>
        <v>0</v>
      </c>
      <c r="CX53" s="63">
        <f t="shared" si="18"/>
        <v>0</v>
      </c>
      <c r="CY53" s="63">
        <f t="shared" si="18"/>
        <v>0</v>
      </c>
      <c r="CZ53" s="63">
        <f t="shared" si="18"/>
        <v>0</v>
      </c>
    </row>
    <row r="54" spans="1:104" s="56" customFormat="1">
      <c r="A54" s="96"/>
      <c r="B54" s="415"/>
      <c r="C54" s="84" t="s">
        <v>448</v>
      </c>
      <c r="D54" s="64">
        <f ca="1">SUM(OFFSET(D53,,,,$D$20))</f>
        <v>0</v>
      </c>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row>
    <row r="55" spans="1:104" s="56" customFormat="1">
      <c r="A55" s="96"/>
      <c r="B55" s="91"/>
      <c r="C55" s="89"/>
      <c r="D55" s="70"/>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87"/>
      <c r="AT55" s="87"/>
      <c r="AU55" s="87"/>
      <c r="AV55" s="87"/>
      <c r="AW55" s="87"/>
      <c r="AX55" s="87"/>
      <c r="AY55" s="87"/>
      <c r="AZ55" s="87"/>
      <c r="BA55" s="87"/>
      <c r="BB55" s="87"/>
      <c r="BC55" s="87"/>
      <c r="BD55" s="87"/>
      <c r="BE55" s="87"/>
      <c r="BF55" s="87"/>
      <c r="BG55" s="87"/>
      <c r="BH55" s="87"/>
      <c r="BI55" s="87"/>
      <c r="BJ55" s="87"/>
      <c r="BK55" s="87"/>
      <c r="BL55" s="87"/>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row>
    <row r="56" spans="1:104" s="195" customFormat="1">
      <c r="A56" s="20"/>
      <c r="B56" s="193" t="s">
        <v>124</v>
      </c>
      <c r="D56" s="196"/>
      <c r="E56" s="196"/>
      <c r="F56" s="196"/>
      <c r="G56" s="196"/>
      <c r="H56" s="196"/>
      <c r="I56" s="196"/>
      <c r="J56" s="196"/>
      <c r="K56" s="196"/>
      <c r="L56" s="196"/>
      <c r="M56" s="196"/>
      <c r="N56" s="196"/>
      <c r="O56" s="196"/>
      <c r="P56" s="196"/>
      <c r="Q56" s="196"/>
      <c r="R56" s="196"/>
      <c r="S56" s="196"/>
      <c r="T56" s="196"/>
      <c r="U56" s="196"/>
      <c r="V56" s="196"/>
      <c r="W56" s="196"/>
      <c r="X56" s="196"/>
      <c r="Y56" s="196"/>
      <c r="Z56" s="196"/>
      <c r="AA56" s="196"/>
      <c r="AB56" s="196"/>
      <c r="AC56" s="196"/>
      <c r="AD56" s="196"/>
      <c r="AE56" s="196"/>
      <c r="AF56" s="196"/>
      <c r="AG56" s="196"/>
      <c r="AH56" s="196"/>
      <c r="AI56" s="196"/>
      <c r="AJ56" s="196"/>
      <c r="AK56" s="196"/>
      <c r="AL56" s="196"/>
      <c r="AM56" s="196"/>
      <c r="AN56" s="196"/>
      <c r="AO56" s="196"/>
      <c r="AP56" s="196"/>
      <c r="AQ56" s="196"/>
      <c r="AR56" s="196"/>
      <c r="AS56" s="196"/>
      <c r="AT56" s="196"/>
      <c r="AU56" s="196"/>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6"/>
      <c r="BT56" s="196"/>
      <c r="BU56" s="196"/>
      <c r="BV56" s="196"/>
      <c r="BW56" s="196"/>
      <c r="BX56" s="196"/>
      <c r="BY56" s="196"/>
      <c r="BZ56" s="196"/>
      <c r="CA56" s="196"/>
      <c r="CB56" s="196"/>
      <c r="CC56" s="196"/>
      <c r="CD56" s="196"/>
      <c r="CE56" s="196"/>
      <c r="CF56" s="196"/>
      <c r="CG56" s="196"/>
      <c r="CH56" s="196"/>
      <c r="CI56" s="196"/>
      <c r="CJ56" s="196"/>
      <c r="CK56" s="196"/>
      <c r="CL56" s="196"/>
      <c r="CM56" s="196"/>
      <c r="CN56" s="196"/>
      <c r="CO56" s="196"/>
      <c r="CP56" s="196"/>
      <c r="CQ56" s="196"/>
      <c r="CR56" s="196"/>
      <c r="CS56" s="196"/>
      <c r="CT56" s="196"/>
      <c r="CU56" s="196"/>
      <c r="CV56" s="196"/>
      <c r="CW56" s="196"/>
      <c r="CX56" s="196"/>
      <c r="CY56" s="196"/>
      <c r="CZ56" s="196"/>
    </row>
    <row r="57" spans="1:104">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c r="BH57" s="90"/>
      <c r="BI57" s="90"/>
      <c r="BJ57" s="90"/>
      <c r="BK57" s="90"/>
      <c r="BL57" s="90"/>
      <c r="BM57" s="90"/>
      <c r="BN57" s="90"/>
      <c r="BO57" s="90"/>
      <c r="BP57" s="90"/>
      <c r="BQ57" s="90"/>
      <c r="BR57" s="90"/>
      <c r="BS57" s="90"/>
      <c r="BT57" s="90"/>
      <c r="BU57" s="90"/>
      <c r="BV57" s="90"/>
      <c r="BW57" s="90"/>
      <c r="BX57" s="90"/>
      <c r="BY57" s="90"/>
      <c r="BZ57" s="90"/>
      <c r="CA57" s="90"/>
      <c r="CB57" s="90"/>
      <c r="CC57" s="90"/>
      <c r="CD57" s="90"/>
      <c r="CE57" s="90"/>
      <c r="CF57" s="90"/>
      <c r="CG57" s="90"/>
      <c r="CH57" s="90"/>
      <c r="CI57" s="90"/>
      <c r="CJ57" s="90"/>
      <c r="CK57" s="90"/>
      <c r="CL57" s="90"/>
      <c r="CM57" s="90"/>
      <c r="CN57" s="90"/>
      <c r="CO57" s="90"/>
      <c r="CP57" s="90"/>
      <c r="CQ57" s="90"/>
      <c r="CR57" s="90"/>
      <c r="CS57" s="90"/>
      <c r="CT57" s="90"/>
      <c r="CU57" s="90"/>
      <c r="CV57" s="90"/>
      <c r="CW57" s="90"/>
      <c r="CX57" s="90"/>
      <c r="CY57" s="90"/>
      <c r="CZ57" s="90"/>
    </row>
    <row r="58" spans="1:104">
      <c r="B58" s="78" t="s">
        <v>187</v>
      </c>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90"/>
      <c r="BH58" s="90"/>
      <c r="BI58" s="90"/>
      <c r="BJ58" s="90"/>
      <c r="BK58" s="90"/>
      <c r="BL58" s="90"/>
      <c r="BM58" s="90"/>
      <c r="BN58" s="90"/>
      <c r="BO58" s="90"/>
      <c r="BP58" s="90"/>
      <c r="BQ58" s="90"/>
      <c r="BR58" s="90"/>
      <c r="BS58" s="90"/>
      <c r="BT58" s="90"/>
      <c r="BU58" s="90"/>
      <c r="BV58" s="90"/>
      <c r="BW58" s="90"/>
      <c r="BX58" s="90"/>
      <c r="BY58" s="90"/>
      <c r="BZ58" s="90"/>
      <c r="CA58" s="90"/>
      <c r="CB58" s="90"/>
      <c r="CC58" s="90"/>
      <c r="CD58" s="90"/>
      <c r="CE58" s="90"/>
      <c r="CF58" s="90"/>
      <c r="CG58" s="90"/>
      <c r="CH58" s="90"/>
      <c r="CI58" s="90"/>
      <c r="CJ58" s="90"/>
      <c r="CK58" s="90"/>
      <c r="CL58" s="90"/>
      <c r="CM58" s="90"/>
      <c r="CN58" s="90"/>
      <c r="CO58" s="90"/>
      <c r="CP58" s="90"/>
      <c r="CQ58" s="90"/>
      <c r="CR58" s="90"/>
      <c r="CS58" s="90"/>
      <c r="CT58" s="90"/>
      <c r="CU58" s="90"/>
      <c r="CV58" s="90"/>
      <c r="CW58" s="90"/>
      <c r="CX58" s="90"/>
      <c r="CY58" s="90"/>
      <c r="CZ58" s="90"/>
    </row>
    <row r="59" spans="1:104" s="56" customFormat="1">
      <c r="A59" s="96"/>
      <c r="B59" s="413" t="s">
        <v>116</v>
      </c>
      <c r="C59" s="84" t="s">
        <v>444</v>
      </c>
      <c r="D59" s="63">
        <f>Calculations_SA!C46</f>
        <v>0</v>
      </c>
      <c r="E59" s="63">
        <f>D59</f>
        <v>0</v>
      </c>
      <c r="F59" s="63">
        <f t="shared" ref="F59:BQ59" si="19">E59</f>
        <v>0</v>
      </c>
      <c r="G59" s="63">
        <f t="shared" si="19"/>
        <v>0</v>
      </c>
      <c r="H59" s="63">
        <f t="shared" si="19"/>
        <v>0</v>
      </c>
      <c r="I59" s="63">
        <f t="shared" si="19"/>
        <v>0</v>
      </c>
      <c r="J59" s="63">
        <f t="shared" si="19"/>
        <v>0</v>
      </c>
      <c r="K59" s="63">
        <f t="shared" si="19"/>
        <v>0</v>
      </c>
      <c r="L59" s="63">
        <f t="shared" si="19"/>
        <v>0</v>
      </c>
      <c r="M59" s="63">
        <f t="shared" si="19"/>
        <v>0</v>
      </c>
      <c r="N59" s="63">
        <f t="shared" si="19"/>
        <v>0</v>
      </c>
      <c r="O59" s="63">
        <f t="shared" si="19"/>
        <v>0</v>
      </c>
      <c r="P59" s="63">
        <f t="shared" si="19"/>
        <v>0</v>
      </c>
      <c r="Q59" s="63">
        <f t="shared" si="19"/>
        <v>0</v>
      </c>
      <c r="R59" s="63">
        <f t="shared" si="19"/>
        <v>0</v>
      </c>
      <c r="S59" s="63">
        <f t="shared" si="19"/>
        <v>0</v>
      </c>
      <c r="T59" s="63">
        <f t="shared" si="19"/>
        <v>0</v>
      </c>
      <c r="U59" s="63">
        <f t="shared" si="19"/>
        <v>0</v>
      </c>
      <c r="V59" s="63">
        <f t="shared" si="19"/>
        <v>0</v>
      </c>
      <c r="W59" s="63">
        <f t="shared" si="19"/>
        <v>0</v>
      </c>
      <c r="X59" s="63">
        <f t="shared" si="19"/>
        <v>0</v>
      </c>
      <c r="Y59" s="63">
        <f t="shared" si="19"/>
        <v>0</v>
      </c>
      <c r="Z59" s="63">
        <f t="shared" si="19"/>
        <v>0</v>
      </c>
      <c r="AA59" s="63">
        <f t="shared" si="19"/>
        <v>0</v>
      </c>
      <c r="AB59" s="63">
        <f t="shared" si="19"/>
        <v>0</v>
      </c>
      <c r="AC59" s="63">
        <f t="shared" si="19"/>
        <v>0</v>
      </c>
      <c r="AD59" s="63">
        <f t="shared" si="19"/>
        <v>0</v>
      </c>
      <c r="AE59" s="63">
        <f t="shared" si="19"/>
        <v>0</v>
      </c>
      <c r="AF59" s="63">
        <f t="shared" si="19"/>
        <v>0</v>
      </c>
      <c r="AG59" s="63">
        <f t="shared" si="19"/>
        <v>0</v>
      </c>
      <c r="AH59" s="63">
        <f t="shared" si="19"/>
        <v>0</v>
      </c>
      <c r="AI59" s="63">
        <f t="shared" si="19"/>
        <v>0</v>
      </c>
      <c r="AJ59" s="63">
        <f t="shared" si="19"/>
        <v>0</v>
      </c>
      <c r="AK59" s="63">
        <f t="shared" si="19"/>
        <v>0</v>
      </c>
      <c r="AL59" s="63">
        <f t="shared" si="19"/>
        <v>0</v>
      </c>
      <c r="AM59" s="63">
        <f t="shared" si="19"/>
        <v>0</v>
      </c>
      <c r="AN59" s="63">
        <f t="shared" si="19"/>
        <v>0</v>
      </c>
      <c r="AO59" s="63">
        <f t="shared" si="19"/>
        <v>0</v>
      </c>
      <c r="AP59" s="63">
        <f t="shared" si="19"/>
        <v>0</v>
      </c>
      <c r="AQ59" s="63">
        <f t="shared" si="19"/>
        <v>0</v>
      </c>
      <c r="AR59" s="63">
        <f t="shared" si="19"/>
        <v>0</v>
      </c>
      <c r="AS59" s="63">
        <f t="shared" si="19"/>
        <v>0</v>
      </c>
      <c r="AT59" s="63">
        <f t="shared" si="19"/>
        <v>0</v>
      </c>
      <c r="AU59" s="63">
        <f t="shared" si="19"/>
        <v>0</v>
      </c>
      <c r="AV59" s="63">
        <f t="shared" si="19"/>
        <v>0</v>
      </c>
      <c r="AW59" s="63">
        <f t="shared" si="19"/>
        <v>0</v>
      </c>
      <c r="AX59" s="63">
        <f t="shared" si="19"/>
        <v>0</v>
      </c>
      <c r="AY59" s="63">
        <f t="shared" si="19"/>
        <v>0</v>
      </c>
      <c r="AZ59" s="63">
        <f t="shared" si="19"/>
        <v>0</v>
      </c>
      <c r="BA59" s="63">
        <f t="shared" si="19"/>
        <v>0</v>
      </c>
      <c r="BB59" s="63">
        <f t="shared" si="19"/>
        <v>0</v>
      </c>
      <c r="BC59" s="63">
        <f t="shared" si="19"/>
        <v>0</v>
      </c>
      <c r="BD59" s="63">
        <f t="shared" si="19"/>
        <v>0</v>
      </c>
      <c r="BE59" s="63">
        <f t="shared" si="19"/>
        <v>0</v>
      </c>
      <c r="BF59" s="63">
        <f t="shared" si="19"/>
        <v>0</v>
      </c>
      <c r="BG59" s="63">
        <f t="shared" si="19"/>
        <v>0</v>
      </c>
      <c r="BH59" s="63">
        <f t="shared" si="19"/>
        <v>0</v>
      </c>
      <c r="BI59" s="63">
        <f t="shared" si="19"/>
        <v>0</v>
      </c>
      <c r="BJ59" s="63">
        <f t="shared" si="19"/>
        <v>0</v>
      </c>
      <c r="BK59" s="63">
        <f t="shared" si="19"/>
        <v>0</v>
      </c>
      <c r="BL59" s="63">
        <f t="shared" si="19"/>
        <v>0</v>
      </c>
      <c r="BM59" s="63">
        <f t="shared" si="19"/>
        <v>0</v>
      </c>
      <c r="BN59" s="63">
        <f t="shared" si="19"/>
        <v>0</v>
      </c>
      <c r="BO59" s="63">
        <f t="shared" si="19"/>
        <v>0</v>
      </c>
      <c r="BP59" s="63">
        <f t="shared" si="19"/>
        <v>0</v>
      </c>
      <c r="BQ59" s="63">
        <f t="shared" si="19"/>
        <v>0</v>
      </c>
      <c r="BR59" s="63">
        <f t="shared" ref="BR59:CZ59" si="20">BQ59</f>
        <v>0</v>
      </c>
      <c r="BS59" s="63">
        <f t="shared" si="20"/>
        <v>0</v>
      </c>
      <c r="BT59" s="63">
        <f t="shared" si="20"/>
        <v>0</v>
      </c>
      <c r="BU59" s="63">
        <f t="shared" si="20"/>
        <v>0</v>
      </c>
      <c r="BV59" s="63">
        <f t="shared" si="20"/>
        <v>0</v>
      </c>
      <c r="BW59" s="63">
        <f t="shared" si="20"/>
        <v>0</v>
      </c>
      <c r="BX59" s="63">
        <f t="shared" si="20"/>
        <v>0</v>
      </c>
      <c r="BY59" s="63">
        <f t="shared" si="20"/>
        <v>0</v>
      </c>
      <c r="BZ59" s="63">
        <f t="shared" si="20"/>
        <v>0</v>
      </c>
      <c r="CA59" s="63">
        <f t="shared" si="20"/>
        <v>0</v>
      </c>
      <c r="CB59" s="63">
        <f t="shared" si="20"/>
        <v>0</v>
      </c>
      <c r="CC59" s="63">
        <f t="shared" si="20"/>
        <v>0</v>
      </c>
      <c r="CD59" s="63">
        <f t="shared" si="20"/>
        <v>0</v>
      </c>
      <c r="CE59" s="63">
        <f t="shared" si="20"/>
        <v>0</v>
      </c>
      <c r="CF59" s="63">
        <f t="shared" si="20"/>
        <v>0</v>
      </c>
      <c r="CG59" s="63">
        <f t="shared" si="20"/>
        <v>0</v>
      </c>
      <c r="CH59" s="63">
        <f t="shared" si="20"/>
        <v>0</v>
      </c>
      <c r="CI59" s="63">
        <f t="shared" si="20"/>
        <v>0</v>
      </c>
      <c r="CJ59" s="63">
        <f t="shared" si="20"/>
        <v>0</v>
      </c>
      <c r="CK59" s="63">
        <f t="shared" si="20"/>
        <v>0</v>
      </c>
      <c r="CL59" s="63">
        <f t="shared" si="20"/>
        <v>0</v>
      </c>
      <c r="CM59" s="63">
        <f t="shared" si="20"/>
        <v>0</v>
      </c>
      <c r="CN59" s="63">
        <f t="shared" si="20"/>
        <v>0</v>
      </c>
      <c r="CO59" s="63">
        <f t="shared" si="20"/>
        <v>0</v>
      </c>
      <c r="CP59" s="63">
        <f t="shared" si="20"/>
        <v>0</v>
      </c>
      <c r="CQ59" s="63">
        <f t="shared" si="20"/>
        <v>0</v>
      </c>
      <c r="CR59" s="63">
        <f t="shared" si="20"/>
        <v>0</v>
      </c>
      <c r="CS59" s="63">
        <f t="shared" si="20"/>
        <v>0</v>
      </c>
      <c r="CT59" s="63">
        <f t="shared" si="20"/>
        <v>0</v>
      </c>
      <c r="CU59" s="63">
        <f t="shared" si="20"/>
        <v>0</v>
      </c>
      <c r="CV59" s="63">
        <f t="shared" si="20"/>
        <v>0</v>
      </c>
      <c r="CW59" s="63">
        <f t="shared" si="20"/>
        <v>0</v>
      </c>
      <c r="CX59" s="63">
        <f t="shared" si="20"/>
        <v>0</v>
      </c>
      <c r="CY59" s="63">
        <f t="shared" si="20"/>
        <v>0</v>
      </c>
      <c r="CZ59" s="63">
        <f t="shared" si="20"/>
        <v>0</v>
      </c>
    </row>
    <row r="60" spans="1:104" s="56" customFormat="1">
      <c r="A60" s="96"/>
      <c r="B60" s="414"/>
      <c r="C60" s="84" t="s">
        <v>446</v>
      </c>
      <c r="D60" s="63">
        <f>IF(D$16 &lt;= 'Data inputs'!$R$24, Calculations_SA!$C$58,0)</f>
        <v>0</v>
      </c>
      <c r="E60" s="63">
        <f>IF(E$16 &lt;= 'Data inputs'!$R$24, Calculations_SA!$C$58,0)</f>
        <v>0</v>
      </c>
      <c r="F60" s="63">
        <f>IF(F$16 &lt;= 'Data inputs'!$R$24, Calculations_SA!$C$58,0)</f>
        <v>0</v>
      </c>
      <c r="G60" s="63">
        <f>IF(G$16 &lt;= 'Data inputs'!$R$24, Calculations_SA!$C$58,0)</f>
        <v>0</v>
      </c>
      <c r="H60" s="63">
        <f>IF(H$16 &lt;= 'Data inputs'!$R$24, Calculations_SA!$C$58,0)</f>
        <v>0</v>
      </c>
      <c r="I60" s="63">
        <f>IF(I$16 &lt;= 'Data inputs'!$R$24, Calculations_SA!$C$58,0)</f>
        <v>0</v>
      </c>
      <c r="J60" s="63">
        <f>IF(J$16 &lt;= 'Data inputs'!$R$24, Calculations_SA!$C$58,0)</f>
        <v>0</v>
      </c>
      <c r="K60" s="63">
        <f>IF(K$16 &lt;= 'Data inputs'!$R$24, Calculations_SA!$C$58,0)</f>
        <v>0</v>
      </c>
      <c r="L60" s="63">
        <f>IF(L$16 &lt;= 'Data inputs'!$R$24, Calculations_SA!$C$58,0)</f>
        <v>0</v>
      </c>
      <c r="M60" s="63">
        <f>IF(M$16 &lt;= 'Data inputs'!$R$24, Calculations_SA!$C$58,0)</f>
        <v>0</v>
      </c>
      <c r="N60" s="63">
        <f>IF(N$16 &lt;= 'Data inputs'!$R$24, Calculations_SA!$C$58,0)</f>
        <v>0</v>
      </c>
      <c r="O60" s="63">
        <f>IF(O$16 &lt;= 'Data inputs'!$R$24, Calculations_SA!$C$58,0)</f>
        <v>0</v>
      </c>
      <c r="P60" s="63">
        <f>IF(P$16 &lt;= 'Data inputs'!$R$24, Calculations_SA!$C$58,0)</f>
        <v>0</v>
      </c>
      <c r="Q60" s="63">
        <f>IF(Q$16 &lt;= 'Data inputs'!$R$24, Calculations_SA!$C$58,0)</f>
        <v>0</v>
      </c>
      <c r="R60" s="63">
        <f>IF(R$16 &lt;= 'Data inputs'!$R$24, Calculations_SA!$C$58,0)</f>
        <v>0</v>
      </c>
      <c r="S60" s="63">
        <f>IF(S$16 &lt;= 'Data inputs'!$R$24, Calculations_SA!$C$58,0)</f>
        <v>0</v>
      </c>
      <c r="T60" s="63">
        <f>IF(T$16 &lt;= 'Data inputs'!$R$24, Calculations_SA!$C$58,0)</f>
        <v>0</v>
      </c>
      <c r="U60" s="63">
        <f>IF(U$16 &lt;= 'Data inputs'!$R$24, Calculations_SA!$C$58,0)</f>
        <v>0</v>
      </c>
      <c r="V60" s="63">
        <f>IF(V$16 &lt;= 'Data inputs'!$R$24, Calculations_SA!$C$58,0)</f>
        <v>0</v>
      </c>
      <c r="W60" s="63">
        <f>IF(W$16 &lt;= 'Data inputs'!$R$24, Calculations_SA!$C$58,0)</f>
        <v>0</v>
      </c>
      <c r="X60" s="63">
        <f>IF(X$16 &lt;= 'Data inputs'!$R$24, Calculations_SA!$C$58,0)</f>
        <v>0</v>
      </c>
      <c r="Y60" s="63">
        <f>IF(Y$16 &lt;= 'Data inputs'!$R$24, Calculations_SA!$C$58,0)</f>
        <v>0</v>
      </c>
      <c r="Z60" s="63">
        <f>IF(Z$16 &lt;= 'Data inputs'!$R$24, Calculations_SA!$C$58,0)</f>
        <v>0</v>
      </c>
      <c r="AA60" s="63">
        <f>IF(AA$16 &lt;= 'Data inputs'!$R$24, Calculations_SA!$C$58,0)</f>
        <v>0</v>
      </c>
      <c r="AB60" s="63">
        <f>IF(AB$16 &lt;= 'Data inputs'!$R$24, Calculations_SA!$C$58,0)</f>
        <v>0</v>
      </c>
      <c r="AC60" s="63">
        <f>IF(AC$16 &lt;= 'Data inputs'!$R$24, Calculations_SA!$C$58,0)</f>
        <v>0</v>
      </c>
      <c r="AD60" s="63">
        <f>IF(AD$16 &lt;= 'Data inputs'!$R$24, Calculations_SA!$C$58,0)</f>
        <v>0</v>
      </c>
      <c r="AE60" s="63">
        <f>IF(AE$16 &lt;= 'Data inputs'!$R$24, Calculations_SA!$C$58,0)</f>
        <v>0</v>
      </c>
      <c r="AF60" s="63">
        <f>IF(AF$16 &lt;= 'Data inputs'!$R$24, Calculations_SA!$C$58,0)</f>
        <v>0</v>
      </c>
      <c r="AG60" s="63">
        <f>IF(AG$16 &lt;= 'Data inputs'!$R$24, Calculations_SA!$C$58,0)</f>
        <v>0</v>
      </c>
      <c r="AH60" s="63">
        <f>IF(AH$16 &lt;= 'Data inputs'!$R$24, Calculations_SA!$C$58,0)</f>
        <v>0</v>
      </c>
      <c r="AI60" s="63">
        <f>IF(AI$16 &lt;= 'Data inputs'!$R$24, Calculations_SA!$C$58,0)</f>
        <v>0</v>
      </c>
      <c r="AJ60" s="63">
        <f>IF(AJ$16 &lt;= 'Data inputs'!$R$24, Calculations_SA!$C$58,0)</f>
        <v>0</v>
      </c>
      <c r="AK60" s="63">
        <f>IF(AK$16 &lt;= 'Data inputs'!$R$24, Calculations_SA!$C$58,0)</f>
        <v>0</v>
      </c>
      <c r="AL60" s="63">
        <f>IF(AL$16 &lt;= 'Data inputs'!$R$24, Calculations_SA!$C$58,0)</f>
        <v>0</v>
      </c>
      <c r="AM60" s="63">
        <f>IF(AM$16 &lt;= 'Data inputs'!$R$24, Calculations_SA!$C$58,0)</f>
        <v>0</v>
      </c>
      <c r="AN60" s="63">
        <f>IF(AN$16 &lt;= 'Data inputs'!$R$24, Calculations_SA!$C$58,0)</f>
        <v>0</v>
      </c>
      <c r="AO60" s="63">
        <f>IF(AO$16 &lt;= 'Data inputs'!$R$24, Calculations_SA!$C$58,0)</f>
        <v>0</v>
      </c>
      <c r="AP60" s="63">
        <f>IF(AP$16 &lt;= 'Data inputs'!$R$24, Calculations_SA!$C$58,0)</f>
        <v>0</v>
      </c>
      <c r="AQ60" s="63">
        <f>IF(AQ$16 &lt;= 'Data inputs'!$R$24, Calculations_SA!$C$58,0)</f>
        <v>0</v>
      </c>
      <c r="AR60" s="63">
        <f>IF(AR$16 &lt;= 'Data inputs'!$R$24, Calculations_SA!$C$58,0)</f>
        <v>0</v>
      </c>
      <c r="AS60" s="63">
        <f>IF(AS$16 &lt;= 'Data inputs'!$R$24, Calculations_SA!$C$58,0)</f>
        <v>0</v>
      </c>
      <c r="AT60" s="63">
        <f>IF(AT$16 &lt;= 'Data inputs'!$R$24, Calculations_SA!$C$58,0)</f>
        <v>0</v>
      </c>
      <c r="AU60" s="63">
        <f>IF(AU$16 &lt;= 'Data inputs'!$R$24, Calculations_SA!$C$58,0)</f>
        <v>0</v>
      </c>
      <c r="AV60" s="63">
        <f>IF(AV$16 &lt;= 'Data inputs'!$R$24, Calculations_SA!$C$58,0)</f>
        <v>0</v>
      </c>
      <c r="AW60" s="63">
        <f>IF(AW$16 &lt;= 'Data inputs'!$R$24, Calculations_SA!$C$58,0)</f>
        <v>0</v>
      </c>
      <c r="AX60" s="63">
        <f>IF(AX$16 &lt;= 'Data inputs'!$R$24, Calculations_SA!$C$58,0)</f>
        <v>0</v>
      </c>
      <c r="AY60" s="63">
        <f>IF(AY$16 &lt;= 'Data inputs'!$R$24, Calculations_SA!$C$58,0)</f>
        <v>0</v>
      </c>
      <c r="AZ60" s="63">
        <f>IF(AZ$16 &lt;= 'Data inputs'!$R$24, Calculations_SA!$C$58,0)</f>
        <v>0</v>
      </c>
      <c r="BA60" s="63">
        <f>IF(BA$16 &lt;= 'Data inputs'!$R$24, Calculations_SA!$C$58,0)</f>
        <v>0</v>
      </c>
      <c r="BB60" s="63">
        <f>IF(BB$16 &lt;= 'Data inputs'!$R$24, Calculations_SA!$C$58,0)</f>
        <v>0</v>
      </c>
      <c r="BC60" s="63">
        <f>IF(BC$16 &lt;= 'Data inputs'!$R$24, Calculations_SA!$C$58,0)</f>
        <v>0</v>
      </c>
      <c r="BD60" s="63">
        <f>IF(BD$16 &lt;= 'Data inputs'!$R$24, Calculations_SA!$C$58,0)</f>
        <v>0</v>
      </c>
      <c r="BE60" s="63">
        <f>IF(BE$16 &lt;= 'Data inputs'!$R$24, Calculations_SA!$C$58,0)</f>
        <v>0</v>
      </c>
      <c r="BF60" s="63">
        <f>IF(BF$16 &lt;= 'Data inputs'!$R$24, Calculations_SA!$C$58,0)</f>
        <v>0</v>
      </c>
      <c r="BG60" s="63">
        <f>IF(BG$16 &lt;= 'Data inputs'!$R$24, Calculations_SA!$C$58,0)</f>
        <v>0</v>
      </c>
      <c r="BH60" s="63">
        <f>IF(BH$16 &lt;= 'Data inputs'!$R$24, Calculations_SA!$C$58,0)</f>
        <v>0</v>
      </c>
      <c r="BI60" s="63">
        <f>IF(BI$16 &lt;= 'Data inputs'!$R$24, Calculations_SA!$C$58,0)</f>
        <v>0</v>
      </c>
      <c r="BJ60" s="63">
        <f>IF(BJ$16 &lt;= 'Data inputs'!$R$24, Calculations_SA!$C$58,0)</f>
        <v>0</v>
      </c>
      <c r="BK60" s="63">
        <f>IF(BK$16 &lt;= 'Data inputs'!$R$24, Calculations_SA!$C$58,0)</f>
        <v>0</v>
      </c>
      <c r="BL60" s="63">
        <f>IF(BL$16 &lt;= 'Data inputs'!$R$24, Calculations_SA!$C$58,0)</f>
        <v>0</v>
      </c>
      <c r="BM60" s="63">
        <f>IF(BM$16 &lt;= 'Data inputs'!$R$24, Calculations_SA!$C$58,0)</f>
        <v>0</v>
      </c>
      <c r="BN60" s="63">
        <f>IF(BN$16 &lt;= 'Data inputs'!$R$24, Calculations_SA!$C$58,0)</f>
        <v>0</v>
      </c>
      <c r="BO60" s="63">
        <f>IF(BO$16 &lt;= 'Data inputs'!$R$24, Calculations_SA!$C$58,0)</f>
        <v>0</v>
      </c>
      <c r="BP60" s="63">
        <f>IF(BP$16 &lt;= 'Data inputs'!$R$24, Calculations_SA!$C$58,0)</f>
        <v>0</v>
      </c>
      <c r="BQ60" s="63">
        <f>IF(BQ$16 &lt;= 'Data inputs'!$R$24, Calculations_SA!$C$58,0)</f>
        <v>0</v>
      </c>
      <c r="BR60" s="63">
        <f>IF(BR$16 &lt;= 'Data inputs'!$R$24, Calculations_SA!$C$58,0)</f>
        <v>0</v>
      </c>
      <c r="BS60" s="63">
        <f>IF(BS$16 &lt;= 'Data inputs'!$R$24, Calculations_SA!$C$58,0)</f>
        <v>0</v>
      </c>
      <c r="BT60" s="63">
        <f>IF(BT$16 &lt;= 'Data inputs'!$R$24, Calculations_SA!$C$58,0)</f>
        <v>0</v>
      </c>
      <c r="BU60" s="63">
        <f>IF(BU$16 &lt;= 'Data inputs'!$R$24, Calculations_SA!$C$58,0)</f>
        <v>0</v>
      </c>
      <c r="BV60" s="63">
        <f>IF(BV$16 &lt;= 'Data inputs'!$R$24, Calculations_SA!$C$58,0)</f>
        <v>0</v>
      </c>
      <c r="BW60" s="63">
        <f>IF(BW$16 &lt;= 'Data inputs'!$R$24, Calculations_SA!$C$58,0)</f>
        <v>0</v>
      </c>
      <c r="BX60" s="63">
        <f>IF(BX$16 &lt;= 'Data inputs'!$R$24, Calculations_SA!$C$58,0)</f>
        <v>0</v>
      </c>
      <c r="BY60" s="63">
        <f>IF(BY$16 &lt;= 'Data inputs'!$R$24, Calculations_SA!$C$58,0)</f>
        <v>0</v>
      </c>
      <c r="BZ60" s="63">
        <f>IF(BZ$16 &lt;= 'Data inputs'!$R$24, Calculations_SA!$C$58,0)</f>
        <v>0</v>
      </c>
      <c r="CA60" s="63">
        <f>IF(CA$16 &lt;= 'Data inputs'!$R$24, Calculations_SA!$C$58,0)</f>
        <v>0</v>
      </c>
      <c r="CB60" s="63">
        <f>IF(CB$16 &lt;= 'Data inputs'!$R$24, Calculations_SA!$C$58,0)</f>
        <v>0</v>
      </c>
      <c r="CC60" s="63">
        <f>IF(CC$16 &lt;= 'Data inputs'!$R$24, Calculations_SA!$C$58,0)</f>
        <v>0</v>
      </c>
      <c r="CD60" s="63">
        <f>IF(CD$16 &lt;= 'Data inputs'!$R$24, Calculations_SA!$C$58,0)</f>
        <v>0</v>
      </c>
      <c r="CE60" s="63">
        <f>IF(CE$16 &lt;= 'Data inputs'!$R$24, Calculations_SA!$C$58,0)</f>
        <v>0</v>
      </c>
      <c r="CF60" s="63">
        <f>IF(CF$16 &lt;= 'Data inputs'!$R$24, Calculations_SA!$C$58,0)</f>
        <v>0</v>
      </c>
      <c r="CG60" s="63">
        <f>IF(CG$16 &lt;= 'Data inputs'!$R$24, Calculations_SA!$C$58,0)</f>
        <v>0</v>
      </c>
      <c r="CH60" s="63">
        <f>IF(CH$16 &lt;= 'Data inputs'!$R$24, Calculations_SA!$C$58,0)</f>
        <v>0</v>
      </c>
      <c r="CI60" s="63">
        <f>IF(CI$16 &lt;= 'Data inputs'!$R$24, Calculations_SA!$C$58,0)</f>
        <v>0</v>
      </c>
      <c r="CJ60" s="63">
        <f>IF(CJ$16 &lt;= 'Data inputs'!$R$24, Calculations_SA!$C$58,0)</f>
        <v>0</v>
      </c>
      <c r="CK60" s="63">
        <f>IF(CK$16 &lt;= 'Data inputs'!$R$24, Calculations_SA!$C$58,0)</f>
        <v>0</v>
      </c>
      <c r="CL60" s="63">
        <f>IF(CL$16 &lt;= 'Data inputs'!$R$24, Calculations_SA!$C$58,0)</f>
        <v>0</v>
      </c>
      <c r="CM60" s="63">
        <f>IF(CM$16 &lt;= 'Data inputs'!$R$24, Calculations_SA!$C$58,0)</f>
        <v>0</v>
      </c>
      <c r="CN60" s="63">
        <f>IF(CN$16 &lt;= 'Data inputs'!$R$24, Calculations_SA!$C$58,0)</f>
        <v>0</v>
      </c>
      <c r="CO60" s="63">
        <f>IF(CO$16 &lt;= 'Data inputs'!$R$24, Calculations_SA!$C$58,0)</f>
        <v>0</v>
      </c>
      <c r="CP60" s="63">
        <f>IF(CP$16 &lt;= 'Data inputs'!$R$24, Calculations_SA!$C$58,0)</f>
        <v>0</v>
      </c>
      <c r="CQ60" s="63">
        <f>IF(CQ$16 &lt;= 'Data inputs'!$R$24, Calculations_SA!$C$58,0)</f>
        <v>0</v>
      </c>
      <c r="CR60" s="63">
        <f>IF(CR$16 &lt;= 'Data inputs'!$R$24, Calculations_SA!$C$58,0)</f>
        <v>0</v>
      </c>
      <c r="CS60" s="63">
        <f>IF(CS$16 &lt;= 'Data inputs'!$R$24, Calculations_SA!$C$58,0)</f>
        <v>0</v>
      </c>
      <c r="CT60" s="63">
        <f>IF(CT$16 &lt;= 'Data inputs'!$R$24, Calculations_SA!$C$58,0)</f>
        <v>0</v>
      </c>
      <c r="CU60" s="63">
        <f>IF(CU$16 &lt;= 'Data inputs'!$R$24, Calculations_SA!$C$58,0)</f>
        <v>0</v>
      </c>
      <c r="CV60" s="63">
        <f>IF(CV$16 &lt;= 'Data inputs'!$R$24, Calculations_SA!$C$58,0)</f>
        <v>0</v>
      </c>
      <c r="CW60" s="63">
        <f>IF(CW$16 &lt;= 'Data inputs'!$R$24, Calculations_SA!$C$58,0)</f>
        <v>0</v>
      </c>
      <c r="CX60" s="63">
        <f>IF(CX$16 &lt;= 'Data inputs'!$R$24, Calculations_SA!$C$58,0)</f>
        <v>0</v>
      </c>
      <c r="CY60" s="63">
        <f>IF(CY$16 &lt;= 'Data inputs'!$R$24, Calculations_SA!$C$58,0)</f>
        <v>0</v>
      </c>
      <c r="CZ60" s="63">
        <f>IF(CZ$16 &lt;= 'Data inputs'!$R$24, Calculations_SA!$C$58,0)</f>
        <v>0</v>
      </c>
    </row>
    <row r="61" spans="1:104" s="56" customFormat="1" ht="25.5">
      <c r="A61" s="96"/>
      <c r="B61" s="414"/>
      <c r="C61" s="85" t="s">
        <v>447</v>
      </c>
      <c r="D61" s="63">
        <f>D60*D$18</f>
        <v>0</v>
      </c>
      <c r="E61" s="63">
        <f t="shared" ref="E61:BP61" si="21">E60*E$18</f>
        <v>0</v>
      </c>
      <c r="F61" s="63">
        <f t="shared" si="21"/>
        <v>0</v>
      </c>
      <c r="G61" s="63">
        <f t="shared" si="21"/>
        <v>0</v>
      </c>
      <c r="H61" s="63">
        <f t="shared" si="21"/>
        <v>0</v>
      </c>
      <c r="I61" s="63">
        <f t="shared" si="21"/>
        <v>0</v>
      </c>
      <c r="J61" s="63">
        <f t="shared" si="21"/>
        <v>0</v>
      </c>
      <c r="K61" s="63">
        <f t="shared" si="21"/>
        <v>0</v>
      </c>
      <c r="L61" s="63">
        <f t="shared" si="21"/>
        <v>0</v>
      </c>
      <c r="M61" s="63">
        <f t="shared" si="21"/>
        <v>0</v>
      </c>
      <c r="N61" s="63">
        <f t="shared" si="21"/>
        <v>0</v>
      </c>
      <c r="O61" s="63">
        <f t="shared" si="21"/>
        <v>0</v>
      </c>
      <c r="P61" s="63">
        <f t="shared" si="21"/>
        <v>0</v>
      </c>
      <c r="Q61" s="63">
        <f t="shared" si="21"/>
        <v>0</v>
      </c>
      <c r="R61" s="63">
        <f t="shared" si="21"/>
        <v>0</v>
      </c>
      <c r="S61" s="63">
        <f t="shared" si="21"/>
        <v>0</v>
      </c>
      <c r="T61" s="63">
        <f t="shared" si="21"/>
        <v>0</v>
      </c>
      <c r="U61" s="63">
        <f t="shared" si="21"/>
        <v>0</v>
      </c>
      <c r="V61" s="63">
        <f t="shared" si="21"/>
        <v>0</v>
      </c>
      <c r="W61" s="63">
        <f t="shared" si="21"/>
        <v>0</v>
      </c>
      <c r="X61" s="63">
        <f t="shared" si="21"/>
        <v>0</v>
      </c>
      <c r="Y61" s="63">
        <f t="shared" si="21"/>
        <v>0</v>
      </c>
      <c r="Z61" s="63">
        <f t="shared" si="21"/>
        <v>0</v>
      </c>
      <c r="AA61" s="63">
        <f t="shared" si="21"/>
        <v>0</v>
      </c>
      <c r="AB61" s="63">
        <f t="shared" si="21"/>
        <v>0</v>
      </c>
      <c r="AC61" s="63">
        <f t="shared" si="21"/>
        <v>0</v>
      </c>
      <c r="AD61" s="63">
        <f t="shared" si="21"/>
        <v>0</v>
      </c>
      <c r="AE61" s="63">
        <f t="shared" si="21"/>
        <v>0</v>
      </c>
      <c r="AF61" s="63">
        <f t="shared" si="21"/>
        <v>0</v>
      </c>
      <c r="AG61" s="63">
        <f t="shared" si="21"/>
        <v>0</v>
      </c>
      <c r="AH61" s="63">
        <f t="shared" si="21"/>
        <v>0</v>
      </c>
      <c r="AI61" s="63">
        <f t="shared" si="21"/>
        <v>0</v>
      </c>
      <c r="AJ61" s="63">
        <f t="shared" si="21"/>
        <v>0</v>
      </c>
      <c r="AK61" s="63">
        <f t="shared" si="21"/>
        <v>0</v>
      </c>
      <c r="AL61" s="63">
        <f t="shared" si="21"/>
        <v>0</v>
      </c>
      <c r="AM61" s="63">
        <f t="shared" si="21"/>
        <v>0</v>
      </c>
      <c r="AN61" s="63">
        <f t="shared" si="21"/>
        <v>0</v>
      </c>
      <c r="AO61" s="63">
        <f t="shared" si="21"/>
        <v>0</v>
      </c>
      <c r="AP61" s="63">
        <f t="shared" si="21"/>
        <v>0</v>
      </c>
      <c r="AQ61" s="63">
        <f t="shared" si="21"/>
        <v>0</v>
      </c>
      <c r="AR61" s="63">
        <f t="shared" si="21"/>
        <v>0</v>
      </c>
      <c r="AS61" s="63">
        <f t="shared" si="21"/>
        <v>0</v>
      </c>
      <c r="AT61" s="63">
        <f t="shared" si="21"/>
        <v>0</v>
      </c>
      <c r="AU61" s="63">
        <f t="shared" si="21"/>
        <v>0</v>
      </c>
      <c r="AV61" s="63">
        <f t="shared" si="21"/>
        <v>0</v>
      </c>
      <c r="AW61" s="63">
        <f t="shared" si="21"/>
        <v>0</v>
      </c>
      <c r="AX61" s="63">
        <f t="shared" si="21"/>
        <v>0</v>
      </c>
      <c r="AY61" s="63">
        <f t="shared" si="21"/>
        <v>0</v>
      </c>
      <c r="AZ61" s="63">
        <f t="shared" si="21"/>
        <v>0</v>
      </c>
      <c r="BA61" s="63">
        <f t="shared" si="21"/>
        <v>0</v>
      </c>
      <c r="BB61" s="63">
        <f t="shared" si="21"/>
        <v>0</v>
      </c>
      <c r="BC61" s="63">
        <f t="shared" si="21"/>
        <v>0</v>
      </c>
      <c r="BD61" s="63">
        <f t="shared" si="21"/>
        <v>0</v>
      </c>
      <c r="BE61" s="63">
        <f t="shared" si="21"/>
        <v>0</v>
      </c>
      <c r="BF61" s="63">
        <f t="shared" si="21"/>
        <v>0</v>
      </c>
      <c r="BG61" s="63">
        <f t="shared" si="21"/>
        <v>0</v>
      </c>
      <c r="BH61" s="63">
        <f t="shared" si="21"/>
        <v>0</v>
      </c>
      <c r="BI61" s="63">
        <f t="shared" si="21"/>
        <v>0</v>
      </c>
      <c r="BJ61" s="63">
        <f t="shared" si="21"/>
        <v>0</v>
      </c>
      <c r="BK61" s="63">
        <f t="shared" si="21"/>
        <v>0</v>
      </c>
      <c r="BL61" s="63">
        <f t="shared" si="21"/>
        <v>0</v>
      </c>
      <c r="BM61" s="63">
        <f t="shared" si="21"/>
        <v>0</v>
      </c>
      <c r="BN61" s="63">
        <f t="shared" si="21"/>
        <v>0</v>
      </c>
      <c r="BO61" s="63">
        <f t="shared" si="21"/>
        <v>0</v>
      </c>
      <c r="BP61" s="63">
        <f t="shared" si="21"/>
        <v>0</v>
      </c>
      <c r="BQ61" s="63">
        <f t="shared" ref="BQ61:CZ61" si="22">BQ60*BQ$18</f>
        <v>0</v>
      </c>
      <c r="BR61" s="63">
        <f t="shared" si="22"/>
        <v>0</v>
      </c>
      <c r="BS61" s="63">
        <f t="shared" si="22"/>
        <v>0</v>
      </c>
      <c r="BT61" s="63">
        <f t="shared" si="22"/>
        <v>0</v>
      </c>
      <c r="BU61" s="63">
        <f t="shared" si="22"/>
        <v>0</v>
      </c>
      <c r="BV61" s="63">
        <f t="shared" si="22"/>
        <v>0</v>
      </c>
      <c r="BW61" s="63">
        <f t="shared" si="22"/>
        <v>0</v>
      </c>
      <c r="BX61" s="63">
        <f t="shared" si="22"/>
        <v>0</v>
      </c>
      <c r="BY61" s="63">
        <f t="shared" si="22"/>
        <v>0</v>
      </c>
      <c r="BZ61" s="63">
        <f t="shared" si="22"/>
        <v>0</v>
      </c>
      <c r="CA61" s="63">
        <f t="shared" si="22"/>
        <v>0</v>
      </c>
      <c r="CB61" s="63">
        <f t="shared" si="22"/>
        <v>0</v>
      </c>
      <c r="CC61" s="63">
        <f t="shared" si="22"/>
        <v>0</v>
      </c>
      <c r="CD61" s="63">
        <f t="shared" si="22"/>
        <v>0</v>
      </c>
      <c r="CE61" s="63">
        <f t="shared" si="22"/>
        <v>0</v>
      </c>
      <c r="CF61" s="63">
        <f t="shared" si="22"/>
        <v>0</v>
      </c>
      <c r="CG61" s="63">
        <f t="shared" si="22"/>
        <v>0</v>
      </c>
      <c r="CH61" s="63">
        <f t="shared" si="22"/>
        <v>0</v>
      </c>
      <c r="CI61" s="63">
        <f t="shared" si="22"/>
        <v>0</v>
      </c>
      <c r="CJ61" s="63">
        <f t="shared" si="22"/>
        <v>0</v>
      </c>
      <c r="CK61" s="63">
        <f t="shared" si="22"/>
        <v>0</v>
      </c>
      <c r="CL61" s="63">
        <f t="shared" si="22"/>
        <v>0</v>
      </c>
      <c r="CM61" s="63">
        <f t="shared" si="22"/>
        <v>0</v>
      </c>
      <c r="CN61" s="63">
        <f t="shared" si="22"/>
        <v>0</v>
      </c>
      <c r="CO61" s="63">
        <f t="shared" si="22"/>
        <v>0</v>
      </c>
      <c r="CP61" s="63">
        <f t="shared" si="22"/>
        <v>0</v>
      </c>
      <c r="CQ61" s="63">
        <f t="shared" si="22"/>
        <v>0</v>
      </c>
      <c r="CR61" s="63">
        <f t="shared" si="22"/>
        <v>0</v>
      </c>
      <c r="CS61" s="63">
        <f t="shared" si="22"/>
        <v>0</v>
      </c>
      <c r="CT61" s="63">
        <f t="shared" si="22"/>
        <v>0</v>
      </c>
      <c r="CU61" s="63">
        <f t="shared" si="22"/>
        <v>0</v>
      </c>
      <c r="CV61" s="63">
        <f t="shared" si="22"/>
        <v>0</v>
      </c>
      <c r="CW61" s="63">
        <f t="shared" si="22"/>
        <v>0</v>
      </c>
      <c r="CX61" s="63">
        <f t="shared" si="22"/>
        <v>0</v>
      </c>
      <c r="CY61" s="63">
        <f t="shared" si="22"/>
        <v>0</v>
      </c>
      <c r="CZ61" s="63">
        <f t="shared" si="22"/>
        <v>0</v>
      </c>
    </row>
    <row r="62" spans="1:104" s="56" customFormat="1">
      <c r="A62" s="96"/>
      <c r="B62" s="415"/>
      <c r="C62" s="84" t="s">
        <v>448</v>
      </c>
      <c r="D62" s="64">
        <f ca="1">SUM(OFFSET(D61,,,,$D$20))</f>
        <v>0</v>
      </c>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row>
    <row r="63" spans="1:104" s="56" customFormat="1">
      <c r="A63" s="96"/>
      <c r="B63" s="88"/>
      <c r="C63" s="89"/>
      <c r="D63" s="70"/>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row>
    <row r="64" spans="1:104" s="56" customFormat="1">
      <c r="A64" s="96"/>
      <c r="B64" s="413" t="s">
        <v>117</v>
      </c>
      <c r="C64" s="84" t="s">
        <v>444</v>
      </c>
      <c r="D64" s="63">
        <f>Calculations_SA!D46</f>
        <v>0</v>
      </c>
      <c r="E64" s="63">
        <f>D64</f>
        <v>0</v>
      </c>
      <c r="F64" s="63">
        <f t="shared" ref="F64:BQ64" si="23">E64</f>
        <v>0</v>
      </c>
      <c r="G64" s="63">
        <f t="shared" si="23"/>
        <v>0</v>
      </c>
      <c r="H64" s="63">
        <f t="shared" si="23"/>
        <v>0</v>
      </c>
      <c r="I64" s="63">
        <f t="shared" si="23"/>
        <v>0</v>
      </c>
      <c r="J64" s="63">
        <f t="shared" si="23"/>
        <v>0</v>
      </c>
      <c r="K64" s="63">
        <f t="shared" si="23"/>
        <v>0</v>
      </c>
      <c r="L64" s="63">
        <f t="shared" si="23"/>
        <v>0</v>
      </c>
      <c r="M64" s="63">
        <f t="shared" si="23"/>
        <v>0</v>
      </c>
      <c r="N64" s="63">
        <f t="shared" si="23"/>
        <v>0</v>
      </c>
      <c r="O64" s="63">
        <f t="shared" si="23"/>
        <v>0</v>
      </c>
      <c r="P64" s="63">
        <f t="shared" si="23"/>
        <v>0</v>
      </c>
      <c r="Q64" s="63">
        <f t="shared" si="23"/>
        <v>0</v>
      </c>
      <c r="R64" s="63">
        <f t="shared" si="23"/>
        <v>0</v>
      </c>
      <c r="S64" s="63">
        <f t="shared" si="23"/>
        <v>0</v>
      </c>
      <c r="T64" s="63">
        <f t="shared" si="23"/>
        <v>0</v>
      </c>
      <c r="U64" s="63">
        <f t="shared" si="23"/>
        <v>0</v>
      </c>
      <c r="V64" s="63">
        <f t="shared" si="23"/>
        <v>0</v>
      </c>
      <c r="W64" s="63">
        <f t="shared" si="23"/>
        <v>0</v>
      </c>
      <c r="X64" s="63">
        <f t="shared" si="23"/>
        <v>0</v>
      </c>
      <c r="Y64" s="63">
        <f t="shared" si="23"/>
        <v>0</v>
      </c>
      <c r="Z64" s="63">
        <f t="shared" si="23"/>
        <v>0</v>
      </c>
      <c r="AA64" s="63">
        <f t="shared" si="23"/>
        <v>0</v>
      </c>
      <c r="AB64" s="63">
        <f t="shared" si="23"/>
        <v>0</v>
      </c>
      <c r="AC64" s="63">
        <f t="shared" si="23"/>
        <v>0</v>
      </c>
      <c r="AD64" s="63">
        <f t="shared" si="23"/>
        <v>0</v>
      </c>
      <c r="AE64" s="63">
        <f t="shared" si="23"/>
        <v>0</v>
      </c>
      <c r="AF64" s="63">
        <f t="shared" si="23"/>
        <v>0</v>
      </c>
      <c r="AG64" s="63">
        <f t="shared" si="23"/>
        <v>0</v>
      </c>
      <c r="AH64" s="63">
        <f t="shared" si="23"/>
        <v>0</v>
      </c>
      <c r="AI64" s="63">
        <f t="shared" si="23"/>
        <v>0</v>
      </c>
      <c r="AJ64" s="63">
        <f t="shared" si="23"/>
        <v>0</v>
      </c>
      <c r="AK64" s="63">
        <f t="shared" si="23"/>
        <v>0</v>
      </c>
      <c r="AL64" s="63">
        <f t="shared" si="23"/>
        <v>0</v>
      </c>
      <c r="AM64" s="63">
        <f t="shared" si="23"/>
        <v>0</v>
      </c>
      <c r="AN64" s="63">
        <f t="shared" si="23"/>
        <v>0</v>
      </c>
      <c r="AO64" s="63">
        <f t="shared" si="23"/>
        <v>0</v>
      </c>
      <c r="AP64" s="63">
        <f t="shared" si="23"/>
        <v>0</v>
      </c>
      <c r="AQ64" s="63">
        <f t="shared" si="23"/>
        <v>0</v>
      </c>
      <c r="AR64" s="63">
        <f t="shared" si="23"/>
        <v>0</v>
      </c>
      <c r="AS64" s="63">
        <f t="shared" si="23"/>
        <v>0</v>
      </c>
      <c r="AT64" s="63">
        <f t="shared" si="23"/>
        <v>0</v>
      </c>
      <c r="AU64" s="63">
        <f t="shared" si="23"/>
        <v>0</v>
      </c>
      <c r="AV64" s="63">
        <f t="shared" si="23"/>
        <v>0</v>
      </c>
      <c r="AW64" s="63">
        <f t="shared" si="23"/>
        <v>0</v>
      </c>
      <c r="AX64" s="63">
        <f t="shared" si="23"/>
        <v>0</v>
      </c>
      <c r="AY64" s="63">
        <f t="shared" si="23"/>
        <v>0</v>
      </c>
      <c r="AZ64" s="63">
        <f t="shared" si="23"/>
        <v>0</v>
      </c>
      <c r="BA64" s="63">
        <f t="shared" si="23"/>
        <v>0</v>
      </c>
      <c r="BB64" s="63">
        <f t="shared" si="23"/>
        <v>0</v>
      </c>
      <c r="BC64" s="63">
        <f t="shared" si="23"/>
        <v>0</v>
      </c>
      <c r="BD64" s="63">
        <f t="shared" si="23"/>
        <v>0</v>
      </c>
      <c r="BE64" s="63">
        <f t="shared" si="23"/>
        <v>0</v>
      </c>
      <c r="BF64" s="63">
        <f t="shared" si="23"/>
        <v>0</v>
      </c>
      <c r="BG64" s="63">
        <f t="shared" si="23"/>
        <v>0</v>
      </c>
      <c r="BH64" s="63">
        <f t="shared" si="23"/>
        <v>0</v>
      </c>
      <c r="BI64" s="63">
        <f t="shared" si="23"/>
        <v>0</v>
      </c>
      <c r="BJ64" s="63">
        <f t="shared" si="23"/>
        <v>0</v>
      </c>
      <c r="BK64" s="63">
        <f t="shared" si="23"/>
        <v>0</v>
      </c>
      <c r="BL64" s="63">
        <f t="shared" si="23"/>
        <v>0</v>
      </c>
      <c r="BM64" s="63">
        <f t="shared" si="23"/>
        <v>0</v>
      </c>
      <c r="BN64" s="63">
        <f t="shared" si="23"/>
        <v>0</v>
      </c>
      <c r="BO64" s="63">
        <f t="shared" si="23"/>
        <v>0</v>
      </c>
      <c r="BP64" s="63">
        <f t="shared" si="23"/>
        <v>0</v>
      </c>
      <c r="BQ64" s="63">
        <f t="shared" si="23"/>
        <v>0</v>
      </c>
      <c r="BR64" s="63">
        <f t="shared" ref="BR64:CZ64" si="24">BQ64</f>
        <v>0</v>
      </c>
      <c r="BS64" s="63">
        <f t="shared" si="24"/>
        <v>0</v>
      </c>
      <c r="BT64" s="63">
        <f t="shared" si="24"/>
        <v>0</v>
      </c>
      <c r="BU64" s="63">
        <f t="shared" si="24"/>
        <v>0</v>
      </c>
      <c r="BV64" s="63">
        <f t="shared" si="24"/>
        <v>0</v>
      </c>
      <c r="BW64" s="63">
        <f t="shared" si="24"/>
        <v>0</v>
      </c>
      <c r="BX64" s="63">
        <f t="shared" si="24"/>
        <v>0</v>
      </c>
      <c r="BY64" s="63">
        <f t="shared" si="24"/>
        <v>0</v>
      </c>
      <c r="BZ64" s="63">
        <f t="shared" si="24"/>
        <v>0</v>
      </c>
      <c r="CA64" s="63">
        <f t="shared" si="24"/>
        <v>0</v>
      </c>
      <c r="CB64" s="63">
        <f t="shared" si="24"/>
        <v>0</v>
      </c>
      <c r="CC64" s="63">
        <f t="shared" si="24"/>
        <v>0</v>
      </c>
      <c r="CD64" s="63">
        <f t="shared" si="24"/>
        <v>0</v>
      </c>
      <c r="CE64" s="63">
        <f t="shared" si="24"/>
        <v>0</v>
      </c>
      <c r="CF64" s="63">
        <f t="shared" si="24"/>
        <v>0</v>
      </c>
      <c r="CG64" s="63">
        <f t="shared" si="24"/>
        <v>0</v>
      </c>
      <c r="CH64" s="63">
        <f t="shared" si="24"/>
        <v>0</v>
      </c>
      <c r="CI64" s="63">
        <f t="shared" si="24"/>
        <v>0</v>
      </c>
      <c r="CJ64" s="63">
        <f t="shared" si="24"/>
        <v>0</v>
      </c>
      <c r="CK64" s="63">
        <f t="shared" si="24"/>
        <v>0</v>
      </c>
      <c r="CL64" s="63">
        <f t="shared" si="24"/>
        <v>0</v>
      </c>
      <c r="CM64" s="63">
        <f t="shared" si="24"/>
        <v>0</v>
      </c>
      <c r="CN64" s="63">
        <f t="shared" si="24"/>
        <v>0</v>
      </c>
      <c r="CO64" s="63">
        <f t="shared" si="24"/>
        <v>0</v>
      </c>
      <c r="CP64" s="63">
        <f t="shared" si="24"/>
        <v>0</v>
      </c>
      <c r="CQ64" s="63">
        <f t="shared" si="24"/>
        <v>0</v>
      </c>
      <c r="CR64" s="63">
        <f t="shared" si="24"/>
        <v>0</v>
      </c>
      <c r="CS64" s="63">
        <f t="shared" si="24"/>
        <v>0</v>
      </c>
      <c r="CT64" s="63">
        <f t="shared" si="24"/>
        <v>0</v>
      </c>
      <c r="CU64" s="63">
        <f t="shared" si="24"/>
        <v>0</v>
      </c>
      <c r="CV64" s="63">
        <f t="shared" si="24"/>
        <v>0</v>
      </c>
      <c r="CW64" s="63">
        <f t="shared" si="24"/>
        <v>0</v>
      </c>
      <c r="CX64" s="63">
        <f t="shared" si="24"/>
        <v>0</v>
      </c>
      <c r="CY64" s="63">
        <f t="shared" si="24"/>
        <v>0</v>
      </c>
      <c r="CZ64" s="63">
        <f t="shared" si="24"/>
        <v>0</v>
      </c>
    </row>
    <row r="65" spans="1:104" s="56" customFormat="1">
      <c r="A65" s="96"/>
      <c r="B65" s="414"/>
      <c r="C65" s="84" t="s">
        <v>446</v>
      </c>
      <c r="D65" s="63">
        <f>IF(D$16 &lt;= 'Data inputs'!$S$24, Calculations_SA!$D$58,0)</f>
        <v>0</v>
      </c>
      <c r="E65" s="63">
        <f>IF(E$16 &lt;= 'Data inputs'!$S$24, Calculations_SA!$D$58,0)</f>
        <v>0</v>
      </c>
      <c r="F65" s="63">
        <f>IF(F$16 &lt;= 'Data inputs'!$S$24, Calculations_SA!$D$58,0)</f>
        <v>0</v>
      </c>
      <c r="G65" s="63">
        <f>IF(G$16 &lt;= 'Data inputs'!$S$24, Calculations_SA!$D$58,0)</f>
        <v>0</v>
      </c>
      <c r="H65" s="63">
        <f>IF(H$16 &lt;= 'Data inputs'!$S$24, Calculations_SA!$D$58,0)</f>
        <v>0</v>
      </c>
      <c r="I65" s="63">
        <f>IF(I$16 &lt;= 'Data inputs'!$S$24, Calculations_SA!$D$58,0)</f>
        <v>0</v>
      </c>
      <c r="J65" s="63">
        <f>IF(J$16 &lt;= 'Data inputs'!$S$24, Calculations_SA!$D$58,0)</f>
        <v>0</v>
      </c>
      <c r="K65" s="63">
        <f>IF(K$16 &lt;= 'Data inputs'!$S$24, Calculations_SA!$D$58,0)</f>
        <v>0</v>
      </c>
      <c r="L65" s="63">
        <f>IF(L$16 &lt;= 'Data inputs'!$S$24, Calculations_SA!$D$58,0)</f>
        <v>0</v>
      </c>
      <c r="M65" s="63">
        <f>IF(M$16 &lt;= 'Data inputs'!$S$24, Calculations_SA!$D$58,0)</f>
        <v>0</v>
      </c>
      <c r="N65" s="63">
        <f>IF(N$16 &lt;= 'Data inputs'!$S$24, Calculations_SA!$D$58,0)</f>
        <v>0</v>
      </c>
      <c r="O65" s="63">
        <f>IF(O$16 &lt;= 'Data inputs'!$S$24, Calculations_SA!$D$58,0)</f>
        <v>0</v>
      </c>
      <c r="P65" s="63">
        <f>IF(P$16 &lt;= 'Data inputs'!$S$24, Calculations_SA!$D$58,0)</f>
        <v>0</v>
      </c>
      <c r="Q65" s="63">
        <f>IF(Q$16 &lt;= 'Data inputs'!$S$24, Calculations_SA!$D$58,0)</f>
        <v>0</v>
      </c>
      <c r="R65" s="63">
        <f>IF(R$16 &lt;= 'Data inputs'!$S$24, Calculations_SA!$D$58,0)</f>
        <v>0</v>
      </c>
      <c r="S65" s="63">
        <f>IF(S$16 &lt;= 'Data inputs'!$S$24, Calculations_SA!$D$58,0)</f>
        <v>0</v>
      </c>
      <c r="T65" s="63">
        <f>IF(T$16 &lt;= 'Data inputs'!$S$24, Calculations_SA!$D$58,0)</f>
        <v>0</v>
      </c>
      <c r="U65" s="63">
        <f>IF(U$16 &lt;= 'Data inputs'!$S$24, Calculations_SA!$D$58,0)</f>
        <v>0</v>
      </c>
      <c r="V65" s="63">
        <f>IF(V$16 &lt;= 'Data inputs'!$S$24, Calculations_SA!$D$58,0)</f>
        <v>0</v>
      </c>
      <c r="W65" s="63">
        <f>IF(W$16 &lt;= 'Data inputs'!$S$24, Calculations_SA!$D$58,0)</f>
        <v>0</v>
      </c>
      <c r="X65" s="63">
        <f>IF(X$16 &lt;= 'Data inputs'!$S$24, Calculations_SA!$D$58,0)</f>
        <v>0</v>
      </c>
      <c r="Y65" s="63">
        <f>IF(Y$16 &lt;= 'Data inputs'!$S$24, Calculations_SA!$D$58,0)</f>
        <v>0</v>
      </c>
      <c r="Z65" s="63">
        <f>IF(Z$16 &lt;= 'Data inputs'!$S$24, Calculations_SA!$D$58,0)</f>
        <v>0</v>
      </c>
      <c r="AA65" s="63">
        <f>IF(AA$16 &lt;= 'Data inputs'!$S$24, Calculations_SA!$D$58,0)</f>
        <v>0</v>
      </c>
      <c r="AB65" s="63">
        <f>IF(AB$16 &lt;= 'Data inputs'!$S$24, Calculations_SA!$D$58,0)</f>
        <v>0</v>
      </c>
      <c r="AC65" s="63">
        <f>IF(AC$16 &lt;= 'Data inputs'!$S$24, Calculations_SA!$D$58,0)</f>
        <v>0</v>
      </c>
      <c r="AD65" s="63">
        <f>IF(AD$16 &lt;= 'Data inputs'!$S$24, Calculations_SA!$D$58,0)</f>
        <v>0</v>
      </c>
      <c r="AE65" s="63">
        <f>IF(AE$16 &lt;= 'Data inputs'!$S$24, Calculations_SA!$D$58,0)</f>
        <v>0</v>
      </c>
      <c r="AF65" s="63">
        <f>IF(AF$16 &lt;= 'Data inputs'!$S$24, Calculations_SA!$D$58,0)</f>
        <v>0</v>
      </c>
      <c r="AG65" s="63">
        <f>IF(AG$16 &lt;= 'Data inputs'!$S$24, Calculations_SA!$D$58,0)</f>
        <v>0</v>
      </c>
      <c r="AH65" s="63">
        <f>IF(AH$16 &lt;= 'Data inputs'!$S$24, Calculations_SA!$D$58,0)</f>
        <v>0</v>
      </c>
      <c r="AI65" s="63">
        <f>IF(AI$16 &lt;= 'Data inputs'!$S$24, Calculations_SA!$D$58,0)</f>
        <v>0</v>
      </c>
      <c r="AJ65" s="63">
        <f>IF(AJ$16 &lt;= 'Data inputs'!$S$24, Calculations_SA!$D$58,0)</f>
        <v>0</v>
      </c>
      <c r="AK65" s="63">
        <f>IF(AK$16 &lt;= 'Data inputs'!$S$24, Calculations_SA!$D$58,0)</f>
        <v>0</v>
      </c>
      <c r="AL65" s="63">
        <f>IF(AL$16 &lt;= 'Data inputs'!$S$24, Calculations_SA!$D$58,0)</f>
        <v>0</v>
      </c>
      <c r="AM65" s="63">
        <f>IF(AM$16 &lt;= 'Data inputs'!$S$24, Calculations_SA!$D$58,0)</f>
        <v>0</v>
      </c>
      <c r="AN65" s="63">
        <f>IF(AN$16 &lt;= 'Data inputs'!$S$24, Calculations_SA!$D$58,0)</f>
        <v>0</v>
      </c>
      <c r="AO65" s="63">
        <f>IF(AO$16 &lt;= 'Data inputs'!$S$24, Calculations_SA!$D$58,0)</f>
        <v>0</v>
      </c>
      <c r="AP65" s="63">
        <f>IF(AP$16 &lt;= 'Data inputs'!$S$24, Calculations_SA!$D$58,0)</f>
        <v>0</v>
      </c>
      <c r="AQ65" s="63">
        <f>IF(AQ$16 &lt;= 'Data inputs'!$S$24, Calculations_SA!$D$58,0)</f>
        <v>0</v>
      </c>
      <c r="AR65" s="63">
        <f>IF(AR$16 &lt;= 'Data inputs'!$S$24, Calculations_SA!$D$58,0)</f>
        <v>0</v>
      </c>
      <c r="AS65" s="63">
        <f>IF(AS$16 &lt;= 'Data inputs'!$S$24, Calculations_SA!$D$58,0)</f>
        <v>0</v>
      </c>
      <c r="AT65" s="63">
        <f>IF(AT$16 &lt;= 'Data inputs'!$S$24, Calculations_SA!$D$58,0)</f>
        <v>0</v>
      </c>
      <c r="AU65" s="63">
        <f>IF(AU$16 &lt;= 'Data inputs'!$S$24, Calculations_SA!$D$58,0)</f>
        <v>0</v>
      </c>
      <c r="AV65" s="63">
        <f>IF(AV$16 &lt;= 'Data inputs'!$S$24, Calculations_SA!$D$58,0)</f>
        <v>0</v>
      </c>
      <c r="AW65" s="63">
        <f>IF(AW$16 &lt;= 'Data inputs'!$S$24, Calculations_SA!$D$58,0)</f>
        <v>0</v>
      </c>
      <c r="AX65" s="63">
        <f>IF(AX$16 &lt;= 'Data inputs'!$S$24, Calculations_SA!$D$58,0)</f>
        <v>0</v>
      </c>
      <c r="AY65" s="63">
        <f>IF(AY$16 &lt;= 'Data inputs'!$S$24, Calculations_SA!$D$58,0)</f>
        <v>0</v>
      </c>
      <c r="AZ65" s="63">
        <f>IF(AZ$16 &lt;= 'Data inputs'!$S$24, Calculations_SA!$D$58,0)</f>
        <v>0</v>
      </c>
      <c r="BA65" s="63">
        <f>IF(BA$16 &lt;= 'Data inputs'!$S$24, Calculations_SA!$D$58,0)</f>
        <v>0</v>
      </c>
      <c r="BB65" s="63">
        <f>IF(BB$16 &lt;= 'Data inputs'!$S$24, Calculations_SA!$D$58,0)</f>
        <v>0</v>
      </c>
      <c r="BC65" s="63">
        <f>IF(BC$16 &lt;= 'Data inputs'!$S$24, Calculations_SA!$D$58,0)</f>
        <v>0</v>
      </c>
      <c r="BD65" s="63">
        <f>IF(BD$16 &lt;= 'Data inputs'!$S$24, Calculations_SA!$D$58,0)</f>
        <v>0</v>
      </c>
      <c r="BE65" s="63">
        <f>IF(BE$16 &lt;= 'Data inputs'!$S$24, Calculations_SA!$D$58,0)</f>
        <v>0</v>
      </c>
      <c r="BF65" s="63">
        <f>IF(BF$16 &lt;= 'Data inputs'!$S$24, Calculations_SA!$D$58,0)</f>
        <v>0</v>
      </c>
      <c r="BG65" s="63">
        <f>IF(BG$16 &lt;= 'Data inputs'!$S$24, Calculations_SA!$D$58,0)</f>
        <v>0</v>
      </c>
      <c r="BH65" s="63">
        <f>IF(BH$16 &lt;= 'Data inputs'!$S$24, Calculations_SA!$D$58,0)</f>
        <v>0</v>
      </c>
      <c r="BI65" s="63">
        <f>IF(BI$16 &lt;= 'Data inputs'!$S$24, Calculations_SA!$D$58,0)</f>
        <v>0</v>
      </c>
      <c r="BJ65" s="63">
        <f>IF(BJ$16 &lt;= 'Data inputs'!$S$24, Calculations_SA!$D$58,0)</f>
        <v>0</v>
      </c>
      <c r="BK65" s="63">
        <f>IF(BK$16 &lt;= 'Data inputs'!$S$24, Calculations_SA!$D$58,0)</f>
        <v>0</v>
      </c>
      <c r="BL65" s="63">
        <f>IF(BL$16 &lt;= 'Data inputs'!$S$24, Calculations_SA!$D$58,0)</f>
        <v>0</v>
      </c>
      <c r="BM65" s="63">
        <f>IF(BM$16 &lt;= 'Data inputs'!$S$24, Calculations_SA!$D$58,0)</f>
        <v>0</v>
      </c>
      <c r="BN65" s="63">
        <f>IF(BN$16 &lt;= 'Data inputs'!$S$24, Calculations_SA!$D$58,0)</f>
        <v>0</v>
      </c>
      <c r="BO65" s="63">
        <f>IF(BO$16 &lt;= 'Data inputs'!$S$24, Calculations_SA!$D$58,0)</f>
        <v>0</v>
      </c>
      <c r="BP65" s="63">
        <f>IF(BP$16 &lt;= 'Data inputs'!$S$24, Calculations_SA!$D$58,0)</f>
        <v>0</v>
      </c>
      <c r="BQ65" s="63">
        <f>IF(BQ$16 &lt;= 'Data inputs'!$S$24, Calculations_SA!$D$58,0)</f>
        <v>0</v>
      </c>
      <c r="BR65" s="63">
        <f>IF(BR$16 &lt;= 'Data inputs'!$S$24, Calculations_SA!$D$58,0)</f>
        <v>0</v>
      </c>
      <c r="BS65" s="63">
        <f>IF(BS$16 &lt;= 'Data inputs'!$S$24, Calculations_SA!$D$58,0)</f>
        <v>0</v>
      </c>
      <c r="BT65" s="63">
        <f>IF(BT$16 &lt;= 'Data inputs'!$S$24, Calculations_SA!$D$58,0)</f>
        <v>0</v>
      </c>
      <c r="BU65" s="63">
        <f>IF(BU$16 &lt;= 'Data inputs'!$S$24, Calculations_SA!$D$58,0)</f>
        <v>0</v>
      </c>
      <c r="BV65" s="63">
        <f>IF(BV$16 &lt;= 'Data inputs'!$S$24, Calculations_SA!$D$58,0)</f>
        <v>0</v>
      </c>
      <c r="BW65" s="63">
        <f>IF(BW$16 &lt;= 'Data inputs'!$S$24, Calculations_SA!$D$58,0)</f>
        <v>0</v>
      </c>
      <c r="BX65" s="63">
        <f>IF(BX$16 &lt;= 'Data inputs'!$S$24, Calculations_SA!$D$58,0)</f>
        <v>0</v>
      </c>
      <c r="BY65" s="63">
        <f>IF(BY$16 &lt;= 'Data inputs'!$S$24, Calculations_SA!$D$58,0)</f>
        <v>0</v>
      </c>
      <c r="BZ65" s="63">
        <f>IF(BZ$16 &lt;= 'Data inputs'!$S$24, Calculations_SA!$D$58,0)</f>
        <v>0</v>
      </c>
      <c r="CA65" s="63">
        <f>IF(CA$16 &lt;= 'Data inputs'!$S$24, Calculations_SA!$D$58,0)</f>
        <v>0</v>
      </c>
      <c r="CB65" s="63">
        <f>IF(CB$16 &lt;= 'Data inputs'!$S$24, Calculations_SA!$D$58,0)</f>
        <v>0</v>
      </c>
      <c r="CC65" s="63">
        <f>IF(CC$16 &lt;= 'Data inputs'!$S$24, Calculations_SA!$D$58,0)</f>
        <v>0</v>
      </c>
      <c r="CD65" s="63">
        <f>IF(CD$16 &lt;= 'Data inputs'!$S$24, Calculations_SA!$D$58,0)</f>
        <v>0</v>
      </c>
      <c r="CE65" s="63">
        <f>IF(CE$16 &lt;= 'Data inputs'!$S$24, Calculations_SA!$D$58,0)</f>
        <v>0</v>
      </c>
      <c r="CF65" s="63">
        <f>IF(CF$16 &lt;= 'Data inputs'!$S$24, Calculations_SA!$D$58,0)</f>
        <v>0</v>
      </c>
      <c r="CG65" s="63">
        <f>IF(CG$16 &lt;= 'Data inputs'!$S$24, Calculations_SA!$D$58,0)</f>
        <v>0</v>
      </c>
      <c r="CH65" s="63">
        <f>IF(CH$16 &lt;= 'Data inputs'!$S$24, Calculations_SA!$D$58,0)</f>
        <v>0</v>
      </c>
      <c r="CI65" s="63">
        <f>IF(CI$16 &lt;= 'Data inputs'!$S$24, Calculations_SA!$D$58,0)</f>
        <v>0</v>
      </c>
      <c r="CJ65" s="63">
        <f>IF(CJ$16 &lt;= 'Data inputs'!$S$24, Calculations_SA!$D$58,0)</f>
        <v>0</v>
      </c>
      <c r="CK65" s="63">
        <f>IF(CK$16 &lt;= 'Data inputs'!$S$24, Calculations_SA!$D$58,0)</f>
        <v>0</v>
      </c>
      <c r="CL65" s="63">
        <f>IF(CL$16 &lt;= 'Data inputs'!$S$24, Calculations_SA!$D$58,0)</f>
        <v>0</v>
      </c>
      <c r="CM65" s="63">
        <f>IF(CM$16 &lt;= 'Data inputs'!$S$24, Calculations_SA!$D$58,0)</f>
        <v>0</v>
      </c>
      <c r="CN65" s="63">
        <f>IF(CN$16 &lt;= 'Data inputs'!$S$24, Calculations_SA!$D$58,0)</f>
        <v>0</v>
      </c>
      <c r="CO65" s="63">
        <f>IF(CO$16 &lt;= 'Data inputs'!$S$24, Calculations_SA!$D$58,0)</f>
        <v>0</v>
      </c>
      <c r="CP65" s="63">
        <f>IF(CP$16 &lt;= 'Data inputs'!$S$24, Calculations_SA!$D$58,0)</f>
        <v>0</v>
      </c>
      <c r="CQ65" s="63">
        <f>IF(CQ$16 &lt;= 'Data inputs'!$S$24, Calculations_SA!$D$58,0)</f>
        <v>0</v>
      </c>
      <c r="CR65" s="63">
        <f>IF(CR$16 &lt;= 'Data inputs'!$S$24, Calculations_SA!$D$58,0)</f>
        <v>0</v>
      </c>
      <c r="CS65" s="63">
        <f>IF(CS$16 &lt;= 'Data inputs'!$S$24, Calculations_SA!$D$58,0)</f>
        <v>0</v>
      </c>
      <c r="CT65" s="63">
        <f>IF(CT$16 &lt;= 'Data inputs'!$S$24, Calculations_SA!$D$58,0)</f>
        <v>0</v>
      </c>
      <c r="CU65" s="63">
        <f>IF(CU$16 &lt;= 'Data inputs'!$S$24, Calculations_SA!$D$58,0)</f>
        <v>0</v>
      </c>
      <c r="CV65" s="63">
        <f>IF(CV$16 &lt;= 'Data inputs'!$S$24, Calculations_SA!$D$58,0)</f>
        <v>0</v>
      </c>
      <c r="CW65" s="63">
        <f>IF(CW$16 &lt;= 'Data inputs'!$S$24, Calculations_SA!$D$58,0)</f>
        <v>0</v>
      </c>
      <c r="CX65" s="63">
        <f>IF(CX$16 &lt;= 'Data inputs'!$S$24, Calculations_SA!$D$58,0)</f>
        <v>0</v>
      </c>
      <c r="CY65" s="63">
        <f>IF(CY$16 &lt;= 'Data inputs'!$S$24, Calculations_SA!$D$58,0)</f>
        <v>0</v>
      </c>
      <c r="CZ65" s="63">
        <f>IF(CZ$16 &lt;= 'Data inputs'!$S$24, Calculations_SA!$D$58,0)</f>
        <v>0</v>
      </c>
    </row>
    <row r="66" spans="1:104" s="56" customFormat="1" ht="25.5">
      <c r="A66" s="96"/>
      <c r="B66" s="414"/>
      <c r="C66" s="85" t="s">
        <v>447</v>
      </c>
      <c r="D66" s="71">
        <f>D65*D$18</f>
        <v>0</v>
      </c>
      <c r="E66" s="71">
        <f t="shared" ref="E66:BP66" si="25">E65*E$18</f>
        <v>0</v>
      </c>
      <c r="F66" s="71">
        <f t="shared" si="25"/>
        <v>0</v>
      </c>
      <c r="G66" s="71">
        <f t="shared" si="25"/>
        <v>0</v>
      </c>
      <c r="H66" s="71">
        <f t="shared" si="25"/>
        <v>0</v>
      </c>
      <c r="I66" s="71">
        <f t="shared" si="25"/>
        <v>0</v>
      </c>
      <c r="J66" s="71">
        <f t="shared" si="25"/>
        <v>0</v>
      </c>
      <c r="K66" s="71">
        <f t="shared" si="25"/>
        <v>0</v>
      </c>
      <c r="L66" s="71">
        <f t="shared" si="25"/>
        <v>0</v>
      </c>
      <c r="M66" s="71">
        <f t="shared" si="25"/>
        <v>0</v>
      </c>
      <c r="N66" s="71">
        <f t="shared" si="25"/>
        <v>0</v>
      </c>
      <c r="O66" s="71">
        <f t="shared" si="25"/>
        <v>0</v>
      </c>
      <c r="P66" s="71">
        <f t="shared" si="25"/>
        <v>0</v>
      </c>
      <c r="Q66" s="71">
        <f t="shared" si="25"/>
        <v>0</v>
      </c>
      <c r="R66" s="71">
        <f t="shared" si="25"/>
        <v>0</v>
      </c>
      <c r="S66" s="71">
        <f t="shared" si="25"/>
        <v>0</v>
      </c>
      <c r="T66" s="71">
        <f t="shared" si="25"/>
        <v>0</v>
      </c>
      <c r="U66" s="71">
        <f t="shared" si="25"/>
        <v>0</v>
      </c>
      <c r="V66" s="71">
        <f t="shared" si="25"/>
        <v>0</v>
      </c>
      <c r="W66" s="71">
        <f t="shared" si="25"/>
        <v>0</v>
      </c>
      <c r="X66" s="71">
        <f t="shared" si="25"/>
        <v>0</v>
      </c>
      <c r="Y66" s="71">
        <f t="shared" si="25"/>
        <v>0</v>
      </c>
      <c r="Z66" s="71">
        <f t="shared" si="25"/>
        <v>0</v>
      </c>
      <c r="AA66" s="71">
        <f t="shared" si="25"/>
        <v>0</v>
      </c>
      <c r="AB66" s="71">
        <f t="shared" si="25"/>
        <v>0</v>
      </c>
      <c r="AC66" s="71">
        <f t="shared" si="25"/>
        <v>0</v>
      </c>
      <c r="AD66" s="71">
        <f t="shared" si="25"/>
        <v>0</v>
      </c>
      <c r="AE66" s="71">
        <f t="shared" si="25"/>
        <v>0</v>
      </c>
      <c r="AF66" s="71">
        <f t="shared" si="25"/>
        <v>0</v>
      </c>
      <c r="AG66" s="71">
        <f t="shared" si="25"/>
        <v>0</v>
      </c>
      <c r="AH66" s="71">
        <f t="shared" si="25"/>
        <v>0</v>
      </c>
      <c r="AI66" s="71">
        <f t="shared" si="25"/>
        <v>0</v>
      </c>
      <c r="AJ66" s="71">
        <f t="shared" si="25"/>
        <v>0</v>
      </c>
      <c r="AK66" s="71">
        <f t="shared" si="25"/>
        <v>0</v>
      </c>
      <c r="AL66" s="71">
        <f t="shared" si="25"/>
        <v>0</v>
      </c>
      <c r="AM66" s="71">
        <f t="shared" si="25"/>
        <v>0</v>
      </c>
      <c r="AN66" s="71">
        <f t="shared" si="25"/>
        <v>0</v>
      </c>
      <c r="AO66" s="71">
        <f t="shared" si="25"/>
        <v>0</v>
      </c>
      <c r="AP66" s="71">
        <f t="shared" si="25"/>
        <v>0</v>
      </c>
      <c r="AQ66" s="71">
        <f t="shared" si="25"/>
        <v>0</v>
      </c>
      <c r="AR66" s="71">
        <f t="shared" si="25"/>
        <v>0</v>
      </c>
      <c r="AS66" s="71">
        <f t="shared" si="25"/>
        <v>0</v>
      </c>
      <c r="AT66" s="71">
        <f t="shared" si="25"/>
        <v>0</v>
      </c>
      <c r="AU66" s="71">
        <f t="shared" si="25"/>
        <v>0</v>
      </c>
      <c r="AV66" s="71">
        <f t="shared" si="25"/>
        <v>0</v>
      </c>
      <c r="AW66" s="71">
        <f t="shared" si="25"/>
        <v>0</v>
      </c>
      <c r="AX66" s="71">
        <f t="shared" si="25"/>
        <v>0</v>
      </c>
      <c r="AY66" s="71">
        <f t="shared" si="25"/>
        <v>0</v>
      </c>
      <c r="AZ66" s="71">
        <f t="shared" si="25"/>
        <v>0</v>
      </c>
      <c r="BA66" s="71">
        <f t="shared" si="25"/>
        <v>0</v>
      </c>
      <c r="BB66" s="71">
        <f t="shared" si="25"/>
        <v>0</v>
      </c>
      <c r="BC66" s="71">
        <f t="shared" si="25"/>
        <v>0</v>
      </c>
      <c r="BD66" s="71">
        <f t="shared" si="25"/>
        <v>0</v>
      </c>
      <c r="BE66" s="71">
        <f t="shared" si="25"/>
        <v>0</v>
      </c>
      <c r="BF66" s="71">
        <f t="shared" si="25"/>
        <v>0</v>
      </c>
      <c r="BG66" s="71">
        <f t="shared" si="25"/>
        <v>0</v>
      </c>
      <c r="BH66" s="71">
        <f t="shared" si="25"/>
        <v>0</v>
      </c>
      <c r="BI66" s="71">
        <f t="shared" si="25"/>
        <v>0</v>
      </c>
      <c r="BJ66" s="71">
        <f t="shared" si="25"/>
        <v>0</v>
      </c>
      <c r="BK66" s="71">
        <f t="shared" si="25"/>
        <v>0</v>
      </c>
      <c r="BL66" s="71">
        <f t="shared" si="25"/>
        <v>0</v>
      </c>
      <c r="BM66" s="63">
        <f t="shared" si="25"/>
        <v>0</v>
      </c>
      <c r="BN66" s="63">
        <f t="shared" si="25"/>
        <v>0</v>
      </c>
      <c r="BO66" s="63">
        <f t="shared" si="25"/>
        <v>0</v>
      </c>
      <c r="BP66" s="63">
        <f t="shared" si="25"/>
        <v>0</v>
      </c>
      <c r="BQ66" s="63">
        <f t="shared" ref="BQ66:CZ66" si="26">BQ65*BQ$18</f>
        <v>0</v>
      </c>
      <c r="BR66" s="63">
        <f t="shared" si="26"/>
        <v>0</v>
      </c>
      <c r="BS66" s="63">
        <f t="shared" si="26"/>
        <v>0</v>
      </c>
      <c r="BT66" s="63">
        <f t="shared" si="26"/>
        <v>0</v>
      </c>
      <c r="BU66" s="63">
        <f t="shared" si="26"/>
        <v>0</v>
      </c>
      <c r="BV66" s="63">
        <f t="shared" si="26"/>
        <v>0</v>
      </c>
      <c r="BW66" s="63">
        <f t="shared" si="26"/>
        <v>0</v>
      </c>
      <c r="BX66" s="63">
        <f t="shared" si="26"/>
        <v>0</v>
      </c>
      <c r="BY66" s="63">
        <f t="shared" si="26"/>
        <v>0</v>
      </c>
      <c r="BZ66" s="63">
        <f t="shared" si="26"/>
        <v>0</v>
      </c>
      <c r="CA66" s="63">
        <f t="shared" si="26"/>
        <v>0</v>
      </c>
      <c r="CB66" s="63">
        <f t="shared" si="26"/>
        <v>0</v>
      </c>
      <c r="CC66" s="63">
        <f t="shared" si="26"/>
        <v>0</v>
      </c>
      <c r="CD66" s="63">
        <f t="shared" si="26"/>
        <v>0</v>
      </c>
      <c r="CE66" s="63">
        <f t="shared" si="26"/>
        <v>0</v>
      </c>
      <c r="CF66" s="63">
        <f t="shared" si="26"/>
        <v>0</v>
      </c>
      <c r="CG66" s="63">
        <f t="shared" si="26"/>
        <v>0</v>
      </c>
      <c r="CH66" s="63">
        <f t="shared" si="26"/>
        <v>0</v>
      </c>
      <c r="CI66" s="63">
        <f t="shared" si="26"/>
        <v>0</v>
      </c>
      <c r="CJ66" s="63">
        <f t="shared" si="26"/>
        <v>0</v>
      </c>
      <c r="CK66" s="63">
        <f t="shared" si="26"/>
        <v>0</v>
      </c>
      <c r="CL66" s="63">
        <f t="shared" si="26"/>
        <v>0</v>
      </c>
      <c r="CM66" s="63">
        <f t="shared" si="26"/>
        <v>0</v>
      </c>
      <c r="CN66" s="63">
        <f t="shared" si="26"/>
        <v>0</v>
      </c>
      <c r="CO66" s="63">
        <f t="shared" si="26"/>
        <v>0</v>
      </c>
      <c r="CP66" s="63">
        <f t="shared" si="26"/>
        <v>0</v>
      </c>
      <c r="CQ66" s="63">
        <f t="shared" si="26"/>
        <v>0</v>
      </c>
      <c r="CR66" s="63">
        <f t="shared" si="26"/>
        <v>0</v>
      </c>
      <c r="CS66" s="63">
        <f t="shared" si="26"/>
        <v>0</v>
      </c>
      <c r="CT66" s="63">
        <f t="shared" si="26"/>
        <v>0</v>
      </c>
      <c r="CU66" s="63">
        <f t="shared" si="26"/>
        <v>0</v>
      </c>
      <c r="CV66" s="63">
        <f t="shared" si="26"/>
        <v>0</v>
      </c>
      <c r="CW66" s="63">
        <f t="shared" si="26"/>
        <v>0</v>
      </c>
      <c r="CX66" s="63">
        <f t="shared" si="26"/>
        <v>0</v>
      </c>
      <c r="CY66" s="63">
        <f t="shared" si="26"/>
        <v>0</v>
      </c>
      <c r="CZ66" s="63">
        <f t="shared" si="26"/>
        <v>0</v>
      </c>
    </row>
    <row r="67" spans="1:104" s="56" customFormat="1" ht="12.6" customHeight="1">
      <c r="A67" s="96"/>
      <c r="B67" s="415"/>
      <c r="C67" s="84" t="s">
        <v>448</v>
      </c>
      <c r="D67" s="69">
        <f ca="1">SUM(OFFSET(D66,,,,$D$20))</f>
        <v>0</v>
      </c>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row>
    <row r="68" spans="1:104">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90"/>
      <c r="BH68" s="90"/>
      <c r="BI68" s="90"/>
      <c r="BJ68" s="90"/>
      <c r="BK68" s="90"/>
      <c r="BL68" s="90"/>
      <c r="BM68" s="90"/>
      <c r="BN68" s="90"/>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row>
    <row r="69" spans="1:104" s="56" customFormat="1">
      <c r="A69" s="96"/>
      <c r="B69" s="413" t="s">
        <v>118</v>
      </c>
      <c r="C69" s="84" t="s">
        <v>444</v>
      </c>
      <c r="D69" s="63">
        <f>Calculations_SA!E46</f>
        <v>0</v>
      </c>
      <c r="E69" s="63">
        <f>D69</f>
        <v>0</v>
      </c>
      <c r="F69" s="63">
        <f t="shared" ref="F69:BQ69" si="27">E69</f>
        <v>0</v>
      </c>
      <c r="G69" s="63">
        <f t="shared" si="27"/>
        <v>0</v>
      </c>
      <c r="H69" s="63">
        <f t="shared" si="27"/>
        <v>0</v>
      </c>
      <c r="I69" s="63">
        <f t="shared" si="27"/>
        <v>0</v>
      </c>
      <c r="J69" s="63">
        <f t="shared" si="27"/>
        <v>0</v>
      </c>
      <c r="K69" s="63">
        <f t="shared" si="27"/>
        <v>0</v>
      </c>
      <c r="L69" s="63">
        <f t="shared" si="27"/>
        <v>0</v>
      </c>
      <c r="M69" s="63">
        <f t="shared" si="27"/>
        <v>0</v>
      </c>
      <c r="N69" s="63">
        <f t="shared" si="27"/>
        <v>0</v>
      </c>
      <c r="O69" s="63">
        <f t="shared" si="27"/>
        <v>0</v>
      </c>
      <c r="P69" s="63">
        <f t="shared" si="27"/>
        <v>0</v>
      </c>
      <c r="Q69" s="63">
        <f t="shared" si="27"/>
        <v>0</v>
      </c>
      <c r="R69" s="63">
        <f t="shared" si="27"/>
        <v>0</v>
      </c>
      <c r="S69" s="63">
        <f t="shared" si="27"/>
        <v>0</v>
      </c>
      <c r="T69" s="63">
        <f t="shared" si="27"/>
        <v>0</v>
      </c>
      <c r="U69" s="63">
        <f t="shared" si="27"/>
        <v>0</v>
      </c>
      <c r="V69" s="63">
        <f t="shared" si="27"/>
        <v>0</v>
      </c>
      <c r="W69" s="63">
        <f t="shared" si="27"/>
        <v>0</v>
      </c>
      <c r="X69" s="63">
        <f t="shared" si="27"/>
        <v>0</v>
      </c>
      <c r="Y69" s="63">
        <f t="shared" si="27"/>
        <v>0</v>
      </c>
      <c r="Z69" s="63">
        <f t="shared" si="27"/>
        <v>0</v>
      </c>
      <c r="AA69" s="63">
        <f t="shared" si="27"/>
        <v>0</v>
      </c>
      <c r="AB69" s="63">
        <f t="shared" si="27"/>
        <v>0</v>
      </c>
      <c r="AC69" s="63">
        <f t="shared" si="27"/>
        <v>0</v>
      </c>
      <c r="AD69" s="63">
        <f t="shared" si="27"/>
        <v>0</v>
      </c>
      <c r="AE69" s="63">
        <f t="shared" si="27"/>
        <v>0</v>
      </c>
      <c r="AF69" s="63">
        <f t="shared" si="27"/>
        <v>0</v>
      </c>
      <c r="AG69" s="63">
        <f t="shared" si="27"/>
        <v>0</v>
      </c>
      <c r="AH69" s="63">
        <f t="shared" si="27"/>
        <v>0</v>
      </c>
      <c r="AI69" s="63">
        <f t="shared" si="27"/>
        <v>0</v>
      </c>
      <c r="AJ69" s="63">
        <f t="shared" si="27"/>
        <v>0</v>
      </c>
      <c r="AK69" s="63">
        <f t="shared" si="27"/>
        <v>0</v>
      </c>
      <c r="AL69" s="63">
        <f t="shared" si="27"/>
        <v>0</v>
      </c>
      <c r="AM69" s="63">
        <f t="shared" si="27"/>
        <v>0</v>
      </c>
      <c r="AN69" s="63">
        <f t="shared" si="27"/>
        <v>0</v>
      </c>
      <c r="AO69" s="63">
        <f t="shared" si="27"/>
        <v>0</v>
      </c>
      <c r="AP69" s="63">
        <f t="shared" si="27"/>
        <v>0</v>
      </c>
      <c r="AQ69" s="63">
        <f t="shared" si="27"/>
        <v>0</v>
      </c>
      <c r="AR69" s="63">
        <f t="shared" si="27"/>
        <v>0</v>
      </c>
      <c r="AS69" s="63">
        <f t="shared" si="27"/>
        <v>0</v>
      </c>
      <c r="AT69" s="63">
        <f t="shared" si="27"/>
        <v>0</v>
      </c>
      <c r="AU69" s="63">
        <f t="shared" si="27"/>
        <v>0</v>
      </c>
      <c r="AV69" s="63">
        <f t="shared" si="27"/>
        <v>0</v>
      </c>
      <c r="AW69" s="63">
        <f t="shared" si="27"/>
        <v>0</v>
      </c>
      <c r="AX69" s="63">
        <f t="shared" si="27"/>
        <v>0</v>
      </c>
      <c r="AY69" s="63">
        <f t="shared" si="27"/>
        <v>0</v>
      </c>
      <c r="AZ69" s="63">
        <f t="shared" si="27"/>
        <v>0</v>
      </c>
      <c r="BA69" s="63">
        <f t="shared" si="27"/>
        <v>0</v>
      </c>
      <c r="BB69" s="63">
        <f t="shared" si="27"/>
        <v>0</v>
      </c>
      <c r="BC69" s="63">
        <f t="shared" si="27"/>
        <v>0</v>
      </c>
      <c r="BD69" s="63">
        <f t="shared" si="27"/>
        <v>0</v>
      </c>
      <c r="BE69" s="63">
        <f t="shared" si="27"/>
        <v>0</v>
      </c>
      <c r="BF69" s="63">
        <f t="shared" si="27"/>
        <v>0</v>
      </c>
      <c r="BG69" s="63">
        <f t="shared" si="27"/>
        <v>0</v>
      </c>
      <c r="BH69" s="63">
        <f t="shared" si="27"/>
        <v>0</v>
      </c>
      <c r="BI69" s="63">
        <f t="shared" si="27"/>
        <v>0</v>
      </c>
      <c r="BJ69" s="63">
        <f t="shared" si="27"/>
        <v>0</v>
      </c>
      <c r="BK69" s="63">
        <f t="shared" si="27"/>
        <v>0</v>
      </c>
      <c r="BL69" s="63">
        <f t="shared" si="27"/>
        <v>0</v>
      </c>
      <c r="BM69" s="63">
        <f t="shared" si="27"/>
        <v>0</v>
      </c>
      <c r="BN69" s="63">
        <f t="shared" si="27"/>
        <v>0</v>
      </c>
      <c r="BO69" s="63">
        <f t="shared" si="27"/>
        <v>0</v>
      </c>
      <c r="BP69" s="63">
        <f t="shared" si="27"/>
        <v>0</v>
      </c>
      <c r="BQ69" s="63">
        <f t="shared" si="27"/>
        <v>0</v>
      </c>
      <c r="BR69" s="63">
        <f t="shared" ref="BR69:CZ69" si="28">BQ69</f>
        <v>0</v>
      </c>
      <c r="BS69" s="63">
        <f t="shared" si="28"/>
        <v>0</v>
      </c>
      <c r="BT69" s="63">
        <f t="shared" si="28"/>
        <v>0</v>
      </c>
      <c r="BU69" s="63">
        <f t="shared" si="28"/>
        <v>0</v>
      </c>
      <c r="BV69" s="63">
        <f t="shared" si="28"/>
        <v>0</v>
      </c>
      <c r="BW69" s="63">
        <f t="shared" si="28"/>
        <v>0</v>
      </c>
      <c r="BX69" s="63">
        <f t="shared" si="28"/>
        <v>0</v>
      </c>
      <c r="BY69" s="63">
        <f t="shared" si="28"/>
        <v>0</v>
      </c>
      <c r="BZ69" s="63">
        <f t="shared" si="28"/>
        <v>0</v>
      </c>
      <c r="CA69" s="63">
        <f t="shared" si="28"/>
        <v>0</v>
      </c>
      <c r="CB69" s="63">
        <f t="shared" si="28"/>
        <v>0</v>
      </c>
      <c r="CC69" s="63">
        <f t="shared" si="28"/>
        <v>0</v>
      </c>
      <c r="CD69" s="63">
        <f t="shared" si="28"/>
        <v>0</v>
      </c>
      <c r="CE69" s="63">
        <f t="shared" si="28"/>
        <v>0</v>
      </c>
      <c r="CF69" s="63">
        <f t="shared" si="28"/>
        <v>0</v>
      </c>
      <c r="CG69" s="63">
        <f t="shared" si="28"/>
        <v>0</v>
      </c>
      <c r="CH69" s="63">
        <f t="shared" si="28"/>
        <v>0</v>
      </c>
      <c r="CI69" s="63">
        <f t="shared" si="28"/>
        <v>0</v>
      </c>
      <c r="CJ69" s="63">
        <f t="shared" si="28"/>
        <v>0</v>
      </c>
      <c r="CK69" s="63">
        <f t="shared" si="28"/>
        <v>0</v>
      </c>
      <c r="CL69" s="63">
        <f t="shared" si="28"/>
        <v>0</v>
      </c>
      <c r="CM69" s="63">
        <f t="shared" si="28"/>
        <v>0</v>
      </c>
      <c r="CN69" s="63">
        <f t="shared" si="28"/>
        <v>0</v>
      </c>
      <c r="CO69" s="63">
        <f t="shared" si="28"/>
        <v>0</v>
      </c>
      <c r="CP69" s="63">
        <f t="shared" si="28"/>
        <v>0</v>
      </c>
      <c r="CQ69" s="63">
        <f t="shared" si="28"/>
        <v>0</v>
      </c>
      <c r="CR69" s="63">
        <f t="shared" si="28"/>
        <v>0</v>
      </c>
      <c r="CS69" s="63">
        <f t="shared" si="28"/>
        <v>0</v>
      </c>
      <c r="CT69" s="63">
        <f t="shared" si="28"/>
        <v>0</v>
      </c>
      <c r="CU69" s="63">
        <f t="shared" si="28"/>
        <v>0</v>
      </c>
      <c r="CV69" s="63">
        <f t="shared" si="28"/>
        <v>0</v>
      </c>
      <c r="CW69" s="63">
        <f t="shared" si="28"/>
        <v>0</v>
      </c>
      <c r="CX69" s="63">
        <f t="shared" si="28"/>
        <v>0</v>
      </c>
      <c r="CY69" s="63">
        <f t="shared" si="28"/>
        <v>0</v>
      </c>
      <c r="CZ69" s="63">
        <f t="shared" si="28"/>
        <v>0</v>
      </c>
    </row>
    <row r="70" spans="1:104" s="56" customFormat="1">
      <c r="A70" s="96"/>
      <c r="B70" s="414"/>
      <c r="C70" s="84" t="s">
        <v>446</v>
      </c>
      <c r="D70" s="63">
        <f>IF(D$16 &lt;= 'Data inputs'!$T$24, Calculations_SA!$E$58,0)</f>
        <v>0</v>
      </c>
      <c r="E70" s="63">
        <f>IF(E$16 &lt;= 'Data inputs'!$T$24, Calculations_SA!$E$58,0)</f>
        <v>0</v>
      </c>
      <c r="F70" s="63">
        <f>IF(F$16 &lt;= 'Data inputs'!$T$24, Calculations_SA!$E$58,0)</f>
        <v>0</v>
      </c>
      <c r="G70" s="63">
        <f>IF(G$16 &lt;= 'Data inputs'!$T$24, Calculations_SA!$E$58,0)</f>
        <v>0</v>
      </c>
      <c r="H70" s="63">
        <f>IF(H$16 &lt;= 'Data inputs'!$T$24, Calculations_SA!$E$58,0)</f>
        <v>0</v>
      </c>
      <c r="I70" s="63">
        <f>IF(I$16 &lt;= 'Data inputs'!$T$24, Calculations_SA!$E$58,0)</f>
        <v>0</v>
      </c>
      <c r="J70" s="63">
        <f>IF(J$16 &lt;= 'Data inputs'!$T$24, Calculations_SA!$E$58,0)</f>
        <v>0</v>
      </c>
      <c r="K70" s="63">
        <f>IF(K$16 &lt;= 'Data inputs'!$T$24, Calculations_SA!$E$58,0)</f>
        <v>0</v>
      </c>
      <c r="L70" s="63">
        <f>IF(L$16 &lt;= 'Data inputs'!$T$24, Calculations_SA!$E$58,0)</f>
        <v>0</v>
      </c>
      <c r="M70" s="63">
        <f>IF(M$16 &lt;= 'Data inputs'!$T$24, Calculations_SA!$E$58,0)</f>
        <v>0</v>
      </c>
      <c r="N70" s="63">
        <f>IF(N$16 &lt;= 'Data inputs'!$T$24, Calculations_SA!$E$58,0)</f>
        <v>0</v>
      </c>
      <c r="O70" s="63">
        <f>IF(O$16 &lt;= 'Data inputs'!$T$24, Calculations_SA!$E$58,0)</f>
        <v>0</v>
      </c>
      <c r="P70" s="63">
        <f>IF(P$16 &lt;= 'Data inputs'!$T$24, Calculations_SA!$E$58,0)</f>
        <v>0</v>
      </c>
      <c r="Q70" s="63">
        <f>IF(Q$16 &lt;= 'Data inputs'!$T$24, Calculations_SA!$E$58,0)</f>
        <v>0</v>
      </c>
      <c r="R70" s="63">
        <f>IF(R$16 &lt;= 'Data inputs'!$T$24, Calculations_SA!$E$58,0)</f>
        <v>0</v>
      </c>
      <c r="S70" s="63">
        <f>IF(S$16 &lt;= 'Data inputs'!$T$24, Calculations_SA!$E$58,0)</f>
        <v>0</v>
      </c>
      <c r="T70" s="63">
        <f>IF(T$16 &lt;= 'Data inputs'!$T$24, Calculations_SA!$E$58,0)</f>
        <v>0</v>
      </c>
      <c r="U70" s="63">
        <f>IF(U$16 &lt;= 'Data inputs'!$T$24, Calculations_SA!$E$58,0)</f>
        <v>0</v>
      </c>
      <c r="V70" s="63">
        <f>IF(V$16 &lt;= 'Data inputs'!$T$24, Calculations_SA!$E$58,0)</f>
        <v>0</v>
      </c>
      <c r="W70" s="63">
        <f>IF(W$16 &lt;= 'Data inputs'!$T$24, Calculations_SA!$E$58,0)</f>
        <v>0</v>
      </c>
      <c r="X70" s="63">
        <f>IF(X$16 &lt;= 'Data inputs'!$T$24, Calculations_SA!$E$58,0)</f>
        <v>0</v>
      </c>
      <c r="Y70" s="63">
        <f>IF(Y$16 &lt;= 'Data inputs'!$T$24, Calculations_SA!$E$58,0)</f>
        <v>0</v>
      </c>
      <c r="Z70" s="63">
        <f>IF(Z$16 &lt;= 'Data inputs'!$T$24, Calculations_SA!$E$58,0)</f>
        <v>0</v>
      </c>
      <c r="AA70" s="63">
        <f>IF(AA$16 &lt;= 'Data inputs'!$T$24, Calculations_SA!$E$58,0)</f>
        <v>0</v>
      </c>
      <c r="AB70" s="63">
        <f>IF(AB$16 &lt;= 'Data inputs'!$T$24, Calculations_SA!$E$58,0)</f>
        <v>0</v>
      </c>
      <c r="AC70" s="63">
        <f>IF(AC$16 &lt;= 'Data inputs'!$T$24, Calculations_SA!$E$58,0)</f>
        <v>0</v>
      </c>
      <c r="AD70" s="63">
        <f>IF(AD$16 &lt;= 'Data inputs'!$T$24, Calculations_SA!$E$58,0)</f>
        <v>0</v>
      </c>
      <c r="AE70" s="63">
        <f>IF(AE$16 &lt;= 'Data inputs'!$T$24, Calculations_SA!$E$58,0)</f>
        <v>0</v>
      </c>
      <c r="AF70" s="63">
        <f>IF(AF$16 &lt;= 'Data inputs'!$T$24, Calculations_SA!$E$58,0)</f>
        <v>0</v>
      </c>
      <c r="AG70" s="63">
        <f>IF(AG$16 &lt;= 'Data inputs'!$T$24, Calculations_SA!$E$58,0)</f>
        <v>0</v>
      </c>
      <c r="AH70" s="63">
        <f>IF(AH$16 &lt;= 'Data inputs'!$T$24, Calculations_SA!$E$58,0)</f>
        <v>0</v>
      </c>
      <c r="AI70" s="63">
        <f>IF(AI$16 &lt;= 'Data inputs'!$T$24, Calculations_SA!$E$58,0)</f>
        <v>0</v>
      </c>
      <c r="AJ70" s="63">
        <f>IF(AJ$16 &lt;= 'Data inputs'!$T$24, Calculations_SA!$E$58,0)</f>
        <v>0</v>
      </c>
      <c r="AK70" s="63">
        <f>IF(AK$16 &lt;= 'Data inputs'!$T$24, Calculations_SA!$E$58,0)</f>
        <v>0</v>
      </c>
      <c r="AL70" s="63">
        <f>IF(AL$16 &lt;= 'Data inputs'!$T$24, Calculations_SA!$E$58,0)</f>
        <v>0</v>
      </c>
      <c r="AM70" s="63">
        <f>IF(AM$16 &lt;= 'Data inputs'!$T$24, Calculations_SA!$E$58,0)</f>
        <v>0</v>
      </c>
      <c r="AN70" s="63">
        <f>IF(AN$16 &lt;= 'Data inputs'!$T$24, Calculations_SA!$E$58,0)</f>
        <v>0</v>
      </c>
      <c r="AO70" s="63">
        <f>IF(AO$16 &lt;= 'Data inputs'!$T$24, Calculations_SA!$E$58,0)</f>
        <v>0</v>
      </c>
      <c r="AP70" s="63">
        <f>IF(AP$16 &lt;= 'Data inputs'!$T$24, Calculations_SA!$E$58,0)</f>
        <v>0</v>
      </c>
      <c r="AQ70" s="63">
        <f>IF(AQ$16 &lt;= 'Data inputs'!$T$24, Calculations_SA!$E$58,0)</f>
        <v>0</v>
      </c>
      <c r="AR70" s="63">
        <f>IF(AR$16 &lt;= 'Data inputs'!$T$24, Calculations_SA!$E$58,0)</f>
        <v>0</v>
      </c>
      <c r="AS70" s="63">
        <f>IF(AS$16 &lt;= 'Data inputs'!$T$24, Calculations_SA!$E$58,0)</f>
        <v>0</v>
      </c>
      <c r="AT70" s="63">
        <f>IF(AT$16 &lt;= 'Data inputs'!$T$24, Calculations_SA!$E$58,0)</f>
        <v>0</v>
      </c>
      <c r="AU70" s="63">
        <f>IF(AU$16 &lt;= 'Data inputs'!$T$24, Calculations_SA!$E$58,0)</f>
        <v>0</v>
      </c>
      <c r="AV70" s="63">
        <f>IF(AV$16 &lt;= 'Data inputs'!$T$24, Calculations_SA!$E$58,0)</f>
        <v>0</v>
      </c>
      <c r="AW70" s="63">
        <f>IF(AW$16 &lt;= 'Data inputs'!$T$24, Calculations_SA!$E$58,0)</f>
        <v>0</v>
      </c>
      <c r="AX70" s="63">
        <f>IF(AX$16 &lt;= 'Data inputs'!$T$24, Calculations_SA!$E$58,0)</f>
        <v>0</v>
      </c>
      <c r="AY70" s="63">
        <f>IF(AY$16 &lt;= 'Data inputs'!$T$24, Calculations_SA!$E$58,0)</f>
        <v>0</v>
      </c>
      <c r="AZ70" s="63">
        <f>IF(AZ$16 &lt;= 'Data inputs'!$T$24, Calculations_SA!$E$58,0)</f>
        <v>0</v>
      </c>
      <c r="BA70" s="63">
        <f>IF(BA$16 &lt;= 'Data inputs'!$T$24, Calculations_SA!$E$58,0)</f>
        <v>0</v>
      </c>
      <c r="BB70" s="63">
        <f>IF(BB$16 &lt;= 'Data inputs'!$T$24, Calculations_SA!$E$58,0)</f>
        <v>0</v>
      </c>
      <c r="BC70" s="63">
        <f>IF(BC$16 &lt;= 'Data inputs'!$T$24, Calculations_SA!$E$58,0)</f>
        <v>0</v>
      </c>
      <c r="BD70" s="63">
        <f>IF(BD$16 &lt;= 'Data inputs'!$T$24, Calculations_SA!$E$58,0)</f>
        <v>0</v>
      </c>
      <c r="BE70" s="63">
        <f>IF(BE$16 &lt;= 'Data inputs'!$T$24, Calculations_SA!$E$58,0)</f>
        <v>0</v>
      </c>
      <c r="BF70" s="63">
        <f>IF(BF$16 &lt;= 'Data inputs'!$T$24, Calculations_SA!$E$58,0)</f>
        <v>0</v>
      </c>
      <c r="BG70" s="63">
        <f>IF(BG$16 &lt;= 'Data inputs'!$T$24, Calculations_SA!$E$58,0)</f>
        <v>0</v>
      </c>
      <c r="BH70" s="63">
        <f>IF(BH$16 &lt;= 'Data inputs'!$T$24, Calculations_SA!$E$58,0)</f>
        <v>0</v>
      </c>
      <c r="BI70" s="63">
        <f>IF(BI$16 &lt;= 'Data inputs'!$T$24, Calculations_SA!$E$58,0)</f>
        <v>0</v>
      </c>
      <c r="BJ70" s="63">
        <f>IF(BJ$16 &lt;= 'Data inputs'!$T$24, Calculations_SA!$E$58,0)</f>
        <v>0</v>
      </c>
      <c r="BK70" s="63">
        <f>IF(BK$16 &lt;= 'Data inputs'!$T$24, Calculations_SA!$E$58,0)</f>
        <v>0</v>
      </c>
      <c r="BL70" s="63">
        <f>IF(BL$16 &lt;= 'Data inputs'!$T$24, Calculations_SA!$E$58,0)</f>
        <v>0</v>
      </c>
      <c r="BM70" s="63">
        <f>IF(BM$16 &lt;= 'Data inputs'!$T$24, Calculations_SA!$E$58,0)</f>
        <v>0</v>
      </c>
      <c r="BN70" s="63">
        <f>IF(BN$16 &lt;= 'Data inputs'!$T$24, Calculations_SA!$E$58,0)</f>
        <v>0</v>
      </c>
      <c r="BO70" s="63">
        <f>IF(BO$16 &lt;= 'Data inputs'!$T$24, Calculations_SA!$E$58,0)</f>
        <v>0</v>
      </c>
      <c r="BP70" s="63">
        <f>IF(BP$16 &lt;= 'Data inputs'!$T$24, Calculations_SA!$E$58,0)</f>
        <v>0</v>
      </c>
      <c r="BQ70" s="63">
        <f>IF(BQ$16 &lt;= 'Data inputs'!$T$24, Calculations_SA!$E$58,0)</f>
        <v>0</v>
      </c>
      <c r="BR70" s="63">
        <f>IF(BR$16 &lt;= 'Data inputs'!$T$24, Calculations_SA!$E$58,0)</f>
        <v>0</v>
      </c>
      <c r="BS70" s="63">
        <f>IF(BS$16 &lt;= 'Data inputs'!$T$24, Calculations_SA!$E$58,0)</f>
        <v>0</v>
      </c>
      <c r="BT70" s="63">
        <f>IF(BT$16 &lt;= 'Data inputs'!$T$24, Calculations_SA!$E$58,0)</f>
        <v>0</v>
      </c>
      <c r="BU70" s="63">
        <f>IF(BU$16 &lt;= 'Data inputs'!$T$24, Calculations_SA!$E$58,0)</f>
        <v>0</v>
      </c>
      <c r="BV70" s="63">
        <f>IF(BV$16 &lt;= 'Data inputs'!$T$24, Calculations_SA!$E$58,0)</f>
        <v>0</v>
      </c>
      <c r="BW70" s="63">
        <f>IF(BW$16 &lt;= 'Data inputs'!$T$24, Calculations_SA!$E$58,0)</f>
        <v>0</v>
      </c>
      <c r="BX70" s="63">
        <f>IF(BX$16 &lt;= 'Data inputs'!$T$24, Calculations_SA!$E$58,0)</f>
        <v>0</v>
      </c>
      <c r="BY70" s="63">
        <f>IF(BY$16 &lt;= 'Data inputs'!$T$24, Calculations_SA!$E$58,0)</f>
        <v>0</v>
      </c>
      <c r="BZ70" s="63">
        <f>IF(BZ$16 &lt;= 'Data inputs'!$T$24, Calculations_SA!$E$58,0)</f>
        <v>0</v>
      </c>
      <c r="CA70" s="63">
        <f>IF(CA$16 &lt;= 'Data inputs'!$T$24, Calculations_SA!$E$58,0)</f>
        <v>0</v>
      </c>
      <c r="CB70" s="63">
        <f>IF(CB$16 &lt;= 'Data inputs'!$T$24, Calculations_SA!$E$58,0)</f>
        <v>0</v>
      </c>
      <c r="CC70" s="63">
        <f>IF(CC$16 &lt;= 'Data inputs'!$T$24, Calculations_SA!$E$58,0)</f>
        <v>0</v>
      </c>
      <c r="CD70" s="63">
        <f>IF(CD$16 &lt;= 'Data inputs'!$T$24, Calculations_SA!$E$58,0)</f>
        <v>0</v>
      </c>
      <c r="CE70" s="63">
        <f>IF(CE$16 &lt;= 'Data inputs'!$T$24, Calculations_SA!$E$58,0)</f>
        <v>0</v>
      </c>
      <c r="CF70" s="63">
        <f>IF(CF$16 &lt;= 'Data inputs'!$T$24, Calculations_SA!$E$58,0)</f>
        <v>0</v>
      </c>
      <c r="CG70" s="63">
        <f>IF(CG$16 &lt;= 'Data inputs'!$T$24, Calculations_SA!$E$58,0)</f>
        <v>0</v>
      </c>
      <c r="CH70" s="63">
        <f>IF(CH$16 &lt;= 'Data inputs'!$T$24, Calculations_SA!$E$58,0)</f>
        <v>0</v>
      </c>
      <c r="CI70" s="63">
        <f>IF(CI$16 &lt;= 'Data inputs'!$T$24, Calculations_SA!$E$58,0)</f>
        <v>0</v>
      </c>
      <c r="CJ70" s="63">
        <f>IF(CJ$16 &lt;= 'Data inputs'!$T$24, Calculations_SA!$E$58,0)</f>
        <v>0</v>
      </c>
      <c r="CK70" s="63">
        <f>IF(CK$16 &lt;= 'Data inputs'!$T$24, Calculations_SA!$E$58,0)</f>
        <v>0</v>
      </c>
      <c r="CL70" s="63">
        <f>IF(CL$16 &lt;= 'Data inputs'!$T$24, Calculations_SA!$E$58,0)</f>
        <v>0</v>
      </c>
      <c r="CM70" s="63">
        <f>IF(CM$16 &lt;= 'Data inputs'!$T$24, Calculations_SA!$E$58,0)</f>
        <v>0</v>
      </c>
      <c r="CN70" s="63">
        <f>IF(CN$16 &lt;= 'Data inputs'!$T$24, Calculations_SA!$E$58,0)</f>
        <v>0</v>
      </c>
      <c r="CO70" s="63">
        <f>IF(CO$16 &lt;= 'Data inputs'!$T$24, Calculations_SA!$E$58,0)</f>
        <v>0</v>
      </c>
      <c r="CP70" s="63">
        <f>IF(CP$16 &lt;= 'Data inputs'!$T$24, Calculations_SA!$E$58,0)</f>
        <v>0</v>
      </c>
      <c r="CQ70" s="63">
        <f>IF(CQ$16 &lt;= 'Data inputs'!$T$24, Calculations_SA!$E$58,0)</f>
        <v>0</v>
      </c>
      <c r="CR70" s="63">
        <f>IF(CR$16 &lt;= 'Data inputs'!$T$24, Calculations_SA!$E$58,0)</f>
        <v>0</v>
      </c>
      <c r="CS70" s="63">
        <f>IF(CS$16 &lt;= 'Data inputs'!$T$24, Calculations_SA!$E$58,0)</f>
        <v>0</v>
      </c>
      <c r="CT70" s="63">
        <f>IF(CT$16 &lt;= 'Data inputs'!$T$24, Calculations_SA!$E$58,0)</f>
        <v>0</v>
      </c>
      <c r="CU70" s="63">
        <f>IF(CU$16 &lt;= 'Data inputs'!$T$24, Calculations_SA!$E$58,0)</f>
        <v>0</v>
      </c>
      <c r="CV70" s="63">
        <f>IF(CV$16 &lt;= 'Data inputs'!$T$24, Calculations_SA!$E$58,0)</f>
        <v>0</v>
      </c>
      <c r="CW70" s="63">
        <f>IF(CW$16 &lt;= 'Data inputs'!$T$24, Calculations_SA!$E$58,0)</f>
        <v>0</v>
      </c>
      <c r="CX70" s="63">
        <f>IF(CX$16 &lt;= 'Data inputs'!$T$24, Calculations_SA!$E$58,0)</f>
        <v>0</v>
      </c>
      <c r="CY70" s="63">
        <f>IF(CY$16 &lt;= 'Data inputs'!$T$24, Calculations_SA!$E$58,0)</f>
        <v>0</v>
      </c>
      <c r="CZ70" s="63">
        <f>IF(CZ$16 &lt;= 'Data inputs'!$T$24, Calculations_SA!$E$58,0)</f>
        <v>0</v>
      </c>
    </row>
    <row r="71" spans="1:104" s="56" customFormat="1" ht="25.5">
      <c r="A71" s="96"/>
      <c r="B71" s="414"/>
      <c r="C71" s="85" t="s">
        <v>447</v>
      </c>
      <c r="D71" s="71">
        <f>D70*D$18</f>
        <v>0</v>
      </c>
      <c r="E71" s="71">
        <f t="shared" ref="E71:BP71" si="29">E70*E$18</f>
        <v>0</v>
      </c>
      <c r="F71" s="71">
        <f t="shared" si="29"/>
        <v>0</v>
      </c>
      <c r="G71" s="71">
        <f t="shared" si="29"/>
        <v>0</v>
      </c>
      <c r="H71" s="71">
        <f t="shared" si="29"/>
        <v>0</v>
      </c>
      <c r="I71" s="71">
        <f t="shared" si="29"/>
        <v>0</v>
      </c>
      <c r="J71" s="71">
        <f t="shared" si="29"/>
        <v>0</v>
      </c>
      <c r="K71" s="71">
        <f t="shared" si="29"/>
        <v>0</v>
      </c>
      <c r="L71" s="71">
        <f t="shared" si="29"/>
        <v>0</v>
      </c>
      <c r="M71" s="71">
        <f t="shared" si="29"/>
        <v>0</v>
      </c>
      <c r="N71" s="71">
        <f t="shared" si="29"/>
        <v>0</v>
      </c>
      <c r="O71" s="71">
        <f t="shared" si="29"/>
        <v>0</v>
      </c>
      <c r="P71" s="71">
        <f t="shared" si="29"/>
        <v>0</v>
      </c>
      <c r="Q71" s="71">
        <f t="shared" si="29"/>
        <v>0</v>
      </c>
      <c r="R71" s="71">
        <f t="shared" si="29"/>
        <v>0</v>
      </c>
      <c r="S71" s="71">
        <f t="shared" si="29"/>
        <v>0</v>
      </c>
      <c r="T71" s="71">
        <f t="shared" si="29"/>
        <v>0</v>
      </c>
      <c r="U71" s="71">
        <f t="shared" si="29"/>
        <v>0</v>
      </c>
      <c r="V71" s="71">
        <f t="shared" si="29"/>
        <v>0</v>
      </c>
      <c r="W71" s="71">
        <f t="shared" si="29"/>
        <v>0</v>
      </c>
      <c r="X71" s="71">
        <f t="shared" si="29"/>
        <v>0</v>
      </c>
      <c r="Y71" s="71">
        <f t="shared" si="29"/>
        <v>0</v>
      </c>
      <c r="Z71" s="71">
        <f t="shared" si="29"/>
        <v>0</v>
      </c>
      <c r="AA71" s="71">
        <f t="shared" si="29"/>
        <v>0</v>
      </c>
      <c r="AB71" s="71">
        <f t="shared" si="29"/>
        <v>0</v>
      </c>
      <c r="AC71" s="71">
        <f t="shared" si="29"/>
        <v>0</v>
      </c>
      <c r="AD71" s="71">
        <f t="shared" si="29"/>
        <v>0</v>
      </c>
      <c r="AE71" s="71">
        <f t="shared" si="29"/>
        <v>0</v>
      </c>
      <c r="AF71" s="71">
        <f t="shared" si="29"/>
        <v>0</v>
      </c>
      <c r="AG71" s="71">
        <f t="shared" si="29"/>
        <v>0</v>
      </c>
      <c r="AH71" s="71">
        <f t="shared" si="29"/>
        <v>0</v>
      </c>
      <c r="AI71" s="71">
        <f t="shared" si="29"/>
        <v>0</v>
      </c>
      <c r="AJ71" s="71">
        <f t="shared" si="29"/>
        <v>0</v>
      </c>
      <c r="AK71" s="71">
        <f t="shared" si="29"/>
        <v>0</v>
      </c>
      <c r="AL71" s="71">
        <f t="shared" si="29"/>
        <v>0</v>
      </c>
      <c r="AM71" s="71">
        <f t="shared" si="29"/>
        <v>0</v>
      </c>
      <c r="AN71" s="71">
        <f t="shared" si="29"/>
        <v>0</v>
      </c>
      <c r="AO71" s="71">
        <f t="shared" si="29"/>
        <v>0</v>
      </c>
      <c r="AP71" s="71">
        <f t="shared" si="29"/>
        <v>0</v>
      </c>
      <c r="AQ71" s="71">
        <f t="shared" si="29"/>
        <v>0</v>
      </c>
      <c r="AR71" s="71">
        <f t="shared" si="29"/>
        <v>0</v>
      </c>
      <c r="AS71" s="71">
        <f t="shared" si="29"/>
        <v>0</v>
      </c>
      <c r="AT71" s="71">
        <f t="shared" si="29"/>
        <v>0</v>
      </c>
      <c r="AU71" s="71">
        <f t="shared" si="29"/>
        <v>0</v>
      </c>
      <c r="AV71" s="71">
        <f t="shared" si="29"/>
        <v>0</v>
      </c>
      <c r="AW71" s="71">
        <f t="shared" si="29"/>
        <v>0</v>
      </c>
      <c r="AX71" s="71">
        <f t="shared" si="29"/>
        <v>0</v>
      </c>
      <c r="AY71" s="71">
        <f t="shared" si="29"/>
        <v>0</v>
      </c>
      <c r="AZ71" s="71">
        <f t="shared" si="29"/>
        <v>0</v>
      </c>
      <c r="BA71" s="71">
        <f t="shared" si="29"/>
        <v>0</v>
      </c>
      <c r="BB71" s="71">
        <f t="shared" si="29"/>
        <v>0</v>
      </c>
      <c r="BC71" s="71">
        <f t="shared" si="29"/>
        <v>0</v>
      </c>
      <c r="BD71" s="71">
        <f t="shared" si="29"/>
        <v>0</v>
      </c>
      <c r="BE71" s="71">
        <f t="shared" si="29"/>
        <v>0</v>
      </c>
      <c r="BF71" s="71">
        <f t="shared" si="29"/>
        <v>0</v>
      </c>
      <c r="BG71" s="71">
        <f t="shared" si="29"/>
        <v>0</v>
      </c>
      <c r="BH71" s="71">
        <f t="shared" si="29"/>
        <v>0</v>
      </c>
      <c r="BI71" s="71">
        <f t="shared" si="29"/>
        <v>0</v>
      </c>
      <c r="BJ71" s="71">
        <f t="shared" si="29"/>
        <v>0</v>
      </c>
      <c r="BK71" s="71">
        <f t="shared" si="29"/>
        <v>0</v>
      </c>
      <c r="BL71" s="71">
        <f t="shared" si="29"/>
        <v>0</v>
      </c>
      <c r="BM71" s="63">
        <f t="shared" si="29"/>
        <v>0</v>
      </c>
      <c r="BN71" s="63">
        <f t="shared" si="29"/>
        <v>0</v>
      </c>
      <c r="BO71" s="63">
        <f t="shared" si="29"/>
        <v>0</v>
      </c>
      <c r="BP71" s="63">
        <f t="shared" si="29"/>
        <v>0</v>
      </c>
      <c r="BQ71" s="63">
        <f t="shared" ref="BQ71:CZ71" si="30">BQ70*BQ$18</f>
        <v>0</v>
      </c>
      <c r="BR71" s="63">
        <f t="shared" si="30"/>
        <v>0</v>
      </c>
      <c r="BS71" s="63">
        <f t="shared" si="30"/>
        <v>0</v>
      </c>
      <c r="BT71" s="63">
        <f t="shared" si="30"/>
        <v>0</v>
      </c>
      <c r="BU71" s="63">
        <f t="shared" si="30"/>
        <v>0</v>
      </c>
      <c r="BV71" s="63">
        <f t="shared" si="30"/>
        <v>0</v>
      </c>
      <c r="BW71" s="63">
        <f t="shared" si="30"/>
        <v>0</v>
      </c>
      <c r="BX71" s="63">
        <f t="shared" si="30"/>
        <v>0</v>
      </c>
      <c r="BY71" s="63">
        <f t="shared" si="30"/>
        <v>0</v>
      </c>
      <c r="BZ71" s="63">
        <f t="shared" si="30"/>
        <v>0</v>
      </c>
      <c r="CA71" s="63">
        <f t="shared" si="30"/>
        <v>0</v>
      </c>
      <c r="CB71" s="63">
        <f t="shared" si="30"/>
        <v>0</v>
      </c>
      <c r="CC71" s="63">
        <f t="shared" si="30"/>
        <v>0</v>
      </c>
      <c r="CD71" s="63">
        <f t="shared" si="30"/>
        <v>0</v>
      </c>
      <c r="CE71" s="63">
        <f t="shared" si="30"/>
        <v>0</v>
      </c>
      <c r="CF71" s="63">
        <f t="shared" si="30"/>
        <v>0</v>
      </c>
      <c r="CG71" s="63">
        <f t="shared" si="30"/>
        <v>0</v>
      </c>
      <c r="CH71" s="63">
        <f t="shared" si="30"/>
        <v>0</v>
      </c>
      <c r="CI71" s="63">
        <f t="shared" si="30"/>
        <v>0</v>
      </c>
      <c r="CJ71" s="63">
        <f t="shared" si="30"/>
        <v>0</v>
      </c>
      <c r="CK71" s="63">
        <f t="shared" si="30"/>
        <v>0</v>
      </c>
      <c r="CL71" s="63">
        <f t="shared" si="30"/>
        <v>0</v>
      </c>
      <c r="CM71" s="63">
        <f t="shared" si="30"/>
        <v>0</v>
      </c>
      <c r="CN71" s="63">
        <f t="shared" si="30"/>
        <v>0</v>
      </c>
      <c r="CO71" s="63">
        <f t="shared" si="30"/>
        <v>0</v>
      </c>
      <c r="CP71" s="63">
        <f t="shared" si="30"/>
        <v>0</v>
      </c>
      <c r="CQ71" s="63">
        <f t="shared" si="30"/>
        <v>0</v>
      </c>
      <c r="CR71" s="63">
        <f t="shared" si="30"/>
        <v>0</v>
      </c>
      <c r="CS71" s="63">
        <f t="shared" si="30"/>
        <v>0</v>
      </c>
      <c r="CT71" s="63">
        <f t="shared" si="30"/>
        <v>0</v>
      </c>
      <c r="CU71" s="63">
        <f t="shared" si="30"/>
        <v>0</v>
      </c>
      <c r="CV71" s="63">
        <f t="shared" si="30"/>
        <v>0</v>
      </c>
      <c r="CW71" s="63">
        <f t="shared" si="30"/>
        <v>0</v>
      </c>
      <c r="CX71" s="63">
        <f t="shared" si="30"/>
        <v>0</v>
      </c>
      <c r="CY71" s="63">
        <f t="shared" si="30"/>
        <v>0</v>
      </c>
      <c r="CZ71" s="63">
        <f t="shared" si="30"/>
        <v>0</v>
      </c>
    </row>
    <row r="72" spans="1:104" s="56" customFormat="1">
      <c r="A72" s="96"/>
      <c r="B72" s="415"/>
      <c r="C72" s="84" t="s">
        <v>448</v>
      </c>
      <c r="D72" s="69">
        <f ca="1">SUM(OFFSET(D71,,,,$D$20))</f>
        <v>0</v>
      </c>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row>
    <row r="73" spans="1:104" s="56" customFormat="1">
      <c r="A73" s="96"/>
      <c r="B73" s="91"/>
      <c r="C73" s="92"/>
      <c r="D73" s="74"/>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c r="AK73" s="87"/>
      <c r="AL73" s="87"/>
      <c r="AM73" s="87"/>
      <c r="AN73" s="87"/>
      <c r="AO73" s="87"/>
      <c r="AP73" s="87"/>
      <c r="AQ73" s="87"/>
      <c r="AR73" s="87"/>
      <c r="AS73" s="87"/>
      <c r="AT73" s="87"/>
      <c r="AU73" s="87"/>
      <c r="AV73" s="87"/>
      <c r="AW73" s="87"/>
      <c r="AX73" s="87"/>
      <c r="AY73" s="87"/>
      <c r="AZ73" s="87"/>
      <c r="BA73" s="87"/>
      <c r="BB73" s="87"/>
      <c r="BC73" s="87"/>
      <c r="BD73" s="87"/>
      <c r="BE73" s="87"/>
      <c r="BF73" s="87"/>
      <c r="BG73" s="87"/>
      <c r="BH73" s="87"/>
      <c r="BI73" s="87"/>
      <c r="BJ73" s="87"/>
      <c r="BK73" s="87"/>
      <c r="BL73" s="87"/>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row>
    <row r="74" spans="1:104" s="56" customFormat="1">
      <c r="A74" s="96"/>
      <c r="B74" s="399" t="s">
        <v>482</v>
      </c>
      <c r="C74" s="93"/>
      <c r="D74" s="68"/>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c r="BD74" s="87"/>
      <c r="BE74" s="87"/>
      <c r="BF74" s="87"/>
      <c r="BG74" s="87"/>
      <c r="BH74" s="87"/>
      <c r="BI74" s="87"/>
      <c r="BJ74" s="87"/>
      <c r="BK74" s="87"/>
      <c r="BL74" s="87"/>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row>
    <row r="75" spans="1:104" s="56" customFormat="1">
      <c r="A75" s="96"/>
      <c r="B75" s="413" t="s">
        <v>116</v>
      </c>
      <c r="C75" s="84" t="s">
        <v>444</v>
      </c>
      <c r="D75" s="63">
        <f>Calculations_SA!C54</f>
        <v>0</v>
      </c>
      <c r="E75" s="63">
        <f>D75</f>
        <v>0</v>
      </c>
      <c r="F75" s="63">
        <f t="shared" ref="F75" si="31">E75</f>
        <v>0</v>
      </c>
      <c r="G75" s="63">
        <f t="shared" ref="G75" si="32">F75</f>
        <v>0</v>
      </c>
      <c r="H75" s="63">
        <f t="shared" ref="H75" si="33">G75</f>
        <v>0</v>
      </c>
      <c r="I75" s="63">
        <f t="shared" ref="I75" si="34">H75</f>
        <v>0</v>
      </c>
      <c r="J75" s="63">
        <f t="shared" ref="J75" si="35">I75</f>
        <v>0</v>
      </c>
      <c r="K75" s="63">
        <f t="shared" ref="K75" si="36">J75</f>
        <v>0</v>
      </c>
      <c r="L75" s="63">
        <f t="shared" ref="L75" si="37">K75</f>
        <v>0</v>
      </c>
      <c r="M75" s="63">
        <f t="shared" ref="M75" si="38">L75</f>
        <v>0</v>
      </c>
      <c r="N75" s="63">
        <f t="shared" ref="N75" si="39">M75</f>
        <v>0</v>
      </c>
      <c r="O75" s="63">
        <f t="shared" ref="O75" si="40">N75</f>
        <v>0</v>
      </c>
      <c r="P75" s="63">
        <f t="shared" ref="P75" si="41">O75</f>
        <v>0</v>
      </c>
      <c r="Q75" s="63">
        <f t="shared" ref="Q75" si="42">P75</f>
        <v>0</v>
      </c>
      <c r="R75" s="63">
        <f t="shared" ref="R75" si="43">Q75</f>
        <v>0</v>
      </c>
      <c r="S75" s="63">
        <f t="shared" ref="S75" si="44">R75</f>
        <v>0</v>
      </c>
      <c r="T75" s="63">
        <f t="shared" ref="T75" si="45">S75</f>
        <v>0</v>
      </c>
      <c r="U75" s="63">
        <f t="shared" ref="U75" si="46">T75</f>
        <v>0</v>
      </c>
      <c r="V75" s="63">
        <f t="shared" ref="V75" si="47">U75</f>
        <v>0</v>
      </c>
      <c r="W75" s="63">
        <f t="shared" ref="W75" si="48">V75</f>
        <v>0</v>
      </c>
      <c r="X75" s="63">
        <f t="shared" ref="X75" si="49">W75</f>
        <v>0</v>
      </c>
      <c r="Y75" s="63">
        <f t="shared" ref="Y75" si="50">X75</f>
        <v>0</v>
      </c>
      <c r="Z75" s="63">
        <f t="shared" ref="Z75" si="51">Y75</f>
        <v>0</v>
      </c>
      <c r="AA75" s="63">
        <f t="shared" ref="AA75" si="52">Z75</f>
        <v>0</v>
      </c>
      <c r="AB75" s="63">
        <f t="shared" ref="AB75" si="53">AA75</f>
        <v>0</v>
      </c>
      <c r="AC75" s="63">
        <f t="shared" ref="AC75" si="54">AB75</f>
        <v>0</v>
      </c>
      <c r="AD75" s="63">
        <f t="shared" ref="AD75" si="55">AC75</f>
        <v>0</v>
      </c>
      <c r="AE75" s="63">
        <f t="shared" ref="AE75" si="56">AD75</f>
        <v>0</v>
      </c>
      <c r="AF75" s="63">
        <f t="shared" ref="AF75" si="57">AE75</f>
        <v>0</v>
      </c>
      <c r="AG75" s="63">
        <f t="shared" ref="AG75" si="58">AF75</f>
        <v>0</v>
      </c>
      <c r="AH75" s="63">
        <f t="shared" ref="AH75" si="59">AG75</f>
        <v>0</v>
      </c>
      <c r="AI75" s="63">
        <f t="shared" ref="AI75" si="60">AH75</f>
        <v>0</v>
      </c>
      <c r="AJ75" s="63">
        <f t="shared" ref="AJ75" si="61">AI75</f>
        <v>0</v>
      </c>
      <c r="AK75" s="63">
        <f t="shared" ref="AK75" si="62">AJ75</f>
        <v>0</v>
      </c>
      <c r="AL75" s="63">
        <f t="shared" ref="AL75" si="63">AK75</f>
        <v>0</v>
      </c>
      <c r="AM75" s="63">
        <f t="shared" ref="AM75" si="64">AL75</f>
        <v>0</v>
      </c>
      <c r="AN75" s="63">
        <f t="shared" ref="AN75" si="65">AM75</f>
        <v>0</v>
      </c>
      <c r="AO75" s="63">
        <f t="shared" ref="AO75" si="66">AN75</f>
        <v>0</v>
      </c>
      <c r="AP75" s="63">
        <f t="shared" ref="AP75" si="67">AO75</f>
        <v>0</v>
      </c>
      <c r="AQ75" s="63">
        <f t="shared" ref="AQ75" si="68">AP75</f>
        <v>0</v>
      </c>
      <c r="AR75" s="63">
        <f t="shared" ref="AR75" si="69">AQ75</f>
        <v>0</v>
      </c>
      <c r="AS75" s="63">
        <f t="shared" ref="AS75" si="70">AR75</f>
        <v>0</v>
      </c>
      <c r="AT75" s="63">
        <f t="shared" ref="AT75" si="71">AS75</f>
        <v>0</v>
      </c>
      <c r="AU75" s="63">
        <f t="shared" ref="AU75" si="72">AT75</f>
        <v>0</v>
      </c>
      <c r="AV75" s="63">
        <f t="shared" ref="AV75" si="73">AU75</f>
        <v>0</v>
      </c>
      <c r="AW75" s="63">
        <f t="shared" ref="AW75" si="74">AV75</f>
        <v>0</v>
      </c>
      <c r="AX75" s="63">
        <f t="shared" ref="AX75" si="75">AW75</f>
        <v>0</v>
      </c>
      <c r="AY75" s="63">
        <f t="shared" ref="AY75" si="76">AX75</f>
        <v>0</v>
      </c>
      <c r="AZ75" s="63">
        <f t="shared" ref="AZ75" si="77">AY75</f>
        <v>0</v>
      </c>
      <c r="BA75" s="63">
        <f t="shared" ref="BA75" si="78">AZ75</f>
        <v>0</v>
      </c>
      <c r="BB75" s="63">
        <f t="shared" ref="BB75" si="79">BA75</f>
        <v>0</v>
      </c>
      <c r="BC75" s="63">
        <f t="shared" ref="BC75" si="80">BB75</f>
        <v>0</v>
      </c>
      <c r="BD75" s="63">
        <f t="shared" ref="BD75" si="81">BC75</f>
        <v>0</v>
      </c>
      <c r="BE75" s="63">
        <f t="shared" ref="BE75" si="82">BD75</f>
        <v>0</v>
      </c>
      <c r="BF75" s="63">
        <f t="shared" ref="BF75" si="83">BE75</f>
        <v>0</v>
      </c>
      <c r="BG75" s="63">
        <f t="shared" ref="BG75" si="84">BF75</f>
        <v>0</v>
      </c>
      <c r="BH75" s="63">
        <f t="shared" ref="BH75" si="85">BG75</f>
        <v>0</v>
      </c>
      <c r="BI75" s="63">
        <f t="shared" ref="BI75" si="86">BH75</f>
        <v>0</v>
      </c>
      <c r="BJ75" s="63">
        <f t="shared" ref="BJ75" si="87">BI75</f>
        <v>0</v>
      </c>
      <c r="BK75" s="63">
        <f t="shared" ref="BK75" si="88">BJ75</f>
        <v>0</v>
      </c>
      <c r="BL75" s="63">
        <f t="shared" ref="BL75" si="89">BK75</f>
        <v>0</v>
      </c>
      <c r="BM75" s="63">
        <f t="shared" ref="BM75" si="90">BL75</f>
        <v>0</v>
      </c>
      <c r="BN75" s="63">
        <f t="shared" ref="BN75" si="91">BM75</f>
        <v>0</v>
      </c>
      <c r="BO75" s="63">
        <f t="shared" ref="BO75" si="92">BN75</f>
        <v>0</v>
      </c>
      <c r="BP75" s="63">
        <f t="shared" ref="BP75" si="93">BO75</f>
        <v>0</v>
      </c>
      <c r="BQ75" s="63">
        <f t="shared" ref="BQ75" si="94">BP75</f>
        <v>0</v>
      </c>
      <c r="BR75" s="63">
        <f t="shared" ref="BR75" si="95">BQ75</f>
        <v>0</v>
      </c>
      <c r="BS75" s="63">
        <f t="shared" ref="BS75" si="96">BR75</f>
        <v>0</v>
      </c>
      <c r="BT75" s="63">
        <f t="shared" ref="BT75" si="97">BS75</f>
        <v>0</v>
      </c>
      <c r="BU75" s="63">
        <f t="shared" ref="BU75" si="98">BT75</f>
        <v>0</v>
      </c>
      <c r="BV75" s="63">
        <f t="shared" ref="BV75" si="99">BU75</f>
        <v>0</v>
      </c>
      <c r="BW75" s="63">
        <f t="shared" ref="BW75" si="100">BV75</f>
        <v>0</v>
      </c>
      <c r="BX75" s="63">
        <f t="shared" ref="BX75" si="101">BW75</f>
        <v>0</v>
      </c>
      <c r="BY75" s="63">
        <f t="shared" ref="BY75" si="102">BX75</f>
        <v>0</v>
      </c>
      <c r="BZ75" s="63">
        <f t="shared" ref="BZ75" si="103">BY75</f>
        <v>0</v>
      </c>
      <c r="CA75" s="63">
        <f t="shared" ref="CA75" si="104">BZ75</f>
        <v>0</v>
      </c>
      <c r="CB75" s="63">
        <f t="shared" ref="CB75" si="105">CA75</f>
        <v>0</v>
      </c>
      <c r="CC75" s="63">
        <f t="shared" ref="CC75" si="106">CB75</f>
        <v>0</v>
      </c>
      <c r="CD75" s="63">
        <f t="shared" ref="CD75" si="107">CC75</f>
        <v>0</v>
      </c>
      <c r="CE75" s="63">
        <f t="shared" ref="CE75" si="108">CD75</f>
        <v>0</v>
      </c>
      <c r="CF75" s="63">
        <f t="shared" ref="CF75" si="109">CE75</f>
        <v>0</v>
      </c>
      <c r="CG75" s="63">
        <f t="shared" ref="CG75" si="110">CF75</f>
        <v>0</v>
      </c>
      <c r="CH75" s="63">
        <f t="shared" ref="CH75" si="111">CG75</f>
        <v>0</v>
      </c>
      <c r="CI75" s="63">
        <f t="shared" ref="CI75" si="112">CH75</f>
        <v>0</v>
      </c>
      <c r="CJ75" s="63">
        <f t="shared" ref="CJ75" si="113">CI75</f>
        <v>0</v>
      </c>
      <c r="CK75" s="63">
        <f t="shared" ref="CK75" si="114">CJ75</f>
        <v>0</v>
      </c>
      <c r="CL75" s="63">
        <f t="shared" ref="CL75" si="115">CK75</f>
        <v>0</v>
      </c>
      <c r="CM75" s="63">
        <f t="shared" ref="CM75" si="116">CL75</f>
        <v>0</v>
      </c>
      <c r="CN75" s="63">
        <f t="shared" ref="CN75" si="117">CM75</f>
        <v>0</v>
      </c>
      <c r="CO75" s="63">
        <f t="shared" ref="CO75" si="118">CN75</f>
        <v>0</v>
      </c>
      <c r="CP75" s="63">
        <f t="shared" ref="CP75" si="119">CO75</f>
        <v>0</v>
      </c>
      <c r="CQ75" s="63">
        <f t="shared" ref="CQ75" si="120">CP75</f>
        <v>0</v>
      </c>
      <c r="CR75" s="63">
        <f t="shared" ref="CR75" si="121">CQ75</f>
        <v>0</v>
      </c>
      <c r="CS75" s="63">
        <f t="shared" ref="CS75" si="122">CR75</f>
        <v>0</v>
      </c>
      <c r="CT75" s="63">
        <f t="shared" ref="CT75" si="123">CS75</f>
        <v>0</v>
      </c>
      <c r="CU75" s="63">
        <f t="shared" ref="CU75" si="124">CT75</f>
        <v>0</v>
      </c>
      <c r="CV75" s="63">
        <f t="shared" ref="CV75" si="125">CU75</f>
        <v>0</v>
      </c>
      <c r="CW75" s="63">
        <f t="shared" ref="CW75" si="126">CV75</f>
        <v>0</v>
      </c>
      <c r="CX75" s="63">
        <f t="shared" ref="CX75" si="127">CW75</f>
        <v>0</v>
      </c>
      <c r="CY75" s="63">
        <f t="shared" ref="CY75" si="128">CX75</f>
        <v>0</v>
      </c>
      <c r="CZ75" s="63">
        <f t="shared" ref="CZ75" si="129">CY75</f>
        <v>0</v>
      </c>
    </row>
    <row r="76" spans="1:104" s="56" customFormat="1">
      <c r="A76" s="96"/>
      <c r="B76" s="414"/>
      <c r="C76" s="84" t="s">
        <v>446</v>
      </c>
      <c r="D76" s="63">
        <f>IF(D$16 &lt;= 'Data inputs'!$R$24, Calculations_SA!$F$58,0)</f>
        <v>0</v>
      </c>
      <c r="E76" s="63">
        <f>IF(E$16 &lt;= 'Data inputs'!$R$24, Calculations_SA!$F$58,0)</f>
        <v>0</v>
      </c>
      <c r="F76" s="63">
        <f>IF(F$16 &lt;= 'Data inputs'!$R$24, Calculations_SA!$F$58,0)</f>
        <v>0</v>
      </c>
      <c r="G76" s="63">
        <f>IF(G$16 &lt;= 'Data inputs'!$R$24, Calculations_SA!$F$58,0)</f>
        <v>0</v>
      </c>
      <c r="H76" s="63">
        <f>IF(H$16 &lt;= 'Data inputs'!$R$24, Calculations_SA!$F$58,0)</f>
        <v>0</v>
      </c>
      <c r="I76" s="63">
        <f>IF(I$16 &lt;= 'Data inputs'!$R$24, Calculations_SA!$F$58,0)</f>
        <v>0</v>
      </c>
      <c r="J76" s="63">
        <f>IF(J$16 &lt;= 'Data inputs'!$R$24, Calculations_SA!$F$58,0)</f>
        <v>0</v>
      </c>
      <c r="K76" s="63">
        <f>IF(K$16 &lt;= 'Data inputs'!$R$24, Calculations_SA!$F$58,0)</f>
        <v>0</v>
      </c>
      <c r="L76" s="63">
        <f>IF(L$16 &lt;= 'Data inputs'!$R$24, Calculations_SA!$F$58,0)</f>
        <v>0</v>
      </c>
      <c r="M76" s="63">
        <f>IF(M$16 &lt;= 'Data inputs'!$R$24, Calculations_SA!$F$58,0)</f>
        <v>0</v>
      </c>
      <c r="N76" s="63">
        <f>IF(N$16 &lt;= 'Data inputs'!$R$24, Calculations_SA!$F$58,0)</f>
        <v>0</v>
      </c>
      <c r="O76" s="63">
        <f>IF(O$16 &lt;= 'Data inputs'!$R$24, Calculations_SA!$F$58,0)</f>
        <v>0</v>
      </c>
      <c r="P76" s="63">
        <f>IF(P$16 &lt;= 'Data inputs'!$R$24, Calculations_SA!$F$58,0)</f>
        <v>0</v>
      </c>
      <c r="Q76" s="63">
        <f>IF(Q$16 &lt;= 'Data inputs'!$R$24, Calculations_SA!$F$58,0)</f>
        <v>0</v>
      </c>
      <c r="R76" s="63">
        <f>IF(R$16 &lt;= 'Data inputs'!$R$24, Calculations_SA!$F$58,0)</f>
        <v>0</v>
      </c>
      <c r="S76" s="63">
        <f>IF(S$16 &lt;= 'Data inputs'!$R$24, Calculations_SA!$F$58,0)</f>
        <v>0</v>
      </c>
      <c r="T76" s="63">
        <f>IF(T$16 &lt;= 'Data inputs'!$R$24, Calculations_SA!$F$58,0)</f>
        <v>0</v>
      </c>
      <c r="U76" s="63">
        <f>IF(U$16 &lt;= 'Data inputs'!$R$24, Calculations_SA!$F$58,0)</f>
        <v>0</v>
      </c>
      <c r="V76" s="63">
        <f>IF(V$16 &lt;= 'Data inputs'!$R$24, Calculations_SA!$F$58,0)</f>
        <v>0</v>
      </c>
      <c r="W76" s="63">
        <f>IF(W$16 &lt;= 'Data inputs'!$R$24, Calculations_SA!$F$58,0)</f>
        <v>0</v>
      </c>
      <c r="X76" s="63">
        <f>IF(X$16 &lt;= 'Data inputs'!$R$24, Calculations_SA!$F$58,0)</f>
        <v>0</v>
      </c>
      <c r="Y76" s="63">
        <f>IF(Y$16 &lt;= 'Data inputs'!$R$24, Calculations_SA!$F$58,0)</f>
        <v>0</v>
      </c>
      <c r="Z76" s="63">
        <f>IF(Z$16 &lt;= 'Data inputs'!$R$24, Calculations_SA!$F$58,0)</f>
        <v>0</v>
      </c>
      <c r="AA76" s="63">
        <f>IF(AA$16 &lt;= 'Data inputs'!$R$24, Calculations_SA!$F$58,0)</f>
        <v>0</v>
      </c>
      <c r="AB76" s="63">
        <f>IF(AB$16 &lt;= 'Data inputs'!$R$24, Calculations_SA!$F$58,0)</f>
        <v>0</v>
      </c>
      <c r="AC76" s="63">
        <f>IF(AC$16 &lt;= 'Data inputs'!$R$24, Calculations_SA!$F$58,0)</f>
        <v>0</v>
      </c>
      <c r="AD76" s="63">
        <f>IF(AD$16 &lt;= 'Data inputs'!$R$24, Calculations_SA!$F$58,0)</f>
        <v>0</v>
      </c>
      <c r="AE76" s="63">
        <f>IF(AE$16 &lt;= 'Data inputs'!$R$24, Calculations_SA!$F$58,0)</f>
        <v>0</v>
      </c>
      <c r="AF76" s="63">
        <f>IF(AF$16 &lt;= 'Data inputs'!$R$24, Calculations_SA!$F$58,0)</f>
        <v>0</v>
      </c>
      <c r="AG76" s="63">
        <f>IF(AG$16 &lt;= 'Data inputs'!$R$24, Calculations_SA!$F$58,0)</f>
        <v>0</v>
      </c>
      <c r="AH76" s="63">
        <f>IF(AH$16 &lt;= 'Data inputs'!$R$24, Calculations_SA!$F$58,0)</f>
        <v>0</v>
      </c>
      <c r="AI76" s="63">
        <f>IF(AI$16 &lt;= 'Data inputs'!$R$24, Calculations_SA!$F$58,0)</f>
        <v>0</v>
      </c>
      <c r="AJ76" s="63">
        <f>IF(AJ$16 &lt;= 'Data inputs'!$R$24, Calculations_SA!$F$58,0)</f>
        <v>0</v>
      </c>
      <c r="AK76" s="63">
        <f>IF(AK$16 &lt;= 'Data inputs'!$R$24, Calculations_SA!$F$58,0)</f>
        <v>0</v>
      </c>
      <c r="AL76" s="63">
        <f>IF(AL$16 &lt;= 'Data inputs'!$R$24, Calculations_SA!$F$58,0)</f>
        <v>0</v>
      </c>
      <c r="AM76" s="63">
        <f>IF(AM$16 &lt;= 'Data inputs'!$R$24, Calculations_SA!$F$58,0)</f>
        <v>0</v>
      </c>
      <c r="AN76" s="63">
        <f>IF(AN$16 &lt;= 'Data inputs'!$R$24, Calculations_SA!$F$58,0)</f>
        <v>0</v>
      </c>
      <c r="AO76" s="63">
        <f>IF(AO$16 &lt;= 'Data inputs'!$R$24, Calculations_SA!$F$58,0)</f>
        <v>0</v>
      </c>
      <c r="AP76" s="63">
        <f>IF(AP$16 &lt;= 'Data inputs'!$R$24, Calculations_SA!$F$58,0)</f>
        <v>0</v>
      </c>
      <c r="AQ76" s="63">
        <f>IF(AQ$16 &lt;= 'Data inputs'!$R$24, Calculations_SA!$F$58,0)</f>
        <v>0</v>
      </c>
      <c r="AR76" s="63">
        <f>IF(AR$16 &lt;= 'Data inputs'!$R$24, Calculations_SA!$F$58,0)</f>
        <v>0</v>
      </c>
      <c r="AS76" s="63">
        <f>IF(AS$16 &lt;= 'Data inputs'!$R$24, Calculations_SA!$F$58,0)</f>
        <v>0</v>
      </c>
      <c r="AT76" s="63">
        <f>IF(AT$16 &lt;= 'Data inputs'!$R$24, Calculations_SA!$F$58,0)</f>
        <v>0</v>
      </c>
      <c r="AU76" s="63">
        <f>IF(AU$16 &lt;= 'Data inputs'!$R$24, Calculations_SA!$F$58,0)</f>
        <v>0</v>
      </c>
      <c r="AV76" s="63">
        <f>IF(AV$16 &lt;= 'Data inputs'!$R$24, Calculations_SA!$F$58,0)</f>
        <v>0</v>
      </c>
      <c r="AW76" s="63">
        <f>IF(AW$16 &lt;= 'Data inputs'!$R$24, Calculations_SA!$F$58,0)</f>
        <v>0</v>
      </c>
      <c r="AX76" s="63">
        <f>IF(AX$16 &lt;= 'Data inputs'!$R$24, Calculations_SA!$F$58,0)</f>
        <v>0</v>
      </c>
      <c r="AY76" s="63">
        <f>IF(AY$16 &lt;= 'Data inputs'!$R$24, Calculations_SA!$F$58,0)</f>
        <v>0</v>
      </c>
      <c r="AZ76" s="63">
        <f>IF(AZ$16 &lt;= 'Data inputs'!$R$24, Calculations_SA!$F$58,0)</f>
        <v>0</v>
      </c>
      <c r="BA76" s="63">
        <f>IF(BA$16 &lt;= 'Data inputs'!$R$24, Calculations_SA!$F$58,0)</f>
        <v>0</v>
      </c>
      <c r="BB76" s="63">
        <f>IF(BB$16 &lt;= 'Data inputs'!$R$24, Calculations_SA!$F$58,0)</f>
        <v>0</v>
      </c>
      <c r="BC76" s="63">
        <f>IF(BC$16 &lt;= 'Data inputs'!$R$24, Calculations_SA!$F$58,0)</f>
        <v>0</v>
      </c>
      <c r="BD76" s="63">
        <f>IF(BD$16 &lt;= 'Data inputs'!$R$24, Calculations_SA!$F$58,0)</f>
        <v>0</v>
      </c>
      <c r="BE76" s="63">
        <f>IF(BE$16 &lt;= 'Data inputs'!$R$24, Calculations_SA!$F$58,0)</f>
        <v>0</v>
      </c>
      <c r="BF76" s="63">
        <f>IF(BF$16 &lt;= 'Data inputs'!$R$24, Calculations_SA!$F$58,0)</f>
        <v>0</v>
      </c>
      <c r="BG76" s="63">
        <f>IF(BG$16 &lt;= 'Data inputs'!$R$24, Calculations_SA!$F$58,0)</f>
        <v>0</v>
      </c>
      <c r="BH76" s="63">
        <f>IF(BH$16 &lt;= 'Data inputs'!$R$24, Calculations_SA!$F$58,0)</f>
        <v>0</v>
      </c>
      <c r="BI76" s="63">
        <f>IF(BI$16 &lt;= 'Data inputs'!$R$24, Calculations_SA!$F$58,0)</f>
        <v>0</v>
      </c>
      <c r="BJ76" s="63">
        <f>IF(BJ$16 &lt;= 'Data inputs'!$R$24, Calculations_SA!$F$58,0)</f>
        <v>0</v>
      </c>
      <c r="BK76" s="63">
        <f>IF(BK$16 &lt;= 'Data inputs'!$R$24, Calculations_SA!$F$58,0)</f>
        <v>0</v>
      </c>
      <c r="BL76" s="63">
        <f>IF(BL$16 &lt;= 'Data inputs'!$R$24, Calculations_SA!$F$58,0)</f>
        <v>0</v>
      </c>
      <c r="BM76" s="63">
        <f>IF(BM$16 &lt;= 'Data inputs'!$R$24, Calculations_SA!$F$58,0)</f>
        <v>0</v>
      </c>
      <c r="BN76" s="63">
        <f>IF(BN$16 &lt;= 'Data inputs'!$R$24, Calculations_SA!$F$58,0)</f>
        <v>0</v>
      </c>
      <c r="BO76" s="63">
        <f>IF(BO$16 &lt;= 'Data inputs'!$R$24, Calculations_SA!$F$58,0)</f>
        <v>0</v>
      </c>
      <c r="BP76" s="63">
        <f>IF(BP$16 &lt;= 'Data inputs'!$R$24, Calculations_SA!$F$58,0)</f>
        <v>0</v>
      </c>
      <c r="BQ76" s="63">
        <f>IF(BQ$16 &lt;= 'Data inputs'!$R$24, Calculations_SA!$F$58,0)</f>
        <v>0</v>
      </c>
      <c r="BR76" s="63">
        <f>IF(BR$16 &lt;= 'Data inputs'!$R$24, Calculations_SA!$F$58,0)</f>
        <v>0</v>
      </c>
      <c r="BS76" s="63">
        <f>IF(BS$16 &lt;= 'Data inputs'!$R$24, Calculations_SA!$F$58,0)</f>
        <v>0</v>
      </c>
      <c r="BT76" s="63">
        <f>IF(BT$16 &lt;= 'Data inputs'!$R$24, Calculations_SA!$F$58,0)</f>
        <v>0</v>
      </c>
      <c r="BU76" s="63">
        <f>IF(BU$16 &lt;= 'Data inputs'!$R$24, Calculations_SA!$F$58,0)</f>
        <v>0</v>
      </c>
      <c r="BV76" s="63">
        <f>IF(BV$16 &lt;= 'Data inputs'!$R$24, Calculations_SA!$F$58,0)</f>
        <v>0</v>
      </c>
      <c r="BW76" s="63">
        <f>IF(BW$16 &lt;= 'Data inputs'!$R$24, Calculations_SA!$F$58,0)</f>
        <v>0</v>
      </c>
      <c r="BX76" s="63">
        <f>IF(BX$16 &lt;= 'Data inputs'!$R$24, Calculations_SA!$F$58,0)</f>
        <v>0</v>
      </c>
      <c r="BY76" s="63">
        <f>IF(BY$16 &lt;= 'Data inputs'!$R$24, Calculations_SA!$F$58,0)</f>
        <v>0</v>
      </c>
      <c r="BZ76" s="63">
        <f>IF(BZ$16 &lt;= 'Data inputs'!$R$24, Calculations_SA!$F$58,0)</f>
        <v>0</v>
      </c>
      <c r="CA76" s="63">
        <f>IF(CA$16 &lt;= 'Data inputs'!$R$24, Calculations_SA!$F$58,0)</f>
        <v>0</v>
      </c>
      <c r="CB76" s="63">
        <f>IF(CB$16 &lt;= 'Data inputs'!$R$24, Calculations_SA!$F$58,0)</f>
        <v>0</v>
      </c>
      <c r="CC76" s="63">
        <f>IF(CC$16 &lt;= 'Data inputs'!$R$24, Calculations_SA!$F$58,0)</f>
        <v>0</v>
      </c>
      <c r="CD76" s="63">
        <f>IF(CD$16 &lt;= 'Data inputs'!$R$24, Calculations_SA!$F$58,0)</f>
        <v>0</v>
      </c>
      <c r="CE76" s="63">
        <f>IF(CE$16 &lt;= 'Data inputs'!$R$24, Calculations_SA!$F$58,0)</f>
        <v>0</v>
      </c>
      <c r="CF76" s="63">
        <f>IF(CF$16 &lt;= 'Data inputs'!$R$24, Calculations_SA!$F$58,0)</f>
        <v>0</v>
      </c>
      <c r="CG76" s="63">
        <f>IF(CG$16 &lt;= 'Data inputs'!$R$24, Calculations_SA!$F$58,0)</f>
        <v>0</v>
      </c>
      <c r="CH76" s="63">
        <f>IF(CH$16 &lt;= 'Data inputs'!$R$24, Calculations_SA!$F$58,0)</f>
        <v>0</v>
      </c>
      <c r="CI76" s="63">
        <f>IF(CI$16 &lt;= 'Data inputs'!$R$24, Calculations_SA!$F$58,0)</f>
        <v>0</v>
      </c>
      <c r="CJ76" s="63">
        <f>IF(CJ$16 &lt;= 'Data inputs'!$R$24, Calculations_SA!$F$58,0)</f>
        <v>0</v>
      </c>
      <c r="CK76" s="63">
        <f>IF(CK$16 &lt;= 'Data inputs'!$R$24, Calculations_SA!$F$58,0)</f>
        <v>0</v>
      </c>
      <c r="CL76" s="63">
        <f>IF(CL$16 &lt;= 'Data inputs'!$R$24, Calculations_SA!$F$58,0)</f>
        <v>0</v>
      </c>
      <c r="CM76" s="63">
        <f>IF(CM$16 &lt;= 'Data inputs'!$R$24, Calculations_SA!$F$58,0)</f>
        <v>0</v>
      </c>
      <c r="CN76" s="63">
        <f>IF(CN$16 &lt;= 'Data inputs'!$R$24, Calculations_SA!$F$58,0)</f>
        <v>0</v>
      </c>
      <c r="CO76" s="63">
        <f>IF(CO$16 &lt;= 'Data inputs'!$R$24, Calculations_SA!$F$58,0)</f>
        <v>0</v>
      </c>
      <c r="CP76" s="63">
        <f>IF(CP$16 &lt;= 'Data inputs'!$R$24, Calculations_SA!$F$58,0)</f>
        <v>0</v>
      </c>
      <c r="CQ76" s="63">
        <f>IF(CQ$16 &lt;= 'Data inputs'!$R$24, Calculations_SA!$F$58,0)</f>
        <v>0</v>
      </c>
      <c r="CR76" s="63">
        <f>IF(CR$16 &lt;= 'Data inputs'!$R$24, Calculations_SA!$F$58,0)</f>
        <v>0</v>
      </c>
      <c r="CS76" s="63">
        <f>IF(CS$16 &lt;= 'Data inputs'!$R$24, Calculations_SA!$F$58,0)</f>
        <v>0</v>
      </c>
      <c r="CT76" s="63">
        <f>IF(CT$16 &lt;= 'Data inputs'!$R$24, Calculations_SA!$F$58,0)</f>
        <v>0</v>
      </c>
      <c r="CU76" s="63">
        <f>IF(CU$16 &lt;= 'Data inputs'!$R$24, Calculations_SA!$F$58,0)</f>
        <v>0</v>
      </c>
      <c r="CV76" s="63">
        <f>IF(CV$16 &lt;= 'Data inputs'!$R$24, Calculations_SA!$F$58,0)</f>
        <v>0</v>
      </c>
      <c r="CW76" s="63">
        <f>IF(CW$16 &lt;= 'Data inputs'!$R$24, Calculations_SA!$F$58,0)</f>
        <v>0</v>
      </c>
      <c r="CX76" s="63">
        <f>IF(CX$16 &lt;= 'Data inputs'!$R$24, Calculations_SA!$F$58,0)</f>
        <v>0</v>
      </c>
      <c r="CY76" s="63">
        <f>IF(CY$16 &lt;= 'Data inputs'!$R$24, Calculations_SA!$F$58,0)</f>
        <v>0</v>
      </c>
      <c r="CZ76" s="63">
        <f>IF(CZ$16 &lt;= 'Data inputs'!$R$24, Calculations_SA!$F$58,0)</f>
        <v>0</v>
      </c>
    </row>
    <row r="77" spans="1:104" s="56" customFormat="1" ht="25.5">
      <c r="A77" s="96"/>
      <c r="B77" s="414"/>
      <c r="C77" s="85" t="s">
        <v>447</v>
      </c>
      <c r="D77" s="63">
        <f>D76*D$18</f>
        <v>0</v>
      </c>
      <c r="E77" s="63">
        <f t="shared" ref="E77:BP77" si="130">E76*E$18</f>
        <v>0</v>
      </c>
      <c r="F77" s="63">
        <f t="shared" si="130"/>
        <v>0</v>
      </c>
      <c r="G77" s="63">
        <f t="shared" si="130"/>
        <v>0</v>
      </c>
      <c r="H77" s="63">
        <f t="shared" si="130"/>
        <v>0</v>
      </c>
      <c r="I77" s="63">
        <f t="shared" si="130"/>
        <v>0</v>
      </c>
      <c r="J77" s="63">
        <f t="shared" si="130"/>
        <v>0</v>
      </c>
      <c r="K77" s="63">
        <f t="shared" si="130"/>
        <v>0</v>
      </c>
      <c r="L77" s="63">
        <f t="shared" si="130"/>
        <v>0</v>
      </c>
      <c r="M77" s="63">
        <f t="shared" si="130"/>
        <v>0</v>
      </c>
      <c r="N77" s="63">
        <f t="shared" si="130"/>
        <v>0</v>
      </c>
      <c r="O77" s="63">
        <f t="shared" si="130"/>
        <v>0</v>
      </c>
      <c r="P77" s="63">
        <f t="shared" si="130"/>
        <v>0</v>
      </c>
      <c r="Q77" s="63">
        <f t="shared" si="130"/>
        <v>0</v>
      </c>
      <c r="R77" s="63">
        <f t="shared" si="130"/>
        <v>0</v>
      </c>
      <c r="S77" s="63">
        <f t="shared" si="130"/>
        <v>0</v>
      </c>
      <c r="T77" s="63">
        <f t="shared" si="130"/>
        <v>0</v>
      </c>
      <c r="U77" s="63">
        <f t="shared" si="130"/>
        <v>0</v>
      </c>
      <c r="V77" s="63">
        <f t="shared" si="130"/>
        <v>0</v>
      </c>
      <c r="W77" s="63">
        <f t="shared" si="130"/>
        <v>0</v>
      </c>
      <c r="X77" s="63">
        <f t="shared" si="130"/>
        <v>0</v>
      </c>
      <c r="Y77" s="63">
        <f t="shared" si="130"/>
        <v>0</v>
      </c>
      <c r="Z77" s="63">
        <f t="shared" si="130"/>
        <v>0</v>
      </c>
      <c r="AA77" s="63">
        <f t="shared" si="130"/>
        <v>0</v>
      </c>
      <c r="AB77" s="63">
        <f t="shared" si="130"/>
        <v>0</v>
      </c>
      <c r="AC77" s="63">
        <f t="shared" si="130"/>
        <v>0</v>
      </c>
      <c r="AD77" s="63">
        <f t="shared" si="130"/>
        <v>0</v>
      </c>
      <c r="AE77" s="63">
        <f t="shared" si="130"/>
        <v>0</v>
      </c>
      <c r="AF77" s="63">
        <f t="shared" si="130"/>
        <v>0</v>
      </c>
      <c r="AG77" s="63">
        <f t="shared" si="130"/>
        <v>0</v>
      </c>
      <c r="AH77" s="63">
        <f t="shared" si="130"/>
        <v>0</v>
      </c>
      <c r="AI77" s="63">
        <f t="shared" si="130"/>
        <v>0</v>
      </c>
      <c r="AJ77" s="63">
        <f t="shared" si="130"/>
        <v>0</v>
      </c>
      <c r="AK77" s="63">
        <f t="shared" si="130"/>
        <v>0</v>
      </c>
      <c r="AL77" s="63">
        <f t="shared" si="130"/>
        <v>0</v>
      </c>
      <c r="AM77" s="63">
        <f t="shared" si="130"/>
        <v>0</v>
      </c>
      <c r="AN77" s="63">
        <f t="shared" si="130"/>
        <v>0</v>
      </c>
      <c r="AO77" s="63">
        <f t="shared" si="130"/>
        <v>0</v>
      </c>
      <c r="AP77" s="63">
        <f t="shared" si="130"/>
        <v>0</v>
      </c>
      <c r="AQ77" s="63">
        <f t="shared" si="130"/>
        <v>0</v>
      </c>
      <c r="AR77" s="63">
        <f t="shared" si="130"/>
        <v>0</v>
      </c>
      <c r="AS77" s="63">
        <f t="shared" si="130"/>
        <v>0</v>
      </c>
      <c r="AT77" s="63">
        <f t="shared" si="130"/>
        <v>0</v>
      </c>
      <c r="AU77" s="63">
        <f t="shared" si="130"/>
        <v>0</v>
      </c>
      <c r="AV77" s="63">
        <f t="shared" si="130"/>
        <v>0</v>
      </c>
      <c r="AW77" s="63">
        <f t="shared" si="130"/>
        <v>0</v>
      </c>
      <c r="AX77" s="63">
        <f t="shared" si="130"/>
        <v>0</v>
      </c>
      <c r="AY77" s="63">
        <f t="shared" si="130"/>
        <v>0</v>
      </c>
      <c r="AZ77" s="63">
        <f t="shared" si="130"/>
        <v>0</v>
      </c>
      <c r="BA77" s="63">
        <f t="shared" si="130"/>
        <v>0</v>
      </c>
      <c r="BB77" s="63">
        <f t="shared" si="130"/>
        <v>0</v>
      </c>
      <c r="BC77" s="63">
        <f t="shared" si="130"/>
        <v>0</v>
      </c>
      <c r="BD77" s="63">
        <f t="shared" si="130"/>
        <v>0</v>
      </c>
      <c r="BE77" s="63">
        <f t="shared" si="130"/>
        <v>0</v>
      </c>
      <c r="BF77" s="63">
        <f t="shared" si="130"/>
        <v>0</v>
      </c>
      <c r="BG77" s="63">
        <f t="shared" si="130"/>
        <v>0</v>
      </c>
      <c r="BH77" s="63">
        <f t="shared" si="130"/>
        <v>0</v>
      </c>
      <c r="BI77" s="63">
        <f t="shared" si="130"/>
        <v>0</v>
      </c>
      <c r="BJ77" s="63">
        <f t="shared" si="130"/>
        <v>0</v>
      </c>
      <c r="BK77" s="63">
        <f t="shared" si="130"/>
        <v>0</v>
      </c>
      <c r="BL77" s="63">
        <f t="shared" si="130"/>
        <v>0</v>
      </c>
      <c r="BM77" s="63">
        <f t="shared" si="130"/>
        <v>0</v>
      </c>
      <c r="BN77" s="63">
        <f t="shared" si="130"/>
        <v>0</v>
      </c>
      <c r="BO77" s="63">
        <f t="shared" si="130"/>
        <v>0</v>
      </c>
      <c r="BP77" s="63">
        <f t="shared" si="130"/>
        <v>0</v>
      </c>
      <c r="BQ77" s="63">
        <f t="shared" ref="BQ77:CZ77" si="131">BQ76*BQ$18</f>
        <v>0</v>
      </c>
      <c r="BR77" s="63">
        <f t="shared" si="131"/>
        <v>0</v>
      </c>
      <c r="BS77" s="63">
        <f t="shared" si="131"/>
        <v>0</v>
      </c>
      <c r="BT77" s="63">
        <f t="shared" si="131"/>
        <v>0</v>
      </c>
      <c r="BU77" s="63">
        <f t="shared" si="131"/>
        <v>0</v>
      </c>
      <c r="BV77" s="63">
        <f t="shared" si="131"/>
        <v>0</v>
      </c>
      <c r="BW77" s="63">
        <f t="shared" si="131"/>
        <v>0</v>
      </c>
      <c r="BX77" s="63">
        <f t="shared" si="131"/>
        <v>0</v>
      </c>
      <c r="BY77" s="63">
        <f t="shared" si="131"/>
        <v>0</v>
      </c>
      <c r="BZ77" s="63">
        <f t="shared" si="131"/>
        <v>0</v>
      </c>
      <c r="CA77" s="63">
        <f t="shared" si="131"/>
        <v>0</v>
      </c>
      <c r="CB77" s="63">
        <f t="shared" si="131"/>
        <v>0</v>
      </c>
      <c r="CC77" s="63">
        <f t="shared" si="131"/>
        <v>0</v>
      </c>
      <c r="CD77" s="63">
        <f t="shared" si="131"/>
        <v>0</v>
      </c>
      <c r="CE77" s="63">
        <f t="shared" si="131"/>
        <v>0</v>
      </c>
      <c r="CF77" s="63">
        <f t="shared" si="131"/>
        <v>0</v>
      </c>
      <c r="CG77" s="63">
        <f t="shared" si="131"/>
        <v>0</v>
      </c>
      <c r="CH77" s="63">
        <f t="shared" si="131"/>
        <v>0</v>
      </c>
      <c r="CI77" s="63">
        <f t="shared" si="131"/>
        <v>0</v>
      </c>
      <c r="CJ77" s="63">
        <f t="shared" si="131"/>
        <v>0</v>
      </c>
      <c r="CK77" s="63">
        <f t="shared" si="131"/>
        <v>0</v>
      </c>
      <c r="CL77" s="63">
        <f t="shared" si="131"/>
        <v>0</v>
      </c>
      <c r="CM77" s="63">
        <f t="shared" si="131"/>
        <v>0</v>
      </c>
      <c r="CN77" s="63">
        <f t="shared" si="131"/>
        <v>0</v>
      </c>
      <c r="CO77" s="63">
        <f t="shared" si="131"/>
        <v>0</v>
      </c>
      <c r="CP77" s="63">
        <f t="shared" si="131"/>
        <v>0</v>
      </c>
      <c r="CQ77" s="63">
        <f t="shared" si="131"/>
        <v>0</v>
      </c>
      <c r="CR77" s="63">
        <f t="shared" si="131"/>
        <v>0</v>
      </c>
      <c r="CS77" s="63">
        <f t="shared" si="131"/>
        <v>0</v>
      </c>
      <c r="CT77" s="63">
        <f t="shared" si="131"/>
        <v>0</v>
      </c>
      <c r="CU77" s="63">
        <f t="shared" si="131"/>
        <v>0</v>
      </c>
      <c r="CV77" s="63">
        <f t="shared" si="131"/>
        <v>0</v>
      </c>
      <c r="CW77" s="63">
        <f t="shared" si="131"/>
        <v>0</v>
      </c>
      <c r="CX77" s="63">
        <f t="shared" si="131"/>
        <v>0</v>
      </c>
      <c r="CY77" s="63">
        <f t="shared" si="131"/>
        <v>0</v>
      </c>
      <c r="CZ77" s="63">
        <f t="shared" si="131"/>
        <v>0</v>
      </c>
    </row>
    <row r="78" spans="1:104" s="56" customFormat="1">
      <c r="A78" s="96"/>
      <c r="B78" s="415"/>
      <c r="C78" s="84" t="s">
        <v>448</v>
      </c>
      <c r="D78" s="64">
        <f ca="1">SUM(OFFSET(D77,,,,$D$20))</f>
        <v>0</v>
      </c>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row>
    <row r="79" spans="1:104" s="56" customFormat="1">
      <c r="A79" s="96"/>
      <c r="B79" s="88"/>
      <c r="C79" s="89"/>
      <c r="D79" s="70"/>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87"/>
      <c r="AU79" s="87"/>
      <c r="AV79" s="87"/>
      <c r="AW79" s="87"/>
      <c r="AX79" s="87"/>
      <c r="AY79" s="87"/>
      <c r="AZ79" s="87"/>
      <c r="BA79" s="87"/>
      <c r="BB79" s="87"/>
      <c r="BC79" s="87"/>
      <c r="BD79" s="87"/>
      <c r="BE79" s="87"/>
      <c r="BF79" s="87"/>
      <c r="BG79" s="87"/>
      <c r="BH79" s="87"/>
      <c r="BI79" s="87"/>
      <c r="BJ79" s="87"/>
      <c r="BK79" s="87"/>
      <c r="BL79" s="87"/>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row>
    <row r="80" spans="1:104" s="56" customFormat="1">
      <c r="A80" s="96"/>
      <c r="B80" s="413" t="s">
        <v>117</v>
      </c>
      <c r="C80" s="84" t="s">
        <v>444</v>
      </c>
      <c r="D80" s="63">
        <f>Calculations_SA!D54</f>
        <v>0</v>
      </c>
      <c r="E80" s="63">
        <f>D80</f>
        <v>0</v>
      </c>
      <c r="F80" s="63">
        <f t="shared" ref="F80" si="132">E80</f>
        <v>0</v>
      </c>
      <c r="G80" s="63">
        <f t="shared" ref="G80" si="133">F80</f>
        <v>0</v>
      </c>
      <c r="H80" s="63">
        <f t="shared" ref="H80" si="134">G80</f>
        <v>0</v>
      </c>
      <c r="I80" s="63">
        <f t="shared" ref="I80" si="135">H80</f>
        <v>0</v>
      </c>
      <c r="J80" s="63">
        <f t="shared" ref="J80" si="136">I80</f>
        <v>0</v>
      </c>
      <c r="K80" s="63">
        <f t="shared" ref="K80" si="137">J80</f>
        <v>0</v>
      </c>
      <c r="L80" s="63">
        <f t="shared" ref="L80" si="138">K80</f>
        <v>0</v>
      </c>
      <c r="M80" s="63">
        <f t="shared" ref="M80" si="139">L80</f>
        <v>0</v>
      </c>
      <c r="N80" s="63">
        <f t="shared" ref="N80" si="140">M80</f>
        <v>0</v>
      </c>
      <c r="O80" s="63">
        <f t="shared" ref="O80" si="141">N80</f>
        <v>0</v>
      </c>
      <c r="P80" s="63">
        <f t="shared" ref="P80" si="142">O80</f>
        <v>0</v>
      </c>
      <c r="Q80" s="63">
        <f t="shared" ref="Q80" si="143">P80</f>
        <v>0</v>
      </c>
      <c r="R80" s="63">
        <f t="shared" ref="R80" si="144">Q80</f>
        <v>0</v>
      </c>
      <c r="S80" s="63">
        <f t="shared" ref="S80" si="145">R80</f>
        <v>0</v>
      </c>
      <c r="T80" s="63">
        <f t="shared" ref="T80" si="146">S80</f>
        <v>0</v>
      </c>
      <c r="U80" s="63">
        <f t="shared" ref="U80" si="147">T80</f>
        <v>0</v>
      </c>
      <c r="V80" s="63">
        <f t="shared" ref="V80" si="148">U80</f>
        <v>0</v>
      </c>
      <c r="W80" s="63">
        <f t="shared" ref="W80" si="149">V80</f>
        <v>0</v>
      </c>
      <c r="X80" s="63">
        <f t="shared" ref="X80" si="150">W80</f>
        <v>0</v>
      </c>
      <c r="Y80" s="63">
        <f t="shared" ref="Y80" si="151">X80</f>
        <v>0</v>
      </c>
      <c r="Z80" s="63">
        <f t="shared" ref="Z80" si="152">Y80</f>
        <v>0</v>
      </c>
      <c r="AA80" s="63">
        <f t="shared" ref="AA80" si="153">Z80</f>
        <v>0</v>
      </c>
      <c r="AB80" s="63">
        <f t="shared" ref="AB80" si="154">AA80</f>
        <v>0</v>
      </c>
      <c r="AC80" s="63">
        <f t="shared" ref="AC80" si="155">AB80</f>
        <v>0</v>
      </c>
      <c r="AD80" s="63">
        <f t="shared" ref="AD80" si="156">AC80</f>
        <v>0</v>
      </c>
      <c r="AE80" s="63">
        <f t="shared" ref="AE80" si="157">AD80</f>
        <v>0</v>
      </c>
      <c r="AF80" s="63">
        <f t="shared" ref="AF80" si="158">AE80</f>
        <v>0</v>
      </c>
      <c r="AG80" s="63">
        <f t="shared" ref="AG80" si="159">AF80</f>
        <v>0</v>
      </c>
      <c r="AH80" s="63">
        <f t="shared" ref="AH80" si="160">AG80</f>
        <v>0</v>
      </c>
      <c r="AI80" s="63">
        <f t="shared" ref="AI80" si="161">AH80</f>
        <v>0</v>
      </c>
      <c r="AJ80" s="63">
        <f t="shared" ref="AJ80" si="162">AI80</f>
        <v>0</v>
      </c>
      <c r="AK80" s="63">
        <f t="shared" ref="AK80" si="163">AJ80</f>
        <v>0</v>
      </c>
      <c r="AL80" s="63">
        <f t="shared" ref="AL80" si="164">AK80</f>
        <v>0</v>
      </c>
      <c r="AM80" s="63">
        <f t="shared" ref="AM80" si="165">AL80</f>
        <v>0</v>
      </c>
      <c r="AN80" s="63">
        <f t="shared" ref="AN80" si="166">AM80</f>
        <v>0</v>
      </c>
      <c r="AO80" s="63">
        <f t="shared" ref="AO80" si="167">AN80</f>
        <v>0</v>
      </c>
      <c r="AP80" s="63">
        <f t="shared" ref="AP80" si="168">AO80</f>
        <v>0</v>
      </c>
      <c r="AQ80" s="63">
        <f t="shared" ref="AQ80" si="169">AP80</f>
        <v>0</v>
      </c>
      <c r="AR80" s="63">
        <f t="shared" ref="AR80" si="170">AQ80</f>
        <v>0</v>
      </c>
      <c r="AS80" s="63">
        <f t="shared" ref="AS80" si="171">AR80</f>
        <v>0</v>
      </c>
      <c r="AT80" s="63">
        <f t="shared" ref="AT80" si="172">AS80</f>
        <v>0</v>
      </c>
      <c r="AU80" s="63">
        <f t="shared" ref="AU80" si="173">AT80</f>
        <v>0</v>
      </c>
      <c r="AV80" s="63">
        <f t="shared" ref="AV80" si="174">AU80</f>
        <v>0</v>
      </c>
      <c r="AW80" s="63">
        <f t="shared" ref="AW80" si="175">AV80</f>
        <v>0</v>
      </c>
      <c r="AX80" s="63">
        <f t="shared" ref="AX80" si="176">AW80</f>
        <v>0</v>
      </c>
      <c r="AY80" s="63">
        <f t="shared" ref="AY80" si="177">AX80</f>
        <v>0</v>
      </c>
      <c r="AZ80" s="63">
        <f t="shared" ref="AZ80" si="178">AY80</f>
        <v>0</v>
      </c>
      <c r="BA80" s="63">
        <f t="shared" ref="BA80" si="179">AZ80</f>
        <v>0</v>
      </c>
      <c r="BB80" s="63">
        <f t="shared" ref="BB80" si="180">BA80</f>
        <v>0</v>
      </c>
      <c r="BC80" s="63">
        <f t="shared" ref="BC80" si="181">BB80</f>
        <v>0</v>
      </c>
      <c r="BD80" s="63">
        <f t="shared" ref="BD80" si="182">BC80</f>
        <v>0</v>
      </c>
      <c r="BE80" s="63">
        <f t="shared" ref="BE80" si="183">BD80</f>
        <v>0</v>
      </c>
      <c r="BF80" s="63">
        <f t="shared" ref="BF80" si="184">BE80</f>
        <v>0</v>
      </c>
      <c r="BG80" s="63">
        <f t="shared" ref="BG80" si="185">BF80</f>
        <v>0</v>
      </c>
      <c r="BH80" s="63">
        <f t="shared" ref="BH80" si="186">BG80</f>
        <v>0</v>
      </c>
      <c r="BI80" s="63">
        <f t="shared" ref="BI80" si="187">BH80</f>
        <v>0</v>
      </c>
      <c r="BJ80" s="63">
        <f t="shared" ref="BJ80" si="188">BI80</f>
        <v>0</v>
      </c>
      <c r="BK80" s="63">
        <f t="shared" ref="BK80" si="189">BJ80</f>
        <v>0</v>
      </c>
      <c r="BL80" s="63">
        <f t="shared" ref="BL80" si="190">BK80</f>
        <v>0</v>
      </c>
      <c r="BM80" s="63">
        <f t="shared" ref="BM80" si="191">BL80</f>
        <v>0</v>
      </c>
      <c r="BN80" s="63">
        <f t="shared" ref="BN80" si="192">BM80</f>
        <v>0</v>
      </c>
      <c r="BO80" s="63">
        <f t="shared" ref="BO80" si="193">BN80</f>
        <v>0</v>
      </c>
      <c r="BP80" s="63">
        <f t="shared" ref="BP80" si="194">BO80</f>
        <v>0</v>
      </c>
      <c r="BQ80" s="63">
        <f t="shared" ref="BQ80" si="195">BP80</f>
        <v>0</v>
      </c>
      <c r="BR80" s="63">
        <f t="shared" ref="BR80" si="196">BQ80</f>
        <v>0</v>
      </c>
      <c r="BS80" s="63">
        <f t="shared" ref="BS80" si="197">BR80</f>
        <v>0</v>
      </c>
      <c r="BT80" s="63">
        <f t="shared" ref="BT80" si="198">BS80</f>
        <v>0</v>
      </c>
      <c r="BU80" s="63">
        <f t="shared" ref="BU80" si="199">BT80</f>
        <v>0</v>
      </c>
      <c r="BV80" s="63">
        <f t="shared" ref="BV80" si="200">BU80</f>
        <v>0</v>
      </c>
      <c r="BW80" s="63">
        <f t="shared" ref="BW80" si="201">BV80</f>
        <v>0</v>
      </c>
      <c r="BX80" s="63">
        <f t="shared" ref="BX80" si="202">BW80</f>
        <v>0</v>
      </c>
      <c r="BY80" s="63">
        <f t="shared" ref="BY80" si="203">BX80</f>
        <v>0</v>
      </c>
      <c r="BZ80" s="63">
        <f t="shared" ref="BZ80" si="204">BY80</f>
        <v>0</v>
      </c>
      <c r="CA80" s="63">
        <f t="shared" ref="CA80" si="205">BZ80</f>
        <v>0</v>
      </c>
      <c r="CB80" s="63">
        <f t="shared" ref="CB80" si="206">CA80</f>
        <v>0</v>
      </c>
      <c r="CC80" s="63">
        <f t="shared" ref="CC80" si="207">CB80</f>
        <v>0</v>
      </c>
      <c r="CD80" s="63">
        <f t="shared" ref="CD80" si="208">CC80</f>
        <v>0</v>
      </c>
      <c r="CE80" s="63">
        <f t="shared" ref="CE80" si="209">CD80</f>
        <v>0</v>
      </c>
      <c r="CF80" s="63">
        <f t="shared" ref="CF80" si="210">CE80</f>
        <v>0</v>
      </c>
      <c r="CG80" s="63">
        <f t="shared" ref="CG80" si="211">CF80</f>
        <v>0</v>
      </c>
      <c r="CH80" s="63">
        <f t="shared" ref="CH80" si="212">CG80</f>
        <v>0</v>
      </c>
      <c r="CI80" s="63">
        <f t="shared" ref="CI80" si="213">CH80</f>
        <v>0</v>
      </c>
      <c r="CJ80" s="63">
        <f t="shared" ref="CJ80" si="214">CI80</f>
        <v>0</v>
      </c>
      <c r="CK80" s="63">
        <f t="shared" ref="CK80" si="215">CJ80</f>
        <v>0</v>
      </c>
      <c r="CL80" s="63">
        <f t="shared" ref="CL80" si="216">CK80</f>
        <v>0</v>
      </c>
      <c r="CM80" s="63">
        <f t="shared" ref="CM80" si="217">CL80</f>
        <v>0</v>
      </c>
      <c r="CN80" s="63">
        <f t="shared" ref="CN80" si="218">CM80</f>
        <v>0</v>
      </c>
      <c r="CO80" s="63">
        <f t="shared" ref="CO80" si="219">CN80</f>
        <v>0</v>
      </c>
      <c r="CP80" s="63">
        <f t="shared" ref="CP80" si="220">CO80</f>
        <v>0</v>
      </c>
      <c r="CQ80" s="63">
        <f t="shared" ref="CQ80" si="221">CP80</f>
        <v>0</v>
      </c>
      <c r="CR80" s="63">
        <f t="shared" ref="CR80" si="222">CQ80</f>
        <v>0</v>
      </c>
      <c r="CS80" s="63">
        <f t="shared" ref="CS80" si="223">CR80</f>
        <v>0</v>
      </c>
      <c r="CT80" s="63">
        <f t="shared" ref="CT80" si="224">CS80</f>
        <v>0</v>
      </c>
      <c r="CU80" s="63">
        <f t="shared" ref="CU80" si="225">CT80</f>
        <v>0</v>
      </c>
      <c r="CV80" s="63">
        <f t="shared" ref="CV80" si="226">CU80</f>
        <v>0</v>
      </c>
      <c r="CW80" s="63">
        <f t="shared" ref="CW80" si="227">CV80</f>
        <v>0</v>
      </c>
      <c r="CX80" s="63">
        <f t="shared" ref="CX80" si="228">CW80</f>
        <v>0</v>
      </c>
      <c r="CY80" s="63">
        <f t="shared" ref="CY80" si="229">CX80</f>
        <v>0</v>
      </c>
      <c r="CZ80" s="63">
        <f t="shared" ref="CZ80" si="230">CY80</f>
        <v>0</v>
      </c>
    </row>
    <row r="81" spans="1:104" s="56" customFormat="1">
      <c r="A81" s="96"/>
      <c r="B81" s="414"/>
      <c r="C81" s="84" t="s">
        <v>446</v>
      </c>
      <c r="D81" s="63">
        <f>IF(D$16 &lt;= 'Data inputs'!$S$24, Calculations_SA!$G$58,0)</f>
        <v>0</v>
      </c>
      <c r="E81" s="63">
        <f>IF(E$16 &lt;= 'Data inputs'!$S$24, Calculations_SA!$G$58,0)</f>
        <v>0</v>
      </c>
      <c r="F81" s="63">
        <f>IF(F$16 &lt;= 'Data inputs'!$S$24, Calculations_SA!$G$58,0)</f>
        <v>0</v>
      </c>
      <c r="G81" s="63">
        <f>IF(G$16 &lt;= 'Data inputs'!$S$24, Calculations_SA!$G$58,0)</f>
        <v>0</v>
      </c>
      <c r="H81" s="63">
        <f>IF(H$16 &lt;= 'Data inputs'!$S$24, Calculations_SA!$G$58,0)</f>
        <v>0</v>
      </c>
      <c r="I81" s="63">
        <f>IF(I$16 &lt;= 'Data inputs'!$S$24, Calculations_SA!$G$58,0)</f>
        <v>0</v>
      </c>
      <c r="J81" s="63">
        <f>IF(J$16 &lt;= 'Data inputs'!$S$24, Calculations_SA!$G$58,0)</f>
        <v>0</v>
      </c>
      <c r="K81" s="63">
        <f>IF(K$16 &lt;= 'Data inputs'!$S$24, Calculations_SA!$G$58,0)</f>
        <v>0</v>
      </c>
      <c r="L81" s="63">
        <f>IF(L$16 &lt;= 'Data inputs'!$S$24, Calculations_SA!$G$58,0)</f>
        <v>0</v>
      </c>
      <c r="M81" s="63">
        <f>IF(M$16 &lt;= 'Data inputs'!$S$24, Calculations_SA!$G$58,0)</f>
        <v>0</v>
      </c>
      <c r="N81" s="63">
        <f>IF(N$16 &lt;= 'Data inputs'!$S$24, Calculations_SA!$G$58,0)</f>
        <v>0</v>
      </c>
      <c r="O81" s="63">
        <f>IF(O$16 &lt;= 'Data inputs'!$S$24, Calculations_SA!$G$58,0)</f>
        <v>0</v>
      </c>
      <c r="P81" s="63">
        <f>IF(P$16 &lt;= 'Data inputs'!$S$24, Calculations_SA!$G$58,0)</f>
        <v>0</v>
      </c>
      <c r="Q81" s="63">
        <f>IF(Q$16 &lt;= 'Data inputs'!$S$24, Calculations_SA!$G$58,0)</f>
        <v>0</v>
      </c>
      <c r="R81" s="63">
        <f>IF(R$16 &lt;= 'Data inputs'!$S$24, Calculations_SA!$G$58,0)</f>
        <v>0</v>
      </c>
      <c r="S81" s="63">
        <f>IF(S$16 &lt;= 'Data inputs'!$S$24, Calculations_SA!$G$58,0)</f>
        <v>0</v>
      </c>
      <c r="T81" s="63">
        <f>IF(T$16 &lt;= 'Data inputs'!$S$24, Calculations_SA!$G$58,0)</f>
        <v>0</v>
      </c>
      <c r="U81" s="63">
        <f>IF(U$16 &lt;= 'Data inputs'!$S$24, Calculations_SA!$G$58,0)</f>
        <v>0</v>
      </c>
      <c r="V81" s="63">
        <f>IF(V$16 &lt;= 'Data inputs'!$S$24, Calculations_SA!$G$58,0)</f>
        <v>0</v>
      </c>
      <c r="W81" s="63">
        <f>IF(W$16 &lt;= 'Data inputs'!$S$24, Calculations_SA!$G$58,0)</f>
        <v>0</v>
      </c>
      <c r="X81" s="63">
        <f>IF(X$16 &lt;= 'Data inputs'!$S$24, Calculations_SA!$G$58,0)</f>
        <v>0</v>
      </c>
      <c r="Y81" s="63">
        <f>IF(Y$16 &lt;= 'Data inputs'!$S$24, Calculations_SA!$G$58,0)</f>
        <v>0</v>
      </c>
      <c r="Z81" s="63">
        <f>IF(Z$16 &lt;= 'Data inputs'!$S$24, Calculations_SA!$G$58,0)</f>
        <v>0</v>
      </c>
      <c r="AA81" s="63">
        <f>IF(AA$16 &lt;= 'Data inputs'!$S$24, Calculations_SA!$G$58,0)</f>
        <v>0</v>
      </c>
      <c r="AB81" s="63">
        <f>IF(AB$16 &lt;= 'Data inputs'!$S$24, Calculations_SA!$G$58,0)</f>
        <v>0</v>
      </c>
      <c r="AC81" s="63">
        <f>IF(AC$16 &lt;= 'Data inputs'!$S$24, Calculations_SA!$G$58,0)</f>
        <v>0</v>
      </c>
      <c r="AD81" s="63">
        <f>IF(AD$16 &lt;= 'Data inputs'!$S$24, Calculations_SA!$G$58,0)</f>
        <v>0</v>
      </c>
      <c r="AE81" s="63">
        <f>IF(AE$16 &lt;= 'Data inputs'!$S$24, Calculations_SA!$G$58,0)</f>
        <v>0</v>
      </c>
      <c r="AF81" s="63">
        <f>IF(AF$16 &lt;= 'Data inputs'!$S$24, Calculations_SA!$G$58,0)</f>
        <v>0</v>
      </c>
      <c r="AG81" s="63">
        <f>IF(AG$16 &lt;= 'Data inputs'!$S$24, Calculations_SA!$G$58,0)</f>
        <v>0</v>
      </c>
      <c r="AH81" s="63">
        <f>IF(AH$16 &lt;= 'Data inputs'!$S$24, Calculations_SA!$G$58,0)</f>
        <v>0</v>
      </c>
      <c r="AI81" s="63">
        <f>IF(AI$16 &lt;= 'Data inputs'!$S$24, Calculations_SA!$G$58,0)</f>
        <v>0</v>
      </c>
      <c r="AJ81" s="63">
        <f>IF(AJ$16 &lt;= 'Data inputs'!$S$24, Calculations_SA!$G$58,0)</f>
        <v>0</v>
      </c>
      <c r="AK81" s="63">
        <f>IF(AK$16 &lt;= 'Data inputs'!$S$24, Calculations_SA!$G$58,0)</f>
        <v>0</v>
      </c>
      <c r="AL81" s="63">
        <f>IF(AL$16 &lt;= 'Data inputs'!$S$24, Calculations_SA!$G$58,0)</f>
        <v>0</v>
      </c>
      <c r="AM81" s="63">
        <f>IF(AM$16 &lt;= 'Data inputs'!$S$24, Calculations_SA!$G$58,0)</f>
        <v>0</v>
      </c>
      <c r="AN81" s="63">
        <f>IF(AN$16 &lt;= 'Data inputs'!$S$24, Calculations_SA!$G$58,0)</f>
        <v>0</v>
      </c>
      <c r="AO81" s="63">
        <f>IF(AO$16 &lt;= 'Data inputs'!$S$24, Calculations_SA!$G$58,0)</f>
        <v>0</v>
      </c>
      <c r="AP81" s="63">
        <f>IF(AP$16 &lt;= 'Data inputs'!$S$24, Calculations_SA!$G$58,0)</f>
        <v>0</v>
      </c>
      <c r="AQ81" s="63">
        <f>IF(AQ$16 &lt;= 'Data inputs'!$S$24, Calculations_SA!$G$58,0)</f>
        <v>0</v>
      </c>
      <c r="AR81" s="63">
        <f>IF(AR$16 &lt;= 'Data inputs'!$S$24, Calculations_SA!$G$58,0)</f>
        <v>0</v>
      </c>
      <c r="AS81" s="63">
        <f>IF(AS$16 &lt;= 'Data inputs'!$S$24, Calculations_SA!$G$58,0)</f>
        <v>0</v>
      </c>
      <c r="AT81" s="63">
        <f>IF(AT$16 &lt;= 'Data inputs'!$S$24, Calculations_SA!$G$58,0)</f>
        <v>0</v>
      </c>
      <c r="AU81" s="63">
        <f>IF(AU$16 &lt;= 'Data inputs'!$S$24, Calculations_SA!$G$58,0)</f>
        <v>0</v>
      </c>
      <c r="AV81" s="63">
        <f>IF(AV$16 &lt;= 'Data inputs'!$S$24, Calculations_SA!$G$58,0)</f>
        <v>0</v>
      </c>
      <c r="AW81" s="63">
        <f>IF(AW$16 &lt;= 'Data inputs'!$S$24, Calculations_SA!$G$58,0)</f>
        <v>0</v>
      </c>
      <c r="AX81" s="63">
        <f>IF(AX$16 &lt;= 'Data inputs'!$S$24, Calculations_SA!$G$58,0)</f>
        <v>0</v>
      </c>
      <c r="AY81" s="63">
        <f>IF(AY$16 &lt;= 'Data inputs'!$S$24, Calculations_SA!$G$58,0)</f>
        <v>0</v>
      </c>
      <c r="AZ81" s="63">
        <f>IF(AZ$16 &lt;= 'Data inputs'!$S$24, Calculations_SA!$G$58,0)</f>
        <v>0</v>
      </c>
      <c r="BA81" s="63">
        <f>IF(BA$16 &lt;= 'Data inputs'!$S$24, Calculations_SA!$G$58,0)</f>
        <v>0</v>
      </c>
      <c r="BB81" s="63">
        <f>IF(BB$16 &lt;= 'Data inputs'!$S$24, Calculations_SA!$G$58,0)</f>
        <v>0</v>
      </c>
      <c r="BC81" s="63">
        <f>IF(BC$16 &lt;= 'Data inputs'!$S$24, Calculations_SA!$G$58,0)</f>
        <v>0</v>
      </c>
      <c r="BD81" s="63">
        <f>IF(BD$16 &lt;= 'Data inputs'!$S$24, Calculations_SA!$G$58,0)</f>
        <v>0</v>
      </c>
      <c r="BE81" s="63">
        <f>IF(BE$16 &lt;= 'Data inputs'!$S$24, Calculations_SA!$G$58,0)</f>
        <v>0</v>
      </c>
      <c r="BF81" s="63">
        <f>IF(BF$16 &lt;= 'Data inputs'!$S$24, Calculations_SA!$G$58,0)</f>
        <v>0</v>
      </c>
      <c r="BG81" s="63">
        <f>IF(BG$16 &lt;= 'Data inputs'!$S$24, Calculations_SA!$G$58,0)</f>
        <v>0</v>
      </c>
      <c r="BH81" s="63">
        <f>IF(BH$16 &lt;= 'Data inputs'!$S$24, Calculations_SA!$G$58,0)</f>
        <v>0</v>
      </c>
      <c r="BI81" s="63">
        <f>IF(BI$16 &lt;= 'Data inputs'!$S$24, Calculations_SA!$G$58,0)</f>
        <v>0</v>
      </c>
      <c r="BJ81" s="63">
        <f>IF(BJ$16 &lt;= 'Data inputs'!$S$24, Calculations_SA!$G$58,0)</f>
        <v>0</v>
      </c>
      <c r="BK81" s="63">
        <f>IF(BK$16 &lt;= 'Data inputs'!$S$24, Calculations_SA!$G$58,0)</f>
        <v>0</v>
      </c>
      <c r="BL81" s="63">
        <f>IF(BL$16 &lt;= 'Data inputs'!$S$24, Calculations_SA!$G$58,0)</f>
        <v>0</v>
      </c>
      <c r="BM81" s="63">
        <f>IF(BM$16 &lt;= 'Data inputs'!$S$24, Calculations_SA!$G$58,0)</f>
        <v>0</v>
      </c>
      <c r="BN81" s="63">
        <f>IF(BN$16 &lt;= 'Data inputs'!$S$24, Calculations_SA!$G$58,0)</f>
        <v>0</v>
      </c>
      <c r="BO81" s="63">
        <f>IF(BO$16 &lt;= 'Data inputs'!$S$24, Calculations_SA!$G$58,0)</f>
        <v>0</v>
      </c>
      <c r="BP81" s="63">
        <f>IF(BP$16 &lt;= 'Data inputs'!$S$24, Calculations_SA!$G$58,0)</f>
        <v>0</v>
      </c>
      <c r="BQ81" s="63">
        <f>IF(BQ$16 &lt;= 'Data inputs'!$S$24, Calculations_SA!$G$58,0)</f>
        <v>0</v>
      </c>
      <c r="BR81" s="63">
        <f>IF(BR$16 &lt;= 'Data inputs'!$S$24, Calculations_SA!$G$58,0)</f>
        <v>0</v>
      </c>
      <c r="BS81" s="63">
        <f>IF(BS$16 &lt;= 'Data inputs'!$S$24, Calculations_SA!$G$58,0)</f>
        <v>0</v>
      </c>
      <c r="BT81" s="63">
        <f>IF(BT$16 &lt;= 'Data inputs'!$S$24, Calculations_SA!$G$58,0)</f>
        <v>0</v>
      </c>
      <c r="BU81" s="63">
        <f>IF(BU$16 &lt;= 'Data inputs'!$S$24, Calculations_SA!$G$58,0)</f>
        <v>0</v>
      </c>
      <c r="BV81" s="63">
        <f>IF(BV$16 &lt;= 'Data inputs'!$S$24, Calculations_SA!$G$58,0)</f>
        <v>0</v>
      </c>
      <c r="BW81" s="63">
        <f>IF(BW$16 &lt;= 'Data inputs'!$S$24, Calculations_SA!$G$58,0)</f>
        <v>0</v>
      </c>
      <c r="BX81" s="63">
        <f>IF(BX$16 &lt;= 'Data inputs'!$S$24, Calculations_SA!$G$58,0)</f>
        <v>0</v>
      </c>
      <c r="BY81" s="63">
        <f>IF(BY$16 &lt;= 'Data inputs'!$S$24, Calculations_SA!$G$58,0)</f>
        <v>0</v>
      </c>
      <c r="BZ81" s="63">
        <f>IF(BZ$16 &lt;= 'Data inputs'!$S$24, Calculations_SA!$G$58,0)</f>
        <v>0</v>
      </c>
      <c r="CA81" s="63">
        <f>IF(CA$16 &lt;= 'Data inputs'!$S$24, Calculations_SA!$G$58,0)</f>
        <v>0</v>
      </c>
      <c r="CB81" s="63">
        <f>IF(CB$16 &lt;= 'Data inputs'!$S$24, Calculations_SA!$G$58,0)</f>
        <v>0</v>
      </c>
      <c r="CC81" s="63">
        <f>IF(CC$16 &lt;= 'Data inputs'!$S$24, Calculations_SA!$G$58,0)</f>
        <v>0</v>
      </c>
      <c r="CD81" s="63">
        <f>IF(CD$16 &lt;= 'Data inputs'!$S$24, Calculations_SA!$G$58,0)</f>
        <v>0</v>
      </c>
      <c r="CE81" s="63">
        <f>IF(CE$16 &lt;= 'Data inputs'!$S$24, Calculations_SA!$G$58,0)</f>
        <v>0</v>
      </c>
      <c r="CF81" s="63">
        <f>IF(CF$16 &lt;= 'Data inputs'!$S$24, Calculations_SA!$G$58,0)</f>
        <v>0</v>
      </c>
      <c r="CG81" s="63">
        <f>IF(CG$16 &lt;= 'Data inputs'!$S$24, Calculations_SA!$G$58,0)</f>
        <v>0</v>
      </c>
      <c r="CH81" s="63">
        <f>IF(CH$16 &lt;= 'Data inputs'!$S$24, Calculations_SA!$G$58,0)</f>
        <v>0</v>
      </c>
      <c r="CI81" s="63">
        <f>IF(CI$16 &lt;= 'Data inputs'!$S$24, Calculations_SA!$G$58,0)</f>
        <v>0</v>
      </c>
      <c r="CJ81" s="63">
        <f>IF(CJ$16 &lt;= 'Data inputs'!$S$24, Calculations_SA!$G$58,0)</f>
        <v>0</v>
      </c>
      <c r="CK81" s="63">
        <f>IF(CK$16 &lt;= 'Data inputs'!$S$24, Calculations_SA!$G$58,0)</f>
        <v>0</v>
      </c>
      <c r="CL81" s="63">
        <f>IF(CL$16 &lt;= 'Data inputs'!$S$24, Calculations_SA!$G$58,0)</f>
        <v>0</v>
      </c>
      <c r="CM81" s="63">
        <f>IF(CM$16 &lt;= 'Data inputs'!$S$24, Calculations_SA!$G$58,0)</f>
        <v>0</v>
      </c>
      <c r="CN81" s="63">
        <f>IF(CN$16 &lt;= 'Data inputs'!$S$24, Calculations_SA!$G$58,0)</f>
        <v>0</v>
      </c>
      <c r="CO81" s="63">
        <f>IF(CO$16 &lt;= 'Data inputs'!$S$24, Calculations_SA!$G$58,0)</f>
        <v>0</v>
      </c>
      <c r="CP81" s="63">
        <f>IF(CP$16 &lt;= 'Data inputs'!$S$24, Calculations_SA!$G$58,0)</f>
        <v>0</v>
      </c>
      <c r="CQ81" s="63">
        <f>IF(CQ$16 &lt;= 'Data inputs'!$S$24, Calculations_SA!$G$58,0)</f>
        <v>0</v>
      </c>
      <c r="CR81" s="63">
        <f>IF(CR$16 &lt;= 'Data inputs'!$S$24, Calculations_SA!$G$58,0)</f>
        <v>0</v>
      </c>
      <c r="CS81" s="63">
        <f>IF(CS$16 &lt;= 'Data inputs'!$S$24, Calculations_SA!$G$58,0)</f>
        <v>0</v>
      </c>
      <c r="CT81" s="63">
        <f>IF(CT$16 &lt;= 'Data inputs'!$S$24, Calculations_SA!$G$58,0)</f>
        <v>0</v>
      </c>
      <c r="CU81" s="63">
        <f>IF(CU$16 &lt;= 'Data inputs'!$S$24, Calculations_SA!$G$58,0)</f>
        <v>0</v>
      </c>
      <c r="CV81" s="63">
        <f>IF(CV$16 &lt;= 'Data inputs'!$S$24, Calculations_SA!$G$58,0)</f>
        <v>0</v>
      </c>
      <c r="CW81" s="63">
        <f>IF(CW$16 &lt;= 'Data inputs'!$S$24, Calculations_SA!$G$58,0)</f>
        <v>0</v>
      </c>
      <c r="CX81" s="63">
        <f>IF(CX$16 &lt;= 'Data inputs'!$S$24, Calculations_SA!$G$58,0)</f>
        <v>0</v>
      </c>
      <c r="CY81" s="63">
        <f>IF(CY$16 &lt;= 'Data inputs'!$S$24, Calculations_SA!$G$58,0)</f>
        <v>0</v>
      </c>
      <c r="CZ81" s="63">
        <f>IF(CZ$16 &lt;= 'Data inputs'!$S$24, Calculations_SA!$G$58,0)</f>
        <v>0</v>
      </c>
    </row>
    <row r="82" spans="1:104" s="56" customFormat="1" ht="25.5">
      <c r="A82" s="96"/>
      <c r="B82" s="414"/>
      <c r="C82" s="85" t="s">
        <v>447</v>
      </c>
      <c r="D82" s="71">
        <f>D81*D$18</f>
        <v>0</v>
      </c>
      <c r="E82" s="71">
        <f t="shared" ref="E82:BP82" si="231">E81*E$18</f>
        <v>0</v>
      </c>
      <c r="F82" s="71">
        <f t="shared" si="231"/>
        <v>0</v>
      </c>
      <c r="G82" s="71">
        <f t="shared" si="231"/>
        <v>0</v>
      </c>
      <c r="H82" s="71">
        <f t="shared" si="231"/>
        <v>0</v>
      </c>
      <c r="I82" s="71">
        <f t="shared" si="231"/>
        <v>0</v>
      </c>
      <c r="J82" s="71">
        <f t="shared" si="231"/>
        <v>0</v>
      </c>
      <c r="K82" s="71">
        <f t="shared" si="231"/>
        <v>0</v>
      </c>
      <c r="L82" s="71">
        <f t="shared" si="231"/>
        <v>0</v>
      </c>
      <c r="M82" s="71">
        <f t="shared" si="231"/>
        <v>0</v>
      </c>
      <c r="N82" s="71">
        <f t="shared" si="231"/>
        <v>0</v>
      </c>
      <c r="O82" s="71">
        <f t="shared" si="231"/>
        <v>0</v>
      </c>
      <c r="P82" s="71">
        <f t="shared" si="231"/>
        <v>0</v>
      </c>
      <c r="Q82" s="71">
        <f t="shared" si="231"/>
        <v>0</v>
      </c>
      <c r="R82" s="71">
        <f t="shared" si="231"/>
        <v>0</v>
      </c>
      <c r="S82" s="71">
        <f t="shared" si="231"/>
        <v>0</v>
      </c>
      <c r="T82" s="71">
        <f t="shared" si="231"/>
        <v>0</v>
      </c>
      <c r="U82" s="71">
        <f t="shared" si="231"/>
        <v>0</v>
      </c>
      <c r="V82" s="71">
        <f t="shared" si="231"/>
        <v>0</v>
      </c>
      <c r="W82" s="71">
        <f t="shared" si="231"/>
        <v>0</v>
      </c>
      <c r="X82" s="71">
        <f t="shared" si="231"/>
        <v>0</v>
      </c>
      <c r="Y82" s="71">
        <f t="shared" si="231"/>
        <v>0</v>
      </c>
      <c r="Z82" s="71">
        <f t="shared" si="231"/>
        <v>0</v>
      </c>
      <c r="AA82" s="71">
        <f t="shared" si="231"/>
        <v>0</v>
      </c>
      <c r="AB82" s="71">
        <f t="shared" si="231"/>
        <v>0</v>
      </c>
      <c r="AC82" s="71">
        <f t="shared" si="231"/>
        <v>0</v>
      </c>
      <c r="AD82" s="71">
        <f t="shared" si="231"/>
        <v>0</v>
      </c>
      <c r="AE82" s="71">
        <f t="shared" si="231"/>
        <v>0</v>
      </c>
      <c r="AF82" s="71">
        <f t="shared" si="231"/>
        <v>0</v>
      </c>
      <c r="AG82" s="71">
        <f t="shared" si="231"/>
        <v>0</v>
      </c>
      <c r="AH82" s="71">
        <f t="shared" si="231"/>
        <v>0</v>
      </c>
      <c r="AI82" s="71">
        <f t="shared" si="231"/>
        <v>0</v>
      </c>
      <c r="AJ82" s="71">
        <f t="shared" si="231"/>
        <v>0</v>
      </c>
      <c r="AK82" s="71">
        <f t="shared" si="231"/>
        <v>0</v>
      </c>
      <c r="AL82" s="71">
        <f t="shared" si="231"/>
        <v>0</v>
      </c>
      <c r="AM82" s="71">
        <f t="shared" si="231"/>
        <v>0</v>
      </c>
      <c r="AN82" s="71">
        <f t="shared" si="231"/>
        <v>0</v>
      </c>
      <c r="AO82" s="71">
        <f t="shared" si="231"/>
        <v>0</v>
      </c>
      <c r="AP82" s="71">
        <f t="shared" si="231"/>
        <v>0</v>
      </c>
      <c r="AQ82" s="71">
        <f t="shared" si="231"/>
        <v>0</v>
      </c>
      <c r="AR82" s="71">
        <f t="shared" si="231"/>
        <v>0</v>
      </c>
      <c r="AS82" s="71">
        <f t="shared" si="231"/>
        <v>0</v>
      </c>
      <c r="AT82" s="71">
        <f t="shared" si="231"/>
        <v>0</v>
      </c>
      <c r="AU82" s="71">
        <f t="shared" si="231"/>
        <v>0</v>
      </c>
      <c r="AV82" s="71">
        <f t="shared" si="231"/>
        <v>0</v>
      </c>
      <c r="AW82" s="71">
        <f t="shared" si="231"/>
        <v>0</v>
      </c>
      <c r="AX82" s="71">
        <f t="shared" si="231"/>
        <v>0</v>
      </c>
      <c r="AY82" s="71">
        <f t="shared" si="231"/>
        <v>0</v>
      </c>
      <c r="AZ82" s="71">
        <f t="shared" si="231"/>
        <v>0</v>
      </c>
      <c r="BA82" s="71">
        <f t="shared" si="231"/>
        <v>0</v>
      </c>
      <c r="BB82" s="71">
        <f t="shared" si="231"/>
        <v>0</v>
      </c>
      <c r="BC82" s="71">
        <f t="shared" si="231"/>
        <v>0</v>
      </c>
      <c r="BD82" s="71">
        <f t="shared" si="231"/>
        <v>0</v>
      </c>
      <c r="BE82" s="71">
        <f t="shared" si="231"/>
        <v>0</v>
      </c>
      <c r="BF82" s="71">
        <f t="shared" si="231"/>
        <v>0</v>
      </c>
      <c r="BG82" s="71">
        <f t="shared" si="231"/>
        <v>0</v>
      </c>
      <c r="BH82" s="71">
        <f t="shared" si="231"/>
        <v>0</v>
      </c>
      <c r="BI82" s="71">
        <f t="shared" si="231"/>
        <v>0</v>
      </c>
      <c r="BJ82" s="71">
        <f t="shared" si="231"/>
        <v>0</v>
      </c>
      <c r="BK82" s="71">
        <f t="shared" si="231"/>
        <v>0</v>
      </c>
      <c r="BL82" s="71">
        <f t="shared" si="231"/>
        <v>0</v>
      </c>
      <c r="BM82" s="63">
        <f t="shared" si="231"/>
        <v>0</v>
      </c>
      <c r="BN82" s="63">
        <f t="shared" si="231"/>
        <v>0</v>
      </c>
      <c r="BO82" s="63">
        <f t="shared" si="231"/>
        <v>0</v>
      </c>
      <c r="BP82" s="63">
        <f t="shared" si="231"/>
        <v>0</v>
      </c>
      <c r="BQ82" s="63">
        <f t="shared" ref="BQ82:CZ82" si="232">BQ81*BQ$18</f>
        <v>0</v>
      </c>
      <c r="BR82" s="63">
        <f t="shared" si="232"/>
        <v>0</v>
      </c>
      <c r="BS82" s="63">
        <f t="shared" si="232"/>
        <v>0</v>
      </c>
      <c r="BT82" s="63">
        <f t="shared" si="232"/>
        <v>0</v>
      </c>
      <c r="BU82" s="63">
        <f t="shared" si="232"/>
        <v>0</v>
      </c>
      <c r="BV82" s="63">
        <f t="shared" si="232"/>
        <v>0</v>
      </c>
      <c r="BW82" s="63">
        <f t="shared" si="232"/>
        <v>0</v>
      </c>
      <c r="BX82" s="63">
        <f t="shared" si="232"/>
        <v>0</v>
      </c>
      <c r="BY82" s="63">
        <f t="shared" si="232"/>
        <v>0</v>
      </c>
      <c r="BZ82" s="63">
        <f t="shared" si="232"/>
        <v>0</v>
      </c>
      <c r="CA82" s="63">
        <f t="shared" si="232"/>
        <v>0</v>
      </c>
      <c r="CB82" s="63">
        <f t="shared" si="232"/>
        <v>0</v>
      </c>
      <c r="CC82" s="63">
        <f t="shared" si="232"/>
        <v>0</v>
      </c>
      <c r="CD82" s="63">
        <f t="shared" si="232"/>
        <v>0</v>
      </c>
      <c r="CE82" s="63">
        <f t="shared" si="232"/>
        <v>0</v>
      </c>
      <c r="CF82" s="63">
        <f t="shared" si="232"/>
        <v>0</v>
      </c>
      <c r="CG82" s="63">
        <f t="shared" si="232"/>
        <v>0</v>
      </c>
      <c r="CH82" s="63">
        <f t="shared" si="232"/>
        <v>0</v>
      </c>
      <c r="CI82" s="63">
        <f t="shared" si="232"/>
        <v>0</v>
      </c>
      <c r="CJ82" s="63">
        <f t="shared" si="232"/>
        <v>0</v>
      </c>
      <c r="CK82" s="63">
        <f t="shared" si="232"/>
        <v>0</v>
      </c>
      <c r="CL82" s="63">
        <f t="shared" si="232"/>
        <v>0</v>
      </c>
      <c r="CM82" s="63">
        <f t="shared" si="232"/>
        <v>0</v>
      </c>
      <c r="CN82" s="63">
        <f t="shared" si="232"/>
        <v>0</v>
      </c>
      <c r="CO82" s="63">
        <f t="shared" si="232"/>
        <v>0</v>
      </c>
      <c r="CP82" s="63">
        <f t="shared" si="232"/>
        <v>0</v>
      </c>
      <c r="CQ82" s="63">
        <f t="shared" si="232"/>
        <v>0</v>
      </c>
      <c r="CR82" s="63">
        <f t="shared" si="232"/>
        <v>0</v>
      </c>
      <c r="CS82" s="63">
        <f t="shared" si="232"/>
        <v>0</v>
      </c>
      <c r="CT82" s="63">
        <f t="shared" si="232"/>
        <v>0</v>
      </c>
      <c r="CU82" s="63">
        <f t="shared" si="232"/>
        <v>0</v>
      </c>
      <c r="CV82" s="63">
        <f t="shared" si="232"/>
        <v>0</v>
      </c>
      <c r="CW82" s="63">
        <f t="shared" si="232"/>
        <v>0</v>
      </c>
      <c r="CX82" s="63">
        <f t="shared" si="232"/>
        <v>0</v>
      </c>
      <c r="CY82" s="63">
        <f t="shared" si="232"/>
        <v>0</v>
      </c>
      <c r="CZ82" s="63">
        <f t="shared" si="232"/>
        <v>0</v>
      </c>
    </row>
    <row r="83" spans="1:104" s="56" customFormat="1">
      <c r="A83" s="96"/>
      <c r="B83" s="415"/>
      <c r="C83" s="84" t="s">
        <v>448</v>
      </c>
      <c r="D83" s="69">
        <f ca="1">SUM(OFFSET(D82,,,,$D$20))</f>
        <v>0</v>
      </c>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row>
    <row r="84" spans="1:104">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c r="AY84" s="90"/>
      <c r="AZ84" s="90"/>
      <c r="BA84" s="90"/>
      <c r="BB84" s="90"/>
      <c r="BC84" s="90"/>
      <c r="BD84" s="90"/>
      <c r="BE84" s="90"/>
      <c r="BF84" s="90"/>
      <c r="BG84" s="90"/>
      <c r="BH84" s="90"/>
      <c r="BI84" s="90"/>
      <c r="BJ84" s="90"/>
      <c r="BK84" s="90"/>
      <c r="BL84" s="90"/>
      <c r="BM84" s="90"/>
      <c r="BN84" s="90"/>
      <c r="BO84" s="90"/>
      <c r="BP84" s="90"/>
      <c r="BQ84" s="90"/>
      <c r="BR84" s="90"/>
      <c r="BS84" s="90"/>
      <c r="BT84" s="90"/>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row>
    <row r="85" spans="1:104" s="56" customFormat="1">
      <c r="A85" s="96"/>
      <c r="B85" s="413" t="s">
        <v>118</v>
      </c>
      <c r="C85" s="84" t="s">
        <v>444</v>
      </c>
      <c r="D85" s="63">
        <f>Calculations_SA!E54</f>
        <v>0</v>
      </c>
      <c r="E85" s="63">
        <f>D85</f>
        <v>0</v>
      </c>
      <c r="F85" s="63">
        <f t="shared" ref="F85" si="233">E85</f>
        <v>0</v>
      </c>
      <c r="G85" s="63">
        <f t="shared" ref="G85" si="234">F85</f>
        <v>0</v>
      </c>
      <c r="H85" s="63">
        <f t="shared" ref="H85" si="235">G85</f>
        <v>0</v>
      </c>
      <c r="I85" s="63">
        <f t="shared" ref="I85" si="236">H85</f>
        <v>0</v>
      </c>
      <c r="J85" s="63">
        <f t="shared" ref="J85" si="237">I85</f>
        <v>0</v>
      </c>
      <c r="K85" s="63">
        <f t="shared" ref="K85" si="238">J85</f>
        <v>0</v>
      </c>
      <c r="L85" s="63">
        <f t="shared" ref="L85" si="239">K85</f>
        <v>0</v>
      </c>
      <c r="M85" s="63">
        <f t="shared" ref="M85" si="240">L85</f>
        <v>0</v>
      </c>
      <c r="N85" s="63">
        <f t="shared" ref="N85" si="241">M85</f>
        <v>0</v>
      </c>
      <c r="O85" s="63">
        <f t="shared" ref="O85" si="242">N85</f>
        <v>0</v>
      </c>
      <c r="P85" s="63">
        <f t="shared" ref="P85" si="243">O85</f>
        <v>0</v>
      </c>
      <c r="Q85" s="63">
        <f t="shared" ref="Q85" si="244">P85</f>
        <v>0</v>
      </c>
      <c r="R85" s="63">
        <f t="shared" ref="R85" si="245">Q85</f>
        <v>0</v>
      </c>
      <c r="S85" s="63">
        <f t="shared" ref="S85" si="246">R85</f>
        <v>0</v>
      </c>
      <c r="T85" s="63">
        <f t="shared" ref="T85" si="247">S85</f>
        <v>0</v>
      </c>
      <c r="U85" s="63">
        <f t="shared" ref="U85" si="248">T85</f>
        <v>0</v>
      </c>
      <c r="V85" s="63">
        <f t="shared" ref="V85" si="249">U85</f>
        <v>0</v>
      </c>
      <c r="W85" s="63">
        <f t="shared" ref="W85" si="250">V85</f>
        <v>0</v>
      </c>
      <c r="X85" s="63">
        <f t="shared" ref="X85" si="251">W85</f>
        <v>0</v>
      </c>
      <c r="Y85" s="63">
        <f t="shared" ref="Y85" si="252">X85</f>
        <v>0</v>
      </c>
      <c r="Z85" s="63">
        <f t="shared" ref="Z85" si="253">Y85</f>
        <v>0</v>
      </c>
      <c r="AA85" s="63">
        <f t="shared" ref="AA85" si="254">Z85</f>
        <v>0</v>
      </c>
      <c r="AB85" s="63">
        <f t="shared" ref="AB85" si="255">AA85</f>
        <v>0</v>
      </c>
      <c r="AC85" s="63">
        <f t="shared" ref="AC85" si="256">AB85</f>
        <v>0</v>
      </c>
      <c r="AD85" s="63">
        <f t="shared" ref="AD85" si="257">AC85</f>
        <v>0</v>
      </c>
      <c r="AE85" s="63">
        <f t="shared" ref="AE85" si="258">AD85</f>
        <v>0</v>
      </c>
      <c r="AF85" s="63">
        <f t="shared" ref="AF85" si="259">AE85</f>
        <v>0</v>
      </c>
      <c r="AG85" s="63">
        <f t="shared" ref="AG85" si="260">AF85</f>
        <v>0</v>
      </c>
      <c r="AH85" s="63">
        <f t="shared" ref="AH85" si="261">AG85</f>
        <v>0</v>
      </c>
      <c r="AI85" s="63">
        <f t="shared" ref="AI85" si="262">AH85</f>
        <v>0</v>
      </c>
      <c r="AJ85" s="63">
        <f t="shared" ref="AJ85" si="263">AI85</f>
        <v>0</v>
      </c>
      <c r="AK85" s="63">
        <f t="shared" ref="AK85" si="264">AJ85</f>
        <v>0</v>
      </c>
      <c r="AL85" s="63">
        <f t="shared" ref="AL85" si="265">AK85</f>
        <v>0</v>
      </c>
      <c r="AM85" s="63">
        <f t="shared" ref="AM85" si="266">AL85</f>
        <v>0</v>
      </c>
      <c r="AN85" s="63">
        <f t="shared" ref="AN85" si="267">AM85</f>
        <v>0</v>
      </c>
      <c r="AO85" s="63">
        <f t="shared" ref="AO85" si="268">AN85</f>
        <v>0</v>
      </c>
      <c r="AP85" s="63">
        <f t="shared" ref="AP85" si="269">AO85</f>
        <v>0</v>
      </c>
      <c r="AQ85" s="63">
        <f t="shared" ref="AQ85" si="270">AP85</f>
        <v>0</v>
      </c>
      <c r="AR85" s="63">
        <f t="shared" ref="AR85" si="271">AQ85</f>
        <v>0</v>
      </c>
      <c r="AS85" s="63">
        <f t="shared" ref="AS85" si="272">AR85</f>
        <v>0</v>
      </c>
      <c r="AT85" s="63">
        <f t="shared" ref="AT85" si="273">AS85</f>
        <v>0</v>
      </c>
      <c r="AU85" s="63">
        <f t="shared" ref="AU85" si="274">AT85</f>
        <v>0</v>
      </c>
      <c r="AV85" s="63">
        <f t="shared" ref="AV85" si="275">AU85</f>
        <v>0</v>
      </c>
      <c r="AW85" s="63">
        <f t="shared" ref="AW85" si="276">AV85</f>
        <v>0</v>
      </c>
      <c r="AX85" s="63">
        <f t="shared" ref="AX85" si="277">AW85</f>
        <v>0</v>
      </c>
      <c r="AY85" s="63">
        <f t="shared" ref="AY85" si="278">AX85</f>
        <v>0</v>
      </c>
      <c r="AZ85" s="63">
        <f t="shared" ref="AZ85" si="279">AY85</f>
        <v>0</v>
      </c>
      <c r="BA85" s="63">
        <f t="shared" ref="BA85" si="280">AZ85</f>
        <v>0</v>
      </c>
      <c r="BB85" s="63">
        <f t="shared" ref="BB85" si="281">BA85</f>
        <v>0</v>
      </c>
      <c r="BC85" s="63">
        <f t="shared" ref="BC85" si="282">BB85</f>
        <v>0</v>
      </c>
      <c r="BD85" s="63">
        <f t="shared" ref="BD85" si="283">BC85</f>
        <v>0</v>
      </c>
      <c r="BE85" s="63">
        <f t="shared" ref="BE85" si="284">BD85</f>
        <v>0</v>
      </c>
      <c r="BF85" s="63">
        <f t="shared" ref="BF85" si="285">BE85</f>
        <v>0</v>
      </c>
      <c r="BG85" s="63">
        <f t="shared" ref="BG85" si="286">BF85</f>
        <v>0</v>
      </c>
      <c r="BH85" s="63">
        <f t="shared" ref="BH85" si="287">BG85</f>
        <v>0</v>
      </c>
      <c r="BI85" s="63">
        <f t="shared" ref="BI85" si="288">BH85</f>
        <v>0</v>
      </c>
      <c r="BJ85" s="63">
        <f t="shared" ref="BJ85" si="289">BI85</f>
        <v>0</v>
      </c>
      <c r="BK85" s="63">
        <f t="shared" ref="BK85" si="290">BJ85</f>
        <v>0</v>
      </c>
      <c r="BL85" s="63">
        <f t="shared" ref="BL85" si="291">BK85</f>
        <v>0</v>
      </c>
      <c r="BM85" s="63">
        <f t="shared" ref="BM85" si="292">BL85</f>
        <v>0</v>
      </c>
      <c r="BN85" s="63">
        <f t="shared" ref="BN85" si="293">BM85</f>
        <v>0</v>
      </c>
      <c r="BO85" s="63">
        <f t="shared" ref="BO85" si="294">BN85</f>
        <v>0</v>
      </c>
      <c r="BP85" s="63">
        <f t="shared" ref="BP85" si="295">BO85</f>
        <v>0</v>
      </c>
      <c r="BQ85" s="63">
        <f t="shared" ref="BQ85" si="296">BP85</f>
        <v>0</v>
      </c>
      <c r="BR85" s="63">
        <f t="shared" ref="BR85" si="297">BQ85</f>
        <v>0</v>
      </c>
      <c r="BS85" s="63">
        <f t="shared" ref="BS85" si="298">BR85</f>
        <v>0</v>
      </c>
      <c r="BT85" s="63">
        <f t="shared" ref="BT85" si="299">BS85</f>
        <v>0</v>
      </c>
      <c r="BU85" s="63">
        <f t="shared" ref="BU85" si="300">BT85</f>
        <v>0</v>
      </c>
      <c r="BV85" s="63">
        <f t="shared" ref="BV85" si="301">BU85</f>
        <v>0</v>
      </c>
      <c r="BW85" s="63">
        <f t="shared" ref="BW85" si="302">BV85</f>
        <v>0</v>
      </c>
      <c r="BX85" s="63">
        <f t="shared" ref="BX85" si="303">BW85</f>
        <v>0</v>
      </c>
      <c r="BY85" s="63">
        <f t="shared" ref="BY85" si="304">BX85</f>
        <v>0</v>
      </c>
      <c r="BZ85" s="63">
        <f t="shared" ref="BZ85" si="305">BY85</f>
        <v>0</v>
      </c>
      <c r="CA85" s="63">
        <f t="shared" ref="CA85" si="306">BZ85</f>
        <v>0</v>
      </c>
      <c r="CB85" s="63">
        <f t="shared" ref="CB85" si="307">CA85</f>
        <v>0</v>
      </c>
      <c r="CC85" s="63">
        <f t="shared" ref="CC85" si="308">CB85</f>
        <v>0</v>
      </c>
      <c r="CD85" s="63">
        <f t="shared" ref="CD85" si="309">CC85</f>
        <v>0</v>
      </c>
      <c r="CE85" s="63">
        <f t="shared" ref="CE85" si="310">CD85</f>
        <v>0</v>
      </c>
      <c r="CF85" s="63">
        <f t="shared" ref="CF85" si="311">CE85</f>
        <v>0</v>
      </c>
      <c r="CG85" s="63">
        <f t="shared" ref="CG85" si="312">CF85</f>
        <v>0</v>
      </c>
      <c r="CH85" s="63">
        <f t="shared" ref="CH85" si="313">CG85</f>
        <v>0</v>
      </c>
      <c r="CI85" s="63">
        <f t="shared" ref="CI85" si="314">CH85</f>
        <v>0</v>
      </c>
      <c r="CJ85" s="63">
        <f t="shared" ref="CJ85" si="315">CI85</f>
        <v>0</v>
      </c>
      <c r="CK85" s="63">
        <f t="shared" ref="CK85" si="316">CJ85</f>
        <v>0</v>
      </c>
      <c r="CL85" s="63">
        <f t="shared" ref="CL85" si="317">CK85</f>
        <v>0</v>
      </c>
      <c r="CM85" s="63">
        <f t="shared" ref="CM85" si="318">CL85</f>
        <v>0</v>
      </c>
      <c r="CN85" s="63">
        <f t="shared" ref="CN85" si="319">CM85</f>
        <v>0</v>
      </c>
      <c r="CO85" s="63">
        <f t="shared" ref="CO85" si="320">CN85</f>
        <v>0</v>
      </c>
      <c r="CP85" s="63">
        <f t="shared" ref="CP85" si="321">CO85</f>
        <v>0</v>
      </c>
      <c r="CQ85" s="63">
        <f t="shared" ref="CQ85" si="322">CP85</f>
        <v>0</v>
      </c>
      <c r="CR85" s="63">
        <f t="shared" ref="CR85" si="323">CQ85</f>
        <v>0</v>
      </c>
      <c r="CS85" s="63">
        <f t="shared" ref="CS85" si="324">CR85</f>
        <v>0</v>
      </c>
      <c r="CT85" s="63">
        <f t="shared" ref="CT85" si="325">CS85</f>
        <v>0</v>
      </c>
      <c r="CU85" s="63">
        <f t="shared" ref="CU85" si="326">CT85</f>
        <v>0</v>
      </c>
      <c r="CV85" s="63">
        <f t="shared" ref="CV85" si="327">CU85</f>
        <v>0</v>
      </c>
      <c r="CW85" s="63">
        <f t="shared" ref="CW85" si="328">CV85</f>
        <v>0</v>
      </c>
      <c r="CX85" s="63">
        <f t="shared" ref="CX85" si="329">CW85</f>
        <v>0</v>
      </c>
      <c r="CY85" s="63">
        <f t="shared" ref="CY85" si="330">CX85</f>
        <v>0</v>
      </c>
      <c r="CZ85" s="63">
        <f t="shared" ref="CZ85" si="331">CY85</f>
        <v>0</v>
      </c>
    </row>
    <row r="86" spans="1:104" s="56" customFormat="1">
      <c r="A86" s="96"/>
      <c r="B86" s="414"/>
      <c r="C86" s="84" t="s">
        <v>446</v>
      </c>
      <c r="D86" s="63">
        <f>IF(D$16 &lt;= 'Data inputs'!$T$24, Calculations_SA!$H$58,0)</f>
        <v>0</v>
      </c>
      <c r="E86" s="63">
        <f>IF(E$16 &lt;= 'Data inputs'!$T$24, Calculations_SA!$H$58,0)</f>
        <v>0</v>
      </c>
      <c r="F86" s="63">
        <f>IF(F$16 &lt;= 'Data inputs'!$T$24, Calculations_SA!$H$58,0)</f>
        <v>0</v>
      </c>
      <c r="G86" s="63">
        <f>IF(G$16 &lt;= 'Data inputs'!$T$24, Calculations_SA!$H$58,0)</f>
        <v>0</v>
      </c>
      <c r="H86" s="63">
        <f>IF(H$16 &lt;= 'Data inputs'!$T$24, Calculations_SA!$H$58,0)</f>
        <v>0</v>
      </c>
      <c r="I86" s="63">
        <f>IF(I$16 &lt;= 'Data inputs'!$T$24, Calculations_SA!$H$58,0)</f>
        <v>0</v>
      </c>
      <c r="J86" s="63">
        <f>IF(J$16 &lt;= 'Data inputs'!$T$24, Calculations_SA!$H$58,0)</f>
        <v>0</v>
      </c>
      <c r="K86" s="63">
        <f>IF(K$16 &lt;= 'Data inputs'!$T$24, Calculations_SA!$H$58,0)</f>
        <v>0</v>
      </c>
      <c r="L86" s="63">
        <f>IF(L$16 &lt;= 'Data inputs'!$T$24, Calculations_SA!$H$58,0)</f>
        <v>0</v>
      </c>
      <c r="M86" s="63">
        <f>IF(M$16 &lt;= 'Data inputs'!$T$24, Calculations_SA!$H$58,0)</f>
        <v>0</v>
      </c>
      <c r="N86" s="63">
        <f>IF(N$16 &lt;= 'Data inputs'!$T$24, Calculations_SA!$H$58,0)</f>
        <v>0</v>
      </c>
      <c r="O86" s="63">
        <f>IF(O$16 &lt;= 'Data inputs'!$T$24, Calculations_SA!$H$58,0)</f>
        <v>0</v>
      </c>
      <c r="P86" s="63">
        <f>IF(P$16 &lt;= 'Data inputs'!$T$24, Calculations_SA!$H$58,0)</f>
        <v>0</v>
      </c>
      <c r="Q86" s="63">
        <f>IF(Q$16 &lt;= 'Data inputs'!$T$24, Calculations_SA!$H$58,0)</f>
        <v>0</v>
      </c>
      <c r="R86" s="63">
        <f>IF(R$16 &lt;= 'Data inputs'!$T$24, Calculations_SA!$H$58,0)</f>
        <v>0</v>
      </c>
      <c r="S86" s="63">
        <f>IF(S$16 &lt;= 'Data inputs'!$T$24, Calculations_SA!$H$58,0)</f>
        <v>0</v>
      </c>
      <c r="T86" s="63">
        <f>IF(T$16 &lt;= 'Data inputs'!$T$24, Calculations_SA!$H$58,0)</f>
        <v>0</v>
      </c>
      <c r="U86" s="63">
        <f>IF(U$16 &lt;= 'Data inputs'!$T$24, Calculations_SA!$H$58,0)</f>
        <v>0</v>
      </c>
      <c r="V86" s="63">
        <f>IF(V$16 &lt;= 'Data inputs'!$T$24, Calculations_SA!$H$58,0)</f>
        <v>0</v>
      </c>
      <c r="W86" s="63">
        <f>IF(W$16 &lt;= 'Data inputs'!$T$24, Calculations_SA!$H$58,0)</f>
        <v>0</v>
      </c>
      <c r="X86" s="63">
        <f>IF(X$16 &lt;= 'Data inputs'!$T$24, Calculations_SA!$H$58,0)</f>
        <v>0</v>
      </c>
      <c r="Y86" s="63">
        <f>IF(Y$16 &lt;= 'Data inputs'!$T$24, Calculations_SA!$H$58,0)</f>
        <v>0</v>
      </c>
      <c r="Z86" s="63">
        <f>IF(Z$16 &lt;= 'Data inputs'!$T$24, Calculations_SA!$H$58,0)</f>
        <v>0</v>
      </c>
      <c r="AA86" s="63">
        <f>IF(AA$16 &lt;= 'Data inputs'!$T$24, Calculations_SA!$H$58,0)</f>
        <v>0</v>
      </c>
      <c r="AB86" s="63">
        <f>IF(AB$16 &lt;= 'Data inputs'!$T$24, Calculations_SA!$H$58,0)</f>
        <v>0</v>
      </c>
      <c r="AC86" s="63">
        <f>IF(AC$16 &lt;= 'Data inputs'!$T$24, Calculations_SA!$H$58,0)</f>
        <v>0</v>
      </c>
      <c r="AD86" s="63">
        <f>IF(AD$16 &lt;= 'Data inputs'!$T$24, Calculations_SA!$H$58,0)</f>
        <v>0</v>
      </c>
      <c r="AE86" s="63">
        <f>IF(AE$16 &lt;= 'Data inputs'!$T$24, Calculations_SA!$H$58,0)</f>
        <v>0</v>
      </c>
      <c r="AF86" s="63">
        <f>IF(AF$16 &lt;= 'Data inputs'!$T$24, Calculations_SA!$H$58,0)</f>
        <v>0</v>
      </c>
      <c r="AG86" s="63">
        <f>IF(AG$16 &lt;= 'Data inputs'!$T$24, Calculations_SA!$H$58,0)</f>
        <v>0</v>
      </c>
      <c r="AH86" s="63">
        <f>IF(AH$16 &lt;= 'Data inputs'!$T$24, Calculations_SA!$H$58,0)</f>
        <v>0</v>
      </c>
      <c r="AI86" s="63">
        <f>IF(AI$16 &lt;= 'Data inputs'!$T$24, Calculations_SA!$H$58,0)</f>
        <v>0</v>
      </c>
      <c r="AJ86" s="63">
        <f>IF(AJ$16 &lt;= 'Data inputs'!$T$24, Calculations_SA!$H$58,0)</f>
        <v>0</v>
      </c>
      <c r="AK86" s="63">
        <f>IF(AK$16 &lt;= 'Data inputs'!$T$24, Calculations_SA!$H$58,0)</f>
        <v>0</v>
      </c>
      <c r="AL86" s="63">
        <f>IF(AL$16 &lt;= 'Data inputs'!$T$24, Calculations_SA!$H$58,0)</f>
        <v>0</v>
      </c>
      <c r="AM86" s="63">
        <f>IF(AM$16 &lt;= 'Data inputs'!$T$24, Calculations_SA!$H$58,0)</f>
        <v>0</v>
      </c>
      <c r="AN86" s="63">
        <f>IF(AN$16 &lt;= 'Data inputs'!$T$24, Calculations_SA!$H$58,0)</f>
        <v>0</v>
      </c>
      <c r="AO86" s="63">
        <f>IF(AO$16 &lt;= 'Data inputs'!$T$24, Calculations_SA!$H$58,0)</f>
        <v>0</v>
      </c>
      <c r="AP86" s="63">
        <f>IF(AP$16 &lt;= 'Data inputs'!$T$24, Calculations_SA!$H$58,0)</f>
        <v>0</v>
      </c>
      <c r="AQ86" s="63">
        <f>IF(AQ$16 &lt;= 'Data inputs'!$T$24, Calculations_SA!$H$58,0)</f>
        <v>0</v>
      </c>
      <c r="AR86" s="63">
        <f>IF(AR$16 &lt;= 'Data inputs'!$T$24, Calculations_SA!$H$58,0)</f>
        <v>0</v>
      </c>
      <c r="AS86" s="63">
        <f>IF(AS$16 &lt;= 'Data inputs'!$T$24, Calculations_SA!$H$58,0)</f>
        <v>0</v>
      </c>
      <c r="AT86" s="63">
        <f>IF(AT$16 &lt;= 'Data inputs'!$T$24, Calculations_SA!$H$58,0)</f>
        <v>0</v>
      </c>
      <c r="AU86" s="63">
        <f>IF(AU$16 &lt;= 'Data inputs'!$T$24, Calculations_SA!$H$58,0)</f>
        <v>0</v>
      </c>
      <c r="AV86" s="63">
        <f>IF(AV$16 &lt;= 'Data inputs'!$T$24, Calculations_SA!$H$58,0)</f>
        <v>0</v>
      </c>
      <c r="AW86" s="63">
        <f>IF(AW$16 &lt;= 'Data inputs'!$T$24, Calculations_SA!$H$58,0)</f>
        <v>0</v>
      </c>
      <c r="AX86" s="63">
        <f>IF(AX$16 &lt;= 'Data inputs'!$T$24, Calculations_SA!$H$58,0)</f>
        <v>0</v>
      </c>
      <c r="AY86" s="63">
        <f>IF(AY$16 &lt;= 'Data inputs'!$T$24, Calculations_SA!$H$58,0)</f>
        <v>0</v>
      </c>
      <c r="AZ86" s="63">
        <f>IF(AZ$16 &lt;= 'Data inputs'!$T$24, Calculations_SA!$H$58,0)</f>
        <v>0</v>
      </c>
      <c r="BA86" s="63">
        <f>IF(BA$16 &lt;= 'Data inputs'!$T$24, Calculations_SA!$H$58,0)</f>
        <v>0</v>
      </c>
      <c r="BB86" s="63">
        <f>IF(BB$16 &lt;= 'Data inputs'!$T$24, Calculations_SA!$H$58,0)</f>
        <v>0</v>
      </c>
      <c r="BC86" s="63">
        <f>IF(BC$16 &lt;= 'Data inputs'!$T$24, Calculations_SA!$H$58,0)</f>
        <v>0</v>
      </c>
      <c r="BD86" s="63">
        <f>IF(BD$16 &lt;= 'Data inputs'!$T$24, Calculations_SA!$H$58,0)</f>
        <v>0</v>
      </c>
      <c r="BE86" s="63">
        <f>IF(BE$16 &lt;= 'Data inputs'!$T$24, Calculations_SA!$H$58,0)</f>
        <v>0</v>
      </c>
      <c r="BF86" s="63">
        <f>IF(BF$16 &lt;= 'Data inputs'!$T$24, Calculations_SA!$H$58,0)</f>
        <v>0</v>
      </c>
      <c r="BG86" s="63">
        <f>IF(BG$16 &lt;= 'Data inputs'!$T$24, Calculations_SA!$H$58,0)</f>
        <v>0</v>
      </c>
      <c r="BH86" s="63">
        <f>IF(BH$16 &lt;= 'Data inputs'!$T$24, Calculations_SA!$H$58,0)</f>
        <v>0</v>
      </c>
      <c r="BI86" s="63">
        <f>IF(BI$16 &lt;= 'Data inputs'!$T$24, Calculations_SA!$H$58,0)</f>
        <v>0</v>
      </c>
      <c r="BJ86" s="63">
        <f>IF(BJ$16 &lt;= 'Data inputs'!$T$24, Calculations_SA!$H$58,0)</f>
        <v>0</v>
      </c>
      <c r="BK86" s="63">
        <f>IF(BK$16 &lt;= 'Data inputs'!$T$24, Calculations_SA!$H$58,0)</f>
        <v>0</v>
      </c>
      <c r="BL86" s="63">
        <f>IF(BL$16 &lt;= 'Data inputs'!$T$24, Calculations_SA!$H$58,0)</f>
        <v>0</v>
      </c>
      <c r="BM86" s="63">
        <f>IF(BM$16 &lt;= 'Data inputs'!$T$24, Calculations_SA!$H$58,0)</f>
        <v>0</v>
      </c>
      <c r="BN86" s="63">
        <f>IF(BN$16 &lt;= 'Data inputs'!$T$24, Calculations_SA!$H$58,0)</f>
        <v>0</v>
      </c>
      <c r="BO86" s="63">
        <f>IF(BO$16 &lt;= 'Data inputs'!$T$24, Calculations_SA!$H$58,0)</f>
        <v>0</v>
      </c>
      <c r="BP86" s="63">
        <f>IF(BP$16 &lt;= 'Data inputs'!$T$24, Calculations_SA!$H$58,0)</f>
        <v>0</v>
      </c>
      <c r="BQ86" s="63">
        <f>IF(BQ$16 &lt;= 'Data inputs'!$T$24, Calculations_SA!$H$58,0)</f>
        <v>0</v>
      </c>
      <c r="BR86" s="63">
        <f>IF(BR$16 &lt;= 'Data inputs'!$T$24, Calculations_SA!$H$58,0)</f>
        <v>0</v>
      </c>
      <c r="BS86" s="63">
        <f>IF(BS$16 &lt;= 'Data inputs'!$T$24, Calculations_SA!$H$58,0)</f>
        <v>0</v>
      </c>
      <c r="BT86" s="63">
        <f>IF(BT$16 &lt;= 'Data inputs'!$T$24, Calculations_SA!$H$58,0)</f>
        <v>0</v>
      </c>
      <c r="BU86" s="63">
        <f>IF(BU$16 &lt;= 'Data inputs'!$T$24, Calculations_SA!$H$58,0)</f>
        <v>0</v>
      </c>
      <c r="BV86" s="63">
        <f>IF(BV$16 &lt;= 'Data inputs'!$T$24, Calculations_SA!$H$58,0)</f>
        <v>0</v>
      </c>
      <c r="BW86" s="63">
        <f>IF(BW$16 &lt;= 'Data inputs'!$T$24, Calculations_SA!$H$58,0)</f>
        <v>0</v>
      </c>
      <c r="BX86" s="63">
        <f>IF(BX$16 &lt;= 'Data inputs'!$T$24, Calculations_SA!$H$58,0)</f>
        <v>0</v>
      </c>
      <c r="BY86" s="63">
        <f>IF(BY$16 &lt;= 'Data inputs'!$T$24, Calculations_SA!$H$58,0)</f>
        <v>0</v>
      </c>
      <c r="BZ86" s="63">
        <f>IF(BZ$16 &lt;= 'Data inputs'!$T$24, Calculations_SA!$H$58,0)</f>
        <v>0</v>
      </c>
      <c r="CA86" s="63">
        <f>IF(CA$16 &lt;= 'Data inputs'!$T$24, Calculations_SA!$H$58,0)</f>
        <v>0</v>
      </c>
      <c r="CB86" s="63">
        <f>IF(CB$16 &lt;= 'Data inputs'!$T$24, Calculations_SA!$H$58,0)</f>
        <v>0</v>
      </c>
      <c r="CC86" s="63">
        <f>IF(CC$16 &lt;= 'Data inputs'!$T$24, Calculations_SA!$H$58,0)</f>
        <v>0</v>
      </c>
      <c r="CD86" s="63">
        <f>IF(CD$16 &lt;= 'Data inputs'!$T$24, Calculations_SA!$H$58,0)</f>
        <v>0</v>
      </c>
      <c r="CE86" s="63">
        <f>IF(CE$16 &lt;= 'Data inputs'!$T$24, Calculations_SA!$H$58,0)</f>
        <v>0</v>
      </c>
      <c r="CF86" s="63">
        <f>IF(CF$16 &lt;= 'Data inputs'!$T$24, Calculations_SA!$H$58,0)</f>
        <v>0</v>
      </c>
      <c r="CG86" s="63">
        <f>IF(CG$16 &lt;= 'Data inputs'!$T$24, Calculations_SA!$H$58,0)</f>
        <v>0</v>
      </c>
      <c r="CH86" s="63">
        <f>IF(CH$16 &lt;= 'Data inputs'!$T$24, Calculations_SA!$H$58,0)</f>
        <v>0</v>
      </c>
      <c r="CI86" s="63">
        <f>IF(CI$16 &lt;= 'Data inputs'!$T$24, Calculations_SA!$H$58,0)</f>
        <v>0</v>
      </c>
      <c r="CJ86" s="63">
        <f>IF(CJ$16 &lt;= 'Data inputs'!$T$24, Calculations_SA!$H$58,0)</f>
        <v>0</v>
      </c>
      <c r="CK86" s="63">
        <f>IF(CK$16 &lt;= 'Data inputs'!$T$24, Calculations_SA!$H$58,0)</f>
        <v>0</v>
      </c>
      <c r="CL86" s="63">
        <f>IF(CL$16 &lt;= 'Data inputs'!$T$24, Calculations_SA!$H$58,0)</f>
        <v>0</v>
      </c>
      <c r="CM86" s="63">
        <f>IF(CM$16 &lt;= 'Data inputs'!$T$24, Calculations_SA!$H$58,0)</f>
        <v>0</v>
      </c>
      <c r="CN86" s="63">
        <f>IF(CN$16 &lt;= 'Data inputs'!$T$24, Calculations_SA!$H$58,0)</f>
        <v>0</v>
      </c>
      <c r="CO86" s="63">
        <f>IF(CO$16 &lt;= 'Data inputs'!$T$24, Calculations_SA!$H$58,0)</f>
        <v>0</v>
      </c>
      <c r="CP86" s="63">
        <f>IF(CP$16 &lt;= 'Data inputs'!$T$24, Calculations_SA!$H$58,0)</f>
        <v>0</v>
      </c>
      <c r="CQ86" s="63">
        <f>IF(CQ$16 &lt;= 'Data inputs'!$T$24, Calculations_SA!$H$58,0)</f>
        <v>0</v>
      </c>
      <c r="CR86" s="63">
        <f>IF(CR$16 &lt;= 'Data inputs'!$T$24, Calculations_SA!$H$58,0)</f>
        <v>0</v>
      </c>
      <c r="CS86" s="63">
        <f>IF(CS$16 &lt;= 'Data inputs'!$T$24, Calculations_SA!$H$58,0)</f>
        <v>0</v>
      </c>
      <c r="CT86" s="63">
        <f>IF(CT$16 &lt;= 'Data inputs'!$T$24, Calculations_SA!$H$58,0)</f>
        <v>0</v>
      </c>
      <c r="CU86" s="63">
        <f>IF(CU$16 &lt;= 'Data inputs'!$T$24, Calculations_SA!$H$58,0)</f>
        <v>0</v>
      </c>
      <c r="CV86" s="63">
        <f>IF(CV$16 &lt;= 'Data inputs'!$T$24, Calculations_SA!$H$58,0)</f>
        <v>0</v>
      </c>
      <c r="CW86" s="63">
        <f>IF(CW$16 &lt;= 'Data inputs'!$T$24, Calculations_SA!$H$58,0)</f>
        <v>0</v>
      </c>
      <c r="CX86" s="63">
        <f>IF(CX$16 &lt;= 'Data inputs'!$T$24, Calculations_SA!$H$58,0)</f>
        <v>0</v>
      </c>
      <c r="CY86" s="63">
        <f>IF(CY$16 &lt;= 'Data inputs'!$T$24, Calculations_SA!$H$58,0)</f>
        <v>0</v>
      </c>
      <c r="CZ86" s="63">
        <f>IF(CZ$16 &lt;= 'Data inputs'!$T$24, Calculations_SA!$H$58,0)</f>
        <v>0</v>
      </c>
    </row>
    <row r="87" spans="1:104" s="56" customFormat="1" ht="25.5">
      <c r="A87" s="96"/>
      <c r="B87" s="414"/>
      <c r="C87" s="85" t="s">
        <v>447</v>
      </c>
      <c r="D87" s="71">
        <f>D86*D$18</f>
        <v>0</v>
      </c>
      <c r="E87" s="71">
        <f t="shared" ref="E87:BP87" si="332">E86*E$18</f>
        <v>0</v>
      </c>
      <c r="F87" s="71">
        <f t="shared" si="332"/>
        <v>0</v>
      </c>
      <c r="G87" s="71">
        <f t="shared" si="332"/>
        <v>0</v>
      </c>
      <c r="H87" s="71">
        <f t="shared" si="332"/>
        <v>0</v>
      </c>
      <c r="I87" s="71">
        <f t="shared" si="332"/>
        <v>0</v>
      </c>
      <c r="J87" s="71">
        <f t="shared" si="332"/>
        <v>0</v>
      </c>
      <c r="K87" s="71">
        <f t="shared" si="332"/>
        <v>0</v>
      </c>
      <c r="L87" s="71">
        <f t="shared" si="332"/>
        <v>0</v>
      </c>
      <c r="M87" s="71">
        <f t="shared" si="332"/>
        <v>0</v>
      </c>
      <c r="N87" s="71">
        <f t="shared" si="332"/>
        <v>0</v>
      </c>
      <c r="O87" s="71">
        <f t="shared" si="332"/>
        <v>0</v>
      </c>
      <c r="P87" s="71">
        <f t="shared" si="332"/>
        <v>0</v>
      </c>
      <c r="Q87" s="71">
        <f t="shared" si="332"/>
        <v>0</v>
      </c>
      <c r="R87" s="71">
        <f t="shared" si="332"/>
        <v>0</v>
      </c>
      <c r="S87" s="71">
        <f t="shared" si="332"/>
        <v>0</v>
      </c>
      <c r="T87" s="71">
        <f t="shared" si="332"/>
        <v>0</v>
      </c>
      <c r="U87" s="71">
        <f t="shared" si="332"/>
        <v>0</v>
      </c>
      <c r="V87" s="71">
        <f t="shared" si="332"/>
        <v>0</v>
      </c>
      <c r="W87" s="71">
        <f t="shared" si="332"/>
        <v>0</v>
      </c>
      <c r="X87" s="71">
        <f t="shared" si="332"/>
        <v>0</v>
      </c>
      <c r="Y87" s="71">
        <f t="shared" si="332"/>
        <v>0</v>
      </c>
      <c r="Z87" s="71">
        <f t="shared" si="332"/>
        <v>0</v>
      </c>
      <c r="AA87" s="71">
        <f t="shared" si="332"/>
        <v>0</v>
      </c>
      <c r="AB87" s="71">
        <f t="shared" si="332"/>
        <v>0</v>
      </c>
      <c r="AC87" s="71">
        <f t="shared" si="332"/>
        <v>0</v>
      </c>
      <c r="AD87" s="71">
        <f t="shared" si="332"/>
        <v>0</v>
      </c>
      <c r="AE87" s="71">
        <f t="shared" si="332"/>
        <v>0</v>
      </c>
      <c r="AF87" s="71">
        <f t="shared" si="332"/>
        <v>0</v>
      </c>
      <c r="AG87" s="71">
        <f t="shared" si="332"/>
        <v>0</v>
      </c>
      <c r="AH87" s="71">
        <f t="shared" si="332"/>
        <v>0</v>
      </c>
      <c r="AI87" s="71">
        <f t="shared" si="332"/>
        <v>0</v>
      </c>
      <c r="AJ87" s="71">
        <f t="shared" si="332"/>
        <v>0</v>
      </c>
      <c r="AK87" s="71">
        <f t="shared" si="332"/>
        <v>0</v>
      </c>
      <c r="AL87" s="71">
        <f t="shared" si="332"/>
        <v>0</v>
      </c>
      <c r="AM87" s="71">
        <f t="shared" si="332"/>
        <v>0</v>
      </c>
      <c r="AN87" s="71">
        <f t="shared" si="332"/>
        <v>0</v>
      </c>
      <c r="AO87" s="71">
        <f t="shared" si="332"/>
        <v>0</v>
      </c>
      <c r="AP87" s="71">
        <f t="shared" si="332"/>
        <v>0</v>
      </c>
      <c r="AQ87" s="71">
        <f t="shared" si="332"/>
        <v>0</v>
      </c>
      <c r="AR87" s="71">
        <f t="shared" si="332"/>
        <v>0</v>
      </c>
      <c r="AS87" s="71">
        <f t="shared" si="332"/>
        <v>0</v>
      </c>
      <c r="AT87" s="71">
        <f t="shared" si="332"/>
        <v>0</v>
      </c>
      <c r="AU87" s="71">
        <f t="shared" si="332"/>
        <v>0</v>
      </c>
      <c r="AV87" s="71">
        <f t="shared" si="332"/>
        <v>0</v>
      </c>
      <c r="AW87" s="71">
        <f t="shared" si="332"/>
        <v>0</v>
      </c>
      <c r="AX87" s="71">
        <f t="shared" si="332"/>
        <v>0</v>
      </c>
      <c r="AY87" s="71">
        <f t="shared" si="332"/>
        <v>0</v>
      </c>
      <c r="AZ87" s="71">
        <f t="shared" si="332"/>
        <v>0</v>
      </c>
      <c r="BA87" s="71">
        <f t="shared" si="332"/>
        <v>0</v>
      </c>
      <c r="BB87" s="71">
        <f t="shared" si="332"/>
        <v>0</v>
      </c>
      <c r="BC87" s="71">
        <f t="shared" si="332"/>
        <v>0</v>
      </c>
      <c r="BD87" s="71">
        <f t="shared" si="332"/>
        <v>0</v>
      </c>
      <c r="BE87" s="71">
        <f t="shared" si="332"/>
        <v>0</v>
      </c>
      <c r="BF87" s="71">
        <f t="shared" si="332"/>
        <v>0</v>
      </c>
      <c r="BG87" s="71">
        <f t="shared" si="332"/>
        <v>0</v>
      </c>
      <c r="BH87" s="71">
        <f t="shared" si="332"/>
        <v>0</v>
      </c>
      <c r="BI87" s="71">
        <f t="shared" si="332"/>
        <v>0</v>
      </c>
      <c r="BJ87" s="71">
        <f t="shared" si="332"/>
        <v>0</v>
      </c>
      <c r="BK87" s="71">
        <f t="shared" si="332"/>
        <v>0</v>
      </c>
      <c r="BL87" s="71">
        <f t="shared" si="332"/>
        <v>0</v>
      </c>
      <c r="BM87" s="63">
        <f t="shared" si="332"/>
        <v>0</v>
      </c>
      <c r="BN87" s="63">
        <f t="shared" si="332"/>
        <v>0</v>
      </c>
      <c r="BO87" s="63">
        <f t="shared" si="332"/>
        <v>0</v>
      </c>
      <c r="BP87" s="63">
        <f t="shared" si="332"/>
        <v>0</v>
      </c>
      <c r="BQ87" s="63">
        <f t="shared" ref="BQ87:CZ87" si="333">BQ86*BQ$18</f>
        <v>0</v>
      </c>
      <c r="BR87" s="63">
        <f t="shared" si="333"/>
        <v>0</v>
      </c>
      <c r="BS87" s="63">
        <f t="shared" si="333"/>
        <v>0</v>
      </c>
      <c r="BT87" s="63">
        <f t="shared" si="333"/>
        <v>0</v>
      </c>
      <c r="BU87" s="63">
        <f t="shared" si="333"/>
        <v>0</v>
      </c>
      <c r="BV87" s="63">
        <f t="shared" si="333"/>
        <v>0</v>
      </c>
      <c r="BW87" s="63">
        <f t="shared" si="333"/>
        <v>0</v>
      </c>
      <c r="BX87" s="63">
        <f t="shared" si="333"/>
        <v>0</v>
      </c>
      <c r="BY87" s="63">
        <f t="shared" si="333"/>
        <v>0</v>
      </c>
      <c r="BZ87" s="63">
        <f t="shared" si="333"/>
        <v>0</v>
      </c>
      <c r="CA87" s="63">
        <f t="shared" si="333"/>
        <v>0</v>
      </c>
      <c r="CB87" s="63">
        <f t="shared" si="333"/>
        <v>0</v>
      </c>
      <c r="CC87" s="63">
        <f t="shared" si="333"/>
        <v>0</v>
      </c>
      <c r="CD87" s="63">
        <f t="shared" si="333"/>
        <v>0</v>
      </c>
      <c r="CE87" s="63">
        <f t="shared" si="333"/>
        <v>0</v>
      </c>
      <c r="CF87" s="63">
        <f t="shared" si="333"/>
        <v>0</v>
      </c>
      <c r="CG87" s="63">
        <f t="shared" si="333"/>
        <v>0</v>
      </c>
      <c r="CH87" s="63">
        <f t="shared" si="333"/>
        <v>0</v>
      </c>
      <c r="CI87" s="63">
        <f t="shared" si="333"/>
        <v>0</v>
      </c>
      <c r="CJ87" s="63">
        <f t="shared" si="333"/>
        <v>0</v>
      </c>
      <c r="CK87" s="63">
        <f t="shared" si="333"/>
        <v>0</v>
      </c>
      <c r="CL87" s="63">
        <f t="shared" si="333"/>
        <v>0</v>
      </c>
      <c r="CM87" s="63">
        <f t="shared" si="333"/>
        <v>0</v>
      </c>
      <c r="CN87" s="63">
        <f t="shared" si="333"/>
        <v>0</v>
      </c>
      <c r="CO87" s="63">
        <f t="shared" si="333"/>
        <v>0</v>
      </c>
      <c r="CP87" s="63">
        <f t="shared" si="333"/>
        <v>0</v>
      </c>
      <c r="CQ87" s="63">
        <f t="shared" si="333"/>
        <v>0</v>
      </c>
      <c r="CR87" s="63">
        <f t="shared" si="333"/>
        <v>0</v>
      </c>
      <c r="CS87" s="63">
        <f t="shared" si="333"/>
        <v>0</v>
      </c>
      <c r="CT87" s="63">
        <f t="shared" si="333"/>
        <v>0</v>
      </c>
      <c r="CU87" s="63">
        <f t="shared" si="333"/>
        <v>0</v>
      </c>
      <c r="CV87" s="63">
        <f t="shared" si="333"/>
        <v>0</v>
      </c>
      <c r="CW87" s="63">
        <f t="shared" si="333"/>
        <v>0</v>
      </c>
      <c r="CX87" s="63">
        <f t="shared" si="333"/>
        <v>0</v>
      </c>
      <c r="CY87" s="63">
        <f t="shared" si="333"/>
        <v>0</v>
      </c>
      <c r="CZ87" s="63">
        <f t="shared" si="333"/>
        <v>0</v>
      </c>
    </row>
    <row r="88" spans="1:104" s="56" customFormat="1">
      <c r="A88" s="96"/>
      <c r="B88" s="415"/>
      <c r="C88" s="84" t="s">
        <v>448</v>
      </c>
      <c r="D88" s="69">
        <f ca="1">SUM(OFFSET(D87,,,,$D$20))</f>
        <v>0</v>
      </c>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row>
    <row r="89" spans="1:104">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90"/>
      <c r="BD89" s="90"/>
      <c r="BE89" s="90"/>
      <c r="BF89" s="90"/>
      <c r="BG89" s="90"/>
      <c r="BH89" s="90"/>
      <c r="BI89" s="90"/>
      <c r="BJ89" s="90"/>
      <c r="BK89" s="90"/>
      <c r="BL89" s="90"/>
      <c r="BM89" s="90"/>
      <c r="BN89" s="90"/>
      <c r="BO89" s="90"/>
      <c r="BP89" s="90"/>
      <c r="BQ89" s="90"/>
      <c r="BR89" s="90"/>
      <c r="BS89" s="90"/>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row>
    <row r="90" spans="1:104" s="195" customFormat="1">
      <c r="A90" s="20"/>
      <c r="B90" s="193" t="s">
        <v>130</v>
      </c>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c r="BT90" s="196"/>
      <c r="BU90" s="196"/>
      <c r="BV90" s="196"/>
      <c r="BW90" s="196"/>
      <c r="BX90" s="196"/>
      <c r="BY90" s="196"/>
      <c r="BZ90" s="196"/>
      <c r="CA90" s="196"/>
      <c r="CB90" s="196"/>
      <c r="CC90" s="196"/>
      <c r="CD90" s="196"/>
      <c r="CE90" s="196"/>
      <c r="CF90" s="196"/>
      <c r="CG90" s="196"/>
      <c r="CH90" s="196"/>
      <c r="CI90" s="196"/>
      <c r="CJ90" s="196"/>
      <c r="CK90" s="196"/>
      <c r="CL90" s="196"/>
      <c r="CM90" s="196"/>
      <c r="CN90" s="196"/>
      <c r="CO90" s="196"/>
      <c r="CP90" s="196"/>
      <c r="CQ90" s="196"/>
      <c r="CR90" s="196"/>
      <c r="CS90" s="196"/>
      <c r="CT90" s="196"/>
      <c r="CU90" s="196"/>
      <c r="CV90" s="196"/>
      <c r="CW90" s="196"/>
      <c r="CX90" s="196"/>
      <c r="CY90" s="196"/>
      <c r="CZ90" s="196"/>
    </row>
    <row r="91" spans="1:104">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c r="BH91" s="90"/>
      <c r="BI91" s="90"/>
      <c r="BJ91" s="90"/>
      <c r="BK91" s="90"/>
      <c r="BL91" s="90"/>
      <c r="BM91" s="90"/>
      <c r="BN91" s="90"/>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row>
    <row r="92" spans="1:104">
      <c r="B92" s="78" t="s">
        <v>187</v>
      </c>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c r="BH92" s="90"/>
      <c r="BI92" s="90"/>
      <c r="BJ92" s="90"/>
      <c r="BK92" s="90"/>
      <c r="BL92" s="90"/>
      <c r="BM92" s="90"/>
      <c r="BN92" s="90"/>
      <c r="BO92" s="90"/>
      <c r="BP92" s="90"/>
      <c r="BQ92" s="90"/>
      <c r="BR92" s="90"/>
      <c r="BS92" s="90"/>
      <c r="BT92" s="90"/>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row>
    <row r="93" spans="1:104" s="56" customFormat="1">
      <c r="A93" s="96"/>
      <c r="B93" s="413" t="s">
        <v>116</v>
      </c>
      <c r="C93" s="84" t="s">
        <v>446</v>
      </c>
      <c r="D93" s="63">
        <f>IF(D$16 &lt;= 'Data inputs'!$R$31, Calculations_SA!$C$92,0)</f>
        <v>0</v>
      </c>
      <c r="E93" s="63">
        <f>IF(E$16 &lt;= 'Data inputs'!$R$31, Calculations_SA!$C$92,0)</f>
        <v>0</v>
      </c>
      <c r="F93" s="63">
        <f>IF(F$16 &lt;= 'Data inputs'!$R$31, Calculations_SA!$C$92,0)</f>
        <v>0</v>
      </c>
      <c r="G93" s="63">
        <f>IF(G$16 &lt;= 'Data inputs'!$R$31, Calculations_SA!$C$92,0)</f>
        <v>0</v>
      </c>
      <c r="H93" s="63">
        <f>IF(H$16 &lt;= 'Data inputs'!$R$31, Calculations_SA!$C$92,0)</f>
        <v>0</v>
      </c>
      <c r="I93" s="63">
        <f>IF(I$16 &lt;= 'Data inputs'!$R$31, Calculations_SA!$C$92,0)</f>
        <v>0</v>
      </c>
      <c r="J93" s="63">
        <f>IF(J$16 &lt;= 'Data inputs'!$R$31, Calculations_SA!$C$92,0)</f>
        <v>0</v>
      </c>
      <c r="K93" s="63">
        <f>IF(K$16 &lt;= 'Data inputs'!$R$31, Calculations_SA!$C$92,0)</f>
        <v>0</v>
      </c>
      <c r="L93" s="63">
        <f>IF(L$16 &lt;= 'Data inputs'!$R$31, Calculations_SA!$C$92,0)</f>
        <v>0</v>
      </c>
      <c r="M93" s="63">
        <f>IF(M$16 &lt;= 'Data inputs'!$R$31, Calculations_SA!$C$92,0)</f>
        <v>0</v>
      </c>
      <c r="N93" s="63">
        <f>IF(N$16 &lt;= 'Data inputs'!$R$31, Calculations_SA!$C$92,0)</f>
        <v>0</v>
      </c>
      <c r="O93" s="63">
        <f>IF(O$16 &lt;= 'Data inputs'!$R$31, Calculations_SA!$C$92,0)</f>
        <v>0</v>
      </c>
      <c r="P93" s="63">
        <f>IF(P$16 &lt;= 'Data inputs'!$R$31, Calculations_SA!$C$92,0)</f>
        <v>0</v>
      </c>
      <c r="Q93" s="63">
        <f>IF(Q$16 &lt;= 'Data inputs'!$R$31, Calculations_SA!$C$92,0)</f>
        <v>0</v>
      </c>
      <c r="R93" s="63">
        <f>IF(R$16 &lt;= 'Data inputs'!$R$31, Calculations_SA!$C$92,0)</f>
        <v>0</v>
      </c>
      <c r="S93" s="63">
        <f>IF(S$16 &lt;= 'Data inputs'!$R$31, Calculations_SA!$C$92,0)</f>
        <v>0</v>
      </c>
      <c r="T93" s="63">
        <f>IF(T$16 &lt;= 'Data inputs'!$R$31, Calculations_SA!$C$92,0)</f>
        <v>0</v>
      </c>
      <c r="U93" s="63">
        <f>IF(U$16 &lt;= 'Data inputs'!$R$31, Calculations_SA!$C$92,0)</f>
        <v>0</v>
      </c>
      <c r="V93" s="63">
        <f>IF(V$16 &lt;= 'Data inputs'!$R$31, Calculations_SA!$C$92,0)</f>
        <v>0</v>
      </c>
      <c r="W93" s="63">
        <f>IF(W$16 &lt;= 'Data inputs'!$R$31, Calculations_SA!$C$92,0)</f>
        <v>0</v>
      </c>
      <c r="X93" s="63">
        <f>IF(X$16 &lt;= 'Data inputs'!$R$31, Calculations_SA!$C$92,0)</f>
        <v>0</v>
      </c>
      <c r="Y93" s="63">
        <f>IF(Y$16 &lt;= 'Data inputs'!$R$31, Calculations_SA!$C$92,0)</f>
        <v>0</v>
      </c>
      <c r="Z93" s="63">
        <f>IF(Z$16 &lt;= 'Data inputs'!$R$31, Calculations_SA!$C$92,0)</f>
        <v>0</v>
      </c>
      <c r="AA93" s="63">
        <f>IF(AA$16 &lt;= 'Data inputs'!$R$31, Calculations_SA!$C$92,0)</f>
        <v>0</v>
      </c>
      <c r="AB93" s="63">
        <f>IF(AB$16 &lt;= 'Data inputs'!$R$31, Calculations_SA!$C$92,0)</f>
        <v>0</v>
      </c>
      <c r="AC93" s="63">
        <f>IF(AC$16 &lt;= 'Data inputs'!$R$31, Calculations_SA!$C$92,0)</f>
        <v>0</v>
      </c>
      <c r="AD93" s="63">
        <f>IF(AD$16 &lt;= 'Data inputs'!$R$31, Calculations_SA!$C$92,0)</f>
        <v>0</v>
      </c>
      <c r="AE93" s="63">
        <f>IF(AE$16 &lt;= 'Data inputs'!$R$31, Calculations_SA!$C$92,0)</f>
        <v>0</v>
      </c>
      <c r="AF93" s="63">
        <f>IF(AF$16 &lt;= 'Data inputs'!$R$31, Calculations_SA!$C$92,0)</f>
        <v>0</v>
      </c>
      <c r="AG93" s="63">
        <f>IF(AG$16 &lt;= 'Data inputs'!$R$31, Calculations_SA!$C$92,0)</f>
        <v>0</v>
      </c>
      <c r="AH93" s="63">
        <f>IF(AH$16 &lt;= 'Data inputs'!$R$31, Calculations_SA!$C$92,0)</f>
        <v>0</v>
      </c>
      <c r="AI93" s="63">
        <f>IF(AI$16 &lt;= 'Data inputs'!$R$31, Calculations_SA!$C$92,0)</f>
        <v>0</v>
      </c>
      <c r="AJ93" s="63">
        <f>IF(AJ$16 &lt;= 'Data inputs'!$R$31, Calculations_SA!$C$92,0)</f>
        <v>0</v>
      </c>
      <c r="AK93" s="63">
        <f>IF(AK$16 &lt;= 'Data inputs'!$R$31, Calculations_SA!$C$92,0)</f>
        <v>0</v>
      </c>
      <c r="AL93" s="63">
        <f>IF(AL$16 &lt;= 'Data inputs'!$R$31, Calculations_SA!$C$92,0)</f>
        <v>0</v>
      </c>
      <c r="AM93" s="63">
        <f>IF(AM$16 &lt;= 'Data inputs'!$R$31, Calculations_SA!$C$92,0)</f>
        <v>0</v>
      </c>
      <c r="AN93" s="63">
        <f>IF(AN$16 &lt;= 'Data inputs'!$R$31, Calculations_SA!$C$92,0)</f>
        <v>0</v>
      </c>
      <c r="AO93" s="63">
        <f>IF(AO$16 &lt;= 'Data inputs'!$R$31, Calculations_SA!$C$92,0)</f>
        <v>0</v>
      </c>
      <c r="AP93" s="63">
        <f>IF(AP$16 &lt;= 'Data inputs'!$R$31, Calculations_SA!$C$92,0)</f>
        <v>0</v>
      </c>
      <c r="AQ93" s="63">
        <f>IF(AQ$16 &lt;= 'Data inputs'!$R$31, Calculations_SA!$C$92,0)</f>
        <v>0</v>
      </c>
      <c r="AR93" s="63">
        <f>IF(AR$16 &lt;= 'Data inputs'!$R$31, Calculations_SA!$C$92,0)</f>
        <v>0</v>
      </c>
      <c r="AS93" s="63">
        <f>IF(AS$16 &lt;= 'Data inputs'!$R$31, Calculations_SA!$C$92,0)</f>
        <v>0</v>
      </c>
      <c r="AT93" s="63">
        <f>IF(AT$16 &lt;= 'Data inputs'!$R$31, Calculations_SA!$C$92,0)</f>
        <v>0</v>
      </c>
      <c r="AU93" s="63">
        <f>IF(AU$16 &lt;= 'Data inputs'!$R$31, Calculations_SA!$C$92,0)</f>
        <v>0</v>
      </c>
      <c r="AV93" s="63">
        <f>IF(AV$16 &lt;= 'Data inputs'!$R$31, Calculations_SA!$C$92,0)</f>
        <v>0</v>
      </c>
      <c r="AW93" s="63">
        <f>IF(AW$16 &lt;= 'Data inputs'!$R$31, Calculations_SA!$C$92,0)</f>
        <v>0</v>
      </c>
      <c r="AX93" s="63">
        <f>IF(AX$16 &lt;= 'Data inputs'!$R$31, Calculations_SA!$C$92,0)</f>
        <v>0</v>
      </c>
      <c r="AY93" s="63">
        <f>IF(AY$16 &lt;= 'Data inputs'!$R$31, Calculations_SA!$C$92,0)</f>
        <v>0</v>
      </c>
      <c r="AZ93" s="63">
        <f>IF(AZ$16 &lt;= 'Data inputs'!$R$31, Calculations_SA!$C$92,0)</f>
        <v>0</v>
      </c>
      <c r="BA93" s="63">
        <f>IF(BA$16 &lt;= 'Data inputs'!$R$31, Calculations_SA!$C$92,0)</f>
        <v>0</v>
      </c>
      <c r="BB93" s="63">
        <f>IF(BB$16 &lt;= 'Data inputs'!$R$31, Calculations_SA!$C$92,0)</f>
        <v>0</v>
      </c>
      <c r="BC93" s="63">
        <f>IF(BC$16 &lt;= 'Data inputs'!$R$31, Calculations_SA!$C$92,0)</f>
        <v>0</v>
      </c>
      <c r="BD93" s="63">
        <f>IF(BD$16 &lt;= 'Data inputs'!$R$31, Calculations_SA!$C$92,0)</f>
        <v>0</v>
      </c>
      <c r="BE93" s="63">
        <f>IF(BE$16 &lt;= 'Data inputs'!$R$31, Calculations_SA!$C$92,0)</f>
        <v>0</v>
      </c>
      <c r="BF93" s="63">
        <f>IF(BF$16 &lt;= 'Data inputs'!$R$31, Calculations_SA!$C$92,0)</f>
        <v>0</v>
      </c>
      <c r="BG93" s="63">
        <f>IF(BG$16 &lt;= 'Data inputs'!$R$31, Calculations_SA!$C$92,0)</f>
        <v>0</v>
      </c>
      <c r="BH93" s="63">
        <f>IF(BH$16 &lt;= 'Data inputs'!$R$31, Calculations_SA!$C$92,0)</f>
        <v>0</v>
      </c>
      <c r="BI93" s="63">
        <f>IF(BI$16 &lt;= 'Data inputs'!$R$31, Calculations_SA!$C$92,0)</f>
        <v>0</v>
      </c>
      <c r="BJ93" s="63">
        <f>IF(BJ$16 &lt;= 'Data inputs'!$R$31, Calculations_SA!$C$92,0)</f>
        <v>0</v>
      </c>
      <c r="BK93" s="63">
        <f>IF(BK$16 &lt;= 'Data inputs'!$R$31, Calculations_SA!$C$92,0)</f>
        <v>0</v>
      </c>
      <c r="BL93" s="63">
        <f>IF(BL$16 &lt;= 'Data inputs'!$R$31, Calculations_SA!$C$92,0)</f>
        <v>0</v>
      </c>
      <c r="BM93" s="63">
        <f>IF(BM$16 &lt;= 'Data inputs'!$R$31, Calculations_SA!$C$92,0)</f>
        <v>0</v>
      </c>
      <c r="BN93" s="63">
        <f>IF(BN$16 &lt;= 'Data inputs'!$R$31, Calculations_SA!$C$92,0)</f>
        <v>0</v>
      </c>
      <c r="BO93" s="63">
        <f>IF(BO$16 &lt;= 'Data inputs'!$R$31, Calculations_SA!$C$92,0)</f>
        <v>0</v>
      </c>
      <c r="BP93" s="63">
        <f>IF(BP$16 &lt;= 'Data inputs'!$R$31, Calculations_SA!$C$92,0)</f>
        <v>0</v>
      </c>
      <c r="BQ93" s="63">
        <f>IF(BQ$16 &lt;= 'Data inputs'!$R$31, Calculations_SA!$C$92,0)</f>
        <v>0</v>
      </c>
      <c r="BR93" s="63">
        <f>IF(BR$16 &lt;= 'Data inputs'!$R$31, Calculations_SA!$C$92,0)</f>
        <v>0</v>
      </c>
      <c r="BS93" s="63">
        <f>IF(BS$16 &lt;= 'Data inputs'!$R$31, Calculations_SA!$C$92,0)</f>
        <v>0</v>
      </c>
      <c r="BT93" s="63">
        <f>IF(BT$16 &lt;= 'Data inputs'!$R$31, Calculations_SA!$C$92,0)</f>
        <v>0</v>
      </c>
      <c r="BU93" s="63">
        <f>IF(BU$16 &lt;= 'Data inputs'!$R$31, Calculations_SA!$C$92,0)</f>
        <v>0</v>
      </c>
      <c r="BV93" s="63">
        <f>IF(BV$16 &lt;= 'Data inputs'!$R$31, Calculations_SA!$C$92,0)</f>
        <v>0</v>
      </c>
      <c r="BW93" s="63">
        <f>IF(BW$16 &lt;= 'Data inputs'!$R$31, Calculations_SA!$C$92,0)</f>
        <v>0</v>
      </c>
      <c r="BX93" s="63">
        <f>IF(BX$16 &lt;= 'Data inputs'!$R$31, Calculations_SA!$C$92,0)</f>
        <v>0</v>
      </c>
      <c r="BY93" s="63">
        <f>IF(BY$16 &lt;= 'Data inputs'!$R$31, Calculations_SA!$C$92,0)</f>
        <v>0</v>
      </c>
      <c r="BZ93" s="63">
        <f>IF(BZ$16 &lt;= 'Data inputs'!$R$31, Calculations_SA!$C$92,0)</f>
        <v>0</v>
      </c>
      <c r="CA93" s="63">
        <f>IF(CA$16 &lt;= 'Data inputs'!$R$31, Calculations_SA!$C$92,0)</f>
        <v>0</v>
      </c>
      <c r="CB93" s="63">
        <f>IF(CB$16 &lt;= 'Data inputs'!$R$31, Calculations_SA!$C$92,0)</f>
        <v>0</v>
      </c>
      <c r="CC93" s="63">
        <f>IF(CC$16 &lt;= 'Data inputs'!$R$31, Calculations_SA!$C$92,0)</f>
        <v>0</v>
      </c>
      <c r="CD93" s="63">
        <f>IF(CD$16 &lt;= 'Data inputs'!$R$31, Calculations_SA!$C$92,0)</f>
        <v>0</v>
      </c>
      <c r="CE93" s="63">
        <f>IF(CE$16 &lt;= 'Data inputs'!$R$31, Calculations_SA!$C$92,0)</f>
        <v>0</v>
      </c>
      <c r="CF93" s="63">
        <f>IF(CF$16 &lt;= 'Data inputs'!$R$31, Calculations_SA!$C$92,0)</f>
        <v>0</v>
      </c>
      <c r="CG93" s="63">
        <f>IF(CG$16 &lt;= 'Data inputs'!$R$31, Calculations_SA!$C$92,0)</f>
        <v>0</v>
      </c>
      <c r="CH93" s="63">
        <f>IF(CH$16 &lt;= 'Data inputs'!$R$31, Calculations_SA!$C$92,0)</f>
        <v>0</v>
      </c>
      <c r="CI93" s="63">
        <f>IF(CI$16 &lt;= 'Data inputs'!$R$31, Calculations_SA!$C$92,0)</f>
        <v>0</v>
      </c>
      <c r="CJ93" s="63">
        <f>IF(CJ$16 &lt;= 'Data inputs'!$R$31, Calculations_SA!$C$92,0)</f>
        <v>0</v>
      </c>
      <c r="CK93" s="63">
        <f>IF(CK$16 &lt;= 'Data inputs'!$R$31, Calculations_SA!$C$92,0)</f>
        <v>0</v>
      </c>
      <c r="CL93" s="63">
        <f>IF(CL$16 &lt;= 'Data inputs'!$R$31, Calculations_SA!$C$92,0)</f>
        <v>0</v>
      </c>
      <c r="CM93" s="63">
        <f>IF(CM$16 &lt;= 'Data inputs'!$R$31, Calculations_SA!$C$92,0)</f>
        <v>0</v>
      </c>
      <c r="CN93" s="63">
        <f>IF(CN$16 &lt;= 'Data inputs'!$R$31, Calculations_SA!$C$92,0)</f>
        <v>0</v>
      </c>
      <c r="CO93" s="63">
        <f>IF(CO$16 &lt;= 'Data inputs'!$R$31, Calculations_SA!$C$92,0)</f>
        <v>0</v>
      </c>
      <c r="CP93" s="63">
        <f>IF(CP$16 &lt;= 'Data inputs'!$R$31, Calculations_SA!$C$92,0)</f>
        <v>0</v>
      </c>
      <c r="CQ93" s="63">
        <f>IF(CQ$16 &lt;= 'Data inputs'!$R$31, Calculations_SA!$C$92,0)</f>
        <v>0</v>
      </c>
      <c r="CR93" s="63">
        <f>IF(CR$16 &lt;= 'Data inputs'!$R$31, Calculations_SA!$C$92,0)</f>
        <v>0</v>
      </c>
      <c r="CS93" s="63">
        <f>IF(CS$16 &lt;= 'Data inputs'!$R$31, Calculations_SA!$C$92,0)</f>
        <v>0</v>
      </c>
      <c r="CT93" s="63">
        <f>IF(CT$16 &lt;= 'Data inputs'!$R$31, Calculations_SA!$C$92,0)</f>
        <v>0</v>
      </c>
      <c r="CU93" s="63">
        <f>IF(CU$16 &lt;= 'Data inputs'!$R$31, Calculations_SA!$C$92,0)</f>
        <v>0</v>
      </c>
      <c r="CV93" s="63">
        <f>IF(CV$16 &lt;= 'Data inputs'!$R$31, Calculations_SA!$C$92,0)</f>
        <v>0</v>
      </c>
      <c r="CW93" s="63">
        <f>IF(CW$16 &lt;= 'Data inputs'!$R$31, Calculations_SA!$C$92,0)</f>
        <v>0</v>
      </c>
      <c r="CX93" s="63">
        <f>IF(CX$16 &lt;= 'Data inputs'!$R$31, Calculations_SA!$C$92,0)</f>
        <v>0</v>
      </c>
      <c r="CY93" s="63">
        <f>IF(CY$16 &lt;= 'Data inputs'!$R$31, Calculations_SA!$C$92,0)</f>
        <v>0</v>
      </c>
      <c r="CZ93" s="63">
        <f>IF(CZ$16 &lt;= 'Data inputs'!$R$31, Calculations_SA!$C$92,0)</f>
        <v>0</v>
      </c>
    </row>
    <row r="94" spans="1:104" s="56" customFormat="1" ht="25.5">
      <c r="A94" s="96"/>
      <c r="B94" s="414"/>
      <c r="C94" s="85" t="s">
        <v>447</v>
      </c>
      <c r="D94" s="63">
        <f>D93*D$18</f>
        <v>0</v>
      </c>
      <c r="E94" s="63">
        <f t="shared" ref="E94:BP94" si="334">E93*E$18</f>
        <v>0</v>
      </c>
      <c r="F94" s="63">
        <f t="shared" si="334"/>
        <v>0</v>
      </c>
      <c r="G94" s="63">
        <f t="shared" si="334"/>
        <v>0</v>
      </c>
      <c r="H94" s="63">
        <f t="shared" si="334"/>
        <v>0</v>
      </c>
      <c r="I94" s="63">
        <f t="shared" si="334"/>
        <v>0</v>
      </c>
      <c r="J94" s="63">
        <f t="shared" si="334"/>
        <v>0</v>
      </c>
      <c r="K94" s="63">
        <f t="shared" si="334"/>
        <v>0</v>
      </c>
      <c r="L94" s="63">
        <f t="shared" si="334"/>
        <v>0</v>
      </c>
      <c r="M94" s="63">
        <f t="shared" si="334"/>
        <v>0</v>
      </c>
      <c r="N94" s="63">
        <f t="shared" si="334"/>
        <v>0</v>
      </c>
      <c r="O94" s="63">
        <f t="shared" si="334"/>
        <v>0</v>
      </c>
      <c r="P94" s="63">
        <f t="shared" si="334"/>
        <v>0</v>
      </c>
      <c r="Q94" s="63">
        <f t="shared" si="334"/>
        <v>0</v>
      </c>
      <c r="R94" s="63">
        <f t="shared" si="334"/>
        <v>0</v>
      </c>
      <c r="S94" s="63">
        <f t="shared" si="334"/>
        <v>0</v>
      </c>
      <c r="T94" s="63">
        <f t="shared" si="334"/>
        <v>0</v>
      </c>
      <c r="U94" s="63">
        <f t="shared" si="334"/>
        <v>0</v>
      </c>
      <c r="V94" s="63">
        <f t="shared" si="334"/>
        <v>0</v>
      </c>
      <c r="W94" s="63">
        <f t="shared" si="334"/>
        <v>0</v>
      </c>
      <c r="X94" s="63">
        <f t="shared" si="334"/>
        <v>0</v>
      </c>
      <c r="Y94" s="63">
        <f t="shared" si="334"/>
        <v>0</v>
      </c>
      <c r="Z94" s="63">
        <f t="shared" si="334"/>
        <v>0</v>
      </c>
      <c r="AA94" s="63">
        <f t="shared" si="334"/>
        <v>0</v>
      </c>
      <c r="AB94" s="63">
        <f t="shared" si="334"/>
        <v>0</v>
      </c>
      <c r="AC94" s="63">
        <f t="shared" si="334"/>
        <v>0</v>
      </c>
      <c r="AD94" s="63">
        <f t="shared" si="334"/>
        <v>0</v>
      </c>
      <c r="AE94" s="63">
        <f t="shared" si="334"/>
        <v>0</v>
      </c>
      <c r="AF94" s="63">
        <f t="shared" si="334"/>
        <v>0</v>
      </c>
      <c r="AG94" s="63">
        <f t="shared" si="334"/>
        <v>0</v>
      </c>
      <c r="AH94" s="63">
        <f t="shared" si="334"/>
        <v>0</v>
      </c>
      <c r="AI94" s="63">
        <f t="shared" si="334"/>
        <v>0</v>
      </c>
      <c r="AJ94" s="63">
        <f t="shared" si="334"/>
        <v>0</v>
      </c>
      <c r="AK94" s="63">
        <f t="shared" si="334"/>
        <v>0</v>
      </c>
      <c r="AL94" s="63">
        <f t="shared" si="334"/>
        <v>0</v>
      </c>
      <c r="AM94" s="63">
        <f t="shared" si="334"/>
        <v>0</v>
      </c>
      <c r="AN94" s="63">
        <f t="shared" si="334"/>
        <v>0</v>
      </c>
      <c r="AO94" s="63">
        <f t="shared" si="334"/>
        <v>0</v>
      </c>
      <c r="AP94" s="63">
        <f t="shared" si="334"/>
        <v>0</v>
      </c>
      <c r="AQ94" s="63">
        <f t="shared" si="334"/>
        <v>0</v>
      </c>
      <c r="AR94" s="63">
        <f t="shared" si="334"/>
        <v>0</v>
      </c>
      <c r="AS94" s="63">
        <f t="shared" si="334"/>
        <v>0</v>
      </c>
      <c r="AT94" s="63">
        <f t="shared" si="334"/>
        <v>0</v>
      </c>
      <c r="AU94" s="63">
        <f t="shared" si="334"/>
        <v>0</v>
      </c>
      <c r="AV94" s="63">
        <f t="shared" si="334"/>
        <v>0</v>
      </c>
      <c r="AW94" s="63">
        <f t="shared" si="334"/>
        <v>0</v>
      </c>
      <c r="AX94" s="63">
        <f t="shared" si="334"/>
        <v>0</v>
      </c>
      <c r="AY94" s="63">
        <f t="shared" si="334"/>
        <v>0</v>
      </c>
      <c r="AZ94" s="63">
        <f t="shared" si="334"/>
        <v>0</v>
      </c>
      <c r="BA94" s="63">
        <f t="shared" si="334"/>
        <v>0</v>
      </c>
      <c r="BB94" s="63">
        <f t="shared" si="334"/>
        <v>0</v>
      </c>
      <c r="BC94" s="63">
        <f t="shared" si="334"/>
        <v>0</v>
      </c>
      <c r="BD94" s="63">
        <f t="shared" si="334"/>
        <v>0</v>
      </c>
      <c r="BE94" s="63">
        <f t="shared" si="334"/>
        <v>0</v>
      </c>
      <c r="BF94" s="63">
        <f t="shared" si="334"/>
        <v>0</v>
      </c>
      <c r="BG94" s="63">
        <f t="shared" si="334"/>
        <v>0</v>
      </c>
      <c r="BH94" s="63">
        <f t="shared" si="334"/>
        <v>0</v>
      </c>
      <c r="BI94" s="63">
        <f t="shared" si="334"/>
        <v>0</v>
      </c>
      <c r="BJ94" s="63">
        <f t="shared" si="334"/>
        <v>0</v>
      </c>
      <c r="BK94" s="63">
        <f t="shared" si="334"/>
        <v>0</v>
      </c>
      <c r="BL94" s="63">
        <f t="shared" si="334"/>
        <v>0</v>
      </c>
      <c r="BM94" s="63">
        <f t="shared" si="334"/>
        <v>0</v>
      </c>
      <c r="BN94" s="63">
        <f t="shared" si="334"/>
        <v>0</v>
      </c>
      <c r="BO94" s="63">
        <f t="shared" si="334"/>
        <v>0</v>
      </c>
      <c r="BP94" s="63">
        <f t="shared" si="334"/>
        <v>0</v>
      </c>
      <c r="BQ94" s="63">
        <f t="shared" ref="BQ94:CZ94" si="335">BQ93*BQ$18</f>
        <v>0</v>
      </c>
      <c r="BR94" s="63">
        <f t="shared" si="335"/>
        <v>0</v>
      </c>
      <c r="BS94" s="63">
        <f t="shared" si="335"/>
        <v>0</v>
      </c>
      <c r="BT94" s="63">
        <f t="shared" si="335"/>
        <v>0</v>
      </c>
      <c r="BU94" s="63">
        <f t="shared" si="335"/>
        <v>0</v>
      </c>
      <c r="BV94" s="63">
        <f t="shared" si="335"/>
        <v>0</v>
      </c>
      <c r="BW94" s="63">
        <f t="shared" si="335"/>
        <v>0</v>
      </c>
      <c r="BX94" s="63">
        <f t="shared" si="335"/>
        <v>0</v>
      </c>
      <c r="BY94" s="63">
        <f t="shared" si="335"/>
        <v>0</v>
      </c>
      <c r="BZ94" s="63">
        <f t="shared" si="335"/>
        <v>0</v>
      </c>
      <c r="CA94" s="63">
        <f t="shared" si="335"/>
        <v>0</v>
      </c>
      <c r="CB94" s="63">
        <f t="shared" si="335"/>
        <v>0</v>
      </c>
      <c r="CC94" s="63">
        <f t="shared" si="335"/>
        <v>0</v>
      </c>
      <c r="CD94" s="63">
        <f t="shared" si="335"/>
        <v>0</v>
      </c>
      <c r="CE94" s="63">
        <f t="shared" si="335"/>
        <v>0</v>
      </c>
      <c r="CF94" s="63">
        <f t="shared" si="335"/>
        <v>0</v>
      </c>
      <c r="CG94" s="63">
        <f t="shared" si="335"/>
        <v>0</v>
      </c>
      <c r="CH94" s="63">
        <f t="shared" si="335"/>
        <v>0</v>
      </c>
      <c r="CI94" s="63">
        <f t="shared" si="335"/>
        <v>0</v>
      </c>
      <c r="CJ94" s="63">
        <f t="shared" si="335"/>
        <v>0</v>
      </c>
      <c r="CK94" s="63">
        <f t="shared" si="335"/>
        <v>0</v>
      </c>
      <c r="CL94" s="63">
        <f t="shared" si="335"/>
        <v>0</v>
      </c>
      <c r="CM94" s="63">
        <f t="shared" si="335"/>
        <v>0</v>
      </c>
      <c r="CN94" s="63">
        <f t="shared" si="335"/>
        <v>0</v>
      </c>
      <c r="CO94" s="63">
        <f t="shared" si="335"/>
        <v>0</v>
      </c>
      <c r="CP94" s="63">
        <f t="shared" si="335"/>
        <v>0</v>
      </c>
      <c r="CQ94" s="63">
        <f t="shared" si="335"/>
        <v>0</v>
      </c>
      <c r="CR94" s="63">
        <f t="shared" si="335"/>
        <v>0</v>
      </c>
      <c r="CS94" s="63">
        <f t="shared" si="335"/>
        <v>0</v>
      </c>
      <c r="CT94" s="63">
        <f t="shared" si="335"/>
        <v>0</v>
      </c>
      <c r="CU94" s="63">
        <f t="shared" si="335"/>
        <v>0</v>
      </c>
      <c r="CV94" s="63">
        <f t="shared" si="335"/>
        <v>0</v>
      </c>
      <c r="CW94" s="63">
        <f t="shared" si="335"/>
        <v>0</v>
      </c>
      <c r="CX94" s="63">
        <f t="shared" si="335"/>
        <v>0</v>
      </c>
      <c r="CY94" s="63">
        <f t="shared" si="335"/>
        <v>0</v>
      </c>
      <c r="CZ94" s="63">
        <f t="shared" si="335"/>
        <v>0</v>
      </c>
    </row>
    <row r="95" spans="1:104" s="56" customFormat="1">
      <c r="A95" s="96"/>
      <c r="B95" s="415"/>
      <c r="C95" s="84" t="s">
        <v>448</v>
      </c>
      <c r="D95" s="64">
        <f ca="1">SUM(OFFSET(D94,,,,$D$20))</f>
        <v>0</v>
      </c>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row>
    <row r="96" spans="1:104" s="56" customFormat="1">
      <c r="A96" s="96"/>
      <c r="B96" s="88"/>
      <c r="C96" s="89"/>
      <c r="D96" s="70"/>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c r="AE96" s="87"/>
      <c r="AF96" s="87"/>
      <c r="AG96" s="87"/>
      <c r="AH96" s="87"/>
      <c r="AI96" s="87"/>
      <c r="AJ96" s="87"/>
      <c r="AK96" s="87"/>
      <c r="AL96" s="87"/>
      <c r="AM96" s="87"/>
      <c r="AN96" s="87"/>
      <c r="AO96" s="87"/>
      <c r="AP96" s="87"/>
      <c r="AQ96" s="87"/>
      <c r="AR96" s="87"/>
      <c r="AS96" s="87"/>
      <c r="AT96" s="87"/>
      <c r="AU96" s="87"/>
      <c r="AV96" s="87"/>
      <c r="AW96" s="87"/>
      <c r="AX96" s="87"/>
      <c r="AY96" s="87"/>
      <c r="AZ96" s="87"/>
      <c r="BA96" s="87"/>
      <c r="BB96" s="87"/>
      <c r="BC96" s="87"/>
      <c r="BD96" s="87"/>
      <c r="BE96" s="87"/>
      <c r="BF96" s="87"/>
      <c r="BG96" s="87"/>
      <c r="BH96" s="87"/>
      <c r="BI96" s="87"/>
      <c r="BJ96" s="87"/>
      <c r="BK96" s="87"/>
      <c r="BL96" s="87"/>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row>
    <row r="97" spans="1:104" s="56" customFormat="1">
      <c r="A97" s="96"/>
      <c r="B97" s="413" t="s">
        <v>117</v>
      </c>
      <c r="C97" s="84" t="s">
        <v>446</v>
      </c>
      <c r="D97" s="63">
        <f>IF(D$16 &lt;= 'Data inputs'!$S$31, Calculations_SA!$D$92,0)</f>
        <v>0</v>
      </c>
      <c r="E97" s="63">
        <f>IF(E$16 &lt;= 'Data inputs'!$S$31, Calculations_SA!$D$92,0)</f>
        <v>0</v>
      </c>
      <c r="F97" s="63">
        <f>IF(F$16 &lt;= 'Data inputs'!$S$31, Calculations_SA!$D$92,0)</f>
        <v>0</v>
      </c>
      <c r="G97" s="63">
        <f>IF(G$16 &lt;= 'Data inputs'!$S$31, Calculations_SA!$D$92,0)</f>
        <v>0</v>
      </c>
      <c r="H97" s="63">
        <f>IF(H$16 &lt;= 'Data inputs'!$S$31, Calculations_SA!$D$92,0)</f>
        <v>0</v>
      </c>
      <c r="I97" s="63">
        <f>IF(I$16 &lt;= 'Data inputs'!$S$31, Calculations_SA!$D$92,0)</f>
        <v>0</v>
      </c>
      <c r="J97" s="63">
        <f>IF(J$16 &lt;= 'Data inputs'!$S$31, Calculations_SA!$D$92,0)</f>
        <v>0</v>
      </c>
      <c r="K97" s="63">
        <f>IF(K$16 &lt;= 'Data inputs'!$S$31, Calculations_SA!$D$92,0)</f>
        <v>0</v>
      </c>
      <c r="L97" s="63">
        <f>IF(L$16 &lt;= 'Data inputs'!$S$31, Calculations_SA!$D$92,0)</f>
        <v>0</v>
      </c>
      <c r="M97" s="63">
        <f>IF(M$16 &lt;= 'Data inputs'!$S$31, Calculations_SA!$D$92,0)</f>
        <v>0</v>
      </c>
      <c r="N97" s="63">
        <f>IF(N$16 &lt;= 'Data inputs'!$S$31, Calculations_SA!$D$92,0)</f>
        <v>0</v>
      </c>
      <c r="O97" s="63">
        <f>IF(O$16 &lt;= 'Data inputs'!$S$31, Calculations_SA!$D$92,0)</f>
        <v>0</v>
      </c>
      <c r="P97" s="63">
        <f>IF(P$16 &lt;= 'Data inputs'!$S$31, Calculations_SA!$D$92,0)</f>
        <v>0</v>
      </c>
      <c r="Q97" s="63">
        <f>IF(Q$16 &lt;= 'Data inputs'!$S$31, Calculations_SA!$D$92,0)</f>
        <v>0</v>
      </c>
      <c r="R97" s="63">
        <f>IF(R$16 &lt;= 'Data inputs'!$S$31, Calculations_SA!$D$92,0)</f>
        <v>0</v>
      </c>
      <c r="S97" s="63">
        <f>IF(S$16 &lt;= 'Data inputs'!$S$31, Calculations_SA!$D$92,0)</f>
        <v>0</v>
      </c>
      <c r="T97" s="63">
        <f>IF(T$16 &lt;= 'Data inputs'!$S$31, Calculations_SA!$D$92,0)</f>
        <v>0</v>
      </c>
      <c r="U97" s="63">
        <f>IF(U$16 &lt;= 'Data inputs'!$S$31, Calculations_SA!$D$92,0)</f>
        <v>0</v>
      </c>
      <c r="V97" s="63">
        <f>IF(V$16 &lt;= 'Data inputs'!$S$31, Calculations_SA!$D$92,0)</f>
        <v>0</v>
      </c>
      <c r="W97" s="63">
        <f>IF(W$16 &lt;= 'Data inputs'!$S$31, Calculations_SA!$D$92,0)</f>
        <v>0</v>
      </c>
      <c r="X97" s="63">
        <f>IF(X$16 &lt;= 'Data inputs'!$S$31, Calculations_SA!$D$92,0)</f>
        <v>0</v>
      </c>
      <c r="Y97" s="63">
        <f>IF(Y$16 &lt;= 'Data inputs'!$S$31, Calculations_SA!$D$92,0)</f>
        <v>0</v>
      </c>
      <c r="Z97" s="63">
        <f>IF(Z$16 &lt;= 'Data inputs'!$S$31, Calculations_SA!$D$92,0)</f>
        <v>0</v>
      </c>
      <c r="AA97" s="63">
        <f>IF(AA$16 &lt;= 'Data inputs'!$S$31, Calculations_SA!$D$92,0)</f>
        <v>0</v>
      </c>
      <c r="AB97" s="63">
        <f>IF(AB$16 &lt;= 'Data inputs'!$S$31, Calculations_SA!$D$92,0)</f>
        <v>0</v>
      </c>
      <c r="AC97" s="63">
        <f>IF(AC$16 &lt;= 'Data inputs'!$S$31, Calculations_SA!$D$92,0)</f>
        <v>0</v>
      </c>
      <c r="AD97" s="63">
        <f>IF(AD$16 &lt;= 'Data inputs'!$S$31, Calculations_SA!$D$92,0)</f>
        <v>0</v>
      </c>
      <c r="AE97" s="63">
        <f>IF(AE$16 &lt;= 'Data inputs'!$S$31, Calculations_SA!$D$92,0)</f>
        <v>0</v>
      </c>
      <c r="AF97" s="63">
        <f>IF(AF$16 &lt;= 'Data inputs'!$S$31, Calculations_SA!$D$92,0)</f>
        <v>0</v>
      </c>
      <c r="AG97" s="63">
        <f>IF(AG$16 &lt;= 'Data inputs'!$S$31, Calculations_SA!$D$92,0)</f>
        <v>0</v>
      </c>
      <c r="AH97" s="63">
        <f>IF(AH$16 &lt;= 'Data inputs'!$S$31, Calculations_SA!$D$92,0)</f>
        <v>0</v>
      </c>
      <c r="AI97" s="63">
        <f>IF(AI$16 &lt;= 'Data inputs'!$S$31, Calculations_SA!$D$92,0)</f>
        <v>0</v>
      </c>
      <c r="AJ97" s="63">
        <f>IF(AJ$16 &lt;= 'Data inputs'!$S$31, Calculations_SA!$D$92,0)</f>
        <v>0</v>
      </c>
      <c r="AK97" s="63">
        <f>IF(AK$16 &lt;= 'Data inputs'!$S$31, Calculations_SA!$D$92,0)</f>
        <v>0</v>
      </c>
      <c r="AL97" s="63">
        <f>IF(AL$16 &lt;= 'Data inputs'!$S$31, Calculations_SA!$D$92,0)</f>
        <v>0</v>
      </c>
      <c r="AM97" s="63">
        <f>IF(AM$16 &lt;= 'Data inputs'!$S$31, Calculations_SA!$D$92,0)</f>
        <v>0</v>
      </c>
      <c r="AN97" s="63">
        <f>IF(AN$16 &lt;= 'Data inputs'!$S$31, Calculations_SA!$D$92,0)</f>
        <v>0</v>
      </c>
      <c r="AO97" s="63">
        <f>IF(AO$16 &lt;= 'Data inputs'!$S$31, Calculations_SA!$D$92,0)</f>
        <v>0</v>
      </c>
      <c r="AP97" s="63">
        <f>IF(AP$16 &lt;= 'Data inputs'!$S$31, Calculations_SA!$D$92,0)</f>
        <v>0</v>
      </c>
      <c r="AQ97" s="63">
        <f>IF(AQ$16 &lt;= 'Data inputs'!$S$31, Calculations_SA!$D$92,0)</f>
        <v>0</v>
      </c>
      <c r="AR97" s="63">
        <f>IF(AR$16 &lt;= 'Data inputs'!$S$31, Calculations_SA!$D$92,0)</f>
        <v>0</v>
      </c>
      <c r="AS97" s="63">
        <f>IF(AS$16 &lt;= 'Data inputs'!$S$31, Calculations_SA!$D$92,0)</f>
        <v>0</v>
      </c>
      <c r="AT97" s="63">
        <f>IF(AT$16 &lt;= 'Data inputs'!$S$31, Calculations_SA!$D$92,0)</f>
        <v>0</v>
      </c>
      <c r="AU97" s="63">
        <f>IF(AU$16 &lt;= 'Data inputs'!$S$31, Calculations_SA!$D$92,0)</f>
        <v>0</v>
      </c>
      <c r="AV97" s="63">
        <f>IF(AV$16 &lt;= 'Data inputs'!$S$31, Calculations_SA!$D$92,0)</f>
        <v>0</v>
      </c>
      <c r="AW97" s="63">
        <f>IF(AW$16 &lt;= 'Data inputs'!$S$31, Calculations_SA!$D$92,0)</f>
        <v>0</v>
      </c>
      <c r="AX97" s="63">
        <f>IF(AX$16 &lt;= 'Data inputs'!$S$31, Calculations_SA!$D$92,0)</f>
        <v>0</v>
      </c>
      <c r="AY97" s="63">
        <f>IF(AY$16 &lt;= 'Data inputs'!$S$31, Calculations_SA!$D$92,0)</f>
        <v>0</v>
      </c>
      <c r="AZ97" s="63">
        <f>IF(AZ$16 &lt;= 'Data inputs'!$S$31, Calculations_SA!$D$92,0)</f>
        <v>0</v>
      </c>
      <c r="BA97" s="63">
        <f>IF(BA$16 &lt;= 'Data inputs'!$S$31, Calculations_SA!$D$92,0)</f>
        <v>0</v>
      </c>
      <c r="BB97" s="63">
        <f>IF(BB$16 &lt;= 'Data inputs'!$S$31, Calculations_SA!$D$92,0)</f>
        <v>0</v>
      </c>
      <c r="BC97" s="63">
        <f>IF(BC$16 &lt;= 'Data inputs'!$S$31, Calculations_SA!$D$92,0)</f>
        <v>0</v>
      </c>
      <c r="BD97" s="63">
        <f>IF(BD$16 &lt;= 'Data inputs'!$S$31, Calculations_SA!$D$92,0)</f>
        <v>0</v>
      </c>
      <c r="BE97" s="63">
        <f>IF(BE$16 &lt;= 'Data inputs'!$S$31, Calculations_SA!$D$92,0)</f>
        <v>0</v>
      </c>
      <c r="BF97" s="63">
        <f>IF(BF$16 &lt;= 'Data inputs'!$S$31, Calculations_SA!$D$92,0)</f>
        <v>0</v>
      </c>
      <c r="BG97" s="63">
        <f>IF(BG$16 &lt;= 'Data inputs'!$S$31, Calculations_SA!$D$92,0)</f>
        <v>0</v>
      </c>
      <c r="BH97" s="63">
        <f>IF(BH$16 &lt;= 'Data inputs'!$S$31, Calculations_SA!$D$92,0)</f>
        <v>0</v>
      </c>
      <c r="BI97" s="63">
        <f>IF(BI$16 &lt;= 'Data inputs'!$S$31, Calculations_SA!$D$92,0)</f>
        <v>0</v>
      </c>
      <c r="BJ97" s="63">
        <f>IF(BJ$16 &lt;= 'Data inputs'!$S$31, Calculations_SA!$D$92,0)</f>
        <v>0</v>
      </c>
      <c r="BK97" s="63">
        <f>IF(BK$16 &lt;= 'Data inputs'!$S$31, Calculations_SA!$D$92,0)</f>
        <v>0</v>
      </c>
      <c r="BL97" s="63">
        <f>IF(BL$16 &lt;= 'Data inputs'!$S$31, Calculations_SA!$D$92,0)</f>
        <v>0</v>
      </c>
      <c r="BM97" s="63">
        <f>IF(BM$16 &lt;= 'Data inputs'!$S$31, Calculations_SA!$D$92,0)</f>
        <v>0</v>
      </c>
      <c r="BN97" s="63">
        <f>IF(BN$16 &lt;= 'Data inputs'!$S$31, Calculations_SA!$D$92,0)</f>
        <v>0</v>
      </c>
      <c r="BO97" s="63">
        <f>IF(BO$16 &lt;= 'Data inputs'!$S$31, Calculations_SA!$D$92,0)</f>
        <v>0</v>
      </c>
      <c r="BP97" s="63">
        <f>IF(BP$16 &lt;= 'Data inputs'!$S$31, Calculations_SA!$D$92,0)</f>
        <v>0</v>
      </c>
      <c r="BQ97" s="63">
        <f>IF(BQ$16 &lt;= 'Data inputs'!$S$31, Calculations_SA!$D$92,0)</f>
        <v>0</v>
      </c>
      <c r="BR97" s="63">
        <f>IF(BR$16 &lt;= 'Data inputs'!$S$31, Calculations_SA!$D$92,0)</f>
        <v>0</v>
      </c>
      <c r="BS97" s="63">
        <f>IF(BS$16 &lt;= 'Data inputs'!$S$31, Calculations_SA!$D$92,0)</f>
        <v>0</v>
      </c>
      <c r="BT97" s="63">
        <f>IF(BT$16 &lt;= 'Data inputs'!$S$31, Calculations_SA!$D$92,0)</f>
        <v>0</v>
      </c>
      <c r="BU97" s="63">
        <f>IF(BU$16 &lt;= 'Data inputs'!$S$31, Calculations_SA!$D$92,0)</f>
        <v>0</v>
      </c>
      <c r="BV97" s="63">
        <f>IF(BV$16 &lt;= 'Data inputs'!$S$31, Calculations_SA!$D$92,0)</f>
        <v>0</v>
      </c>
      <c r="BW97" s="63">
        <f>IF(BW$16 &lt;= 'Data inputs'!$S$31, Calculations_SA!$D$92,0)</f>
        <v>0</v>
      </c>
      <c r="BX97" s="63">
        <f>IF(BX$16 &lt;= 'Data inputs'!$S$31, Calculations_SA!$D$92,0)</f>
        <v>0</v>
      </c>
      <c r="BY97" s="63">
        <f>IF(BY$16 &lt;= 'Data inputs'!$S$31, Calculations_SA!$D$92,0)</f>
        <v>0</v>
      </c>
      <c r="BZ97" s="63">
        <f>IF(BZ$16 &lt;= 'Data inputs'!$S$31, Calculations_SA!$D$92,0)</f>
        <v>0</v>
      </c>
      <c r="CA97" s="63">
        <f>IF(CA$16 &lt;= 'Data inputs'!$S$31, Calculations_SA!$D$92,0)</f>
        <v>0</v>
      </c>
      <c r="CB97" s="63">
        <f>IF(CB$16 &lt;= 'Data inputs'!$S$31, Calculations_SA!$D$92,0)</f>
        <v>0</v>
      </c>
      <c r="CC97" s="63">
        <f>IF(CC$16 &lt;= 'Data inputs'!$S$31, Calculations_SA!$D$92,0)</f>
        <v>0</v>
      </c>
      <c r="CD97" s="63">
        <f>IF(CD$16 &lt;= 'Data inputs'!$S$31, Calculations_SA!$D$92,0)</f>
        <v>0</v>
      </c>
      <c r="CE97" s="63">
        <f>IF(CE$16 &lt;= 'Data inputs'!$S$31, Calculations_SA!$D$92,0)</f>
        <v>0</v>
      </c>
      <c r="CF97" s="63">
        <f>IF(CF$16 &lt;= 'Data inputs'!$S$31, Calculations_SA!$D$92,0)</f>
        <v>0</v>
      </c>
      <c r="CG97" s="63">
        <f>IF(CG$16 &lt;= 'Data inputs'!$S$31, Calculations_SA!$D$92,0)</f>
        <v>0</v>
      </c>
      <c r="CH97" s="63">
        <f>IF(CH$16 &lt;= 'Data inputs'!$S$31, Calculations_SA!$D$92,0)</f>
        <v>0</v>
      </c>
      <c r="CI97" s="63">
        <f>IF(CI$16 &lt;= 'Data inputs'!$S$31, Calculations_SA!$D$92,0)</f>
        <v>0</v>
      </c>
      <c r="CJ97" s="63">
        <f>IF(CJ$16 &lt;= 'Data inputs'!$S$31, Calculations_SA!$D$92,0)</f>
        <v>0</v>
      </c>
      <c r="CK97" s="63">
        <f>IF(CK$16 &lt;= 'Data inputs'!$S$31, Calculations_SA!$D$92,0)</f>
        <v>0</v>
      </c>
      <c r="CL97" s="63">
        <f>IF(CL$16 &lt;= 'Data inputs'!$S$31, Calculations_SA!$D$92,0)</f>
        <v>0</v>
      </c>
      <c r="CM97" s="63">
        <f>IF(CM$16 &lt;= 'Data inputs'!$S$31, Calculations_SA!$D$92,0)</f>
        <v>0</v>
      </c>
      <c r="CN97" s="63">
        <f>IF(CN$16 &lt;= 'Data inputs'!$S$31, Calculations_SA!$D$92,0)</f>
        <v>0</v>
      </c>
      <c r="CO97" s="63">
        <f>IF(CO$16 &lt;= 'Data inputs'!$S$31, Calculations_SA!$D$92,0)</f>
        <v>0</v>
      </c>
      <c r="CP97" s="63">
        <f>IF(CP$16 &lt;= 'Data inputs'!$S$31, Calculations_SA!$D$92,0)</f>
        <v>0</v>
      </c>
      <c r="CQ97" s="63">
        <f>IF(CQ$16 &lt;= 'Data inputs'!$S$31, Calculations_SA!$D$92,0)</f>
        <v>0</v>
      </c>
      <c r="CR97" s="63">
        <f>IF(CR$16 &lt;= 'Data inputs'!$S$31, Calculations_SA!$D$92,0)</f>
        <v>0</v>
      </c>
      <c r="CS97" s="63">
        <f>IF(CS$16 &lt;= 'Data inputs'!$S$31, Calculations_SA!$D$92,0)</f>
        <v>0</v>
      </c>
      <c r="CT97" s="63">
        <f>IF(CT$16 &lt;= 'Data inputs'!$S$31, Calculations_SA!$D$92,0)</f>
        <v>0</v>
      </c>
      <c r="CU97" s="63">
        <f>IF(CU$16 &lt;= 'Data inputs'!$S$31, Calculations_SA!$D$92,0)</f>
        <v>0</v>
      </c>
      <c r="CV97" s="63">
        <f>IF(CV$16 &lt;= 'Data inputs'!$S$31, Calculations_SA!$D$92,0)</f>
        <v>0</v>
      </c>
      <c r="CW97" s="63">
        <f>IF(CW$16 &lt;= 'Data inputs'!$S$31, Calculations_SA!$D$92,0)</f>
        <v>0</v>
      </c>
      <c r="CX97" s="63">
        <f>IF(CX$16 &lt;= 'Data inputs'!$S$31, Calculations_SA!$D$92,0)</f>
        <v>0</v>
      </c>
      <c r="CY97" s="63">
        <f>IF(CY$16 &lt;= 'Data inputs'!$S$31, Calculations_SA!$D$92,0)</f>
        <v>0</v>
      </c>
      <c r="CZ97" s="63">
        <f>IF(CZ$16 &lt;= 'Data inputs'!$S$31, Calculations_SA!$D$92,0)</f>
        <v>0</v>
      </c>
    </row>
    <row r="98" spans="1:104" s="56" customFormat="1" ht="25.5">
      <c r="A98" s="96"/>
      <c r="B98" s="414"/>
      <c r="C98" s="85" t="s">
        <v>447</v>
      </c>
      <c r="D98" s="71">
        <f>D97*D$18</f>
        <v>0</v>
      </c>
      <c r="E98" s="71">
        <f t="shared" ref="E98" si="336">E97*E$18</f>
        <v>0</v>
      </c>
      <c r="F98" s="71">
        <f>F97*F$18</f>
        <v>0</v>
      </c>
      <c r="G98" s="71">
        <f>G97*G$18</f>
        <v>0</v>
      </c>
      <c r="H98" s="71">
        <f>H97*H$18</f>
        <v>0</v>
      </c>
      <c r="I98" s="71">
        <f t="shared" ref="I98:BT98" si="337">I97*I$18</f>
        <v>0</v>
      </c>
      <c r="J98" s="71">
        <f t="shared" si="337"/>
        <v>0</v>
      </c>
      <c r="K98" s="71">
        <f t="shared" si="337"/>
        <v>0</v>
      </c>
      <c r="L98" s="71">
        <f t="shared" si="337"/>
        <v>0</v>
      </c>
      <c r="M98" s="71">
        <f t="shared" si="337"/>
        <v>0</v>
      </c>
      <c r="N98" s="71">
        <f t="shared" si="337"/>
        <v>0</v>
      </c>
      <c r="O98" s="71">
        <f t="shared" si="337"/>
        <v>0</v>
      </c>
      <c r="P98" s="71">
        <f t="shared" si="337"/>
        <v>0</v>
      </c>
      <c r="Q98" s="71">
        <f t="shared" si="337"/>
        <v>0</v>
      </c>
      <c r="R98" s="71">
        <f t="shared" si="337"/>
        <v>0</v>
      </c>
      <c r="S98" s="71">
        <f t="shared" si="337"/>
        <v>0</v>
      </c>
      <c r="T98" s="71">
        <f t="shared" si="337"/>
        <v>0</v>
      </c>
      <c r="U98" s="71">
        <f t="shared" si="337"/>
        <v>0</v>
      </c>
      <c r="V98" s="71">
        <f t="shared" si="337"/>
        <v>0</v>
      </c>
      <c r="W98" s="71">
        <f t="shared" si="337"/>
        <v>0</v>
      </c>
      <c r="X98" s="71">
        <f t="shared" si="337"/>
        <v>0</v>
      </c>
      <c r="Y98" s="71">
        <f t="shared" si="337"/>
        <v>0</v>
      </c>
      <c r="Z98" s="71">
        <f t="shared" si="337"/>
        <v>0</v>
      </c>
      <c r="AA98" s="71">
        <f t="shared" si="337"/>
        <v>0</v>
      </c>
      <c r="AB98" s="71">
        <f t="shared" si="337"/>
        <v>0</v>
      </c>
      <c r="AC98" s="71">
        <f t="shared" si="337"/>
        <v>0</v>
      </c>
      <c r="AD98" s="71">
        <f t="shared" si="337"/>
        <v>0</v>
      </c>
      <c r="AE98" s="71">
        <f t="shared" si="337"/>
        <v>0</v>
      </c>
      <c r="AF98" s="71">
        <f t="shared" si="337"/>
        <v>0</v>
      </c>
      <c r="AG98" s="71">
        <f t="shared" si="337"/>
        <v>0</v>
      </c>
      <c r="AH98" s="71">
        <f t="shared" si="337"/>
        <v>0</v>
      </c>
      <c r="AI98" s="71">
        <f t="shared" si="337"/>
        <v>0</v>
      </c>
      <c r="AJ98" s="71">
        <f t="shared" si="337"/>
        <v>0</v>
      </c>
      <c r="AK98" s="71">
        <f t="shared" si="337"/>
        <v>0</v>
      </c>
      <c r="AL98" s="71">
        <f t="shared" si="337"/>
        <v>0</v>
      </c>
      <c r="AM98" s="71">
        <f t="shared" si="337"/>
        <v>0</v>
      </c>
      <c r="AN98" s="71">
        <f t="shared" si="337"/>
        <v>0</v>
      </c>
      <c r="AO98" s="71">
        <f t="shared" si="337"/>
        <v>0</v>
      </c>
      <c r="AP98" s="71">
        <f t="shared" si="337"/>
        <v>0</v>
      </c>
      <c r="AQ98" s="71">
        <f t="shared" si="337"/>
        <v>0</v>
      </c>
      <c r="AR98" s="71">
        <f t="shared" si="337"/>
        <v>0</v>
      </c>
      <c r="AS98" s="71">
        <f t="shared" si="337"/>
        <v>0</v>
      </c>
      <c r="AT98" s="71">
        <f t="shared" si="337"/>
        <v>0</v>
      </c>
      <c r="AU98" s="71">
        <f t="shared" si="337"/>
        <v>0</v>
      </c>
      <c r="AV98" s="71">
        <f t="shared" si="337"/>
        <v>0</v>
      </c>
      <c r="AW98" s="71">
        <f t="shared" si="337"/>
        <v>0</v>
      </c>
      <c r="AX98" s="71">
        <f t="shared" si="337"/>
        <v>0</v>
      </c>
      <c r="AY98" s="71">
        <f t="shared" si="337"/>
        <v>0</v>
      </c>
      <c r="AZ98" s="71">
        <f t="shared" si="337"/>
        <v>0</v>
      </c>
      <c r="BA98" s="71">
        <f t="shared" si="337"/>
        <v>0</v>
      </c>
      <c r="BB98" s="71">
        <f t="shared" si="337"/>
        <v>0</v>
      </c>
      <c r="BC98" s="71">
        <f t="shared" si="337"/>
        <v>0</v>
      </c>
      <c r="BD98" s="71">
        <f t="shared" si="337"/>
        <v>0</v>
      </c>
      <c r="BE98" s="71">
        <f t="shared" si="337"/>
        <v>0</v>
      </c>
      <c r="BF98" s="71">
        <f t="shared" si="337"/>
        <v>0</v>
      </c>
      <c r="BG98" s="71">
        <f t="shared" si="337"/>
        <v>0</v>
      </c>
      <c r="BH98" s="71">
        <f t="shared" si="337"/>
        <v>0</v>
      </c>
      <c r="BI98" s="71">
        <f t="shared" si="337"/>
        <v>0</v>
      </c>
      <c r="BJ98" s="71">
        <f t="shared" si="337"/>
        <v>0</v>
      </c>
      <c r="BK98" s="71">
        <f t="shared" si="337"/>
        <v>0</v>
      </c>
      <c r="BL98" s="71">
        <f t="shared" si="337"/>
        <v>0</v>
      </c>
      <c r="BM98" s="63">
        <f t="shared" si="337"/>
        <v>0</v>
      </c>
      <c r="BN98" s="63">
        <f t="shared" si="337"/>
        <v>0</v>
      </c>
      <c r="BO98" s="63">
        <f t="shared" si="337"/>
        <v>0</v>
      </c>
      <c r="BP98" s="63">
        <f t="shared" si="337"/>
        <v>0</v>
      </c>
      <c r="BQ98" s="63">
        <f t="shared" si="337"/>
        <v>0</v>
      </c>
      <c r="BR98" s="63">
        <f t="shared" si="337"/>
        <v>0</v>
      </c>
      <c r="BS98" s="63">
        <f t="shared" si="337"/>
        <v>0</v>
      </c>
      <c r="BT98" s="63">
        <f t="shared" si="337"/>
        <v>0</v>
      </c>
      <c r="BU98" s="63">
        <f t="shared" ref="BU98:CZ98" si="338">BU97*BU$18</f>
        <v>0</v>
      </c>
      <c r="BV98" s="63">
        <f t="shared" si="338"/>
        <v>0</v>
      </c>
      <c r="BW98" s="63">
        <f t="shared" si="338"/>
        <v>0</v>
      </c>
      <c r="BX98" s="63">
        <f t="shared" si="338"/>
        <v>0</v>
      </c>
      <c r="BY98" s="63">
        <f t="shared" si="338"/>
        <v>0</v>
      </c>
      <c r="BZ98" s="63">
        <f t="shared" si="338"/>
        <v>0</v>
      </c>
      <c r="CA98" s="63">
        <f t="shared" si="338"/>
        <v>0</v>
      </c>
      <c r="CB98" s="63">
        <f t="shared" si="338"/>
        <v>0</v>
      </c>
      <c r="CC98" s="63">
        <f t="shared" si="338"/>
        <v>0</v>
      </c>
      <c r="CD98" s="63">
        <f t="shared" si="338"/>
        <v>0</v>
      </c>
      <c r="CE98" s="63">
        <f t="shared" si="338"/>
        <v>0</v>
      </c>
      <c r="CF98" s="63">
        <f t="shared" si="338"/>
        <v>0</v>
      </c>
      <c r="CG98" s="63">
        <f t="shared" si="338"/>
        <v>0</v>
      </c>
      <c r="CH98" s="63">
        <f t="shared" si="338"/>
        <v>0</v>
      </c>
      <c r="CI98" s="63">
        <f t="shared" si="338"/>
        <v>0</v>
      </c>
      <c r="CJ98" s="63">
        <f t="shared" si="338"/>
        <v>0</v>
      </c>
      <c r="CK98" s="63">
        <f t="shared" si="338"/>
        <v>0</v>
      </c>
      <c r="CL98" s="63">
        <f t="shared" si="338"/>
        <v>0</v>
      </c>
      <c r="CM98" s="63">
        <f t="shared" si="338"/>
        <v>0</v>
      </c>
      <c r="CN98" s="63">
        <f t="shared" si="338"/>
        <v>0</v>
      </c>
      <c r="CO98" s="63">
        <f t="shared" si="338"/>
        <v>0</v>
      </c>
      <c r="CP98" s="63">
        <f t="shared" si="338"/>
        <v>0</v>
      </c>
      <c r="CQ98" s="63">
        <f t="shared" si="338"/>
        <v>0</v>
      </c>
      <c r="CR98" s="63">
        <f t="shared" si="338"/>
        <v>0</v>
      </c>
      <c r="CS98" s="63">
        <f t="shared" si="338"/>
        <v>0</v>
      </c>
      <c r="CT98" s="63">
        <f t="shared" si="338"/>
        <v>0</v>
      </c>
      <c r="CU98" s="63">
        <f t="shared" si="338"/>
        <v>0</v>
      </c>
      <c r="CV98" s="63">
        <f t="shared" si="338"/>
        <v>0</v>
      </c>
      <c r="CW98" s="63">
        <f t="shared" si="338"/>
        <v>0</v>
      </c>
      <c r="CX98" s="63">
        <f t="shared" si="338"/>
        <v>0</v>
      </c>
      <c r="CY98" s="63">
        <f t="shared" si="338"/>
        <v>0</v>
      </c>
      <c r="CZ98" s="63">
        <f t="shared" si="338"/>
        <v>0</v>
      </c>
    </row>
    <row r="99" spans="1:104" s="56" customFormat="1">
      <c r="A99" s="96"/>
      <c r="B99" s="415"/>
      <c r="C99" s="84" t="s">
        <v>448</v>
      </c>
      <c r="D99" s="69">
        <f ca="1">SUM(OFFSET(D98,,,,$D$20))</f>
        <v>0</v>
      </c>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row>
    <row r="100" spans="1:104">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0"/>
      <c r="BI100" s="90"/>
      <c r="BJ100" s="90"/>
      <c r="BK100" s="90"/>
      <c r="BL100" s="90"/>
      <c r="BM100" s="90"/>
      <c r="BN100" s="90"/>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row>
    <row r="101" spans="1:104" s="56" customFormat="1">
      <c r="A101" s="96"/>
      <c r="B101" s="413" t="s">
        <v>118</v>
      </c>
      <c r="C101" s="84" t="s">
        <v>446</v>
      </c>
      <c r="D101" s="63">
        <f>IF(D$16 &lt;= 'Data inputs'!$T$31, Calculations_SA!$E$92,0)</f>
        <v>0</v>
      </c>
      <c r="E101" s="63">
        <f>IF(E$16 &lt;= 'Data inputs'!$T$31, Calculations_SA!$E$92,0)</f>
        <v>0</v>
      </c>
      <c r="F101" s="63">
        <f>IF(F$16 &lt;= 'Data inputs'!$T$31, Calculations_SA!$E$92,0)</f>
        <v>0</v>
      </c>
      <c r="G101" s="63">
        <f>IF(G$16 &lt;= 'Data inputs'!$T$31, Calculations_SA!$E$92,0)</f>
        <v>0</v>
      </c>
      <c r="H101" s="63">
        <f>IF(H$16 &lt;= 'Data inputs'!$T$31, Calculations_SA!$E$92,0)</f>
        <v>0</v>
      </c>
      <c r="I101" s="63">
        <f>IF(I$16 &lt;= 'Data inputs'!$T$31, Calculations_SA!$E$92,0)</f>
        <v>0</v>
      </c>
      <c r="J101" s="63">
        <f>IF(J$16 &lt;= 'Data inputs'!$T$31, Calculations_SA!$E$92,0)</f>
        <v>0</v>
      </c>
      <c r="K101" s="63">
        <f>IF(K$16 &lt;= 'Data inputs'!$T$31, Calculations_SA!$E$92,0)</f>
        <v>0</v>
      </c>
      <c r="L101" s="63">
        <f>IF(L$16 &lt;= 'Data inputs'!$T$31, Calculations_SA!$E$92,0)</f>
        <v>0</v>
      </c>
      <c r="M101" s="63">
        <f>IF(M$16 &lt;= 'Data inputs'!$T$31, Calculations_SA!$E$92,0)</f>
        <v>0</v>
      </c>
      <c r="N101" s="63">
        <f>IF(N$16 &lt;= 'Data inputs'!$T$31, Calculations_SA!$E$92,0)</f>
        <v>0</v>
      </c>
      <c r="O101" s="63">
        <f>IF(O$16 &lt;= 'Data inputs'!$T$31, Calculations_SA!$E$92,0)</f>
        <v>0</v>
      </c>
      <c r="P101" s="63">
        <f>IF(P$16 &lt;= 'Data inputs'!$T$31, Calculations_SA!$E$92,0)</f>
        <v>0</v>
      </c>
      <c r="Q101" s="63">
        <f>IF(Q$16 &lt;= 'Data inputs'!$T$31, Calculations_SA!$E$92,0)</f>
        <v>0</v>
      </c>
      <c r="R101" s="63">
        <f>IF(R$16 &lt;= 'Data inputs'!$T$31, Calculations_SA!$E$92,0)</f>
        <v>0</v>
      </c>
      <c r="S101" s="63">
        <f>IF(S$16 &lt;= 'Data inputs'!$T$31, Calculations_SA!$E$92,0)</f>
        <v>0</v>
      </c>
      <c r="T101" s="63">
        <f>IF(T$16 &lt;= 'Data inputs'!$T$31, Calculations_SA!$E$92,0)</f>
        <v>0</v>
      </c>
      <c r="U101" s="63">
        <f>IF(U$16 &lt;= 'Data inputs'!$T$31, Calculations_SA!$E$92,0)</f>
        <v>0</v>
      </c>
      <c r="V101" s="63">
        <f>IF(V$16 &lt;= 'Data inputs'!$T$31, Calculations_SA!$E$92,0)</f>
        <v>0</v>
      </c>
      <c r="W101" s="63">
        <f>IF(W$16 &lt;= 'Data inputs'!$T$31, Calculations_SA!$E$92,0)</f>
        <v>0</v>
      </c>
      <c r="X101" s="63">
        <f>IF(X$16 &lt;= 'Data inputs'!$T$31, Calculations_SA!$E$92,0)</f>
        <v>0</v>
      </c>
      <c r="Y101" s="63">
        <f>IF(Y$16 &lt;= 'Data inputs'!$T$31, Calculations_SA!$E$92,0)</f>
        <v>0</v>
      </c>
      <c r="Z101" s="63">
        <f>IF(Z$16 &lt;= 'Data inputs'!$T$31, Calculations_SA!$E$92,0)</f>
        <v>0</v>
      </c>
      <c r="AA101" s="63">
        <f>IF(AA$16 &lt;= 'Data inputs'!$T$31, Calculations_SA!$E$92,0)</f>
        <v>0</v>
      </c>
      <c r="AB101" s="63">
        <f>IF(AB$16 &lt;= 'Data inputs'!$T$31, Calculations_SA!$E$92,0)</f>
        <v>0</v>
      </c>
      <c r="AC101" s="63">
        <f>IF(AC$16 &lt;= 'Data inputs'!$T$31, Calculations_SA!$E$92,0)</f>
        <v>0</v>
      </c>
      <c r="AD101" s="63">
        <f>IF(AD$16 &lt;= 'Data inputs'!$T$31, Calculations_SA!$E$92,0)</f>
        <v>0</v>
      </c>
      <c r="AE101" s="63">
        <f>IF(AE$16 &lt;= 'Data inputs'!$T$31, Calculations_SA!$E$92,0)</f>
        <v>0</v>
      </c>
      <c r="AF101" s="63">
        <f>IF(AF$16 &lt;= 'Data inputs'!$T$31, Calculations_SA!$E$92,0)</f>
        <v>0</v>
      </c>
      <c r="AG101" s="63">
        <f>IF(AG$16 &lt;= 'Data inputs'!$T$31, Calculations_SA!$E$92,0)</f>
        <v>0</v>
      </c>
      <c r="AH101" s="63">
        <f>IF(AH$16 &lt;= 'Data inputs'!$T$31, Calculations_SA!$E$92,0)</f>
        <v>0</v>
      </c>
      <c r="AI101" s="63">
        <f>IF(AI$16 &lt;= 'Data inputs'!$T$31, Calculations_SA!$E$92,0)</f>
        <v>0</v>
      </c>
      <c r="AJ101" s="63">
        <f>IF(AJ$16 &lt;= 'Data inputs'!$T$31, Calculations_SA!$E$92,0)</f>
        <v>0</v>
      </c>
      <c r="AK101" s="63">
        <f>IF(AK$16 &lt;= 'Data inputs'!$T$31, Calculations_SA!$E$92,0)</f>
        <v>0</v>
      </c>
      <c r="AL101" s="63">
        <f>IF(AL$16 &lt;= 'Data inputs'!$T$31, Calculations_SA!$E$92,0)</f>
        <v>0</v>
      </c>
      <c r="AM101" s="63">
        <f>IF(AM$16 &lt;= 'Data inputs'!$T$31, Calculations_SA!$E$92,0)</f>
        <v>0</v>
      </c>
      <c r="AN101" s="63">
        <f>IF(AN$16 &lt;= 'Data inputs'!$T$31, Calculations_SA!$E$92,0)</f>
        <v>0</v>
      </c>
      <c r="AO101" s="63">
        <f>IF(AO$16 &lt;= 'Data inputs'!$T$31, Calculations_SA!$E$92,0)</f>
        <v>0</v>
      </c>
      <c r="AP101" s="63">
        <f>IF(AP$16 &lt;= 'Data inputs'!$T$31, Calculations_SA!$E$92,0)</f>
        <v>0</v>
      </c>
      <c r="AQ101" s="63">
        <f>IF(AQ$16 &lt;= 'Data inputs'!$T$31, Calculations_SA!$E$92,0)</f>
        <v>0</v>
      </c>
      <c r="AR101" s="63">
        <f>IF(AR$16 &lt;= 'Data inputs'!$T$31, Calculations_SA!$E$92,0)</f>
        <v>0</v>
      </c>
      <c r="AS101" s="63">
        <f>IF(AS$16 &lt;= 'Data inputs'!$T$31, Calculations_SA!$E$92,0)</f>
        <v>0</v>
      </c>
      <c r="AT101" s="63">
        <f>IF(AT$16 &lt;= 'Data inputs'!$T$31, Calculations_SA!$E$92,0)</f>
        <v>0</v>
      </c>
      <c r="AU101" s="63">
        <f>IF(AU$16 &lt;= 'Data inputs'!$T$31, Calculations_SA!$E$92,0)</f>
        <v>0</v>
      </c>
      <c r="AV101" s="63">
        <f>IF(AV$16 &lt;= 'Data inputs'!$T$31, Calculations_SA!$E$92,0)</f>
        <v>0</v>
      </c>
      <c r="AW101" s="63">
        <f>IF(AW$16 &lt;= 'Data inputs'!$T$31, Calculations_SA!$E$92,0)</f>
        <v>0</v>
      </c>
      <c r="AX101" s="63">
        <f>IF(AX$16 &lt;= 'Data inputs'!$T$31, Calculations_SA!$E$92,0)</f>
        <v>0</v>
      </c>
      <c r="AY101" s="63">
        <f>IF(AY$16 &lt;= 'Data inputs'!$T$31, Calculations_SA!$E$92,0)</f>
        <v>0</v>
      </c>
      <c r="AZ101" s="63">
        <f>IF(AZ$16 &lt;= 'Data inputs'!$T$31, Calculations_SA!$E$92,0)</f>
        <v>0</v>
      </c>
      <c r="BA101" s="63">
        <f>IF(BA$16 &lt;= 'Data inputs'!$T$31, Calculations_SA!$E$92,0)</f>
        <v>0</v>
      </c>
      <c r="BB101" s="63">
        <f>IF(BB$16 &lt;= 'Data inputs'!$T$31, Calculations_SA!$E$92,0)</f>
        <v>0</v>
      </c>
      <c r="BC101" s="63">
        <f>IF(BC$16 &lt;= 'Data inputs'!$T$31, Calculations_SA!$E$92,0)</f>
        <v>0</v>
      </c>
      <c r="BD101" s="63">
        <f>IF(BD$16 &lt;= 'Data inputs'!$T$31, Calculations_SA!$E$92,0)</f>
        <v>0</v>
      </c>
      <c r="BE101" s="63">
        <f>IF(BE$16 &lt;= 'Data inputs'!$T$31, Calculations_SA!$E$92,0)</f>
        <v>0</v>
      </c>
      <c r="BF101" s="63">
        <f>IF(BF$16 &lt;= 'Data inputs'!$T$31, Calculations_SA!$E$92,0)</f>
        <v>0</v>
      </c>
      <c r="BG101" s="63">
        <f>IF(BG$16 &lt;= 'Data inputs'!$T$31, Calculations_SA!$E$92,0)</f>
        <v>0</v>
      </c>
      <c r="BH101" s="63">
        <f>IF(BH$16 &lt;= 'Data inputs'!$T$31, Calculations_SA!$E$92,0)</f>
        <v>0</v>
      </c>
      <c r="BI101" s="63">
        <f>IF(BI$16 &lt;= 'Data inputs'!$T$31, Calculations_SA!$E$92,0)</f>
        <v>0</v>
      </c>
      <c r="BJ101" s="63">
        <f>IF(BJ$16 &lt;= 'Data inputs'!$T$31, Calculations_SA!$E$92,0)</f>
        <v>0</v>
      </c>
      <c r="BK101" s="63">
        <f>IF(BK$16 &lt;= 'Data inputs'!$T$31, Calculations_SA!$E$92,0)</f>
        <v>0</v>
      </c>
      <c r="BL101" s="63">
        <f>IF(BL$16 &lt;= 'Data inputs'!$T$31, Calculations_SA!$E$92,0)</f>
        <v>0</v>
      </c>
      <c r="BM101" s="63">
        <f>IF(BM$16 &lt;= 'Data inputs'!$T$31, Calculations_SA!$E$92,0)</f>
        <v>0</v>
      </c>
      <c r="BN101" s="63">
        <f>IF(BN$16 &lt;= 'Data inputs'!$T$31, Calculations_SA!$E$92,0)</f>
        <v>0</v>
      </c>
      <c r="BO101" s="63">
        <f>IF(BO$16 &lt;= 'Data inputs'!$T$31, Calculations_SA!$E$92,0)</f>
        <v>0</v>
      </c>
      <c r="BP101" s="63">
        <f>IF(BP$16 &lt;= 'Data inputs'!$T$31, Calculations_SA!$E$92,0)</f>
        <v>0</v>
      </c>
      <c r="BQ101" s="63">
        <f>IF(BQ$16 &lt;= 'Data inputs'!$T$31, Calculations_SA!$E$92,0)</f>
        <v>0</v>
      </c>
      <c r="BR101" s="63">
        <f>IF(BR$16 &lt;= 'Data inputs'!$T$31, Calculations_SA!$E$92,0)</f>
        <v>0</v>
      </c>
      <c r="BS101" s="63">
        <f>IF(BS$16 &lt;= 'Data inputs'!$T$31, Calculations_SA!$E$92,0)</f>
        <v>0</v>
      </c>
      <c r="BT101" s="63">
        <f>IF(BT$16 &lt;= 'Data inputs'!$T$31, Calculations_SA!$E$92,0)</f>
        <v>0</v>
      </c>
      <c r="BU101" s="63">
        <f>IF(BU$16 &lt;= 'Data inputs'!$T$31, Calculations_SA!$E$92,0)</f>
        <v>0</v>
      </c>
      <c r="BV101" s="63">
        <f>IF(BV$16 &lt;= 'Data inputs'!$T$31, Calculations_SA!$E$92,0)</f>
        <v>0</v>
      </c>
      <c r="BW101" s="63">
        <f>IF(BW$16 &lt;= 'Data inputs'!$T$31, Calculations_SA!$E$92,0)</f>
        <v>0</v>
      </c>
      <c r="BX101" s="63">
        <f>IF(BX$16 &lt;= 'Data inputs'!$T$31, Calculations_SA!$E$92,0)</f>
        <v>0</v>
      </c>
      <c r="BY101" s="63">
        <f>IF(BY$16 &lt;= 'Data inputs'!$T$31, Calculations_SA!$E$92,0)</f>
        <v>0</v>
      </c>
      <c r="BZ101" s="63">
        <f>IF(BZ$16 &lt;= 'Data inputs'!$T$31, Calculations_SA!$E$92,0)</f>
        <v>0</v>
      </c>
      <c r="CA101" s="63">
        <f>IF(CA$16 &lt;= 'Data inputs'!$T$31, Calculations_SA!$E$92,0)</f>
        <v>0</v>
      </c>
      <c r="CB101" s="63">
        <f>IF(CB$16 &lt;= 'Data inputs'!$T$31, Calculations_SA!$E$92,0)</f>
        <v>0</v>
      </c>
      <c r="CC101" s="63">
        <f>IF(CC$16 &lt;= 'Data inputs'!$T$31, Calculations_SA!$E$92,0)</f>
        <v>0</v>
      </c>
      <c r="CD101" s="63">
        <f>IF(CD$16 &lt;= 'Data inputs'!$T$31, Calculations_SA!$E$92,0)</f>
        <v>0</v>
      </c>
      <c r="CE101" s="63">
        <f>IF(CE$16 &lt;= 'Data inputs'!$T$31, Calculations_SA!$E$92,0)</f>
        <v>0</v>
      </c>
      <c r="CF101" s="63">
        <f>IF(CF$16 &lt;= 'Data inputs'!$T$31, Calculations_SA!$E$92,0)</f>
        <v>0</v>
      </c>
      <c r="CG101" s="63">
        <f>IF(CG$16 &lt;= 'Data inputs'!$T$31, Calculations_SA!$E$92,0)</f>
        <v>0</v>
      </c>
      <c r="CH101" s="63">
        <f>IF(CH$16 &lt;= 'Data inputs'!$T$31, Calculations_SA!$E$92,0)</f>
        <v>0</v>
      </c>
      <c r="CI101" s="63">
        <f>IF(CI$16 &lt;= 'Data inputs'!$T$31, Calculations_SA!$E$92,0)</f>
        <v>0</v>
      </c>
      <c r="CJ101" s="63">
        <f>IF(CJ$16 &lt;= 'Data inputs'!$T$31, Calculations_SA!$E$92,0)</f>
        <v>0</v>
      </c>
      <c r="CK101" s="63">
        <f>IF(CK$16 &lt;= 'Data inputs'!$T$31, Calculations_SA!$E$92,0)</f>
        <v>0</v>
      </c>
      <c r="CL101" s="63">
        <f>IF(CL$16 &lt;= 'Data inputs'!$T$31, Calculations_SA!$E$92,0)</f>
        <v>0</v>
      </c>
      <c r="CM101" s="63">
        <f>IF(CM$16 &lt;= 'Data inputs'!$T$31, Calculations_SA!$E$92,0)</f>
        <v>0</v>
      </c>
      <c r="CN101" s="63">
        <f>IF(CN$16 &lt;= 'Data inputs'!$T$31, Calculations_SA!$E$92,0)</f>
        <v>0</v>
      </c>
      <c r="CO101" s="63">
        <f>IF(CO$16 &lt;= 'Data inputs'!$T$31, Calculations_SA!$E$92,0)</f>
        <v>0</v>
      </c>
      <c r="CP101" s="63">
        <f>IF(CP$16 &lt;= 'Data inputs'!$T$31, Calculations_SA!$E$92,0)</f>
        <v>0</v>
      </c>
      <c r="CQ101" s="63">
        <f>IF(CQ$16 &lt;= 'Data inputs'!$T$31, Calculations_SA!$E$92,0)</f>
        <v>0</v>
      </c>
      <c r="CR101" s="63">
        <f>IF(CR$16 &lt;= 'Data inputs'!$T$31, Calculations_SA!$E$92,0)</f>
        <v>0</v>
      </c>
      <c r="CS101" s="63">
        <f>IF(CS$16 &lt;= 'Data inputs'!$T$31, Calculations_SA!$E$92,0)</f>
        <v>0</v>
      </c>
      <c r="CT101" s="63">
        <f>IF(CT$16 &lt;= 'Data inputs'!$T$31, Calculations_SA!$E$92,0)</f>
        <v>0</v>
      </c>
      <c r="CU101" s="63">
        <f>IF(CU$16 &lt;= 'Data inputs'!$T$31, Calculations_SA!$E$92,0)</f>
        <v>0</v>
      </c>
      <c r="CV101" s="63">
        <f>IF(CV$16 &lt;= 'Data inputs'!$T$31, Calculations_SA!$E$92,0)</f>
        <v>0</v>
      </c>
      <c r="CW101" s="63">
        <f>IF(CW$16 &lt;= 'Data inputs'!$T$31, Calculations_SA!$E$92,0)</f>
        <v>0</v>
      </c>
      <c r="CX101" s="63">
        <f>IF(CX$16 &lt;= 'Data inputs'!$T$31, Calculations_SA!$E$92,0)</f>
        <v>0</v>
      </c>
      <c r="CY101" s="63">
        <f>IF(CY$16 &lt;= 'Data inputs'!$T$31, Calculations_SA!$E$92,0)</f>
        <v>0</v>
      </c>
      <c r="CZ101" s="63">
        <f>IF(CZ$16 &lt;= 'Data inputs'!$T$31, Calculations_SA!$E$92,0)</f>
        <v>0</v>
      </c>
    </row>
    <row r="102" spans="1:104" s="56" customFormat="1" ht="25.5">
      <c r="A102" s="96"/>
      <c r="B102" s="414"/>
      <c r="C102" s="85" t="s">
        <v>447</v>
      </c>
      <c r="D102" s="71">
        <f>D101*D$18</f>
        <v>0</v>
      </c>
      <c r="E102" s="71">
        <f t="shared" ref="E102:BP102" si="339">E101*E$18</f>
        <v>0</v>
      </c>
      <c r="F102" s="71">
        <f t="shared" si="339"/>
        <v>0</v>
      </c>
      <c r="G102" s="71">
        <f t="shared" si="339"/>
        <v>0</v>
      </c>
      <c r="H102" s="71">
        <f t="shared" si="339"/>
        <v>0</v>
      </c>
      <c r="I102" s="71">
        <f t="shared" si="339"/>
        <v>0</v>
      </c>
      <c r="J102" s="71">
        <f t="shared" si="339"/>
        <v>0</v>
      </c>
      <c r="K102" s="71">
        <f t="shared" si="339"/>
        <v>0</v>
      </c>
      <c r="L102" s="71">
        <f t="shared" si="339"/>
        <v>0</v>
      </c>
      <c r="M102" s="71">
        <f t="shared" si="339"/>
        <v>0</v>
      </c>
      <c r="N102" s="71">
        <f t="shared" si="339"/>
        <v>0</v>
      </c>
      <c r="O102" s="71">
        <f t="shared" si="339"/>
        <v>0</v>
      </c>
      <c r="P102" s="71">
        <f t="shared" si="339"/>
        <v>0</v>
      </c>
      <c r="Q102" s="71">
        <f t="shared" si="339"/>
        <v>0</v>
      </c>
      <c r="R102" s="71">
        <f t="shared" si="339"/>
        <v>0</v>
      </c>
      <c r="S102" s="71">
        <f t="shared" si="339"/>
        <v>0</v>
      </c>
      <c r="T102" s="71">
        <f t="shared" si="339"/>
        <v>0</v>
      </c>
      <c r="U102" s="71">
        <f t="shared" si="339"/>
        <v>0</v>
      </c>
      <c r="V102" s="71">
        <f t="shared" si="339"/>
        <v>0</v>
      </c>
      <c r="W102" s="71">
        <f t="shared" si="339"/>
        <v>0</v>
      </c>
      <c r="X102" s="71">
        <f t="shared" si="339"/>
        <v>0</v>
      </c>
      <c r="Y102" s="71">
        <f t="shared" si="339"/>
        <v>0</v>
      </c>
      <c r="Z102" s="71">
        <f t="shared" si="339"/>
        <v>0</v>
      </c>
      <c r="AA102" s="71">
        <f t="shared" si="339"/>
        <v>0</v>
      </c>
      <c r="AB102" s="71">
        <f t="shared" si="339"/>
        <v>0</v>
      </c>
      <c r="AC102" s="71">
        <f t="shared" si="339"/>
        <v>0</v>
      </c>
      <c r="AD102" s="71">
        <f t="shared" si="339"/>
        <v>0</v>
      </c>
      <c r="AE102" s="71">
        <f t="shared" si="339"/>
        <v>0</v>
      </c>
      <c r="AF102" s="71">
        <f t="shared" si="339"/>
        <v>0</v>
      </c>
      <c r="AG102" s="71">
        <f t="shared" si="339"/>
        <v>0</v>
      </c>
      <c r="AH102" s="71">
        <f t="shared" si="339"/>
        <v>0</v>
      </c>
      <c r="AI102" s="71">
        <f t="shared" si="339"/>
        <v>0</v>
      </c>
      <c r="AJ102" s="71">
        <f t="shared" si="339"/>
        <v>0</v>
      </c>
      <c r="AK102" s="71">
        <f t="shared" si="339"/>
        <v>0</v>
      </c>
      <c r="AL102" s="71">
        <f t="shared" si="339"/>
        <v>0</v>
      </c>
      <c r="AM102" s="71">
        <f t="shared" si="339"/>
        <v>0</v>
      </c>
      <c r="AN102" s="71">
        <f t="shared" si="339"/>
        <v>0</v>
      </c>
      <c r="AO102" s="71">
        <f t="shared" si="339"/>
        <v>0</v>
      </c>
      <c r="AP102" s="71">
        <f t="shared" si="339"/>
        <v>0</v>
      </c>
      <c r="AQ102" s="71">
        <f t="shared" si="339"/>
        <v>0</v>
      </c>
      <c r="AR102" s="71">
        <f t="shared" si="339"/>
        <v>0</v>
      </c>
      <c r="AS102" s="71">
        <f t="shared" si="339"/>
        <v>0</v>
      </c>
      <c r="AT102" s="71">
        <f t="shared" si="339"/>
        <v>0</v>
      </c>
      <c r="AU102" s="71">
        <f t="shared" si="339"/>
        <v>0</v>
      </c>
      <c r="AV102" s="71">
        <f t="shared" si="339"/>
        <v>0</v>
      </c>
      <c r="AW102" s="71">
        <f t="shared" si="339"/>
        <v>0</v>
      </c>
      <c r="AX102" s="71">
        <f t="shared" si="339"/>
        <v>0</v>
      </c>
      <c r="AY102" s="71">
        <f t="shared" si="339"/>
        <v>0</v>
      </c>
      <c r="AZ102" s="71">
        <f t="shared" si="339"/>
        <v>0</v>
      </c>
      <c r="BA102" s="71">
        <f t="shared" si="339"/>
        <v>0</v>
      </c>
      <c r="BB102" s="71">
        <f t="shared" si="339"/>
        <v>0</v>
      </c>
      <c r="BC102" s="71">
        <f t="shared" si="339"/>
        <v>0</v>
      </c>
      <c r="BD102" s="71">
        <f t="shared" si="339"/>
        <v>0</v>
      </c>
      <c r="BE102" s="71">
        <f t="shared" si="339"/>
        <v>0</v>
      </c>
      <c r="BF102" s="71">
        <f t="shared" si="339"/>
        <v>0</v>
      </c>
      <c r="BG102" s="71">
        <f t="shared" si="339"/>
        <v>0</v>
      </c>
      <c r="BH102" s="71">
        <f t="shared" si="339"/>
        <v>0</v>
      </c>
      <c r="BI102" s="71">
        <f t="shared" si="339"/>
        <v>0</v>
      </c>
      <c r="BJ102" s="71">
        <f t="shared" si="339"/>
        <v>0</v>
      </c>
      <c r="BK102" s="71">
        <f t="shared" si="339"/>
        <v>0</v>
      </c>
      <c r="BL102" s="71">
        <f t="shared" si="339"/>
        <v>0</v>
      </c>
      <c r="BM102" s="63">
        <f t="shared" si="339"/>
        <v>0</v>
      </c>
      <c r="BN102" s="63">
        <f t="shared" si="339"/>
        <v>0</v>
      </c>
      <c r="BO102" s="63">
        <f t="shared" si="339"/>
        <v>0</v>
      </c>
      <c r="BP102" s="63">
        <f t="shared" si="339"/>
        <v>0</v>
      </c>
      <c r="BQ102" s="63">
        <f t="shared" ref="BQ102:CZ102" si="340">BQ101*BQ$18</f>
        <v>0</v>
      </c>
      <c r="BR102" s="63">
        <f t="shared" si="340"/>
        <v>0</v>
      </c>
      <c r="BS102" s="63">
        <f t="shared" si="340"/>
        <v>0</v>
      </c>
      <c r="BT102" s="63">
        <f t="shared" si="340"/>
        <v>0</v>
      </c>
      <c r="BU102" s="63">
        <f t="shared" si="340"/>
        <v>0</v>
      </c>
      <c r="BV102" s="63">
        <f t="shared" si="340"/>
        <v>0</v>
      </c>
      <c r="BW102" s="63">
        <f t="shared" si="340"/>
        <v>0</v>
      </c>
      <c r="BX102" s="63">
        <f t="shared" si="340"/>
        <v>0</v>
      </c>
      <c r="BY102" s="63">
        <f t="shared" si="340"/>
        <v>0</v>
      </c>
      <c r="BZ102" s="63">
        <f t="shared" si="340"/>
        <v>0</v>
      </c>
      <c r="CA102" s="63">
        <f t="shared" si="340"/>
        <v>0</v>
      </c>
      <c r="CB102" s="63">
        <f t="shared" si="340"/>
        <v>0</v>
      </c>
      <c r="CC102" s="63">
        <f t="shared" si="340"/>
        <v>0</v>
      </c>
      <c r="CD102" s="63">
        <f t="shared" si="340"/>
        <v>0</v>
      </c>
      <c r="CE102" s="63">
        <f t="shared" si="340"/>
        <v>0</v>
      </c>
      <c r="CF102" s="63">
        <f t="shared" si="340"/>
        <v>0</v>
      </c>
      <c r="CG102" s="63">
        <f t="shared" si="340"/>
        <v>0</v>
      </c>
      <c r="CH102" s="63">
        <f t="shared" si="340"/>
        <v>0</v>
      </c>
      <c r="CI102" s="63">
        <f t="shared" si="340"/>
        <v>0</v>
      </c>
      <c r="CJ102" s="63">
        <f t="shared" si="340"/>
        <v>0</v>
      </c>
      <c r="CK102" s="63">
        <f t="shared" si="340"/>
        <v>0</v>
      </c>
      <c r="CL102" s="63">
        <f t="shared" si="340"/>
        <v>0</v>
      </c>
      <c r="CM102" s="63">
        <f t="shared" si="340"/>
        <v>0</v>
      </c>
      <c r="CN102" s="63">
        <f t="shared" si="340"/>
        <v>0</v>
      </c>
      <c r="CO102" s="63">
        <f t="shared" si="340"/>
        <v>0</v>
      </c>
      <c r="CP102" s="63">
        <f t="shared" si="340"/>
        <v>0</v>
      </c>
      <c r="CQ102" s="63">
        <f t="shared" si="340"/>
        <v>0</v>
      </c>
      <c r="CR102" s="63">
        <f t="shared" si="340"/>
        <v>0</v>
      </c>
      <c r="CS102" s="63">
        <f t="shared" si="340"/>
        <v>0</v>
      </c>
      <c r="CT102" s="63">
        <f t="shared" si="340"/>
        <v>0</v>
      </c>
      <c r="CU102" s="63">
        <f t="shared" si="340"/>
        <v>0</v>
      </c>
      <c r="CV102" s="63">
        <f t="shared" si="340"/>
        <v>0</v>
      </c>
      <c r="CW102" s="63">
        <f t="shared" si="340"/>
        <v>0</v>
      </c>
      <c r="CX102" s="63">
        <f t="shared" si="340"/>
        <v>0</v>
      </c>
      <c r="CY102" s="63">
        <f t="shared" si="340"/>
        <v>0</v>
      </c>
      <c r="CZ102" s="63">
        <f t="shared" si="340"/>
        <v>0</v>
      </c>
    </row>
    <row r="103" spans="1:104" s="56" customFormat="1">
      <c r="A103" s="96"/>
      <c r="B103" s="415"/>
      <c r="C103" s="84" t="s">
        <v>448</v>
      </c>
      <c r="D103" s="69">
        <f ca="1">SUM(OFFSET(D102,,,,$D$20))</f>
        <v>0</v>
      </c>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row>
    <row r="104" spans="1:104" s="56" customFormat="1">
      <c r="A104" s="96"/>
      <c r="B104" s="91"/>
      <c r="C104" s="92"/>
      <c r="D104" s="74"/>
      <c r="E104" s="87"/>
      <c r="F104" s="87"/>
      <c r="G104" s="87"/>
      <c r="H104" s="87"/>
      <c r="I104" s="87"/>
      <c r="J104" s="87"/>
      <c r="K104" s="87"/>
      <c r="L104" s="87"/>
      <c r="M104" s="87"/>
      <c r="N104" s="87"/>
      <c r="O104" s="87"/>
      <c r="P104" s="87"/>
      <c r="Q104" s="87"/>
      <c r="R104" s="87"/>
      <c r="S104" s="87"/>
      <c r="T104" s="87"/>
      <c r="U104" s="87"/>
      <c r="V104" s="87"/>
      <c r="W104" s="87"/>
      <c r="X104" s="87"/>
      <c r="Y104" s="87"/>
      <c r="Z104" s="87"/>
      <c r="AA104" s="87"/>
      <c r="AB104" s="87"/>
      <c r="AC104" s="87"/>
      <c r="AD104" s="87"/>
      <c r="AE104" s="87"/>
      <c r="AF104" s="87"/>
      <c r="AG104" s="87"/>
      <c r="AH104" s="87"/>
      <c r="AI104" s="87"/>
      <c r="AJ104" s="87"/>
      <c r="AK104" s="87"/>
      <c r="AL104" s="87"/>
      <c r="AM104" s="87"/>
      <c r="AN104" s="87"/>
      <c r="AO104" s="87"/>
      <c r="AP104" s="87"/>
      <c r="AQ104" s="87"/>
      <c r="AR104" s="87"/>
      <c r="AS104" s="87"/>
      <c r="AT104" s="87"/>
      <c r="AU104" s="87"/>
      <c r="AV104" s="87"/>
      <c r="AW104" s="87"/>
      <c r="AX104" s="87"/>
      <c r="AY104" s="87"/>
      <c r="AZ104" s="87"/>
      <c r="BA104" s="87"/>
      <c r="BB104" s="87"/>
      <c r="BC104" s="87"/>
      <c r="BD104" s="87"/>
      <c r="BE104" s="87"/>
      <c r="BF104" s="87"/>
      <c r="BG104" s="87"/>
      <c r="BH104" s="87"/>
      <c r="BI104" s="87"/>
      <c r="BJ104" s="87"/>
      <c r="BK104" s="87"/>
      <c r="BL104" s="87"/>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row>
    <row r="105" spans="1:104" s="56" customFormat="1">
      <c r="A105" s="96"/>
      <c r="B105" s="399" t="s">
        <v>188</v>
      </c>
      <c r="C105" s="93"/>
      <c r="D105" s="68"/>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7"/>
      <c r="AK105" s="87"/>
      <c r="AL105" s="87"/>
      <c r="AM105" s="87"/>
      <c r="AN105" s="87"/>
      <c r="AO105" s="87"/>
      <c r="AP105" s="87"/>
      <c r="AQ105" s="87"/>
      <c r="AR105" s="87"/>
      <c r="AS105" s="87"/>
      <c r="AT105" s="87"/>
      <c r="AU105" s="87"/>
      <c r="AV105" s="87"/>
      <c r="AW105" s="87"/>
      <c r="AX105" s="87"/>
      <c r="AY105" s="87"/>
      <c r="AZ105" s="87"/>
      <c r="BA105" s="87"/>
      <c r="BB105" s="87"/>
      <c r="BC105" s="87"/>
      <c r="BD105" s="87"/>
      <c r="BE105" s="87"/>
      <c r="BF105" s="87"/>
      <c r="BG105" s="87"/>
      <c r="BH105" s="87"/>
      <c r="BI105" s="87"/>
      <c r="BJ105" s="87"/>
      <c r="BK105" s="87"/>
      <c r="BL105" s="87"/>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row>
    <row r="106" spans="1:104" s="56" customFormat="1">
      <c r="A106" s="96"/>
      <c r="B106" s="413" t="s">
        <v>116</v>
      </c>
      <c r="C106" s="84" t="s">
        <v>446</v>
      </c>
      <c r="D106" s="63">
        <f>IF(D$16 &lt;= 'Data inputs'!$R$31, Calculations_SA!$F$92,0)</f>
        <v>0</v>
      </c>
      <c r="E106" s="63">
        <f>IF(E$16 &lt;= 'Data inputs'!$R$31, Calculations_SA!$F$92,0)</f>
        <v>0</v>
      </c>
      <c r="F106" s="63">
        <f>IF(F$16 &lt;= 'Data inputs'!$R$31, Calculations_SA!$F$92,0)</f>
        <v>0</v>
      </c>
      <c r="G106" s="63">
        <f>IF(G$16 &lt;= 'Data inputs'!$R$31, Calculations_SA!$F$92,0)</f>
        <v>0</v>
      </c>
      <c r="H106" s="63">
        <f>IF(H$16 &lt;= 'Data inputs'!$R$31, Calculations_SA!$F$92,0)</f>
        <v>0</v>
      </c>
      <c r="I106" s="63">
        <f>IF(I$16 &lt;= 'Data inputs'!$R$31, Calculations_SA!$F$92,0)</f>
        <v>0</v>
      </c>
      <c r="J106" s="63">
        <f>IF(J$16 &lt;= 'Data inputs'!$R$31, Calculations_SA!$F$92,0)</f>
        <v>0</v>
      </c>
      <c r="K106" s="63">
        <f>IF(K$16 &lt;= 'Data inputs'!$R$31, Calculations_SA!$F$92,0)</f>
        <v>0</v>
      </c>
      <c r="L106" s="63">
        <f>IF(L$16 &lt;= 'Data inputs'!$R$31, Calculations_SA!$F$92,0)</f>
        <v>0</v>
      </c>
      <c r="M106" s="63">
        <f>IF(M$16 &lt;= 'Data inputs'!$R$31, Calculations_SA!$F$92,0)</f>
        <v>0</v>
      </c>
      <c r="N106" s="63">
        <f>IF(N$16 &lt;= 'Data inputs'!$R$31, Calculations_SA!$F$92,0)</f>
        <v>0</v>
      </c>
      <c r="O106" s="63">
        <f>IF(O$16 &lt;= 'Data inputs'!$R$31, Calculations_SA!$F$92,0)</f>
        <v>0</v>
      </c>
      <c r="P106" s="63">
        <f>IF(P$16 &lt;= 'Data inputs'!$R$31, Calculations_SA!$F$92,0)</f>
        <v>0</v>
      </c>
      <c r="Q106" s="63">
        <f>IF(Q$16 &lt;= 'Data inputs'!$R$31, Calculations_SA!$F$92,0)</f>
        <v>0</v>
      </c>
      <c r="R106" s="63">
        <f>IF(R$16 &lt;= 'Data inputs'!$R$31, Calculations_SA!$F$92,0)</f>
        <v>0</v>
      </c>
      <c r="S106" s="63">
        <f>IF(S$16 &lt;= 'Data inputs'!$R$31, Calculations_SA!$F$92,0)</f>
        <v>0</v>
      </c>
      <c r="T106" s="63">
        <f>IF(T$16 &lt;= 'Data inputs'!$R$31, Calculations_SA!$F$92,0)</f>
        <v>0</v>
      </c>
      <c r="U106" s="63">
        <f>IF(U$16 &lt;= 'Data inputs'!$R$31, Calculations_SA!$F$92,0)</f>
        <v>0</v>
      </c>
      <c r="V106" s="63">
        <f>IF(V$16 &lt;= 'Data inputs'!$R$31, Calculations_SA!$F$92,0)</f>
        <v>0</v>
      </c>
      <c r="W106" s="63">
        <f>IF(W$16 &lt;= 'Data inputs'!$R$31, Calculations_SA!$F$92,0)</f>
        <v>0</v>
      </c>
      <c r="X106" s="63">
        <f>IF(X$16 &lt;= 'Data inputs'!$R$31, Calculations_SA!$F$92,0)</f>
        <v>0</v>
      </c>
      <c r="Y106" s="63">
        <f>IF(Y$16 &lt;= 'Data inputs'!$R$31, Calculations_SA!$F$92,0)</f>
        <v>0</v>
      </c>
      <c r="Z106" s="63">
        <f>IF(Z$16 &lt;= 'Data inputs'!$R$31, Calculations_SA!$F$92,0)</f>
        <v>0</v>
      </c>
      <c r="AA106" s="63">
        <f>IF(AA$16 &lt;= 'Data inputs'!$R$31, Calculations_SA!$F$92,0)</f>
        <v>0</v>
      </c>
      <c r="AB106" s="63">
        <f>IF(AB$16 &lt;= 'Data inputs'!$R$31, Calculations_SA!$F$92,0)</f>
        <v>0</v>
      </c>
      <c r="AC106" s="63">
        <f>IF(AC$16 &lt;= 'Data inputs'!$R$31, Calculations_SA!$F$92,0)</f>
        <v>0</v>
      </c>
      <c r="AD106" s="63">
        <f>IF(AD$16 &lt;= 'Data inputs'!$R$31, Calculations_SA!$F$92,0)</f>
        <v>0</v>
      </c>
      <c r="AE106" s="63">
        <f>IF(AE$16 &lt;= 'Data inputs'!$R$31, Calculations_SA!$F$92,0)</f>
        <v>0</v>
      </c>
      <c r="AF106" s="63">
        <f>IF(AF$16 &lt;= 'Data inputs'!$R$31, Calculations_SA!$F$92,0)</f>
        <v>0</v>
      </c>
      <c r="AG106" s="63">
        <f>IF(AG$16 &lt;= 'Data inputs'!$R$31, Calculations_SA!$F$92,0)</f>
        <v>0</v>
      </c>
      <c r="AH106" s="63">
        <f>IF(AH$16 &lt;= 'Data inputs'!$R$31, Calculations_SA!$F$92,0)</f>
        <v>0</v>
      </c>
      <c r="AI106" s="63">
        <f>IF(AI$16 &lt;= 'Data inputs'!$R$31, Calculations_SA!$F$92,0)</f>
        <v>0</v>
      </c>
      <c r="AJ106" s="63">
        <f>IF(AJ$16 &lt;= 'Data inputs'!$R$31, Calculations_SA!$F$92,0)</f>
        <v>0</v>
      </c>
      <c r="AK106" s="63">
        <f>IF(AK$16 &lt;= 'Data inputs'!$R$31, Calculations_SA!$F$92,0)</f>
        <v>0</v>
      </c>
      <c r="AL106" s="63">
        <f>IF(AL$16 &lt;= 'Data inputs'!$R$31, Calculations_SA!$F$92,0)</f>
        <v>0</v>
      </c>
      <c r="AM106" s="63">
        <f>IF(AM$16 &lt;= 'Data inputs'!$R$31, Calculations_SA!$F$92,0)</f>
        <v>0</v>
      </c>
      <c r="AN106" s="63">
        <f>IF(AN$16 &lt;= 'Data inputs'!$R$31, Calculations_SA!$F$92,0)</f>
        <v>0</v>
      </c>
      <c r="AO106" s="63">
        <f>IF(AO$16 &lt;= 'Data inputs'!$R$31, Calculations_SA!$F$92,0)</f>
        <v>0</v>
      </c>
      <c r="AP106" s="63">
        <f>IF(AP$16 &lt;= 'Data inputs'!$R$31, Calculations_SA!$F$92,0)</f>
        <v>0</v>
      </c>
      <c r="AQ106" s="63">
        <f>IF(AQ$16 &lt;= 'Data inputs'!$R$31, Calculations_SA!$F$92,0)</f>
        <v>0</v>
      </c>
      <c r="AR106" s="63">
        <f>IF(AR$16 &lt;= 'Data inputs'!$R$31, Calculations_SA!$F$92,0)</f>
        <v>0</v>
      </c>
      <c r="AS106" s="63">
        <f>IF(AS$16 &lt;= 'Data inputs'!$R$31, Calculations_SA!$F$92,0)</f>
        <v>0</v>
      </c>
      <c r="AT106" s="63">
        <f>IF(AT$16 &lt;= 'Data inputs'!$R$31, Calculations_SA!$F$92,0)</f>
        <v>0</v>
      </c>
      <c r="AU106" s="63">
        <f>IF(AU$16 &lt;= 'Data inputs'!$R$31, Calculations_SA!$F$92,0)</f>
        <v>0</v>
      </c>
      <c r="AV106" s="63">
        <f>IF(AV$16 &lt;= 'Data inputs'!$R$31, Calculations_SA!$F$92,0)</f>
        <v>0</v>
      </c>
      <c r="AW106" s="63">
        <f>IF(AW$16 &lt;= 'Data inputs'!$R$31, Calculations_SA!$F$92,0)</f>
        <v>0</v>
      </c>
      <c r="AX106" s="63">
        <f>IF(AX$16 &lt;= 'Data inputs'!$R$31, Calculations_SA!$F$92,0)</f>
        <v>0</v>
      </c>
      <c r="AY106" s="63">
        <f>IF(AY$16 &lt;= 'Data inputs'!$R$31, Calculations_SA!$F$92,0)</f>
        <v>0</v>
      </c>
      <c r="AZ106" s="63">
        <f>IF(AZ$16 &lt;= 'Data inputs'!$R$31, Calculations_SA!$F$92,0)</f>
        <v>0</v>
      </c>
      <c r="BA106" s="63">
        <f>IF(BA$16 &lt;= 'Data inputs'!$R$31, Calculations_SA!$F$92,0)</f>
        <v>0</v>
      </c>
      <c r="BB106" s="63">
        <f>IF(BB$16 &lt;= 'Data inputs'!$R$31, Calculations_SA!$F$92,0)</f>
        <v>0</v>
      </c>
      <c r="BC106" s="63">
        <f>IF(BC$16 &lt;= 'Data inputs'!$R$31, Calculations_SA!$F$92,0)</f>
        <v>0</v>
      </c>
      <c r="BD106" s="63">
        <f>IF(BD$16 &lt;= 'Data inputs'!$R$31, Calculations_SA!$F$92,0)</f>
        <v>0</v>
      </c>
      <c r="BE106" s="63">
        <f>IF(BE$16 &lt;= 'Data inputs'!$R$31, Calculations_SA!$F$92,0)</f>
        <v>0</v>
      </c>
      <c r="BF106" s="63">
        <f>IF(BF$16 &lt;= 'Data inputs'!$R$31, Calculations_SA!$F$92,0)</f>
        <v>0</v>
      </c>
      <c r="BG106" s="63">
        <f>IF(BG$16 &lt;= 'Data inputs'!$R$31, Calculations_SA!$F$92,0)</f>
        <v>0</v>
      </c>
      <c r="BH106" s="63">
        <f>IF(BH$16 &lt;= 'Data inputs'!$R$31, Calculations_SA!$F$92,0)</f>
        <v>0</v>
      </c>
      <c r="BI106" s="63">
        <f>IF(BI$16 &lt;= 'Data inputs'!$R$31, Calculations_SA!$F$92,0)</f>
        <v>0</v>
      </c>
      <c r="BJ106" s="63">
        <f>IF(BJ$16 &lt;= 'Data inputs'!$R$31, Calculations_SA!$F$92,0)</f>
        <v>0</v>
      </c>
      <c r="BK106" s="63">
        <f>IF(BK$16 &lt;= 'Data inputs'!$R$31, Calculations_SA!$F$92,0)</f>
        <v>0</v>
      </c>
      <c r="BL106" s="63">
        <f>IF(BL$16 &lt;= 'Data inputs'!$R$31, Calculations_SA!$F$92,0)</f>
        <v>0</v>
      </c>
      <c r="BM106" s="63">
        <f>IF(BM$16 &lt;= 'Data inputs'!$R$31, Calculations_SA!$F$92,0)</f>
        <v>0</v>
      </c>
      <c r="BN106" s="63">
        <f>IF(BN$16 &lt;= 'Data inputs'!$R$31, Calculations_SA!$F$92,0)</f>
        <v>0</v>
      </c>
      <c r="BO106" s="63">
        <f>IF(BO$16 &lt;= 'Data inputs'!$R$31, Calculations_SA!$F$92,0)</f>
        <v>0</v>
      </c>
      <c r="BP106" s="63">
        <f>IF(BP$16 &lt;= 'Data inputs'!$R$31, Calculations_SA!$F$92,0)</f>
        <v>0</v>
      </c>
      <c r="BQ106" s="63">
        <f>IF(BQ$16 &lt;= 'Data inputs'!$R$31, Calculations_SA!$F$92,0)</f>
        <v>0</v>
      </c>
      <c r="BR106" s="63">
        <f>IF(BR$16 &lt;= 'Data inputs'!$R$31, Calculations_SA!$F$92,0)</f>
        <v>0</v>
      </c>
      <c r="BS106" s="63">
        <f>IF(BS$16 &lt;= 'Data inputs'!$R$31, Calculations_SA!$F$92,0)</f>
        <v>0</v>
      </c>
      <c r="BT106" s="63">
        <f>IF(BT$16 &lt;= 'Data inputs'!$R$31, Calculations_SA!$F$92,0)</f>
        <v>0</v>
      </c>
      <c r="BU106" s="63">
        <f>IF(BU$16 &lt;= 'Data inputs'!$R$31, Calculations_SA!$F$92,0)</f>
        <v>0</v>
      </c>
      <c r="BV106" s="63">
        <f>IF(BV$16 &lt;= 'Data inputs'!$R$31, Calculations_SA!$F$92,0)</f>
        <v>0</v>
      </c>
      <c r="BW106" s="63">
        <f>IF(BW$16 &lt;= 'Data inputs'!$R$31, Calculations_SA!$F$92,0)</f>
        <v>0</v>
      </c>
      <c r="BX106" s="63">
        <f>IF(BX$16 &lt;= 'Data inputs'!$R$31, Calculations_SA!$F$92,0)</f>
        <v>0</v>
      </c>
      <c r="BY106" s="63">
        <f>IF(BY$16 &lt;= 'Data inputs'!$R$31, Calculations_SA!$F$92,0)</f>
        <v>0</v>
      </c>
      <c r="BZ106" s="63">
        <f>IF(BZ$16 &lt;= 'Data inputs'!$R$31, Calculations_SA!$F$92,0)</f>
        <v>0</v>
      </c>
      <c r="CA106" s="63">
        <f>IF(CA$16 &lt;= 'Data inputs'!$R$31, Calculations_SA!$F$92,0)</f>
        <v>0</v>
      </c>
      <c r="CB106" s="63">
        <f>IF(CB$16 &lt;= 'Data inputs'!$R$31, Calculations_SA!$F$92,0)</f>
        <v>0</v>
      </c>
      <c r="CC106" s="63">
        <f>IF(CC$16 &lt;= 'Data inputs'!$R$31, Calculations_SA!$F$92,0)</f>
        <v>0</v>
      </c>
      <c r="CD106" s="63">
        <f>IF(CD$16 &lt;= 'Data inputs'!$R$31, Calculations_SA!$F$92,0)</f>
        <v>0</v>
      </c>
      <c r="CE106" s="63">
        <f>IF(CE$16 &lt;= 'Data inputs'!$R$31, Calculations_SA!$F$92,0)</f>
        <v>0</v>
      </c>
      <c r="CF106" s="63">
        <f>IF(CF$16 &lt;= 'Data inputs'!$R$31, Calculations_SA!$F$92,0)</f>
        <v>0</v>
      </c>
      <c r="CG106" s="63">
        <f>IF(CG$16 &lt;= 'Data inputs'!$R$31, Calculations_SA!$F$92,0)</f>
        <v>0</v>
      </c>
      <c r="CH106" s="63">
        <f>IF(CH$16 &lt;= 'Data inputs'!$R$31, Calculations_SA!$F$92,0)</f>
        <v>0</v>
      </c>
      <c r="CI106" s="63">
        <f>IF(CI$16 &lt;= 'Data inputs'!$R$31, Calculations_SA!$F$92,0)</f>
        <v>0</v>
      </c>
      <c r="CJ106" s="63">
        <f>IF(CJ$16 &lt;= 'Data inputs'!$R$31, Calculations_SA!$F$92,0)</f>
        <v>0</v>
      </c>
      <c r="CK106" s="63">
        <f>IF(CK$16 &lt;= 'Data inputs'!$R$31, Calculations_SA!$F$92,0)</f>
        <v>0</v>
      </c>
      <c r="CL106" s="63">
        <f>IF(CL$16 &lt;= 'Data inputs'!$R$31, Calculations_SA!$F$92,0)</f>
        <v>0</v>
      </c>
      <c r="CM106" s="63">
        <f>IF(CM$16 &lt;= 'Data inputs'!$R$31, Calculations_SA!$F$92,0)</f>
        <v>0</v>
      </c>
      <c r="CN106" s="63">
        <f>IF(CN$16 &lt;= 'Data inputs'!$R$31, Calculations_SA!$F$92,0)</f>
        <v>0</v>
      </c>
      <c r="CO106" s="63">
        <f>IF(CO$16 &lt;= 'Data inputs'!$R$31, Calculations_SA!$F$92,0)</f>
        <v>0</v>
      </c>
      <c r="CP106" s="63">
        <f>IF(CP$16 &lt;= 'Data inputs'!$R$31, Calculations_SA!$F$92,0)</f>
        <v>0</v>
      </c>
      <c r="CQ106" s="63">
        <f>IF(CQ$16 &lt;= 'Data inputs'!$R$31, Calculations_SA!$F$92,0)</f>
        <v>0</v>
      </c>
      <c r="CR106" s="63">
        <f>IF(CR$16 &lt;= 'Data inputs'!$R$31, Calculations_SA!$F$92,0)</f>
        <v>0</v>
      </c>
      <c r="CS106" s="63">
        <f>IF(CS$16 &lt;= 'Data inputs'!$R$31, Calculations_SA!$F$92,0)</f>
        <v>0</v>
      </c>
      <c r="CT106" s="63">
        <f>IF(CT$16 &lt;= 'Data inputs'!$R$31, Calculations_SA!$F$92,0)</f>
        <v>0</v>
      </c>
      <c r="CU106" s="63">
        <f>IF(CU$16 &lt;= 'Data inputs'!$R$31, Calculations_SA!$F$92,0)</f>
        <v>0</v>
      </c>
      <c r="CV106" s="63">
        <f>IF(CV$16 &lt;= 'Data inputs'!$R$31, Calculations_SA!$F$92,0)</f>
        <v>0</v>
      </c>
      <c r="CW106" s="63">
        <f>IF(CW$16 &lt;= 'Data inputs'!$R$31, Calculations_SA!$F$92,0)</f>
        <v>0</v>
      </c>
      <c r="CX106" s="63">
        <f>IF(CX$16 &lt;= 'Data inputs'!$R$31, Calculations_SA!$F$92,0)</f>
        <v>0</v>
      </c>
      <c r="CY106" s="63">
        <f>IF(CY$16 &lt;= 'Data inputs'!$R$31, Calculations_SA!$F$92,0)</f>
        <v>0</v>
      </c>
      <c r="CZ106" s="63">
        <f>IF(CZ$16 &lt;= 'Data inputs'!$R$31, Calculations_SA!$F$92,0)</f>
        <v>0</v>
      </c>
    </row>
    <row r="107" spans="1:104" s="56" customFormat="1" ht="25.5">
      <c r="A107" s="96"/>
      <c r="B107" s="414"/>
      <c r="C107" s="85" t="s">
        <v>447</v>
      </c>
      <c r="D107" s="63">
        <f>D106*D$18</f>
        <v>0</v>
      </c>
      <c r="E107" s="63">
        <f t="shared" ref="E107:BP107" si="341">E106*E$18</f>
        <v>0</v>
      </c>
      <c r="F107" s="63">
        <f t="shared" si="341"/>
        <v>0</v>
      </c>
      <c r="G107" s="63">
        <f t="shared" si="341"/>
        <v>0</v>
      </c>
      <c r="H107" s="63">
        <f t="shared" si="341"/>
        <v>0</v>
      </c>
      <c r="I107" s="63">
        <f t="shared" si="341"/>
        <v>0</v>
      </c>
      <c r="J107" s="63">
        <f t="shared" si="341"/>
        <v>0</v>
      </c>
      <c r="K107" s="63">
        <f t="shared" si="341"/>
        <v>0</v>
      </c>
      <c r="L107" s="63">
        <f t="shared" si="341"/>
        <v>0</v>
      </c>
      <c r="M107" s="63">
        <f t="shared" si="341"/>
        <v>0</v>
      </c>
      <c r="N107" s="63">
        <f t="shared" si="341"/>
        <v>0</v>
      </c>
      <c r="O107" s="63">
        <f t="shared" si="341"/>
        <v>0</v>
      </c>
      <c r="P107" s="63">
        <f t="shared" si="341"/>
        <v>0</v>
      </c>
      <c r="Q107" s="63">
        <f t="shared" si="341"/>
        <v>0</v>
      </c>
      <c r="R107" s="63">
        <f t="shared" si="341"/>
        <v>0</v>
      </c>
      <c r="S107" s="63">
        <f t="shared" si="341"/>
        <v>0</v>
      </c>
      <c r="T107" s="63">
        <f t="shared" si="341"/>
        <v>0</v>
      </c>
      <c r="U107" s="63">
        <f t="shared" si="341"/>
        <v>0</v>
      </c>
      <c r="V107" s="63">
        <f t="shared" si="341"/>
        <v>0</v>
      </c>
      <c r="W107" s="63">
        <f t="shared" si="341"/>
        <v>0</v>
      </c>
      <c r="X107" s="63">
        <f t="shared" si="341"/>
        <v>0</v>
      </c>
      <c r="Y107" s="63">
        <f t="shared" si="341"/>
        <v>0</v>
      </c>
      <c r="Z107" s="63">
        <f t="shared" si="341"/>
        <v>0</v>
      </c>
      <c r="AA107" s="63">
        <f t="shared" si="341"/>
        <v>0</v>
      </c>
      <c r="AB107" s="63">
        <f t="shared" si="341"/>
        <v>0</v>
      </c>
      <c r="AC107" s="63">
        <f t="shared" si="341"/>
        <v>0</v>
      </c>
      <c r="AD107" s="63">
        <f t="shared" si="341"/>
        <v>0</v>
      </c>
      <c r="AE107" s="63">
        <f t="shared" si="341"/>
        <v>0</v>
      </c>
      <c r="AF107" s="63">
        <f t="shared" si="341"/>
        <v>0</v>
      </c>
      <c r="AG107" s="63">
        <f t="shared" si="341"/>
        <v>0</v>
      </c>
      <c r="AH107" s="63">
        <f t="shared" si="341"/>
        <v>0</v>
      </c>
      <c r="AI107" s="63">
        <f t="shared" si="341"/>
        <v>0</v>
      </c>
      <c r="AJ107" s="63">
        <f t="shared" si="341"/>
        <v>0</v>
      </c>
      <c r="AK107" s="63">
        <f t="shared" si="341"/>
        <v>0</v>
      </c>
      <c r="AL107" s="63">
        <f t="shared" si="341"/>
        <v>0</v>
      </c>
      <c r="AM107" s="63">
        <f t="shared" si="341"/>
        <v>0</v>
      </c>
      <c r="AN107" s="63">
        <f t="shared" si="341"/>
        <v>0</v>
      </c>
      <c r="AO107" s="63">
        <f t="shared" si="341"/>
        <v>0</v>
      </c>
      <c r="AP107" s="63">
        <f t="shared" si="341"/>
        <v>0</v>
      </c>
      <c r="AQ107" s="63">
        <f t="shared" si="341"/>
        <v>0</v>
      </c>
      <c r="AR107" s="63">
        <f t="shared" si="341"/>
        <v>0</v>
      </c>
      <c r="AS107" s="63">
        <f t="shared" si="341"/>
        <v>0</v>
      </c>
      <c r="AT107" s="63">
        <f t="shared" si="341"/>
        <v>0</v>
      </c>
      <c r="AU107" s="63">
        <f t="shared" si="341"/>
        <v>0</v>
      </c>
      <c r="AV107" s="63">
        <f t="shared" si="341"/>
        <v>0</v>
      </c>
      <c r="AW107" s="63">
        <f t="shared" si="341"/>
        <v>0</v>
      </c>
      <c r="AX107" s="63">
        <f t="shared" si="341"/>
        <v>0</v>
      </c>
      <c r="AY107" s="63">
        <f t="shared" si="341"/>
        <v>0</v>
      </c>
      <c r="AZ107" s="63">
        <f t="shared" si="341"/>
        <v>0</v>
      </c>
      <c r="BA107" s="63">
        <f t="shared" si="341"/>
        <v>0</v>
      </c>
      <c r="BB107" s="63">
        <f t="shared" si="341"/>
        <v>0</v>
      </c>
      <c r="BC107" s="63">
        <f t="shared" si="341"/>
        <v>0</v>
      </c>
      <c r="BD107" s="63">
        <f t="shared" si="341"/>
        <v>0</v>
      </c>
      <c r="BE107" s="63">
        <f t="shared" si="341"/>
        <v>0</v>
      </c>
      <c r="BF107" s="63">
        <f t="shared" si="341"/>
        <v>0</v>
      </c>
      <c r="BG107" s="63">
        <f t="shared" si="341"/>
        <v>0</v>
      </c>
      <c r="BH107" s="63">
        <f t="shared" si="341"/>
        <v>0</v>
      </c>
      <c r="BI107" s="63">
        <f t="shared" si="341"/>
        <v>0</v>
      </c>
      <c r="BJ107" s="63">
        <f t="shared" si="341"/>
        <v>0</v>
      </c>
      <c r="BK107" s="63">
        <f t="shared" si="341"/>
        <v>0</v>
      </c>
      <c r="BL107" s="63">
        <f t="shared" si="341"/>
        <v>0</v>
      </c>
      <c r="BM107" s="63">
        <f t="shared" si="341"/>
        <v>0</v>
      </c>
      <c r="BN107" s="63">
        <f t="shared" si="341"/>
        <v>0</v>
      </c>
      <c r="BO107" s="63">
        <f t="shared" si="341"/>
        <v>0</v>
      </c>
      <c r="BP107" s="63">
        <f t="shared" si="341"/>
        <v>0</v>
      </c>
      <c r="BQ107" s="63">
        <f t="shared" ref="BQ107:CZ107" si="342">BQ106*BQ$18</f>
        <v>0</v>
      </c>
      <c r="BR107" s="63">
        <f t="shared" si="342"/>
        <v>0</v>
      </c>
      <c r="BS107" s="63">
        <f t="shared" si="342"/>
        <v>0</v>
      </c>
      <c r="BT107" s="63">
        <f t="shared" si="342"/>
        <v>0</v>
      </c>
      <c r="BU107" s="63">
        <f t="shared" si="342"/>
        <v>0</v>
      </c>
      <c r="BV107" s="63">
        <f t="shared" si="342"/>
        <v>0</v>
      </c>
      <c r="BW107" s="63">
        <f t="shared" si="342"/>
        <v>0</v>
      </c>
      <c r="BX107" s="63">
        <f t="shared" si="342"/>
        <v>0</v>
      </c>
      <c r="BY107" s="63">
        <f t="shared" si="342"/>
        <v>0</v>
      </c>
      <c r="BZ107" s="63">
        <f t="shared" si="342"/>
        <v>0</v>
      </c>
      <c r="CA107" s="63">
        <f t="shared" si="342"/>
        <v>0</v>
      </c>
      <c r="CB107" s="63">
        <f t="shared" si="342"/>
        <v>0</v>
      </c>
      <c r="CC107" s="63">
        <f t="shared" si="342"/>
        <v>0</v>
      </c>
      <c r="CD107" s="63">
        <f t="shared" si="342"/>
        <v>0</v>
      </c>
      <c r="CE107" s="63">
        <f t="shared" si="342"/>
        <v>0</v>
      </c>
      <c r="CF107" s="63">
        <f t="shared" si="342"/>
        <v>0</v>
      </c>
      <c r="CG107" s="63">
        <f t="shared" si="342"/>
        <v>0</v>
      </c>
      <c r="CH107" s="63">
        <f t="shared" si="342"/>
        <v>0</v>
      </c>
      <c r="CI107" s="63">
        <f t="shared" si="342"/>
        <v>0</v>
      </c>
      <c r="CJ107" s="63">
        <f t="shared" si="342"/>
        <v>0</v>
      </c>
      <c r="CK107" s="63">
        <f t="shared" si="342"/>
        <v>0</v>
      </c>
      <c r="CL107" s="63">
        <f t="shared" si="342"/>
        <v>0</v>
      </c>
      <c r="CM107" s="63">
        <f t="shared" si="342"/>
        <v>0</v>
      </c>
      <c r="CN107" s="63">
        <f t="shared" si="342"/>
        <v>0</v>
      </c>
      <c r="CO107" s="63">
        <f t="shared" si="342"/>
        <v>0</v>
      </c>
      <c r="CP107" s="63">
        <f t="shared" si="342"/>
        <v>0</v>
      </c>
      <c r="CQ107" s="63">
        <f t="shared" si="342"/>
        <v>0</v>
      </c>
      <c r="CR107" s="63">
        <f t="shared" si="342"/>
        <v>0</v>
      </c>
      <c r="CS107" s="63">
        <f t="shared" si="342"/>
        <v>0</v>
      </c>
      <c r="CT107" s="63">
        <f t="shared" si="342"/>
        <v>0</v>
      </c>
      <c r="CU107" s="63">
        <f t="shared" si="342"/>
        <v>0</v>
      </c>
      <c r="CV107" s="63">
        <f t="shared" si="342"/>
        <v>0</v>
      </c>
      <c r="CW107" s="63">
        <f t="shared" si="342"/>
        <v>0</v>
      </c>
      <c r="CX107" s="63">
        <f t="shared" si="342"/>
        <v>0</v>
      </c>
      <c r="CY107" s="63">
        <f t="shared" si="342"/>
        <v>0</v>
      </c>
      <c r="CZ107" s="63">
        <f t="shared" si="342"/>
        <v>0</v>
      </c>
    </row>
    <row r="108" spans="1:104" s="56" customFormat="1">
      <c r="A108" s="96"/>
      <c r="B108" s="415"/>
      <c r="C108" s="84" t="s">
        <v>448</v>
      </c>
      <c r="D108" s="64">
        <f ca="1">SUM(OFFSET(D107,,,,$D$20))</f>
        <v>0</v>
      </c>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row>
    <row r="109" spans="1:104" s="56" customFormat="1">
      <c r="A109" s="96"/>
      <c r="B109" s="88"/>
      <c r="C109" s="89"/>
      <c r="D109" s="70"/>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7"/>
      <c r="AX109" s="87"/>
      <c r="AY109" s="87"/>
      <c r="AZ109" s="87"/>
      <c r="BA109" s="87"/>
      <c r="BB109" s="87"/>
      <c r="BC109" s="87"/>
      <c r="BD109" s="87"/>
      <c r="BE109" s="87"/>
      <c r="BF109" s="87"/>
      <c r="BG109" s="87"/>
      <c r="BH109" s="87"/>
      <c r="BI109" s="87"/>
      <c r="BJ109" s="87"/>
      <c r="BK109" s="87"/>
      <c r="BL109" s="87"/>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row>
    <row r="110" spans="1:104" s="56" customFormat="1">
      <c r="A110" s="96"/>
      <c r="B110" s="413" t="s">
        <v>117</v>
      </c>
      <c r="C110" s="84" t="s">
        <v>446</v>
      </c>
      <c r="D110" s="63">
        <f>IF(D$16 &lt;= 'Data inputs'!$S$31, Calculations_SA!$G$92,0)</f>
        <v>0</v>
      </c>
      <c r="E110" s="63">
        <f>IF(E$16 &lt;= 'Data inputs'!$S$31, Calculations_SA!$G$92,0)</f>
        <v>0</v>
      </c>
      <c r="F110" s="63">
        <f>IF(F$16 &lt;= 'Data inputs'!$S$31, Calculations_SA!$G$92,0)</f>
        <v>0</v>
      </c>
      <c r="G110" s="63">
        <f>IF(G$16 &lt;= 'Data inputs'!$S$31, Calculations_SA!$G$92,0)</f>
        <v>0</v>
      </c>
      <c r="H110" s="63">
        <f>IF(H$16 &lt;= 'Data inputs'!$S$31, Calculations_SA!$G$92,0)</f>
        <v>0</v>
      </c>
      <c r="I110" s="63">
        <f>IF(I$16 &lt;= 'Data inputs'!$S$31, Calculations_SA!$G$92,0)</f>
        <v>0</v>
      </c>
      <c r="J110" s="63">
        <f>IF(J$16 &lt;= 'Data inputs'!$S$31, Calculations_SA!$G$92,0)</f>
        <v>0</v>
      </c>
      <c r="K110" s="63">
        <f>IF(K$16 &lt;= 'Data inputs'!$S$31, Calculations_SA!$G$92,0)</f>
        <v>0</v>
      </c>
      <c r="L110" s="63">
        <f>IF(L$16 &lt;= 'Data inputs'!$S$31, Calculations_SA!$G$92,0)</f>
        <v>0</v>
      </c>
      <c r="M110" s="63">
        <f>IF(M$16 &lt;= 'Data inputs'!$S$31, Calculations_SA!$G$92,0)</f>
        <v>0</v>
      </c>
      <c r="N110" s="63">
        <f>IF(N$16 &lt;= 'Data inputs'!$S$31, Calculations_SA!$G$92,0)</f>
        <v>0</v>
      </c>
      <c r="O110" s="63">
        <f>IF(O$16 &lt;= 'Data inputs'!$S$31, Calculations_SA!$G$92,0)</f>
        <v>0</v>
      </c>
      <c r="P110" s="63">
        <f>IF(P$16 &lt;= 'Data inputs'!$S$31, Calculations_SA!$G$92,0)</f>
        <v>0</v>
      </c>
      <c r="Q110" s="63">
        <f>IF(Q$16 &lt;= 'Data inputs'!$S$31, Calculations_SA!$G$92,0)</f>
        <v>0</v>
      </c>
      <c r="R110" s="63">
        <f>IF(R$16 &lt;= 'Data inputs'!$S$31, Calculations_SA!$G$92,0)</f>
        <v>0</v>
      </c>
      <c r="S110" s="63">
        <f>IF(S$16 &lt;= 'Data inputs'!$S$31, Calculations_SA!$G$92,0)</f>
        <v>0</v>
      </c>
      <c r="T110" s="63">
        <f>IF(T$16 &lt;= 'Data inputs'!$S$31, Calculations_SA!$G$92,0)</f>
        <v>0</v>
      </c>
      <c r="U110" s="63">
        <f>IF(U$16 &lt;= 'Data inputs'!$S$31, Calculations_SA!$G$92,0)</f>
        <v>0</v>
      </c>
      <c r="V110" s="63">
        <f>IF(V$16 &lt;= 'Data inputs'!$S$31, Calculations_SA!$G$92,0)</f>
        <v>0</v>
      </c>
      <c r="W110" s="63">
        <f>IF(W$16 &lt;= 'Data inputs'!$S$31, Calculations_SA!$G$92,0)</f>
        <v>0</v>
      </c>
      <c r="X110" s="63">
        <f>IF(X$16 &lt;= 'Data inputs'!$S$31, Calculations_SA!$G$92,0)</f>
        <v>0</v>
      </c>
      <c r="Y110" s="63">
        <f>IF(Y$16 &lt;= 'Data inputs'!$S$31, Calculations_SA!$G$92,0)</f>
        <v>0</v>
      </c>
      <c r="Z110" s="63">
        <f>IF(Z$16 &lt;= 'Data inputs'!$S$31, Calculations_SA!$G$92,0)</f>
        <v>0</v>
      </c>
      <c r="AA110" s="63">
        <f>IF(AA$16 &lt;= 'Data inputs'!$S$31, Calculations_SA!$G$92,0)</f>
        <v>0</v>
      </c>
      <c r="AB110" s="63">
        <f>IF(AB$16 &lt;= 'Data inputs'!$S$31, Calculations_SA!$G$92,0)</f>
        <v>0</v>
      </c>
      <c r="AC110" s="63">
        <f>IF(AC$16 &lt;= 'Data inputs'!$S$31, Calculations_SA!$G$92,0)</f>
        <v>0</v>
      </c>
      <c r="AD110" s="63">
        <f>IF(AD$16 &lt;= 'Data inputs'!$S$31, Calculations_SA!$G$92,0)</f>
        <v>0</v>
      </c>
      <c r="AE110" s="63">
        <f>IF(AE$16 &lt;= 'Data inputs'!$S$31, Calculations_SA!$G$92,0)</f>
        <v>0</v>
      </c>
      <c r="AF110" s="63">
        <f>IF(AF$16 &lt;= 'Data inputs'!$S$31, Calculations_SA!$G$92,0)</f>
        <v>0</v>
      </c>
      <c r="AG110" s="63">
        <f>IF(AG$16 &lt;= 'Data inputs'!$S$31, Calculations_SA!$G$92,0)</f>
        <v>0</v>
      </c>
      <c r="AH110" s="63">
        <f>IF(AH$16 &lt;= 'Data inputs'!$S$31, Calculations_SA!$G$92,0)</f>
        <v>0</v>
      </c>
      <c r="AI110" s="63">
        <f>IF(AI$16 &lt;= 'Data inputs'!$S$31, Calculations_SA!$G$92,0)</f>
        <v>0</v>
      </c>
      <c r="AJ110" s="63">
        <f>IF(AJ$16 &lt;= 'Data inputs'!$S$31, Calculations_SA!$G$92,0)</f>
        <v>0</v>
      </c>
      <c r="AK110" s="63">
        <f>IF(AK$16 &lt;= 'Data inputs'!$S$31, Calculations_SA!$G$92,0)</f>
        <v>0</v>
      </c>
      <c r="AL110" s="63">
        <f>IF(AL$16 &lt;= 'Data inputs'!$S$31, Calculations_SA!$G$92,0)</f>
        <v>0</v>
      </c>
      <c r="AM110" s="63">
        <f>IF(AM$16 &lt;= 'Data inputs'!$S$31, Calculations_SA!$G$92,0)</f>
        <v>0</v>
      </c>
      <c r="AN110" s="63">
        <f>IF(AN$16 &lt;= 'Data inputs'!$S$31, Calculations_SA!$G$92,0)</f>
        <v>0</v>
      </c>
      <c r="AO110" s="63">
        <f>IF(AO$16 &lt;= 'Data inputs'!$S$31, Calculations_SA!$G$92,0)</f>
        <v>0</v>
      </c>
      <c r="AP110" s="63">
        <f>IF(AP$16 &lt;= 'Data inputs'!$S$31, Calculations_SA!$G$92,0)</f>
        <v>0</v>
      </c>
      <c r="AQ110" s="63">
        <f>IF(AQ$16 &lt;= 'Data inputs'!$S$31, Calculations_SA!$G$92,0)</f>
        <v>0</v>
      </c>
      <c r="AR110" s="63">
        <f>IF(AR$16 &lt;= 'Data inputs'!$S$31, Calculations_SA!$G$92,0)</f>
        <v>0</v>
      </c>
      <c r="AS110" s="63">
        <f>IF(AS$16 &lt;= 'Data inputs'!$S$31, Calculations_SA!$G$92,0)</f>
        <v>0</v>
      </c>
      <c r="AT110" s="63">
        <f>IF(AT$16 &lt;= 'Data inputs'!$S$31, Calculations_SA!$G$92,0)</f>
        <v>0</v>
      </c>
      <c r="AU110" s="63">
        <f>IF(AU$16 &lt;= 'Data inputs'!$S$31, Calculations_SA!$G$92,0)</f>
        <v>0</v>
      </c>
      <c r="AV110" s="63">
        <f>IF(AV$16 &lt;= 'Data inputs'!$S$31, Calculations_SA!$G$92,0)</f>
        <v>0</v>
      </c>
      <c r="AW110" s="63">
        <f>IF(AW$16 &lt;= 'Data inputs'!$S$31, Calculations_SA!$G$92,0)</f>
        <v>0</v>
      </c>
      <c r="AX110" s="63">
        <f>IF(AX$16 &lt;= 'Data inputs'!$S$31, Calculations_SA!$G$92,0)</f>
        <v>0</v>
      </c>
      <c r="AY110" s="63">
        <f>IF(AY$16 &lt;= 'Data inputs'!$S$31, Calculations_SA!$G$92,0)</f>
        <v>0</v>
      </c>
      <c r="AZ110" s="63">
        <f>IF(AZ$16 &lt;= 'Data inputs'!$S$31, Calculations_SA!$G$92,0)</f>
        <v>0</v>
      </c>
      <c r="BA110" s="63">
        <f>IF(BA$16 &lt;= 'Data inputs'!$S$31, Calculations_SA!$G$92,0)</f>
        <v>0</v>
      </c>
      <c r="BB110" s="63">
        <f>IF(BB$16 &lt;= 'Data inputs'!$S$31, Calculations_SA!$G$92,0)</f>
        <v>0</v>
      </c>
      <c r="BC110" s="63">
        <f>IF(BC$16 &lt;= 'Data inputs'!$S$31, Calculations_SA!$G$92,0)</f>
        <v>0</v>
      </c>
      <c r="BD110" s="63">
        <f>IF(BD$16 &lt;= 'Data inputs'!$S$31, Calculations_SA!$G$92,0)</f>
        <v>0</v>
      </c>
      <c r="BE110" s="63">
        <f>IF(BE$16 &lt;= 'Data inputs'!$S$31, Calculations_SA!$G$92,0)</f>
        <v>0</v>
      </c>
      <c r="BF110" s="63">
        <f>IF(BF$16 &lt;= 'Data inputs'!$S$31, Calculations_SA!$G$92,0)</f>
        <v>0</v>
      </c>
      <c r="BG110" s="63">
        <f>IF(BG$16 &lt;= 'Data inputs'!$S$31, Calculations_SA!$G$92,0)</f>
        <v>0</v>
      </c>
      <c r="BH110" s="63">
        <f>IF(BH$16 &lt;= 'Data inputs'!$S$31, Calculations_SA!$G$92,0)</f>
        <v>0</v>
      </c>
      <c r="BI110" s="63">
        <f>IF(BI$16 &lt;= 'Data inputs'!$S$31, Calculations_SA!$G$92,0)</f>
        <v>0</v>
      </c>
      <c r="BJ110" s="63">
        <f>IF(BJ$16 &lt;= 'Data inputs'!$S$31, Calculations_SA!$G$92,0)</f>
        <v>0</v>
      </c>
      <c r="BK110" s="63">
        <f>IF(BK$16 &lt;= 'Data inputs'!$S$31, Calculations_SA!$G$92,0)</f>
        <v>0</v>
      </c>
      <c r="BL110" s="63">
        <f>IF(BL$16 &lt;= 'Data inputs'!$S$31, Calculations_SA!$G$92,0)</f>
        <v>0</v>
      </c>
      <c r="BM110" s="63">
        <f>IF(BM$16 &lt;= 'Data inputs'!$S$31, Calculations_SA!$G$92,0)</f>
        <v>0</v>
      </c>
      <c r="BN110" s="63">
        <f>IF(BN$16 &lt;= 'Data inputs'!$S$31, Calculations_SA!$G$92,0)</f>
        <v>0</v>
      </c>
      <c r="BO110" s="63">
        <f>IF(BO$16 &lt;= 'Data inputs'!$S$31, Calculations_SA!$G$92,0)</f>
        <v>0</v>
      </c>
      <c r="BP110" s="63">
        <f>IF(BP$16 &lt;= 'Data inputs'!$S$31, Calculations_SA!$G$92,0)</f>
        <v>0</v>
      </c>
      <c r="BQ110" s="63">
        <f>IF(BQ$16 &lt;= 'Data inputs'!$S$31, Calculations_SA!$G$92,0)</f>
        <v>0</v>
      </c>
      <c r="BR110" s="63">
        <f>IF(BR$16 &lt;= 'Data inputs'!$S$31, Calculations_SA!$G$92,0)</f>
        <v>0</v>
      </c>
      <c r="BS110" s="63">
        <f>IF(BS$16 &lt;= 'Data inputs'!$S$31, Calculations_SA!$G$92,0)</f>
        <v>0</v>
      </c>
      <c r="BT110" s="63">
        <f>IF(BT$16 &lt;= 'Data inputs'!$S$31, Calculations_SA!$G$92,0)</f>
        <v>0</v>
      </c>
      <c r="BU110" s="63">
        <f>IF(BU$16 &lt;= 'Data inputs'!$S$31, Calculations_SA!$G$92,0)</f>
        <v>0</v>
      </c>
      <c r="BV110" s="63">
        <f>IF(BV$16 &lt;= 'Data inputs'!$S$31, Calculations_SA!$G$92,0)</f>
        <v>0</v>
      </c>
      <c r="BW110" s="63">
        <f>IF(BW$16 &lt;= 'Data inputs'!$S$31, Calculations_SA!$G$92,0)</f>
        <v>0</v>
      </c>
      <c r="BX110" s="63">
        <f>IF(BX$16 &lt;= 'Data inputs'!$S$31, Calculations_SA!$G$92,0)</f>
        <v>0</v>
      </c>
      <c r="BY110" s="63">
        <f>IF(BY$16 &lt;= 'Data inputs'!$S$31, Calculations_SA!$G$92,0)</f>
        <v>0</v>
      </c>
      <c r="BZ110" s="63">
        <f>IF(BZ$16 &lt;= 'Data inputs'!$S$31, Calculations_SA!$G$92,0)</f>
        <v>0</v>
      </c>
      <c r="CA110" s="63">
        <f>IF(CA$16 &lt;= 'Data inputs'!$S$31, Calculations_SA!$G$92,0)</f>
        <v>0</v>
      </c>
      <c r="CB110" s="63">
        <f>IF(CB$16 &lt;= 'Data inputs'!$S$31, Calculations_SA!$G$92,0)</f>
        <v>0</v>
      </c>
      <c r="CC110" s="63">
        <f>IF(CC$16 &lt;= 'Data inputs'!$S$31, Calculations_SA!$G$92,0)</f>
        <v>0</v>
      </c>
      <c r="CD110" s="63">
        <f>IF(CD$16 &lt;= 'Data inputs'!$S$31, Calculations_SA!$G$92,0)</f>
        <v>0</v>
      </c>
      <c r="CE110" s="63">
        <f>IF(CE$16 &lt;= 'Data inputs'!$S$31, Calculations_SA!$G$92,0)</f>
        <v>0</v>
      </c>
      <c r="CF110" s="63">
        <f>IF(CF$16 &lt;= 'Data inputs'!$S$31, Calculations_SA!$G$92,0)</f>
        <v>0</v>
      </c>
      <c r="CG110" s="63">
        <f>IF(CG$16 &lt;= 'Data inputs'!$S$31, Calculations_SA!$G$92,0)</f>
        <v>0</v>
      </c>
      <c r="CH110" s="63">
        <f>IF(CH$16 &lt;= 'Data inputs'!$S$31, Calculations_SA!$G$92,0)</f>
        <v>0</v>
      </c>
      <c r="CI110" s="63">
        <f>IF(CI$16 &lt;= 'Data inputs'!$S$31, Calculations_SA!$G$92,0)</f>
        <v>0</v>
      </c>
      <c r="CJ110" s="63">
        <f>IF(CJ$16 &lt;= 'Data inputs'!$S$31, Calculations_SA!$G$92,0)</f>
        <v>0</v>
      </c>
      <c r="CK110" s="63">
        <f>IF(CK$16 &lt;= 'Data inputs'!$S$31, Calculations_SA!$G$92,0)</f>
        <v>0</v>
      </c>
      <c r="CL110" s="63">
        <f>IF(CL$16 &lt;= 'Data inputs'!$S$31, Calculations_SA!$G$92,0)</f>
        <v>0</v>
      </c>
      <c r="CM110" s="63">
        <f>IF(CM$16 &lt;= 'Data inputs'!$S$31, Calculations_SA!$G$92,0)</f>
        <v>0</v>
      </c>
      <c r="CN110" s="63">
        <f>IF(CN$16 &lt;= 'Data inputs'!$S$31, Calculations_SA!$G$92,0)</f>
        <v>0</v>
      </c>
      <c r="CO110" s="63">
        <f>IF(CO$16 &lt;= 'Data inputs'!$S$31, Calculations_SA!$G$92,0)</f>
        <v>0</v>
      </c>
      <c r="CP110" s="63">
        <f>IF(CP$16 &lt;= 'Data inputs'!$S$31, Calculations_SA!$G$92,0)</f>
        <v>0</v>
      </c>
      <c r="CQ110" s="63">
        <f>IF(CQ$16 &lt;= 'Data inputs'!$S$31, Calculations_SA!$G$92,0)</f>
        <v>0</v>
      </c>
      <c r="CR110" s="63">
        <f>IF(CR$16 &lt;= 'Data inputs'!$S$31, Calculations_SA!$G$92,0)</f>
        <v>0</v>
      </c>
      <c r="CS110" s="63">
        <f>IF(CS$16 &lt;= 'Data inputs'!$S$31, Calculations_SA!$G$92,0)</f>
        <v>0</v>
      </c>
      <c r="CT110" s="63">
        <f>IF(CT$16 &lt;= 'Data inputs'!$S$31, Calculations_SA!$G$92,0)</f>
        <v>0</v>
      </c>
      <c r="CU110" s="63">
        <f>IF(CU$16 &lt;= 'Data inputs'!$S$31, Calculations_SA!$G$92,0)</f>
        <v>0</v>
      </c>
      <c r="CV110" s="63">
        <f>IF(CV$16 &lt;= 'Data inputs'!$S$31, Calculations_SA!$G$92,0)</f>
        <v>0</v>
      </c>
      <c r="CW110" s="63">
        <f>IF(CW$16 &lt;= 'Data inputs'!$S$31, Calculations_SA!$G$92,0)</f>
        <v>0</v>
      </c>
      <c r="CX110" s="63">
        <f>IF(CX$16 &lt;= 'Data inputs'!$S$31, Calculations_SA!$G$92,0)</f>
        <v>0</v>
      </c>
      <c r="CY110" s="63">
        <f>IF(CY$16 &lt;= 'Data inputs'!$S$31, Calculations_SA!$G$92,0)</f>
        <v>0</v>
      </c>
      <c r="CZ110" s="63">
        <f>IF(CZ$16 &lt;= 'Data inputs'!$S$31, Calculations_SA!$G$92,0)</f>
        <v>0</v>
      </c>
    </row>
    <row r="111" spans="1:104" s="56" customFormat="1" ht="25.5">
      <c r="A111" s="96"/>
      <c r="B111" s="414"/>
      <c r="C111" s="85" t="s">
        <v>447</v>
      </c>
      <c r="D111" s="71">
        <f>D110*D$18</f>
        <v>0</v>
      </c>
      <c r="E111" s="71">
        <f t="shared" ref="E111" si="343">E110*E$18</f>
        <v>0</v>
      </c>
      <c r="F111" s="71">
        <f>F110*F$18</f>
        <v>0</v>
      </c>
      <c r="G111" s="71">
        <f>G110*G$18</f>
        <v>0</v>
      </c>
      <c r="H111" s="71">
        <f>H110*H$18</f>
        <v>0</v>
      </c>
      <c r="I111" s="71">
        <f t="shared" ref="I111:BT111" si="344">I110*I$18</f>
        <v>0</v>
      </c>
      <c r="J111" s="71">
        <f t="shared" si="344"/>
        <v>0</v>
      </c>
      <c r="K111" s="71">
        <f t="shared" si="344"/>
        <v>0</v>
      </c>
      <c r="L111" s="71">
        <f t="shared" si="344"/>
        <v>0</v>
      </c>
      <c r="M111" s="71">
        <f t="shared" si="344"/>
        <v>0</v>
      </c>
      <c r="N111" s="71">
        <f t="shared" si="344"/>
        <v>0</v>
      </c>
      <c r="O111" s="71">
        <f t="shared" si="344"/>
        <v>0</v>
      </c>
      <c r="P111" s="71">
        <f t="shared" si="344"/>
        <v>0</v>
      </c>
      <c r="Q111" s="71">
        <f t="shared" si="344"/>
        <v>0</v>
      </c>
      <c r="R111" s="71">
        <f t="shared" si="344"/>
        <v>0</v>
      </c>
      <c r="S111" s="71">
        <f t="shared" si="344"/>
        <v>0</v>
      </c>
      <c r="T111" s="71">
        <f t="shared" si="344"/>
        <v>0</v>
      </c>
      <c r="U111" s="71">
        <f t="shared" si="344"/>
        <v>0</v>
      </c>
      <c r="V111" s="71">
        <f t="shared" si="344"/>
        <v>0</v>
      </c>
      <c r="W111" s="71">
        <f t="shared" si="344"/>
        <v>0</v>
      </c>
      <c r="X111" s="71">
        <f t="shared" si="344"/>
        <v>0</v>
      </c>
      <c r="Y111" s="71">
        <f t="shared" si="344"/>
        <v>0</v>
      </c>
      <c r="Z111" s="71">
        <f t="shared" si="344"/>
        <v>0</v>
      </c>
      <c r="AA111" s="71">
        <f t="shared" si="344"/>
        <v>0</v>
      </c>
      <c r="AB111" s="71">
        <f t="shared" si="344"/>
        <v>0</v>
      </c>
      <c r="AC111" s="71">
        <f t="shared" si="344"/>
        <v>0</v>
      </c>
      <c r="AD111" s="71">
        <f t="shared" si="344"/>
        <v>0</v>
      </c>
      <c r="AE111" s="71">
        <f t="shared" si="344"/>
        <v>0</v>
      </c>
      <c r="AF111" s="71">
        <f t="shared" si="344"/>
        <v>0</v>
      </c>
      <c r="AG111" s="71">
        <f t="shared" si="344"/>
        <v>0</v>
      </c>
      <c r="AH111" s="71">
        <f t="shared" si="344"/>
        <v>0</v>
      </c>
      <c r="AI111" s="71">
        <f t="shared" si="344"/>
        <v>0</v>
      </c>
      <c r="AJ111" s="71">
        <f t="shared" si="344"/>
        <v>0</v>
      </c>
      <c r="AK111" s="71">
        <f t="shared" si="344"/>
        <v>0</v>
      </c>
      <c r="AL111" s="71">
        <f t="shared" si="344"/>
        <v>0</v>
      </c>
      <c r="AM111" s="71">
        <f t="shared" si="344"/>
        <v>0</v>
      </c>
      <c r="AN111" s="71">
        <f t="shared" si="344"/>
        <v>0</v>
      </c>
      <c r="AO111" s="71">
        <f t="shared" si="344"/>
        <v>0</v>
      </c>
      <c r="AP111" s="71">
        <f t="shared" si="344"/>
        <v>0</v>
      </c>
      <c r="AQ111" s="71">
        <f t="shared" si="344"/>
        <v>0</v>
      </c>
      <c r="AR111" s="71">
        <f t="shared" si="344"/>
        <v>0</v>
      </c>
      <c r="AS111" s="71">
        <f t="shared" si="344"/>
        <v>0</v>
      </c>
      <c r="AT111" s="71">
        <f t="shared" si="344"/>
        <v>0</v>
      </c>
      <c r="AU111" s="71">
        <f t="shared" si="344"/>
        <v>0</v>
      </c>
      <c r="AV111" s="71">
        <f t="shared" si="344"/>
        <v>0</v>
      </c>
      <c r="AW111" s="71">
        <f t="shared" si="344"/>
        <v>0</v>
      </c>
      <c r="AX111" s="71">
        <f t="shared" si="344"/>
        <v>0</v>
      </c>
      <c r="AY111" s="71">
        <f t="shared" si="344"/>
        <v>0</v>
      </c>
      <c r="AZ111" s="71">
        <f t="shared" si="344"/>
        <v>0</v>
      </c>
      <c r="BA111" s="71">
        <f t="shared" si="344"/>
        <v>0</v>
      </c>
      <c r="BB111" s="71">
        <f t="shared" si="344"/>
        <v>0</v>
      </c>
      <c r="BC111" s="71">
        <f t="shared" si="344"/>
        <v>0</v>
      </c>
      <c r="BD111" s="71">
        <f t="shared" si="344"/>
        <v>0</v>
      </c>
      <c r="BE111" s="71">
        <f t="shared" si="344"/>
        <v>0</v>
      </c>
      <c r="BF111" s="71">
        <f t="shared" si="344"/>
        <v>0</v>
      </c>
      <c r="BG111" s="71">
        <f t="shared" si="344"/>
        <v>0</v>
      </c>
      <c r="BH111" s="71">
        <f t="shared" si="344"/>
        <v>0</v>
      </c>
      <c r="BI111" s="71">
        <f t="shared" si="344"/>
        <v>0</v>
      </c>
      <c r="BJ111" s="71">
        <f t="shared" si="344"/>
        <v>0</v>
      </c>
      <c r="BK111" s="71">
        <f t="shared" si="344"/>
        <v>0</v>
      </c>
      <c r="BL111" s="71">
        <f t="shared" si="344"/>
        <v>0</v>
      </c>
      <c r="BM111" s="63">
        <f t="shared" si="344"/>
        <v>0</v>
      </c>
      <c r="BN111" s="63">
        <f t="shared" si="344"/>
        <v>0</v>
      </c>
      <c r="BO111" s="63">
        <f t="shared" si="344"/>
        <v>0</v>
      </c>
      <c r="BP111" s="63">
        <f t="shared" si="344"/>
        <v>0</v>
      </c>
      <c r="BQ111" s="63">
        <f t="shared" si="344"/>
        <v>0</v>
      </c>
      <c r="BR111" s="63">
        <f t="shared" si="344"/>
        <v>0</v>
      </c>
      <c r="BS111" s="63">
        <f t="shared" si="344"/>
        <v>0</v>
      </c>
      <c r="BT111" s="63">
        <f t="shared" si="344"/>
        <v>0</v>
      </c>
      <c r="BU111" s="63">
        <f t="shared" ref="BU111:CZ111" si="345">BU110*BU$18</f>
        <v>0</v>
      </c>
      <c r="BV111" s="63">
        <f t="shared" si="345"/>
        <v>0</v>
      </c>
      <c r="BW111" s="63">
        <f t="shared" si="345"/>
        <v>0</v>
      </c>
      <c r="BX111" s="63">
        <f t="shared" si="345"/>
        <v>0</v>
      </c>
      <c r="BY111" s="63">
        <f t="shared" si="345"/>
        <v>0</v>
      </c>
      <c r="BZ111" s="63">
        <f t="shared" si="345"/>
        <v>0</v>
      </c>
      <c r="CA111" s="63">
        <f t="shared" si="345"/>
        <v>0</v>
      </c>
      <c r="CB111" s="63">
        <f t="shared" si="345"/>
        <v>0</v>
      </c>
      <c r="CC111" s="63">
        <f t="shared" si="345"/>
        <v>0</v>
      </c>
      <c r="CD111" s="63">
        <f t="shared" si="345"/>
        <v>0</v>
      </c>
      <c r="CE111" s="63">
        <f t="shared" si="345"/>
        <v>0</v>
      </c>
      <c r="CF111" s="63">
        <f t="shared" si="345"/>
        <v>0</v>
      </c>
      <c r="CG111" s="63">
        <f t="shared" si="345"/>
        <v>0</v>
      </c>
      <c r="CH111" s="63">
        <f t="shared" si="345"/>
        <v>0</v>
      </c>
      <c r="CI111" s="63">
        <f t="shared" si="345"/>
        <v>0</v>
      </c>
      <c r="CJ111" s="63">
        <f t="shared" si="345"/>
        <v>0</v>
      </c>
      <c r="CK111" s="63">
        <f t="shared" si="345"/>
        <v>0</v>
      </c>
      <c r="CL111" s="63">
        <f t="shared" si="345"/>
        <v>0</v>
      </c>
      <c r="CM111" s="63">
        <f t="shared" si="345"/>
        <v>0</v>
      </c>
      <c r="CN111" s="63">
        <f t="shared" si="345"/>
        <v>0</v>
      </c>
      <c r="CO111" s="63">
        <f t="shared" si="345"/>
        <v>0</v>
      </c>
      <c r="CP111" s="63">
        <f t="shared" si="345"/>
        <v>0</v>
      </c>
      <c r="CQ111" s="63">
        <f t="shared" si="345"/>
        <v>0</v>
      </c>
      <c r="CR111" s="63">
        <f t="shared" si="345"/>
        <v>0</v>
      </c>
      <c r="CS111" s="63">
        <f t="shared" si="345"/>
        <v>0</v>
      </c>
      <c r="CT111" s="63">
        <f t="shared" si="345"/>
        <v>0</v>
      </c>
      <c r="CU111" s="63">
        <f t="shared" si="345"/>
        <v>0</v>
      </c>
      <c r="CV111" s="63">
        <f t="shared" si="345"/>
        <v>0</v>
      </c>
      <c r="CW111" s="63">
        <f t="shared" si="345"/>
        <v>0</v>
      </c>
      <c r="CX111" s="63">
        <f t="shared" si="345"/>
        <v>0</v>
      </c>
      <c r="CY111" s="63">
        <f t="shared" si="345"/>
        <v>0</v>
      </c>
      <c r="CZ111" s="63">
        <f t="shared" si="345"/>
        <v>0</v>
      </c>
    </row>
    <row r="112" spans="1:104" s="56" customFormat="1">
      <c r="A112" s="96"/>
      <c r="B112" s="415"/>
      <c r="C112" s="84" t="s">
        <v>448</v>
      </c>
      <c r="D112" s="69">
        <f ca="1">SUM(OFFSET(D111,,,,$D$20))</f>
        <v>0</v>
      </c>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c r="BL112" s="65"/>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row>
    <row r="113" spans="1:104">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c r="BM113" s="90"/>
      <c r="BN113" s="90"/>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row>
    <row r="114" spans="1:104" s="56" customFormat="1">
      <c r="A114" s="96"/>
      <c r="B114" s="413" t="s">
        <v>118</v>
      </c>
      <c r="C114" s="84" t="s">
        <v>446</v>
      </c>
      <c r="D114" s="63">
        <f>IF(D$16 &lt;= 'Data inputs'!$T$31, Calculations_SA!$H$92,0)</f>
        <v>0</v>
      </c>
      <c r="E114" s="63">
        <f>IF(E$16 &lt;= 'Data inputs'!$T$31, Calculations_SA!$H$92,0)</f>
        <v>0</v>
      </c>
      <c r="F114" s="63">
        <f>IF(F$16 &lt;= 'Data inputs'!$T$31, Calculations_SA!$H$92,0)</f>
        <v>0</v>
      </c>
      <c r="G114" s="63">
        <f>IF(G$16 &lt;= 'Data inputs'!$T$31, Calculations_SA!$H$92,0)</f>
        <v>0</v>
      </c>
      <c r="H114" s="63">
        <f>IF(H$16 &lt;= 'Data inputs'!$T$31, Calculations_SA!$H$92,0)</f>
        <v>0</v>
      </c>
      <c r="I114" s="63">
        <f>IF(I$16 &lt;= 'Data inputs'!$T$31, Calculations_SA!$H$92,0)</f>
        <v>0</v>
      </c>
      <c r="J114" s="63">
        <f>IF(J$16 &lt;= 'Data inputs'!$T$31, Calculations_SA!$H$92,0)</f>
        <v>0</v>
      </c>
      <c r="K114" s="63">
        <f>IF(K$16 &lt;= 'Data inputs'!$T$31, Calculations_SA!$H$92,0)</f>
        <v>0</v>
      </c>
      <c r="L114" s="63">
        <f>IF(L$16 &lt;= 'Data inputs'!$T$31, Calculations_SA!$H$92,0)</f>
        <v>0</v>
      </c>
      <c r="M114" s="63">
        <f>IF(M$16 &lt;= 'Data inputs'!$T$31, Calculations_SA!$H$92,0)</f>
        <v>0</v>
      </c>
      <c r="N114" s="63">
        <f>IF(N$16 &lt;= 'Data inputs'!$T$31, Calculations_SA!$H$92,0)</f>
        <v>0</v>
      </c>
      <c r="O114" s="63">
        <f>IF(O$16 &lt;= 'Data inputs'!$T$31, Calculations_SA!$H$92,0)</f>
        <v>0</v>
      </c>
      <c r="P114" s="63">
        <f>IF(P$16 &lt;= 'Data inputs'!$T$31, Calculations_SA!$H$92,0)</f>
        <v>0</v>
      </c>
      <c r="Q114" s="63">
        <f>IF(Q$16 &lt;= 'Data inputs'!$T$31, Calculations_SA!$H$92,0)</f>
        <v>0</v>
      </c>
      <c r="R114" s="63">
        <f>IF(R$16 &lt;= 'Data inputs'!$T$31, Calculations_SA!$H$92,0)</f>
        <v>0</v>
      </c>
      <c r="S114" s="63">
        <f>IF(S$16 &lt;= 'Data inputs'!$T$31, Calculations_SA!$H$92,0)</f>
        <v>0</v>
      </c>
      <c r="T114" s="63">
        <f>IF(T$16 &lt;= 'Data inputs'!$T$31, Calculations_SA!$H$92,0)</f>
        <v>0</v>
      </c>
      <c r="U114" s="63">
        <f>IF(U$16 &lt;= 'Data inputs'!$T$31, Calculations_SA!$H$92,0)</f>
        <v>0</v>
      </c>
      <c r="V114" s="63">
        <f>IF(V$16 &lt;= 'Data inputs'!$T$31, Calculations_SA!$H$92,0)</f>
        <v>0</v>
      </c>
      <c r="W114" s="63">
        <f>IF(W$16 &lt;= 'Data inputs'!$T$31, Calculations_SA!$H$92,0)</f>
        <v>0</v>
      </c>
      <c r="X114" s="63">
        <f>IF(X$16 &lt;= 'Data inputs'!$T$31, Calculations_SA!$H$92,0)</f>
        <v>0</v>
      </c>
      <c r="Y114" s="63">
        <f>IF(Y$16 &lt;= 'Data inputs'!$T$31, Calculations_SA!$H$92,0)</f>
        <v>0</v>
      </c>
      <c r="Z114" s="63">
        <f>IF(Z$16 &lt;= 'Data inputs'!$T$31, Calculations_SA!$H$92,0)</f>
        <v>0</v>
      </c>
      <c r="AA114" s="63">
        <f>IF(AA$16 &lt;= 'Data inputs'!$T$31, Calculations_SA!$H$92,0)</f>
        <v>0</v>
      </c>
      <c r="AB114" s="63">
        <f>IF(AB$16 &lt;= 'Data inputs'!$T$31, Calculations_SA!$H$92,0)</f>
        <v>0</v>
      </c>
      <c r="AC114" s="63">
        <f>IF(AC$16 &lt;= 'Data inputs'!$T$31, Calculations_SA!$H$92,0)</f>
        <v>0</v>
      </c>
      <c r="AD114" s="63">
        <f>IF(AD$16 &lt;= 'Data inputs'!$T$31, Calculations_SA!$H$92,0)</f>
        <v>0</v>
      </c>
      <c r="AE114" s="63">
        <f>IF(AE$16 &lt;= 'Data inputs'!$T$31, Calculations_SA!$H$92,0)</f>
        <v>0</v>
      </c>
      <c r="AF114" s="63">
        <f>IF(AF$16 &lt;= 'Data inputs'!$T$31, Calculations_SA!$H$92,0)</f>
        <v>0</v>
      </c>
      <c r="AG114" s="63">
        <f>IF(AG$16 &lt;= 'Data inputs'!$T$31, Calculations_SA!$H$92,0)</f>
        <v>0</v>
      </c>
      <c r="AH114" s="63">
        <f>IF(AH$16 &lt;= 'Data inputs'!$T$31, Calculations_SA!$H$92,0)</f>
        <v>0</v>
      </c>
      <c r="AI114" s="63">
        <f>IF(AI$16 &lt;= 'Data inputs'!$T$31, Calculations_SA!$H$92,0)</f>
        <v>0</v>
      </c>
      <c r="AJ114" s="63">
        <f>IF(AJ$16 &lt;= 'Data inputs'!$T$31, Calculations_SA!$H$92,0)</f>
        <v>0</v>
      </c>
      <c r="AK114" s="63">
        <f>IF(AK$16 &lt;= 'Data inputs'!$T$31, Calculations_SA!$H$92,0)</f>
        <v>0</v>
      </c>
      <c r="AL114" s="63">
        <f>IF(AL$16 &lt;= 'Data inputs'!$T$31, Calculations_SA!$H$92,0)</f>
        <v>0</v>
      </c>
      <c r="AM114" s="63">
        <f>IF(AM$16 &lt;= 'Data inputs'!$T$31, Calculations_SA!$H$92,0)</f>
        <v>0</v>
      </c>
      <c r="AN114" s="63">
        <f>IF(AN$16 &lt;= 'Data inputs'!$T$31, Calculations_SA!$H$92,0)</f>
        <v>0</v>
      </c>
      <c r="AO114" s="63">
        <f>IF(AO$16 &lt;= 'Data inputs'!$T$31, Calculations_SA!$H$92,0)</f>
        <v>0</v>
      </c>
      <c r="AP114" s="63">
        <f>IF(AP$16 &lt;= 'Data inputs'!$T$31, Calculations_SA!$H$92,0)</f>
        <v>0</v>
      </c>
      <c r="AQ114" s="63">
        <f>IF(AQ$16 &lt;= 'Data inputs'!$T$31, Calculations_SA!$H$92,0)</f>
        <v>0</v>
      </c>
      <c r="AR114" s="63">
        <f>IF(AR$16 &lt;= 'Data inputs'!$T$31, Calculations_SA!$H$92,0)</f>
        <v>0</v>
      </c>
      <c r="AS114" s="63">
        <f>IF(AS$16 &lt;= 'Data inputs'!$T$31, Calculations_SA!$H$92,0)</f>
        <v>0</v>
      </c>
      <c r="AT114" s="63">
        <f>IF(AT$16 &lt;= 'Data inputs'!$T$31, Calculations_SA!$H$92,0)</f>
        <v>0</v>
      </c>
      <c r="AU114" s="63">
        <f>IF(AU$16 &lt;= 'Data inputs'!$T$31, Calculations_SA!$H$92,0)</f>
        <v>0</v>
      </c>
      <c r="AV114" s="63">
        <f>IF(AV$16 &lt;= 'Data inputs'!$T$31, Calculations_SA!$H$92,0)</f>
        <v>0</v>
      </c>
      <c r="AW114" s="63">
        <f>IF(AW$16 &lt;= 'Data inputs'!$T$31, Calculations_SA!$H$92,0)</f>
        <v>0</v>
      </c>
      <c r="AX114" s="63">
        <f>IF(AX$16 &lt;= 'Data inputs'!$T$31, Calculations_SA!$H$92,0)</f>
        <v>0</v>
      </c>
      <c r="AY114" s="63">
        <f>IF(AY$16 &lt;= 'Data inputs'!$T$31, Calculations_SA!$H$92,0)</f>
        <v>0</v>
      </c>
      <c r="AZ114" s="63">
        <f>IF(AZ$16 &lt;= 'Data inputs'!$T$31, Calculations_SA!$H$92,0)</f>
        <v>0</v>
      </c>
      <c r="BA114" s="63">
        <f>IF(BA$16 &lt;= 'Data inputs'!$T$31, Calculations_SA!$H$92,0)</f>
        <v>0</v>
      </c>
      <c r="BB114" s="63">
        <f>IF(BB$16 &lt;= 'Data inputs'!$T$31, Calculations_SA!$H$92,0)</f>
        <v>0</v>
      </c>
      <c r="BC114" s="63">
        <f>IF(BC$16 &lt;= 'Data inputs'!$T$31, Calculations_SA!$H$92,0)</f>
        <v>0</v>
      </c>
      <c r="BD114" s="63">
        <f>IF(BD$16 &lt;= 'Data inputs'!$T$31, Calculations_SA!$H$92,0)</f>
        <v>0</v>
      </c>
      <c r="BE114" s="63">
        <f>IF(BE$16 &lt;= 'Data inputs'!$T$31, Calculations_SA!$H$92,0)</f>
        <v>0</v>
      </c>
      <c r="BF114" s="63">
        <f>IF(BF$16 &lt;= 'Data inputs'!$T$31, Calculations_SA!$H$92,0)</f>
        <v>0</v>
      </c>
      <c r="BG114" s="63">
        <f>IF(BG$16 &lt;= 'Data inputs'!$T$31, Calculations_SA!$H$92,0)</f>
        <v>0</v>
      </c>
      <c r="BH114" s="63">
        <f>IF(BH$16 &lt;= 'Data inputs'!$T$31, Calculations_SA!$H$92,0)</f>
        <v>0</v>
      </c>
      <c r="BI114" s="63">
        <f>IF(BI$16 &lt;= 'Data inputs'!$T$31, Calculations_SA!$H$92,0)</f>
        <v>0</v>
      </c>
      <c r="BJ114" s="63">
        <f>IF(BJ$16 &lt;= 'Data inputs'!$T$31, Calculations_SA!$H$92,0)</f>
        <v>0</v>
      </c>
      <c r="BK114" s="63">
        <f>IF(BK$16 &lt;= 'Data inputs'!$T$31, Calculations_SA!$H$92,0)</f>
        <v>0</v>
      </c>
      <c r="BL114" s="63">
        <f>IF(BL$16 &lt;= 'Data inputs'!$T$31, Calculations_SA!$H$92,0)</f>
        <v>0</v>
      </c>
      <c r="BM114" s="63">
        <f>IF(BM$16 &lt;= 'Data inputs'!$T$31, Calculations_SA!$H$92,0)</f>
        <v>0</v>
      </c>
      <c r="BN114" s="63">
        <f>IF(BN$16 &lt;= 'Data inputs'!$T$31, Calculations_SA!$H$92,0)</f>
        <v>0</v>
      </c>
      <c r="BO114" s="63">
        <f>IF(BO$16 &lt;= 'Data inputs'!$T$31, Calculations_SA!$H$92,0)</f>
        <v>0</v>
      </c>
      <c r="BP114" s="63">
        <f>IF(BP$16 &lt;= 'Data inputs'!$T$31, Calculations_SA!$H$92,0)</f>
        <v>0</v>
      </c>
      <c r="BQ114" s="63">
        <f>IF(BQ$16 &lt;= 'Data inputs'!$T$31, Calculations_SA!$H$92,0)</f>
        <v>0</v>
      </c>
      <c r="BR114" s="63">
        <f>IF(BR$16 &lt;= 'Data inputs'!$T$31, Calculations_SA!$H$92,0)</f>
        <v>0</v>
      </c>
      <c r="BS114" s="63">
        <f>IF(BS$16 &lt;= 'Data inputs'!$T$31, Calculations_SA!$H$92,0)</f>
        <v>0</v>
      </c>
      <c r="BT114" s="63">
        <f>IF(BT$16 &lt;= 'Data inputs'!$T$31, Calculations_SA!$H$92,0)</f>
        <v>0</v>
      </c>
      <c r="BU114" s="63">
        <f>IF(BU$16 &lt;= 'Data inputs'!$T$31, Calculations_SA!$H$92,0)</f>
        <v>0</v>
      </c>
      <c r="BV114" s="63">
        <f>IF(BV$16 &lt;= 'Data inputs'!$T$31, Calculations_SA!$H$92,0)</f>
        <v>0</v>
      </c>
      <c r="BW114" s="63">
        <f>IF(BW$16 &lt;= 'Data inputs'!$T$31, Calculations_SA!$H$92,0)</f>
        <v>0</v>
      </c>
      <c r="BX114" s="63">
        <f>IF(BX$16 &lt;= 'Data inputs'!$T$31, Calculations_SA!$H$92,0)</f>
        <v>0</v>
      </c>
      <c r="BY114" s="63">
        <f>IF(BY$16 &lt;= 'Data inputs'!$T$31, Calculations_SA!$H$92,0)</f>
        <v>0</v>
      </c>
      <c r="BZ114" s="63">
        <f>IF(BZ$16 &lt;= 'Data inputs'!$T$31, Calculations_SA!$H$92,0)</f>
        <v>0</v>
      </c>
      <c r="CA114" s="63">
        <f>IF(CA$16 &lt;= 'Data inputs'!$T$31, Calculations_SA!$H$92,0)</f>
        <v>0</v>
      </c>
      <c r="CB114" s="63">
        <f>IF(CB$16 &lt;= 'Data inputs'!$T$31, Calculations_SA!$H$92,0)</f>
        <v>0</v>
      </c>
      <c r="CC114" s="63">
        <f>IF(CC$16 &lt;= 'Data inputs'!$T$31, Calculations_SA!$H$92,0)</f>
        <v>0</v>
      </c>
      <c r="CD114" s="63">
        <f>IF(CD$16 &lt;= 'Data inputs'!$T$31, Calculations_SA!$H$92,0)</f>
        <v>0</v>
      </c>
      <c r="CE114" s="63">
        <f>IF(CE$16 &lt;= 'Data inputs'!$T$31, Calculations_SA!$H$92,0)</f>
        <v>0</v>
      </c>
      <c r="CF114" s="63">
        <f>IF(CF$16 &lt;= 'Data inputs'!$T$31, Calculations_SA!$H$92,0)</f>
        <v>0</v>
      </c>
      <c r="CG114" s="63">
        <f>IF(CG$16 &lt;= 'Data inputs'!$T$31, Calculations_SA!$H$92,0)</f>
        <v>0</v>
      </c>
      <c r="CH114" s="63">
        <f>IF(CH$16 &lt;= 'Data inputs'!$T$31, Calculations_SA!$H$92,0)</f>
        <v>0</v>
      </c>
      <c r="CI114" s="63">
        <f>IF(CI$16 &lt;= 'Data inputs'!$T$31, Calculations_SA!$H$92,0)</f>
        <v>0</v>
      </c>
      <c r="CJ114" s="63">
        <f>IF(CJ$16 &lt;= 'Data inputs'!$T$31, Calculations_SA!$H$92,0)</f>
        <v>0</v>
      </c>
      <c r="CK114" s="63">
        <f>IF(CK$16 &lt;= 'Data inputs'!$T$31, Calculations_SA!$H$92,0)</f>
        <v>0</v>
      </c>
      <c r="CL114" s="63">
        <f>IF(CL$16 &lt;= 'Data inputs'!$T$31, Calculations_SA!$H$92,0)</f>
        <v>0</v>
      </c>
      <c r="CM114" s="63">
        <f>IF(CM$16 &lt;= 'Data inputs'!$T$31, Calculations_SA!$H$92,0)</f>
        <v>0</v>
      </c>
      <c r="CN114" s="63">
        <f>IF(CN$16 &lt;= 'Data inputs'!$T$31, Calculations_SA!$H$92,0)</f>
        <v>0</v>
      </c>
      <c r="CO114" s="63">
        <f>IF(CO$16 &lt;= 'Data inputs'!$T$31, Calculations_SA!$H$92,0)</f>
        <v>0</v>
      </c>
      <c r="CP114" s="63">
        <f>IF(CP$16 &lt;= 'Data inputs'!$T$31, Calculations_SA!$H$92,0)</f>
        <v>0</v>
      </c>
      <c r="CQ114" s="63">
        <f>IF(CQ$16 &lt;= 'Data inputs'!$T$31, Calculations_SA!$H$92,0)</f>
        <v>0</v>
      </c>
      <c r="CR114" s="63">
        <f>IF(CR$16 &lt;= 'Data inputs'!$T$31, Calculations_SA!$H$92,0)</f>
        <v>0</v>
      </c>
      <c r="CS114" s="63">
        <f>IF(CS$16 &lt;= 'Data inputs'!$T$31, Calculations_SA!$H$92,0)</f>
        <v>0</v>
      </c>
      <c r="CT114" s="63">
        <f>IF(CT$16 &lt;= 'Data inputs'!$T$31, Calculations_SA!$H$92,0)</f>
        <v>0</v>
      </c>
      <c r="CU114" s="63">
        <f>IF(CU$16 &lt;= 'Data inputs'!$T$31, Calculations_SA!$H$92,0)</f>
        <v>0</v>
      </c>
      <c r="CV114" s="63">
        <f>IF(CV$16 &lt;= 'Data inputs'!$T$31, Calculations_SA!$H$92,0)</f>
        <v>0</v>
      </c>
      <c r="CW114" s="63">
        <f>IF(CW$16 &lt;= 'Data inputs'!$T$31, Calculations_SA!$H$92,0)</f>
        <v>0</v>
      </c>
      <c r="CX114" s="63">
        <f>IF(CX$16 &lt;= 'Data inputs'!$T$31, Calculations_SA!$H$92,0)</f>
        <v>0</v>
      </c>
      <c r="CY114" s="63">
        <f>IF(CY$16 &lt;= 'Data inputs'!$T$31, Calculations_SA!$H$92,0)</f>
        <v>0</v>
      </c>
      <c r="CZ114" s="63">
        <f>IF(CZ$16 &lt;= 'Data inputs'!$T$31, Calculations_SA!$H$92,0)</f>
        <v>0</v>
      </c>
    </row>
    <row r="115" spans="1:104" s="56" customFormat="1" ht="25.5">
      <c r="A115" s="96"/>
      <c r="B115" s="414"/>
      <c r="C115" s="85" t="s">
        <v>447</v>
      </c>
      <c r="D115" s="71">
        <f>D114*D$18</f>
        <v>0</v>
      </c>
      <c r="E115" s="71">
        <f t="shared" ref="E115:BP115" si="346">E114*E$18</f>
        <v>0</v>
      </c>
      <c r="F115" s="71">
        <f t="shared" si="346"/>
        <v>0</v>
      </c>
      <c r="G115" s="71">
        <f t="shared" si="346"/>
        <v>0</v>
      </c>
      <c r="H115" s="71">
        <f t="shared" si="346"/>
        <v>0</v>
      </c>
      <c r="I115" s="71">
        <f t="shared" si="346"/>
        <v>0</v>
      </c>
      <c r="J115" s="71">
        <f t="shared" si="346"/>
        <v>0</v>
      </c>
      <c r="K115" s="71">
        <f t="shared" si="346"/>
        <v>0</v>
      </c>
      <c r="L115" s="71">
        <f t="shared" si="346"/>
        <v>0</v>
      </c>
      <c r="M115" s="71">
        <f t="shared" si="346"/>
        <v>0</v>
      </c>
      <c r="N115" s="71">
        <f t="shared" si="346"/>
        <v>0</v>
      </c>
      <c r="O115" s="71">
        <f t="shared" si="346"/>
        <v>0</v>
      </c>
      <c r="P115" s="71">
        <f t="shared" si="346"/>
        <v>0</v>
      </c>
      <c r="Q115" s="71">
        <f t="shared" si="346"/>
        <v>0</v>
      </c>
      <c r="R115" s="71">
        <f t="shared" si="346"/>
        <v>0</v>
      </c>
      <c r="S115" s="71">
        <f t="shared" si="346"/>
        <v>0</v>
      </c>
      <c r="T115" s="71">
        <f t="shared" si="346"/>
        <v>0</v>
      </c>
      <c r="U115" s="71">
        <f t="shared" si="346"/>
        <v>0</v>
      </c>
      <c r="V115" s="71">
        <f t="shared" si="346"/>
        <v>0</v>
      </c>
      <c r="W115" s="71">
        <f t="shared" si="346"/>
        <v>0</v>
      </c>
      <c r="X115" s="71">
        <f t="shared" si="346"/>
        <v>0</v>
      </c>
      <c r="Y115" s="71">
        <f t="shared" si="346"/>
        <v>0</v>
      </c>
      <c r="Z115" s="71">
        <f t="shared" si="346"/>
        <v>0</v>
      </c>
      <c r="AA115" s="71">
        <f t="shared" si="346"/>
        <v>0</v>
      </c>
      <c r="AB115" s="71">
        <f t="shared" si="346"/>
        <v>0</v>
      </c>
      <c r="AC115" s="71">
        <f t="shared" si="346"/>
        <v>0</v>
      </c>
      <c r="AD115" s="71">
        <f t="shared" si="346"/>
        <v>0</v>
      </c>
      <c r="AE115" s="71">
        <f t="shared" si="346"/>
        <v>0</v>
      </c>
      <c r="AF115" s="71">
        <f t="shared" si="346"/>
        <v>0</v>
      </c>
      <c r="AG115" s="71">
        <f t="shared" si="346"/>
        <v>0</v>
      </c>
      <c r="AH115" s="71">
        <f t="shared" si="346"/>
        <v>0</v>
      </c>
      <c r="AI115" s="71">
        <f t="shared" si="346"/>
        <v>0</v>
      </c>
      <c r="AJ115" s="71">
        <f t="shared" si="346"/>
        <v>0</v>
      </c>
      <c r="AK115" s="71">
        <f t="shared" si="346"/>
        <v>0</v>
      </c>
      <c r="AL115" s="71">
        <f t="shared" si="346"/>
        <v>0</v>
      </c>
      <c r="AM115" s="71">
        <f t="shared" si="346"/>
        <v>0</v>
      </c>
      <c r="AN115" s="71">
        <f t="shared" si="346"/>
        <v>0</v>
      </c>
      <c r="AO115" s="71">
        <f t="shared" si="346"/>
        <v>0</v>
      </c>
      <c r="AP115" s="71">
        <f t="shared" si="346"/>
        <v>0</v>
      </c>
      <c r="AQ115" s="71">
        <f t="shared" si="346"/>
        <v>0</v>
      </c>
      <c r="AR115" s="71">
        <f t="shared" si="346"/>
        <v>0</v>
      </c>
      <c r="AS115" s="71">
        <f t="shared" si="346"/>
        <v>0</v>
      </c>
      <c r="AT115" s="71">
        <f t="shared" si="346"/>
        <v>0</v>
      </c>
      <c r="AU115" s="71">
        <f t="shared" si="346"/>
        <v>0</v>
      </c>
      <c r="AV115" s="71">
        <f t="shared" si="346"/>
        <v>0</v>
      </c>
      <c r="AW115" s="71">
        <f t="shared" si="346"/>
        <v>0</v>
      </c>
      <c r="AX115" s="71">
        <f t="shared" si="346"/>
        <v>0</v>
      </c>
      <c r="AY115" s="71">
        <f t="shared" si="346"/>
        <v>0</v>
      </c>
      <c r="AZ115" s="71">
        <f t="shared" si="346"/>
        <v>0</v>
      </c>
      <c r="BA115" s="71">
        <f t="shared" si="346"/>
        <v>0</v>
      </c>
      <c r="BB115" s="71">
        <f t="shared" si="346"/>
        <v>0</v>
      </c>
      <c r="BC115" s="71">
        <f t="shared" si="346"/>
        <v>0</v>
      </c>
      <c r="BD115" s="71">
        <f t="shared" si="346"/>
        <v>0</v>
      </c>
      <c r="BE115" s="71">
        <f t="shared" si="346"/>
        <v>0</v>
      </c>
      <c r="BF115" s="71">
        <f t="shared" si="346"/>
        <v>0</v>
      </c>
      <c r="BG115" s="71">
        <f t="shared" si="346"/>
        <v>0</v>
      </c>
      <c r="BH115" s="71">
        <f t="shared" si="346"/>
        <v>0</v>
      </c>
      <c r="BI115" s="71">
        <f t="shared" si="346"/>
        <v>0</v>
      </c>
      <c r="BJ115" s="71">
        <f t="shared" si="346"/>
        <v>0</v>
      </c>
      <c r="BK115" s="71">
        <f t="shared" si="346"/>
        <v>0</v>
      </c>
      <c r="BL115" s="71">
        <f t="shared" si="346"/>
        <v>0</v>
      </c>
      <c r="BM115" s="63">
        <f t="shared" si="346"/>
        <v>0</v>
      </c>
      <c r="BN115" s="63">
        <f t="shared" si="346"/>
        <v>0</v>
      </c>
      <c r="BO115" s="63">
        <f t="shared" si="346"/>
        <v>0</v>
      </c>
      <c r="BP115" s="63">
        <f t="shared" si="346"/>
        <v>0</v>
      </c>
      <c r="BQ115" s="63">
        <f t="shared" ref="BQ115:CZ115" si="347">BQ114*BQ$18</f>
        <v>0</v>
      </c>
      <c r="BR115" s="63">
        <f t="shared" si="347"/>
        <v>0</v>
      </c>
      <c r="BS115" s="63">
        <f t="shared" si="347"/>
        <v>0</v>
      </c>
      <c r="BT115" s="63">
        <f t="shared" si="347"/>
        <v>0</v>
      </c>
      <c r="BU115" s="63">
        <f t="shared" si="347"/>
        <v>0</v>
      </c>
      <c r="BV115" s="63">
        <f t="shared" si="347"/>
        <v>0</v>
      </c>
      <c r="BW115" s="63">
        <f t="shared" si="347"/>
        <v>0</v>
      </c>
      <c r="BX115" s="63">
        <f t="shared" si="347"/>
        <v>0</v>
      </c>
      <c r="BY115" s="63">
        <f t="shared" si="347"/>
        <v>0</v>
      </c>
      <c r="BZ115" s="63">
        <f t="shared" si="347"/>
        <v>0</v>
      </c>
      <c r="CA115" s="63">
        <f t="shared" si="347"/>
        <v>0</v>
      </c>
      <c r="CB115" s="63">
        <f t="shared" si="347"/>
        <v>0</v>
      </c>
      <c r="CC115" s="63">
        <f t="shared" si="347"/>
        <v>0</v>
      </c>
      <c r="CD115" s="63">
        <f t="shared" si="347"/>
        <v>0</v>
      </c>
      <c r="CE115" s="63">
        <f t="shared" si="347"/>
        <v>0</v>
      </c>
      <c r="CF115" s="63">
        <f t="shared" si="347"/>
        <v>0</v>
      </c>
      <c r="CG115" s="63">
        <f t="shared" si="347"/>
        <v>0</v>
      </c>
      <c r="CH115" s="63">
        <f t="shared" si="347"/>
        <v>0</v>
      </c>
      <c r="CI115" s="63">
        <f t="shared" si="347"/>
        <v>0</v>
      </c>
      <c r="CJ115" s="63">
        <f t="shared" si="347"/>
        <v>0</v>
      </c>
      <c r="CK115" s="63">
        <f t="shared" si="347"/>
        <v>0</v>
      </c>
      <c r="CL115" s="63">
        <f t="shared" si="347"/>
        <v>0</v>
      </c>
      <c r="CM115" s="63">
        <f t="shared" si="347"/>
        <v>0</v>
      </c>
      <c r="CN115" s="63">
        <f t="shared" si="347"/>
        <v>0</v>
      </c>
      <c r="CO115" s="63">
        <f t="shared" si="347"/>
        <v>0</v>
      </c>
      <c r="CP115" s="63">
        <f t="shared" si="347"/>
        <v>0</v>
      </c>
      <c r="CQ115" s="63">
        <f t="shared" si="347"/>
        <v>0</v>
      </c>
      <c r="CR115" s="63">
        <f t="shared" si="347"/>
        <v>0</v>
      </c>
      <c r="CS115" s="63">
        <f t="shared" si="347"/>
        <v>0</v>
      </c>
      <c r="CT115" s="63">
        <f t="shared" si="347"/>
        <v>0</v>
      </c>
      <c r="CU115" s="63">
        <f t="shared" si="347"/>
        <v>0</v>
      </c>
      <c r="CV115" s="63">
        <f t="shared" si="347"/>
        <v>0</v>
      </c>
      <c r="CW115" s="63">
        <f t="shared" si="347"/>
        <v>0</v>
      </c>
      <c r="CX115" s="63">
        <f t="shared" si="347"/>
        <v>0</v>
      </c>
      <c r="CY115" s="63">
        <f t="shared" si="347"/>
        <v>0</v>
      </c>
      <c r="CZ115" s="63">
        <f t="shared" si="347"/>
        <v>0</v>
      </c>
    </row>
    <row r="116" spans="1:104" s="56" customFormat="1">
      <c r="A116" s="96"/>
      <c r="B116" s="415"/>
      <c r="C116" s="84" t="s">
        <v>448</v>
      </c>
      <c r="D116" s="69">
        <f ca="1">SUM(OFFSET(D115,,,,$D$20))</f>
        <v>0</v>
      </c>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row>
    <row r="117" spans="1:104">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row>
    <row r="118" spans="1:104" s="195" customFormat="1">
      <c r="A118" s="20"/>
      <c r="B118" s="193" t="s">
        <v>153</v>
      </c>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c r="BT118" s="196"/>
      <c r="BU118" s="196"/>
      <c r="BV118" s="196"/>
      <c r="BW118" s="196"/>
      <c r="BX118" s="196"/>
      <c r="BY118" s="196"/>
      <c r="BZ118" s="196"/>
      <c r="CA118" s="196"/>
      <c r="CB118" s="196"/>
      <c r="CC118" s="196"/>
      <c r="CD118" s="196"/>
      <c r="CE118" s="196"/>
      <c r="CF118" s="196"/>
      <c r="CG118" s="196"/>
      <c r="CH118" s="196"/>
      <c r="CI118" s="196"/>
      <c r="CJ118" s="196"/>
      <c r="CK118" s="196"/>
      <c r="CL118" s="196"/>
      <c r="CM118" s="196"/>
      <c r="CN118" s="196"/>
      <c r="CO118" s="196"/>
      <c r="CP118" s="196"/>
      <c r="CQ118" s="196"/>
      <c r="CR118" s="196"/>
      <c r="CS118" s="196"/>
      <c r="CT118" s="196"/>
      <c r="CU118" s="196"/>
      <c r="CV118" s="196"/>
      <c r="CW118" s="196"/>
      <c r="CX118" s="196"/>
      <c r="CY118" s="196"/>
      <c r="CZ118" s="196"/>
    </row>
    <row r="119" spans="1:104" s="30" customFormat="1">
      <c r="A119" s="20"/>
      <c r="B119" s="77"/>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94"/>
      <c r="CB119" s="94"/>
      <c r="CC119" s="94"/>
      <c r="CD119" s="94"/>
      <c r="CE119" s="94"/>
      <c r="CF119" s="94"/>
      <c r="CG119" s="94"/>
      <c r="CH119" s="94"/>
      <c r="CI119" s="94"/>
      <c r="CJ119" s="94"/>
      <c r="CK119" s="94"/>
      <c r="CL119" s="94"/>
      <c r="CM119" s="94"/>
      <c r="CN119" s="94"/>
      <c r="CO119" s="94"/>
      <c r="CP119" s="94"/>
      <c r="CQ119" s="94"/>
      <c r="CR119" s="94"/>
      <c r="CS119" s="94"/>
      <c r="CT119" s="94"/>
      <c r="CU119" s="94"/>
      <c r="CV119" s="94"/>
      <c r="CW119" s="94"/>
      <c r="CX119" s="94"/>
      <c r="CY119" s="94"/>
      <c r="CZ119" s="94"/>
    </row>
    <row r="120" spans="1:104">
      <c r="B120" s="78" t="s">
        <v>187</v>
      </c>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c r="AY120" s="90"/>
      <c r="AZ120" s="90"/>
      <c r="BA120" s="90"/>
      <c r="BB120" s="90"/>
      <c r="BC120" s="90"/>
      <c r="BD120" s="90"/>
      <c r="BE120" s="90"/>
      <c r="BF120" s="90"/>
      <c r="BG120" s="90"/>
      <c r="BH120" s="90"/>
      <c r="BI120" s="90"/>
      <c r="BJ120" s="90"/>
      <c r="BK120" s="90"/>
      <c r="BL120" s="90"/>
      <c r="BM120" s="90"/>
      <c r="BN120" s="90"/>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row>
    <row r="121" spans="1:104" s="56" customFormat="1">
      <c r="A121" s="96"/>
      <c r="B121" s="413" t="s">
        <v>116</v>
      </c>
      <c r="C121" s="84" t="s">
        <v>451</v>
      </c>
      <c r="D121" s="63">
        <f>Calculations_SA!C105</f>
        <v>0</v>
      </c>
      <c r="E121" s="63">
        <f>D121</f>
        <v>0</v>
      </c>
      <c r="F121" s="63">
        <f t="shared" ref="F121:BQ121" si="348">E121</f>
        <v>0</v>
      </c>
      <c r="G121" s="63">
        <f t="shared" si="348"/>
        <v>0</v>
      </c>
      <c r="H121" s="63">
        <f t="shared" si="348"/>
        <v>0</v>
      </c>
      <c r="I121" s="63">
        <f t="shared" si="348"/>
        <v>0</v>
      </c>
      <c r="J121" s="63">
        <f t="shared" si="348"/>
        <v>0</v>
      </c>
      <c r="K121" s="63">
        <f t="shared" si="348"/>
        <v>0</v>
      </c>
      <c r="L121" s="63">
        <f t="shared" si="348"/>
        <v>0</v>
      </c>
      <c r="M121" s="63">
        <f t="shared" si="348"/>
        <v>0</v>
      </c>
      <c r="N121" s="63">
        <f t="shared" si="348"/>
        <v>0</v>
      </c>
      <c r="O121" s="63">
        <f t="shared" si="348"/>
        <v>0</v>
      </c>
      <c r="P121" s="63">
        <f t="shared" si="348"/>
        <v>0</v>
      </c>
      <c r="Q121" s="63">
        <f t="shared" si="348"/>
        <v>0</v>
      </c>
      <c r="R121" s="63">
        <f t="shared" si="348"/>
        <v>0</v>
      </c>
      <c r="S121" s="63">
        <f t="shared" si="348"/>
        <v>0</v>
      </c>
      <c r="T121" s="63">
        <f t="shared" si="348"/>
        <v>0</v>
      </c>
      <c r="U121" s="63">
        <f t="shared" si="348"/>
        <v>0</v>
      </c>
      <c r="V121" s="63">
        <f t="shared" si="348"/>
        <v>0</v>
      </c>
      <c r="W121" s="63">
        <f t="shared" si="348"/>
        <v>0</v>
      </c>
      <c r="X121" s="63">
        <f t="shared" si="348"/>
        <v>0</v>
      </c>
      <c r="Y121" s="63">
        <f t="shared" si="348"/>
        <v>0</v>
      </c>
      <c r="Z121" s="63">
        <f t="shared" si="348"/>
        <v>0</v>
      </c>
      <c r="AA121" s="63">
        <f t="shared" si="348"/>
        <v>0</v>
      </c>
      <c r="AB121" s="63">
        <f t="shared" si="348"/>
        <v>0</v>
      </c>
      <c r="AC121" s="63">
        <f t="shared" si="348"/>
        <v>0</v>
      </c>
      <c r="AD121" s="63">
        <f t="shared" si="348"/>
        <v>0</v>
      </c>
      <c r="AE121" s="63">
        <f t="shared" si="348"/>
        <v>0</v>
      </c>
      <c r="AF121" s="63">
        <f t="shared" si="348"/>
        <v>0</v>
      </c>
      <c r="AG121" s="63">
        <f t="shared" si="348"/>
        <v>0</v>
      </c>
      <c r="AH121" s="63">
        <f t="shared" si="348"/>
        <v>0</v>
      </c>
      <c r="AI121" s="63">
        <f t="shared" si="348"/>
        <v>0</v>
      </c>
      <c r="AJ121" s="63">
        <f t="shared" si="348"/>
        <v>0</v>
      </c>
      <c r="AK121" s="63">
        <f t="shared" si="348"/>
        <v>0</v>
      </c>
      <c r="AL121" s="63">
        <f t="shared" si="348"/>
        <v>0</v>
      </c>
      <c r="AM121" s="63">
        <f t="shared" si="348"/>
        <v>0</v>
      </c>
      <c r="AN121" s="63">
        <f t="shared" si="348"/>
        <v>0</v>
      </c>
      <c r="AO121" s="63">
        <f t="shared" si="348"/>
        <v>0</v>
      </c>
      <c r="AP121" s="63">
        <f t="shared" si="348"/>
        <v>0</v>
      </c>
      <c r="AQ121" s="63">
        <f t="shared" si="348"/>
        <v>0</v>
      </c>
      <c r="AR121" s="63">
        <f t="shared" si="348"/>
        <v>0</v>
      </c>
      <c r="AS121" s="63">
        <f t="shared" si="348"/>
        <v>0</v>
      </c>
      <c r="AT121" s="63">
        <f t="shared" si="348"/>
        <v>0</v>
      </c>
      <c r="AU121" s="63">
        <f t="shared" si="348"/>
        <v>0</v>
      </c>
      <c r="AV121" s="63">
        <f t="shared" si="348"/>
        <v>0</v>
      </c>
      <c r="AW121" s="63">
        <f t="shared" si="348"/>
        <v>0</v>
      </c>
      <c r="AX121" s="63">
        <f t="shared" si="348"/>
        <v>0</v>
      </c>
      <c r="AY121" s="63">
        <f t="shared" si="348"/>
        <v>0</v>
      </c>
      <c r="AZ121" s="63">
        <f t="shared" si="348"/>
        <v>0</v>
      </c>
      <c r="BA121" s="63">
        <f t="shared" si="348"/>
        <v>0</v>
      </c>
      <c r="BB121" s="63">
        <f t="shared" si="348"/>
        <v>0</v>
      </c>
      <c r="BC121" s="63">
        <f t="shared" si="348"/>
        <v>0</v>
      </c>
      <c r="BD121" s="63">
        <f t="shared" si="348"/>
        <v>0</v>
      </c>
      <c r="BE121" s="63">
        <f t="shared" si="348"/>
        <v>0</v>
      </c>
      <c r="BF121" s="63">
        <f t="shared" si="348"/>
        <v>0</v>
      </c>
      <c r="BG121" s="63">
        <f t="shared" si="348"/>
        <v>0</v>
      </c>
      <c r="BH121" s="63">
        <f t="shared" si="348"/>
        <v>0</v>
      </c>
      <c r="BI121" s="63">
        <f t="shared" si="348"/>
        <v>0</v>
      </c>
      <c r="BJ121" s="63">
        <f t="shared" si="348"/>
        <v>0</v>
      </c>
      <c r="BK121" s="63">
        <f t="shared" si="348"/>
        <v>0</v>
      </c>
      <c r="BL121" s="63">
        <f t="shared" si="348"/>
        <v>0</v>
      </c>
      <c r="BM121" s="63">
        <f t="shared" si="348"/>
        <v>0</v>
      </c>
      <c r="BN121" s="63">
        <f t="shared" si="348"/>
        <v>0</v>
      </c>
      <c r="BO121" s="63">
        <f t="shared" si="348"/>
        <v>0</v>
      </c>
      <c r="BP121" s="63">
        <f t="shared" si="348"/>
        <v>0</v>
      </c>
      <c r="BQ121" s="63">
        <f t="shared" si="348"/>
        <v>0</v>
      </c>
      <c r="BR121" s="63">
        <f t="shared" ref="BR121:CZ121" si="349">BQ121</f>
        <v>0</v>
      </c>
      <c r="BS121" s="63">
        <f t="shared" si="349"/>
        <v>0</v>
      </c>
      <c r="BT121" s="63">
        <f t="shared" si="349"/>
        <v>0</v>
      </c>
      <c r="BU121" s="63">
        <f t="shared" si="349"/>
        <v>0</v>
      </c>
      <c r="BV121" s="63">
        <f t="shared" si="349"/>
        <v>0</v>
      </c>
      <c r="BW121" s="63">
        <f t="shared" si="349"/>
        <v>0</v>
      </c>
      <c r="BX121" s="63">
        <f t="shared" si="349"/>
        <v>0</v>
      </c>
      <c r="BY121" s="63">
        <f t="shared" si="349"/>
        <v>0</v>
      </c>
      <c r="BZ121" s="63">
        <f t="shared" si="349"/>
        <v>0</v>
      </c>
      <c r="CA121" s="63">
        <f t="shared" si="349"/>
        <v>0</v>
      </c>
      <c r="CB121" s="63">
        <f t="shared" si="349"/>
        <v>0</v>
      </c>
      <c r="CC121" s="63">
        <f t="shared" si="349"/>
        <v>0</v>
      </c>
      <c r="CD121" s="63">
        <f t="shared" si="349"/>
        <v>0</v>
      </c>
      <c r="CE121" s="63">
        <f t="shared" si="349"/>
        <v>0</v>
      </c>
      <c r="CF121" s="63">
        <f t="shared" si="349"/>
        <v>0</v>
      </c>
      <c r="CG121" s="63">
        <f t="shared" si="349"/>
        <v>0</v>
      </c>
      <c r="CH121" s="63">
        <f t="shared" si="349"/>
        <v>0</v>
      </c>
      <c r="CI121" s="63">
        <f t="shared" si="349"/>
        <v>0</v>
      </c>
      <c r="CJ121" s="63">
        <f t="shared" si="349"/>
        <v>0</v>
      </c>
      <c r="CK121" s="63">
        <f t="shared" si="349"/>
        <v>0</v>
      </c>
      <c r="CL121" s="63">
        <f t="shared" si="349"/>
        <v>0</v>
      </c>
      <c r="CM121" s="63">
        <f t="shared" si="349"/>
        <v>0</v>
      </c>
      <c r="CN121" s="63">
        <f t="shared" si="349"/>
        <v>0</v>
      </c>
      <c r="CO121" s="63">
        <f t="shared" si="349"/>
        <v>0</v>
      </c>
      <c r="CP121" s="63">
        <f t="shared" si="349"/>
        <v>0</v>
      </c>
      <c r="CQ121" s="63">
        <f t="shared" si="349"/>
        <v>0</v>
      </c>
      <c r="CR121" s="63">
        <f t="shared" si="349"/>
        <v>0</v>
      </c>
      <c r="CS121" s="63">
        <f t="shared" si="349"/>
        <v>0</v>
      </c>
      <c r="CT121" s="63">
        <f t="shared" si="349"/>
        <v>0</v>
      </c>
      <c r="CU121" s="63">
        <f t="shared" si="349"/>
        <v>0</v>
      </c>
      <c r="CV121" s="63">
        <f t="shared" si="349"/>
        <v>0</v>
      </c>
      <c r="CW121" s="63">
        <f t="shared" si="349"/>
        <v>0</v>
      </c>
      <c r="CX121" s="63">
        <f t="shared" si="349"/>
        <v>0</v>
      </c>
      <c r="CY121" s="63">
        <f t="shared" si="349"/>
        <v>0</v>
      </c>
      <c r="CZ121" s="63">
        <f t="shared" si="349"/>
        <v>0</v>
      </c>
    </row>
    <row r="122" spans="1:104" s="56" customFormat="1">
      <c r="A122" s="96"/>
      <c r="B122" s="414"/>
      <c r="C122" s="84" t="s">
        <v>446</v>
      </c>
      <c r="D122" s="63">
        <f>IF(D$16 &lt;= 'Data inputs'!$R$42, Calculations_SA!$C$120,0)</f>
        <v>0</v>
      </c>
      <c r="E122" s="63">
        <f>IF(E$16 &lt;= 'Data inputs'!$R$42, Calculations_SA!$C$120,0)</f>
        <v>0</v>
      </c>
      <c r="F122" s="63">
        <f>IF(F$16 &lt;= 'Data inputs'!$R$42, Calculations_SA!$C$120,0)</f>
        <v>0</v>
      </c>
      <c r="G122" s="63">
        <f>IF(G$16 &lt;= 'Data inputs'!$R$42, Calculations_SA!$C$120,0)</f>
        <v>0</v>
      </c>
      <c r="H122" s="63">
        <f>IF(H$16 &lt;= 'Data inputs'!$R$42, Calculations_SA!$C$120,0)</f>
        <v>0</v>
      </c>
      <c r="I122" s="63">
        <f>IF(I$16 &lt;= 'Data inputs'!$R$42, Calculations_SA!$C$120,0)</f>
        <v>0</v>
      </c>
      <c r="J122" s="63">
        <f>IF(J$16 &lt;= 'Data inputs'!$R$42, Calculations_SA!$C$120,0)</f>
        <v>0</v>
      </c>
      <c r="K122" s="63">
        <f>IF(K$16 &lt;= 'Data inputs'!$R$42, Calculations_SA!$C$120,0)</f>
        <v>0</v>
      </c>
      <c r="L122" s="63">
        <f>IF(L$16 &lt;= 'Data inputs'!$R$42, Calculations_SA!$C$120,0)</f>
        <v>0</v>
      </c>
      <c r="M122" s="63">
        <f>IF(M$16 &lt;= 'Data inputs'!$R$42, Calculations_SA!$C$120,0)</f>
        <v>0</v>
      </c>
      <c r="N122" s="63">
        <f>IF(N$16 &lt;= 'Data inputs'!$R$42, Calculations_SA!$C$120,0)</f>
        <v>0</v>
      </c>
      <c r="O122" s="63">
        <f>IF(O$16 &lt;= 'Data inputs'!$R$42, Calculations_SA!$C$120,0)</f>
        <v>0</v>
      </c>
      <c r="P122" s="63">
        <f>IF(P$16 &lt;= 'Data inputs'!$R$42, Calculations_SA!$C$120,0)</f>
        <v>0</v>
      </c>
      <c r="Q122" s="63">
        <f>IF(Q$16 &lt;= 'Data inputs'!$R$42, Calculations_SA!$C$120,0)</f>
        <v>0</v>
      </c>
      <c r="R122" s="63">
        <f>IF(R$16 &lt;= 'Data inputs'!$R$42, Calculations_SA!$C$120,0)</f>
        <v>0</v>
      </c>
      <c r="S122" s="63">
        <f>IF(S$16 &lt;= 'Data inputs'!$R$42, Calculations_SA!$C$120,0)</f>
        <v>0</v>
      </c>
      <c r="T122" s="63">
        <f>IF(T$16 &lt;= 'Data inputs'!$R$42, Calculations_SA!$C$120,0)</f>
        <v>0</v>
      </c>
      <c r="U122" s="63">
        <f>IF(U$16 &lt;= 'Data inputs'!$R$42, Calculations_SA!$C$120,0)</f>
        <v>0</v>
      </c>
      <c r="V122" s="63">
        <f>IF(V$16 &lt;= 'Data inputs'!$R$42, Calculations_SA!$C$120,0)</f>
        <v>0</v>
      </c>
      <c r="W122" s="63">
        <f>IF(W$16 &lt;= 'Data inputs'!$R$42, Calculations_SA!$C$120,0)</f>
        <v>0</v>
      </c>
      <c r="X122" s="63">
        <f>IF(X$16 &lt;= 'Data inputs'!$R$42, Calculations_SA!$C$120,0)</f>
        <v>0</v>
      </c>
      <c r="Y122" s="63">
        <f>IF(Y$16 &lt;= 'Data inputs'!$R$42, Calculations_SA!$C$120,0)</f>
        <v>0</v>
      </c>
      <c r="Z122" s="63">
        <f>IF(Z$16 &lt;= 'Data inputs'!$R$42, Calculations_SA!$C$120,0)</f>
        <v>0</v>
      </c>
      <c r="AA122" s="63">
        <f>IF(AA$16 &lt;= 'Data inputs'!$R$42, Calculations_SA!$C$120,0)</f>
        <v>0</v>
      </c>
      <c r="AB122" s="63">
        <f>IF(AB$16 &lt;= 'Data inputs'!$R$42, Calculations_SA!$C$120,0)</f>
        <v>0</v>
      </c>
      <c r="AC122" s="63">
        <f>IF(AC$16 &lt;= 'Data inputs'!$R$42, Calculations_SA!$C$120,0)</f>
        <v>0</v>
      </c>
      <c r="AD122" s="63">
        <f>IF(AD$16 &lt;= 'Data inputs'!$R$42, Calculations_SA!$C$120,0)</f>
        <v>0</v>
      </c>
      <c r="AE122" s="63">
        <f>IF(AE$16 &lt;= 'Data inputs'!$R$42, Calculations_SA!$C$120,0)</f>
        <v>0</v>
      </c>
      <c r="AF122" s="63">
        <f>IF(AF$16 &lt;= 'Data inputs'!$R$42, Calculations_SA!$C$120,0)</f>
        <v>0</v>
      </c>
      <c r="AG122" s="63">
        <f>IF(AG$16 &lt;= 'Data inputs'!$R$42, Calculations_SA!$C$120,0)</f>
        <v>0</v>
      </c>
      <c r="AH122" s="63">
        <f>IF(AH$16 &lt;= 'Data inputs'!$R$42, Calculations_SA!$C$120,0)</f>
        <v>0</v>
      </c>
      <c r="AI122" s="63">
        <f>IF(AI$16 &lt;= 'Data inputs'!$R$42, Calculations_SA!$C$120,0)</f>
        <v>0</v>
      </c>
      <c r="AJ122" s="63">
        <f>IF(AJ$16 &lt;= 'Data inputs'!$R$42, Calculations_SA!$C$120,0)</f>
        <v>0</v>
      </c>
      <c r="AK122" s="63">
        <f>IF(AK$16 &lt;= 'Data inputs'!$R$42, Calculations_SA!$C$120,0)</f>
        <v>0</v>
      </c>
      <c r="AL122" s="63">
        <f>IF(AL$16 &lt;= 'Data inputs'!$R$42, Calculations_SA!$C$120,0)</f>
        <v>0</v>
      </c>
      <c r="AM122" s="63">
        <f>IF(AM$16 &lt;= 'Data inputs'!$R$42, Calculations_SA!$C$120,0)</f>
        <v>0</v>
      </c>
      <c r="AN122" s="63">
        <f>IF(AN$16 &lt;= 'Data inputs'!$R$42, Calculations_SA!$C$120,0)</f>
        <v>0</v>
      </c>
      <c r="AO122" s="63">
        <f>IF(AO$16 &lt;= 'Data inputs'!$R$42, Calculations_SA!$C$120,0)</f>
        <v>0</v>
      </c>
      <c r="AP122" s="63">
        <f>IF(AP$16 &lt;= 'Data inputs'!$R$42, Calculations_SA!$C$120,0)</f>
        <v>0</v>
      </c>
      <c r="AQ122" s="63">
        <f>IF(AQ$16 &lt;= 'Data inputs'!$R$42, Calculations_SA!$C$120,0)</f>
        <v>0</v>
      </c>
      <c r="AR122" s="63">
        <f>IF(AR$16 &lt;= 'Data inputs'!$R$42, Calculations_SA!$C$120,0)</f>
        <v>0</v>
      </c>
      <c r="AS122" s="63">
        <f>IF(AS$16 &lt;= 'Data inputs'!$R$42, Calculations_SA!$C$120,0)</f>
        <v>0</v>
      </c>
      <c r="AT122" s="63">
        <f>IF(AT$16 &lt;= 'Data inputs'!$R$42, Calculations_SA!$C$120,0)</f>
        <v>0</v>
      </c>
      <c r="AU122" s="63">
        <f>IF(AU$16 &lt;= 'Data inputs'!$R$42, Calculations_SA!$C$120,0)</f>
        <v>0</v>
      </c>
      <c r="AV122" s="63">
        <f>IF(AV$16 &lt;= 'Data inputs'!$R$42, Calculations_SA!$C$120,0)</f>
        <v>0</v>
      </c>
      <c r="AW122" s="63">
        <f>IF(AW$16 &lt;= 'Data inputs'!$R$42, Calculations_SA!$C$120,0)</f>
        <v>0</v>
      </c>
      <c r="AX122" s="63">
        <f>IF(AX$16 &lt;= 'Data inputs'!$R$42, Calculations_SA!$C$120,0)</f>
        <v>0</v>
      </c>
      <c r="AY122" s="63">
        <f>IF(AY$16 &lt;= 'Data inputs'!$R$42, Calculations_SA!$C$120,0)</f>
        <v>0</v>
      </c>
      <c r="AZ122" s="63">
        <f>IF(AZ$16 &lt;= 'Data inputs'!$R$42, Calculations_SA!$C$120,0)</f>
        <v>0</v>
      </c>
      <c r="BA122" s="63">
        <f>IF(BA$16 &lt;= 'Data inputs'!$R$42, Calculations_SA!$C$120,0)</f>
        <v>0</v>
      </c>
      <c r="BB122" s="63">
        <f>IF(BB$16 &lt;= 'Data inputs'!$R$42, Calculations_SA!$C$120,0)</f>
        <v>0</v>
      </c>
      <c r="BC122" s="63">
        <f>IF(BC$16 &lt;= 'Data inputs'!$R$42, Calculations_SA!$C$120,0)</f>
        <v>0</v>
      </c>
      <c r="BD122" s="63">
        <f>IF(BD$16 &lt;= 'Data inputs'!$R$42, Calculations_SA!$C$120,0)</f>
        <v>0</v>
      </c>
      <c r="BE122" s="63">
        <f>IF(BE$16 &lt;= 'Data inputs'!$R$42, Calculations_SA!$C$120,0)</f>
        <v>0</v>
      </c>
      <c r="BF122" s="63">
        <f>IF(BF$16 &lt;= 'Data inputs'!$R$42, Calculations_SA!$C$120,0)</f>
        <v>0</v>
      </c>
      <c r="BG122" s="63">
        <f>IF(BG$16 &lt;= 'Data inputs'!$R$42, Calculations_SA!$C$120,0)</f>
        <v>0</v>
      </c>
      <c r="BH122" s="63">
        <f>IF(BH$16 &lt;= 'Data inputs'!$R$42, Calculations_SA!$C$120,0)</f>
        <v>0</v>
      </c>
      <c r="BI122" s="63">
        <f>IF(BI$16 &lt;= 'Data inputs'!$R$42, Calculations_SA!$C$120,0)</f>
        <v>0</v>
      </c>
      <c r="BJ122" s="63">
        <f>IF(BJ$16 &lt;= 'Data inputs'!$R$42, Calculations_SA!$C$120,0)</f>
        <v>0</v>
      </c>
      <c r="BK122" s="63">
        <f>IF(BK$16 &lt;= 'Data inputs'!$R$42, Calculations_SA!$C$120,0)</f>
        <v>0</v>
      </c>
      <c r="BL122" s="63">
        <f>IF(BL$16 &lt;= 'Data inputs'!$R$42, Calculations_SA!$C$120,0)</f>
        <v>0</v>
      </c>
      <c r="BM122" s="63">
        <f>IF(BM$16 &lt;= 'Data inputs'!$R$42, Calculations_SA!$C$120,0)</f>
        <v>0</v>
      </c>
      <c r="BN122" s="63">
        <f>IF(BN$16 &lt;= 'Data inputs'!$R$42, Calculations_SA!$C$120,0)</f>
        <v>0</v>
      </c>
      <c r="BO122" s="63">
        <f>IF(BO$16 &lt;= 'Data inputs'!$R$42, Calculations_SA!$C$120,0)</f>
        <v>0</v>
      </c>
      <c r="BP122" s="63">
        <f>IF(BP$16 &lt;= 'Data inputs'!$R$42, Calculations_SA!$C$120,0)</f>
        <v>0</v>
      </c>
      <c r="BQ122" s="63">
        <f>IF(BQ$16 &lt;= 'Data inputs'!$R$42, Calculations_SA!$C$120,0)</f>
        <v>0</v>
      </c>
      <c r="BR122" s="63">
        <f>IF(BR$16 &lt;= 'Data inputs'!$R$42, Calculations_SA!$C$120,0)</f>
        <v>0</v>
      </c>
      <c r="BS122" s="63">
        <f>IF(BS$16 &lt;= 'Data inputs'!$R$42, Calculations_SA!$C$120,0)</f>
        <v>0</v>
      </c>
      <c r="BT122" s="63">
        <f>IF(BT$16 &lt;= 'Data inputs'!$R$42, Calculations_SA!$C$120,0)</f>
        <v>0</v>
      </c>
      <c r="BU122" s="63">
        <f>IF(BU$16 &lt;= 'Data inputs'!$R$42, Calculations_SA!$C$120,0)</f>
        <v>0</v>
      </c>
      <c r="BV122" s="63">
        <f>IF(BV$16 &lt;= 'Data inputs'!$R$42, Calculations_SA!$C$120,0)</f>
        <v>0</v>
      </c>
      <c r="BW122" s="63">
        <f>IF(BW$16 &lt;= 'Data inputs'!$R$42, Calculations_SA!$C$120,0)</f>
        <v>0</v>
      </c>
      <c r="BX122" s="63">
        <f>IF(BX$16 &lt;= 'Data inputs'!$R$42, Calculations_SA!$C$120,0)</f>
        <v>0</v>
      </c>
      <c r="BY122" s="63">
        <f>IF(BY$16 &lt;= 'Data inputs'!$R$42, Calculations_SA!$C$120,0)</f>
        <v>0</v>
      </c>
      <c r="BZ122" s="63">
        <f>IF(BZ$16 &lt;= 'Data inputs'!$R$42, Calculations_SA!$C$120,0)</f>
        <v>0</v>
      </c>
      <c r="CA122" s="63">
        <f>IF(CA$16 &lt;= 'Data inputs'!$R$42, Calculations_SA!$C$120,0)</f>
        <v>0</v>
      </c>
      <c r="CB122" s="63">
        <f>IF(CB$16 &lt;= 'Data inputs'!$R$42, Calculations_SA!$C$120,0)</f>
        <v>0</v>
      </c>
      <c r="CC122" s="63">
        <f>IF(CC$16 &lt;= 'Data inputs'!$R$42, Calculations_SA!$C$120,0)</f>
        <v>0</v>
      </c>
      <c r="CD122" s="63">
        <f>IF(CD$16 &lt;= 'Data inputs'!$R$42, Calculations_SA!$C$120,0)</f>
        <v>0</v>
      </c>
      <c r="CE122" s="63">
        <f>IF(CE$16 &lt;= 'Data inputs'!$R$42, Calculations_SA!$C$120,0)</f>
        <v>0</v>
      </c>
      <c r="CF122" s="63">
        <f>IF(CF$16 &lt;= 'Data inputs'!$R$42, Calculations_SA!$C$120,0)</f>
        <v>0</v>
      </c>
      <c r="CG122" s="63">
        <f>IF(CG$16 &lt;= 'Data inputs'!$R$42, Calculations_SA!$C$120,0)</f>
        <v>0</v>
      </c>
      <c r="CH122" s="63">
        <f>IF(CH$16 &lt;= 'Data inputs'!$R$42, Calculations_SA!$C$120,0)</f>
        <v>0</v>
      </c>
      <c r="CI122" s="63">
        <f>IF(CI$16 &lt;= 'Data inputs'!$R$42, Calculations_SA!$C$120,0)</f>
        <v>0</v>
      </c>
      <c r="CJ122" s="63">
        <f>IF(CJ$16 &lt;= 'Data inputs'!$R$42, Calculations_SA!$C$120,0)</f>
        <v>0</v>
      </c>
      <c r="CK122" s="63">
        <f>IF(CK$16 &lt;= 'Data inputs'!$R$42, Calculations_SA!$C$120,0)</f>
        <v>0</v>
      </c>
      <c r="CL122" s="63">
        <f>IF(CL$16 &lt;= 'Data inputs'!$R$42, Calculations_SA!$C$120,0)</f>
        <v>0</v>
      </c>
      <c r="CM122" s="63">
        <f>IF(CM$16 &lt;= 'Data inputs'!$R$42, Calculations_SA!$C$120,0)</f>
        <v>0</v>
      </c>
      <c r="CN122" s="63">
        <f>IF(CN$16 &lt;= 'Data inputs'!$R$42, Calculations_SA!$C$120,0)</f>
        <v>0</v>
      </c>
      <c r="CO122" s="63">
        <f>IF(CO$16 &lt;= 'Data inputs'!$R$42, Calculations_SA!$C$120,0)</f>
        <v>0</v>
      </c>
      <c r="CP122" s="63">
        <f>IF(CP$16 &lt;= 'Data inputs'!$R$42, Calculations_SA!$C$120,0)</f>
        <v>0</v>
      </c>
      <c r="CQ122" s="63">
        <f>IF(CQ$16 &lt;= 'Data inputs'!$R$42, Calculations_SA!$C$120,0)</f>
        <v>0</v>
      </c>
      <c r="CR122" s="63">
        <f>IF(CR$16 &lt;= 'Data inputs'!$R$42, Calculations_SA!$C$120,0)</f>
        <v>0</v>
      </c>
      <c r="CS122" s="63">
        <f>IF(CS$16 &lt;= 'Data inputs'!$R$42, Calculations_SA!$C$120,0)</f>
        <v>0</v>
      </c>
      <c r="CT122" s="63">
        <f>IF(CT$16 &lt;= 'Data inputs'!$R$42, Calculations_SA!$C$120,0)</f>
        <v>0</v>
      </c>
      <c r="CU122" s="63">
        <f>IF(CU$16 &lt;= 'Data inputs'!$R$42, Calculations_SA!$C$120,0)</f>
        <v>0</v>
      </c>
      <c r="CV122" s="63">
        <f>IF(CV$16 &lt;= 'Data inputs'!$R$42, Calculations_SA!$C$120,0)</f>
        <v>0</v>
      </c>
      <c r="CW122" s="63">
        <f>IF(CW$16 &lt;= 'Data inputs'!$R$42, Calculations_SA!$C$120,0)</f>
        <v>0</v>
      </c>
      <c r="CX122" s="63">
        <f>IF(CX$16 &lt;= 'Data inputs'!$R$42, Calculations_SA!$C$120,0)</f>
        <v>0</v>
      </c>
      <c r="CY122" s="63">
        <f>IF(CY$16 &lt;= 'Data inputs'!$R$42, Calculations_SA!$C$120,0)</f>
        <v>0</v>
      </c>
      <c r="CZ122" s="63">
        <f>IF(CZ$16 &lt;= 'Data inputs'!$R$42, Calculations_SA!$C$120,0)</f>
        <v>0</v>
      </c>
    </row>
    <row r="123" spans="1:104" s="56" customFormat="1" ht="25.5">
      <c r="A123" s="96"/>
      <c r="B123" s="414"/>
      <c r="C123" s="85" t="s">
        <v>447</v>
      </c>
      <c r="D123" s="63">
        <f>D122*D$18</f>
        <v>0</v>
      </c>
      <c r="E123" s="63">
        <f t="shared" ref="E123:BP123" si="350">E122*E$18</f>
        <v>0</v>
      </c>
      <c r="F123" s="63">
        <f t="shared" si="350"/>
        <v>0</v>
      </c>
      <c r="G123" s="63">
        <f t="shared" si="350"/>
        <v>0</v>
      </c>
      <c r="H123" s="63">
        <f t="shared" si="350"/>
        <v>0</v>
      </c>
      <c r="I123" s="63">
        <f t="shared" si="350"/>
        <v>0</v>
      </c>
      <c r="J123" s="63">
        <f t="shared" si="350"/>
        <v>0</v>
      </c>
      <c r="K123" s="63">
        <f t="shared" si="350"/>
        <v>0</v>
      </c>
      <c r="L123" s="63">
        <f t="shared" si="350"/>
        <v>0</v>
      </c>
      <c r="M123" s="63">
        <f t="shared" si="350"/>
        <v>0</v>
      </c>
      <c r="N123" s="63">
        <f t="shared" si="350"/>
        <v>0</v>
      </c>
      <c r="O123" s="63">
        <f t="shared" si="350"/>
        <v>0</v>
      </c>
      <c r="P123" s="63">
        <f t="shared" si="350"/>
        <v>0</v>
      </c>
      <c r="Q123" s="63">
        <f t="shared" si="350"/>
        <v>0</v>
      </c>
      <c r="R123" s="63">
        <f t="shared" si="350"/>
        <v>0</v>
      </c>
      <c r="S123" s="63">
        <f t="shared" si="350"/>
        <v>0</v>
      </c>
      <c r="T123" s="63">
        <f t="shared" si="350"/>
        <v>0</v>
      </c>
      <c r="U123" s="63">
        <f t="shared" si="350"/>
        <v>0</v>
      </c>
      <c r="V123" s="63">
        <f t="shared" si="350"/>
        <v>0</v>
      </c>
      <c r="W123" s="63">
        <f t="shared" si="350"/>
        <v>0</v>
      </c>
      <c r="X123" s="63">
        <f t="shared" si="350"/>
        <v>0</v>
      </c>
      <c r="Y123" s="63">
        <f t="shared" si="350"/>
        <v>0</v>
      </c>
      <c r="Z123" s="63">
        <f t="shared" si="350"/>
        <v>0</v>
      </c>
      <c r="AA123" s="63">
        <f t="shared" si="350"/>
        <v>0</v>
      </c>
      <c r="AB123" s="63">
        <f t="shared" si="350"/>
        <v>0</v>
      </c>
      <c r="AC123" s="63">
        <f t="shared" si="350"/>
        <v>0</v>
      </c>
      <c r="AD123" s="63">
        <f t="shared" si="350"/>
        <v>0</v>
      </c>
      <c r="AE123" s="63">
        <f t="shared" si="350"/>
        <v>0</v>
      </c>
      <c r="AF123" s="63">
        <f t="shared" si="350"/>
        <v>0</v>
      </c>
      <c r="AG123" s="63">
        <f t="shared" si="350"/>
        <v>0</v>
      </c>
      <c r="AH123" s="63">
        <f t="shared" si="350"/>
        <v>0</v>
      </c>
      <c r="AI123" s="63">
        <f t="shared" si="350"/>
        <v>0</v>
      </c>
      <c r="AJ123" s="63">
        <f t="shared" si="350"/>
        <v>0</v>
      </c>
      <c r="AK123" s="63">
        <f t="shared" si="350"/>
        <v>0</v>
      </c>
      <c r="AL123" s="63">
        <f t="shared" si="350"/>
        <v>0</v>
      </c>
      <c r="AM123" s="63">
        <f t="shared" si="350"/>
        <v>0</v>
      </c>
      <c r="AN123" s="63">
        <f t="shared" si="350"/>
        <v>0</v>
      </c>
      <c r="AO123" s="63">
        <f t="shared" si="350"/>
        <v>0</v>
      </c>
      <c r="AP123" s="63">
        <f t="shared" si="350"/>
        <v>0</v>
      </c>
      <c r="AQ123" s="63">
        <f t="shared" si="350"/>
        <v>0</v>
      </c>
      <c r="AR123" s="63">
        <f t="shared" si="350"/>
        <v>0</v>
      </c>
      <c r="AS123" s="63">
        <f t="shared" si="350"/>
        <v>0</v>
      </c>
      <c r="AT123" s="63">
        <f t="shared" si="350"/>
        <v>0</v>
      </c>
      <c r="AU123" s="63">
        <f t="shared" si="350"/>
        <v>0</v>
      </c>
      <c r="AV123" s="63">
        <f t="shared" si="350"/>
        <v>0</v>
      </c>
      <c r="AW123" s="63">
        <f t="shared" si="350"/>
        <v>0</v>
      </c>
      <c r="AX123" s="63">
        <f t="shared" si="350"/>
        <v>0</v>
      </c>
      <c r="AY123" s="63">
        <f t="shared" si="350"/>
        <v>0</v>
      </c>
      <c r="AZ123" s="63">
        <f t="shared" si="350"/>
        <v>0</v>
      </c>
      <c r="BA123" s="63">
        <f t="shared" si="350"/>
        <v>0</v>
      </c>
      <c r="BB123" s="63">
        <f t="shared" si="350"/>
        <v>0</v>
      </c>
      <c r="BC123" s="63">
        <f t="shared" si="350"/>
        <v>0</v>
      </c>
      <c r="BD123" s="63">
        <f t="shared" si="350"/>
        <v>0</v>
      </c>
      <c r="BE123" s="63">
        <f t="shared" si="350"/>
        <v>0</v>
      </c>
      <c r="BF123" s="63">
        <f t="shared" si="350"/>
        <v>0</v>
      </c>
      <c r="BG123" s="63">
        <f t="shared" si="350"/>
        <v>0</v>
      </c>
      <c r="BH123" s="63">
        <f t="shared" si="350"/>
        <v>0</v>
      </c>
      <c r="BI123" s="63">
        <f t="shared" si="350"/>
        <v>0</v>
      </c>
      <c r="BJ123" s="63">
        <f t="shared" si="350"/>
        <v>0</v>
      </c>
      <c r="BK123" s="63">
        <f t="shared" si="350"/>
        <v>0</v>
      </c>
      <c r="BL123" s="63">
        <f t="shared" si="350"/>
        <v>0</v>
      </c>
      <c r="BM123" s="63">
        <f t="shared" si="350"/>
        <v>0</v>
      </c>
      <c r="BN123" s="63">
        <f t="shared" si="350"/>
        <v>0</v>
      </c>
      <c r="BO123" s="63">
        <f t="shared" si="350"/>
        <v>0</v>
      </c>
      <c r="BP123" s="63">
        <f t="shared" si="350"/>
        <v>0</v>
      </c>
      <c r="BQ123" s="63">
        <f t="shared" ref="BQ123:CZ123" si="351">BQ122*BQ$18</f>
        <v>0</v>
      </c>
      <c r="BR123" s="63">
        <f t="shared" si="351"/>
        <v>0</v>
      </c>
      <c r="BS123" s="63">
        <f t="shared" si="351"/>
        <v>0</v>
      </c>
      <c r="BT123" s="63">
        <f t="shared" si="351"/>
        <v>0</v>
      </c>
      <c r="BU123" s="63">
        <f t="shared" si="351"/>
        <v>0</v>
      </c>
      <c r="BV123" s="63">
        <f t="shared" si="351"/>
        <v>0</v>
      </c>
      <c r="BW123" s="63">
        <f t="shared" si="351"/>
        <v>0</v>
      </c>
      <c r="BX123" s="63">
        <f t="shared" si="351"/>
        <v>0</v>
      </c>
      <c r="BY123" s="63">
        <f t="shared" si="351"/>
        <v>0</v>
      </c>
      <c r="BZ123" s="63">
        <f t="shared" si="351"/>
        <v>0</v>
      </c>
      <c r="CA123" s="63">
        <f t="shared" si="351"/>
        <v>0</v>
      </c>
      <c r="CB123" s="63">
        <f t="shared" si="351"/>
        <v>0</v>
      </c>
      <c r="CC123" s="63">
        <f t="shared" si="351"/>
        <v>0</v>
      </c>
      <c r="CD123" s="63">
        <f t="shared" si="351"/>
        <v>0</v>
      </c>
      <c r="CE123" s="63">
        <f t="shared" si="351"/>
        <v>0</v>
      </c>
      <c r="CF123" s="63">
        <f t="shared" si="351"/>
        <v>0</v>
      </c>
      <c r="CG123" s="63">
        <f t="shared" si="351"/>
        <v>0</v>
      </c>
      <c r="CH123" s="63">
        <f t="shared" si="351"/>
        <v>0</v>
      </c>
      <c r="CI123" s="63">
        <f t="shared" si="351"/>
        <v>0</v>
      </c>
      <c r="CJ123" s="63">
        <f t="shared" si="351"/>
        <v>0</v>
      </c>
      <c r="CK123" s="63">
        <f t="shared" si="351"/>
        <v>0</v>
      </c>
      <c r="CL123" s="63">
        <f t="shared" si="351"/>
        <v>0</v>
      </c>
      <c r="CM123" s="63">
        <f t="shared" si="351"/>
        <v>0</v>
      </c>
      <c r="CN123" s="63">
        <f t="shared" si="351"/>
        <v>0</v>
      </c>
      <c r="CO123" s="63">
        <f t="shared" si="351"/>
        <v>0</v>
      </c>
      <c r="CP123" s="63">
        <f t="shared" si="351"/>
        <v>0</v>
      </c>
      <c r="CQ123" s="63">
        <f t="shared" si="351"/>
        <v>0</v>
      </c>
      <c r="CR123" s="63">
        <f t="shared" si="351"/>
        <v>0</v>
      </c>
      <c r="CS123" s="63">
        <f t="shared" si="351"/>
        <v>0</v>
      </c>
      <c r="CT123" s="63">
        <f t="shared" si="351"/>
        <v>0</v>
      </c>
      <c r="CU123" s="63">
        <f t="shared" si="351"/>
        <v>0</v>
      </c>
      <c r="CV123" s="63">
        <f t="shared" si="351"/>
        <v>0</v>
      </c>
      <c r="CW123" s="63">
        <f t="shared" si="351"/>
        <v>0</v>
      </c>
      <c r="CX123" s="63">
        <f t="shared" si="351"/>
        <v>0</v>
      </c>
      <c r="CY123" s="63">
        <f t="shared" si="351"/>
        <v>0</v>
      </c>
      <c r="CZ123" s="63">
        <f t="shared" si="351"/>
        <v>0</v>
      </c>
    </row>
    <row r="124" spans="1:104" s="56" customFormat="1">
      <c r="A124" s="96"/>
      <c r="B124" s="415"/>
      <c r="C124" s="84" t="s">
        <v>448</v>
      </c>
      <c r="D124" s="64">
        <f ca="1">SUM(OFFSET(D123,,,,$D$20))</f>
        <v>0</v>
      </c>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row>
    <row r="125" spans="1:104" s="56" customFormat="1">
      <c r="A125" s="96"/>
      <c r="B125" s="88"/>
      <c r="C125" s="89"/>
      <c r="D125" s="70"/>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87"/>
      <c r="AO125" s="87"/>
      <c r="AP125" s="87"/>
      <c r="AQ125" s="87"/>
      <c r="AR125" s="87"/>
      <c r="AS125" s="87"/>
      <c r="AT125" s="87"/>
      <c r="AU125" s="87"/>
      <c r="AV125" s="87"/>
      <c r="AW125" s="87"/>
      <c r="AX125" s="87"/>
      <c r="AY125" s="87"/>
      <c r="AZ125" s="87"/>
      <c r="BA125" s="87"/>
      <c r="BB125" s="87"/>
      <c r="BC125" s="87"/>
      <c r="BD125" s="87"/>
      <c r="BE125" s="87"/>
      <c r="BF125" s="87"/>
      <c r="BG125" s="87"/>
      <c r="BH125" s="87"/>
      <c r="BI125" s="87"/>
      <c r="BJ125" s="87"/>
      <c r="BK125" s="87"/>
      <c r="BL125" s="87"/>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row>
    <row r="126" spans="1:104" s="56" customFormat="1">
      <c r="A126" s="96"/>
      <c r="B126" s="413" t="s">
        <v>117</v>
      </c>
      <c r="C126" s="84" t="s">
        <v>452</v>
      </c>
      <c r="D126" s="63">
        <f>Calculations_SA!D105</f>
        <v>0</v>
      </c>
      <c r="E126" s="63">
        <f>D126</f>
        <v>0</v>
      </c>
      <c r="F126" s="63">
        <f t="shared" ref="F126:BQ126" si="352">E126</f>
        <v>0</v>
      </c>
      <c r="G126" s="63">
        <f t="shared" si="352"/>
        <v>0</v>
      </c>
      <c r="H126" s="63">
        <f t="shared" si="352"/>
        <v>0</v>
      </c>
      <c r="I126" s="63">
        <f t="shared" si="352"/>
        <v>0</v>
      </c>
      <c r="J126" s="63">
        <f t="shared" si="352"/>
        <v>0</v>
      </c>
      <c r="K126" s="63">
        <f t="shared" si="352"/>
        <v>0</v>
      </c>
      <c r="L126" s="63">
        <f t="shared" si="352"/>
        <v>0</v>
      </c>
      <c r="M126" s="63">
        <f t="shared" si="352"/>
        <v>0</v>
      </c>
      <c r="N126" s="63">
        <f t="shared" si="352"/>
        <v>0</v>
      </c>
      <c r="O126" s="63">
        <f t="shared" si="352"/>
        <v>0</v>
      </c>
      <c r="P126" s="63">
        <f t="shared" si="352"/>
        <v>0</v>
      </c>
      <c r="Q126" s="63">
        <f t="shared" si="352"/>
        <v>0</v>
      </c>
      <c r="R126" s="63">
        <f t="shared" si="352"/>
        <v>0</v>
      </c>
      <c r="S126" s="63">
        <f t="shared" si="352"/>
        <v>0</v>
      </c>
      <c r="T126" s="63">
        <f t="shared" si="352"/>
        <v>0</v>
      </c>
      <c r="U126" s="63">
        <f t="shared" si="352"/>
        <v>0</v>
      </c>
      <c r="V126" s="63">
        <f t="shared" si="352"/>
        <v>0</v>
      </c>
      <c r="W126" s="63">
        <f t="shared" si="352"/>
        <v>0</v>
      </c>
      <c r="X126" s="63">
        <f t="shared" si="352"/>
        <v>0</v>
      </c>
      <c r="Y126" s="63">
        <f t="shared" si="352"/>
        <v>0</v>
      </c>
      <c r="Z126" s="63">
        <f t="shared" si="352"/>
        <v>0</v>
      </c>
      <c r="AA126" s="63">
        <f t="shared" si="352"/>
        <v>0</v>
      </c>
      <c r="AB126" s="63">
        <f t="shared" si="352"/>
        <v>0</v>
      </c>
      <c r="AC126" s="63">
        <f t="shared" si="352"/>
        <v>0</v>
      </c>
      <c r="AD126" s="63">
        <f t="shared" si="352"/>
        <v>0</v>
      </c>
      <c r="AE126" s="63">
        <f t="shared" si="352"/>
        <v>0</v>
      </c>
      <c r="AF126" s="63">
        <f t="shared" si="352"/>
        <v>0</v>
      </c>
      <c r="AG126" s="63">
        <f t="shared" si="352"/>
        <v>0</v>
      </c>
      <c r="AH126" s="63">
        <f t="shared" si="352"/>
        <v>0</v>
      </c>
      <c r="AI126" s="63">
        <f t="shared" si="352"/>
        <v>0</v>
      </c>
      <c r="AJ126" s="63">
        <f t="shared" si="352"/>
        <v>0</v>
      </c>
      <c r="AK126" s="63">
        <f t="shared" si="352"/>
        <v>0</v>
      </c>
      <c r="AL126" s="63">
        <f t="shared" si="352"/>
        <v>0</v>
      </c>
      <c r="AM126" s="63">
        <f t="shared" si="352"/>
        <v>0</v>
      </c>
      <c r="AN126" s="63">
        <f t="shared" si="352"/>
        <v>0</v>
      </c>
      <c r="AO126" s="63">
        <f t="shared" si="352"/>
        <v>0</v>
      </c>
      <c r="AP126" s="63">
        <f t="shared" si="352"/>
        <v>0</v>
      </c>
      <c r="AQ126" s="63">
        <f t="shared" si="352"/>
        <v>0</v>
      </c>
      <c r="AR126" s="63">
        <f t="shared" si="352"/>
        <v>0</v>
      </c>
      <c r="AS126" s="63">
        <f t="shared" si="352"/>
        <v>0</v>
      </c>
      <c r="AT126" s="63">
        <f t="shared" si="352"/>
        <v>0</v>
      </c>
      <c r="AU126" s="63">
        <f t="shared" si="352"/>
        <v>0</v>
      </c>
      <c r="AV126" s="63">
        <f t="shared" si="352"/>
        <v>0</v>
      </c>
      <c r="AW126" s="63">
        <f t="shared" si="352"/>
        <v>0</v>
      </c>
      <c r="AX126" s="63">
        <f t="shared" si="352"/>
        <v>0</v>
      </c>
      <c r="AY126" s="63">
        <f t="shared" si="352"/>
        <v>0</v>
      </c>
      <c r="AZ126" s="63">
        <f t="shared" si="352"/>
        <v>0</v>
      </c>
      <c r="BA126" s="63">
        <f t="shared" si="352"/>
        <v>0</v>
      </c>
      <c r="BB126" s="63">
        <f t="shared" si="352"/>
        <v>0</v>
      </c>
      <c r="BC126" s="63">
        <f t="shared" si="352"/>
        <v>0</v>
      </c>
      <c r="BD126" s="63">
        <f t="shared" si="352"/>
        <v>0</v>
      </c>
      <c r="BE126" s="63">
        <f t="shared" si="352"/>
        <v>0</v>
      </c>
      <c r="BF126" s="63">
        <f t="shared" si="352"/>
        <v>0</v>
      </c>
      <c r="BG126" s="63">
        <f t="shared" si="352"/>
        <v>0</v>
      </c>
      <c r="BH126" s="63">
        <f t="shared" si="352"/>
        <v>0</v>
      </c>
      <c r="BI126" s="63">
        <f t="shared" si="352"/>
        <v>0</v>
      </c>
      <c r="BJ126" s="63">
        <f t="shared" si="352"/>
        <v>0</v>
      </c>
      <c r="BK126" s="63">
        <f t="shared" si="352"/>
        <v>0</v>
      </c>
      <c r="BL126" s="63">
        <f t="shared" si="352"/>
        <v>0</v>
      </c>
      <c r="BM126" s="63">
        <f t="shared" si="352"/>
        <v>0</v>
      </c>
      <c r="BN126" s="63">
        <f t="shared" si="352"/>
        <v>0</v>
      </c>
      <c r="BO126" s="63">
        <f t="shared" si="352"/>
        <v>0</v>
      </c>
      <c r="BP126" s="63">
        <f t="shared" si="352"/>
        <v>0</v>
      </c>
      <c r="BQ126" s="63">
        <f t="shared" si="352"/>
        <v>0</v>
      </c>
      <c r="BR126" s="63">
        <f t="shared" ref="BR126:CZ126" si="353">BQ126</f>
        <v>0</v>
      </c>
      <c r="BS126" s="63">
        <f t="shared" si="353"/>
        <v>0</v>
      </c>
      <c r="BT126" s="63">
        <f t="shared" si="353"/>
        <v>0</v>
      </c>
      <c r="BU126" s="63">
        <f t="shared" si="353"/>
        <v>0</v>
      </c>
      <c r="BV126" s="63">
        <f t="shared" si="353"/>
        <v>0</v>
      </c>
      <c r="BW126" s="63">
        <f t="shared" si="353"/>
        <v>0</v>
      </c>
      <c r="BX126" s="63">
        <f t="shared" si="353"/>
        <v>0</v>
      </c>
      <c r="BY126" s="63">
        <f t="shared" si="353"/>
        <v>0</v>
      </c>
      <c r="BZ126" s="63">
        <f t="shared" si="353"/>
        <v>0</v>
      </c>
      <c r="CA126" s="63">
        <f t="shared" si="353"/>
        <v>0</v>
      </c>
      <c r="CB126" s="63">
        <f t="shared" si="353"/>
        <v>0</v>
      </c>
      <c r="CC126" s="63">
        <f t="shared" si="353"/>
        <v>0</v>
      </c>
      <c r="CD126" s="63">
        <f t="shared" si="353"/>
        <v>0</v>
      </c>
      <c r="CE126" s="63">
        <f t="shared" si="353"/>
        <v>0</v>
      </c>
      <c r="CF126" s="63">
        <f t="shared" si="353"/>
        <v>0</v>
      </c>
      <c r="CG126" s="63">
        <f t="shared" si="353"/>
        <v>0</v>
      </c>
      <c r="CH126" s="63">
        <f t="shared" si="353"/>
        <v>0</v>
      </c>
      <c r="CI126" s="63">
        <f t="shared" si="353"/>
        <v>0</v>
      </c>
      <c r="CJ126" s="63">
        <f t="shared" si="353"/>
        <v>0</v>
      </c>
      <c r="CK126" s="63">
        <f t="shared" si="353"/>
        <v>0</v>
      </c>
      <c r="CL126" s="63">
        <f t="shared" si="353"/>
        <v>0</v>
      </c>
      <c r="CM126" s="63">
        <f t="shared" si="353"/>
        <v>0</v>
      </c>
      <c r="CN126" s="63">
        <f t="shared" si="353"/>
        <v>0</v>
      </c>
      <c r="CO126" s="63">
        <f t="shared" si="353"/>
        <v>0</v>
      </c>
      <c r="CP126" s="63">
        <f t="shared" si="353"/>
        <v>0</v>
      </c>
      <c r="CQ126" s="63">
        <f t="shared" si="353"/>
        <v>0</v>
      </c>
      <c r="CR126" s="63">
        <f t="shared" si="353"/>
        <v>0</v>
      </c>
      <c r="CS126" s="63">
        <f t="shared" si="353"/>
        <v>0</v>
      </c>
      <c r="CT126" s="63">
        <f t="shared" si="353"/>
        <v>0</v>
      </c>
      <c r="CU126" s="63">
        <f t="shared" si="353"/>
        <v>0</v>
      </c>
      <c r="CV126" s="63">
        <f t="shared" si="353"/>
        <v>0</v>
      </c>
      <c r="CW126" s="63">
        <f t="shared" si="353"/>
        <v>0</v>
      </c>
      <c r="CX126" s="63">
        <f t="shared" si="353"/>
        <v>0</v>
      </c>
      <c r="CY126" s="63">
        <f t="shared" si="353"/>
        <v>0</v>
      </c>
      <c r="CZ126" s="63">
        <f t="shared" si="353"/>
        <v>0</v>
      </c>
    </row>
    <row r="127" spans="1:104" s="56" customFormat="1">
      <c r="A127" s="96"/>
      <c r="B127" s="414"/>
      <c r="C127" s="84" t="s">
        <v>446</v>
      </c>
      <c r="D127" s="63">
        <f>IF(D$16 &lt;= 'Data inputs'!$S$42, Calculations_SA!$D$120,0)</f>
        <v>0</v>
      </c>
      <c r="E127" s="63">
        <f>IF(E$16 &lt;= 'Data inputs'!$S$42, Calculations_SA!$D$120,0)</f>
        <v>0</v>
      </c>
      <c r="F127" s="63">
        <f>IF(F$16 &lt;= 'Data inputs'!$S$42, Calculations_SA!$D$120,0)</f>
        <v>0</v>
      </c>
      <c r="G127" s="63">
        <f>IF(G$16 &lt;= 'Data inputs'!$S$42, Calculations_SA!$D$120,0)</f>
        <v>0</v>
      </c>
      <c r="H127" s="63">
        <f>IF(H$16 &lt;= 'Data inputs'!$S$42, Calculations_SA!$D$120,0)</f>
        <v>0</v>
      </c>
      <c r="I127" s="63">
        <f>IF(I$16 &lt;= 'Data inputs'!$S$42, Calculations_SA!$D$120,0)</f>
        <v>0</v>
      </c>
      <c r="J127" s="63">
        <f>IF(J$16 &lt;= 'Data inputs'!$S$42, Calculations_SA!$D$120,0)</f>
        <v>0</v>
      </c>
      <c r="K127" s="63">
        <f>IF(K$16 &lt;= 'Data inputs'!$S$42, Calculations_SA!$D$120,0)</f>
        <v>0</v>
      </c>
      <c r="L127" s="63">
        <f>IF(L$16 &lt;= 'Data inputs'!$S$42, Calculations_SA!$D$120,0)</f>
        <v>0</v>
      </c>
      <c r="M127" s="63">
        <f>IF(M$16 &lt;= 'Data inputs'!$S$42, Calculations_SA!$D$120,0)</f>
        <v>0</v>
      </c>
      <c r="N127" s="63">
        <f>IF(N$16 &lt;= 'Data inputs'!$S$42, Calculations_SA!$D$120,0)</f>
        <v>0</v>
      </c>
      <c r="O127" s="63">
        <f>IF(O$16 &lt;= 'Data inputs'!$S$42, Calculations_SA!$D$120,0)</f>
        <v>0</v>
      </c>
      <c r="P127" s="63">
        <f>IF(P$16 &lt;= 'Data inputs'!$S$42, Calculations_SA!$D$120,0)</f>
        <v>0</v>
      </c>
      <c r="Q127" s="63">
        <f>IF(Q$16 &lt;= 'Data inputs'!$S$42, Calculations_SA!$D$120,0)</f>
        <v>0</v>
      </c>
      <c r="R127" s="63">
        <f>IF(R$16 &lt;= 'Data inputs'!$S$42, Calculations_SA!$D$120,0)</f>
        <v>0</v>
      </c>
      <c r="S127" s="63">
        <f>IF(S$16 &lt;= 'Data inputs'!$S$42, Calculations_SA!$D$120,0)</f>
        <v>0</v>
      </c>
      <c r="T127" s="63">
        <f>IF(T$16 &lt;= 'Data inputs'!$S$42, Calculations_SA!$D$120,0)</f>
        <v>0</v>
      </c>
      <c r="U127" s="63">
        <f>IF(U$16 &lt;= 'Data inputs'!$S$42, Calculations_SA!$D$120,0)</f>
        <v>0</v>
      </c>
      <c r="V127" s="63">
        <f>IF(V$16 &lt;= 'Data inputs'!$S$42, Calculations_SA!$D$120,0)</f>
        <v>0</v>
      </c>
      <c r="W127" s="63">
        <f>IF(W$16 &lt;= 'Data inputs'!$S$42, Calculations_SA!$D$120,0)</f>
        <v>0</v>
      </c>
      <c r="X127" s="63">
        <f>IF(X$16 &lt;= 'Data inputs'!$S$42, Calculations_SA!$D$120,0)</f>
        <v>0</v>
      </c>
      <c r="Y127" s="63">
        <f>IF(Y$16 &lt;= 'Data inputs'!$S$42, Calculations_SA!$D$120,0)</f>
        <v>0</v>
      </c>
      <c r="Z127" s="63">
        <f>IF(Z$16 &lt;= 'Data inputs'!$S$42, Calculations_SA!$D$120,0)</f>
        <v>0</v>
      </c>
      <c r="AA127" s="63">
        <f>IF(AA$16 &lt;= 'Data inputs'!$S$42, Calculations_SA!$D$120,0)</f>
        <v>0</v>
      </c>
      <c r="AB127" s="63">
        <f>IF(AB$16 &lt;= 'Data inputs'!$S$42, Calculations_SA!$D$120,0)</f>
        <v>0</v>
      </c>
      <c r="AC127" s="63">
        <f>IF(AC$16 &lt;= 'Data inputs'!$S$42, Calculations_SA!$D$120,0)</f>
        <v>0</v>
      </c>
      <c r="AD127" s="63">
        <f>IF(AD$16 &lt;= 'Data inputs'!$S$42, Calculations_SA!$D$120,0)</f>
        <v>0</v>
      </c>
      <c r="AE127" s="63">
        <f>IF(AE$16 &lt;= 'Data inputs'!$S$42, Calculations_SA!$D$120,0)</f>
        <v>0</v>
      </c>
      <c r="AF127" s="63">
        <f>IF(AF$16 &lt;= 'Data inputs'!$S$42, Calculations_SA!$D$120,0)</f>
        <v>0</v>
      </c>
      <c r="AG127" s="63">
        <f>IF(AG$16 &lt;= 'Data inputs'!$S$42, Calculations_SA!$D$120,0)</f>
        <v>0</v>
      </c>
      <c r="AH127" s="63">
        <f>IF(AH$16 &lt;= 'Data inputs'!$S$42, Calculations_SA!$D$120,0)</f>
        <v>0</v>
      </c>
      <c r="AI127" s="63">
        <f>IF(AI$16 &lt;= 'Data inputs'!$S$42, Calculations_SA!$D$120,0)</f>
        <v>0</v>
      </c>
      <c r="AJ127" s="63">
        <f>IF(AJ$16 &lt;= 'Data inputs'!$S$42, Calculations_SA!$D$120,0)</f>
        <v>0</v>
      </c>
      <c r="AK127" s="63">
        <f>IF(AK$16 &lt;= 'Data inputs'!$S$42, Calculations_SA!$D$120,0)</f>
        <v>0</v>
      </c>
      <c r="AL127" s="63">
        <f>IF(AL$16 &lt;= 'Data inputs'!$S$42, Calculations_SA!$D$120,0)</f>
        <v>0</v>
      </c>
      <c r="AM127" s="63">
        <f>IF(AM$16 &lt;= 'Data inputs'!$S$42, Calculations_SA!$D$120,0)</f>
        <v>0</v>
      </c>
      <c r="AN127" s="63">
        <f>IF(AN$16 &lt;= 'Data inputs'!$S$42, Calculations_SA!$D$120,0)</f>
        <v>0</v>
      </c>
      <c r="AO127" s="63">
        <f>IF(AO$16 &lt;= 'Data inputs'!$S$42, Calculations_SA!$D$120,0)</f>
        <v>0</v>
      </c>
      <c r="AP127" s="63">
        <f>IF(AP$16 &lt;= 'Data inputs'!$S$42, Calculations_SA!$D$120,0)</f>
        <v>0</v>
      </c>
      <c r="AQ127" s="63">
        <f>IF(AQ$16 &lt;= 'Data inputs'!$S$42, Calculations_SA!$D$120,0)</f>
        <v>0</v>
      </c>
      <c r="AR127" s="63">
        <f>IF(AR$16 &lt;= 'Data inputs'!$S$42, Calculations_SA!$D$120,0)</f>
        <v>0</v>
      </c>
      <c r="AS127" s="63">
        <f>IF(AS$16 &lt;= 'Data inputs'!$S$42, Calculations_SA!$D$120,0)</f>
        <v>0</v>
      </c>
      <c r="AT127" s="63">
        <f>IF(AT$16 &lt;= 'Data inputs'!$S$42, Calculations_SA!$D$120,0)</f>
        <v>0</v>
      </c>
      <c r="AU127" s="63">
        <f>IF(AU$16 &lt;= 'Data inputs'!$S$42, Calculations_SA!$D$120,0)</f>
        <v>0</v>
      </c>
      <c r="AV127" s="63">
        <f>IF(AV$16 &lt;= 'Data inputs'!$S$42, Calculations_SA!$D$120,0)</f>
        <v>0</v>
      </c>
      <c r="AW127" s="63">
        <f>IF(AW$16 &lt;= 'Data inputs'!$S$42, Calculations_SA!$D$120,0)</f>
        <v>0</v>
      </c>
      <c r="AX127" s="63">
        <f>IF(AX$16 &lt;= 'Data inputs'!$S$42, Calculations_SA!$D$120,0)</f>
        <v>0</v>
      </c>
      <c r="AY127" s="63">
        <f>IF(AY$16 &lt;= 'Data inputs'!$S$42, Calculations_SA!$D$120,0)</f>
        <v>0</v>
      </c>
      <c r="AZ127" s="63">
        <f>IF(AZ$16 &lt;= 'Data inputs'!$S$42, Calculations_SA!$D$120,0)</f>
        <v>0</v>
      </c>
      <c r="BA127" s="63">
        <f>IF(BA$16 &lt;= 'Data inputs'!$S$42, Calculations_SA!$D$120,0)</f>
        <v>0</v>
      </c>
      <c r="BB127" s="63">
        <f>IF(BB$16 &lt;= 'Data inputs'!$S$42, Calculations_SA!$D$120,0)</f>
        <v>0</v>
      </c>
      <c r="BC127" s="63">
        <f>IF(BC$16 &lt;= 'Data inputs'!$S$42, Calculations_SA!$D$120,0)</f>
        <v>0</v>
      </c>
      <c r="BD127" s="63">
        <f>IF(BD$16 &lt;= 'Data inputs'!$S$42, Calculations_SA!$D$120,0)</f>
        <v>0</v>
      </c>
      <c r="BE127" s="63">
        <f>IF(BE$16 &lt;= 'Data inputs'!$S$42, Calculations_SA!$D$120,0)</f>
        <v>0</v>
      </c>
      <c r="BF127" s="63">
        <f>IF(BF$16 &lt;= 'Data inputs'!$S$42, Calculations_SA!$D$120,0)</f>
        <v>0</v>
      </c>
      <c r="BG127" s="63">
        <f>IF(BG$16 &lt;= 'Data inputs'!$S$42, Calculations_SA!$D$120,0)</f>
        <v>0</v>
      </c>
      <c r="BH127" s="63">
        <f>IF(BH$16 &lt;= 'Data inputs'!$S$42, Calculations_SA!$D$120,0)</f>
        <v>0</v>
      </c>
      <c r="BI127" s="63">
        <f>IF(BI$16 &lt;= 'Data inputs'!$S$42, Calculations_SA!$D$120,0)</f>
        <v>0</v>
      </c>
      <c r="BJ127" s="63">
        <f>IF(BJ$16 &lt;= 'Data inputs'!$S$42, Calculations_SA!$D$120,0)</f>
        <v>0</v>
      </c>
      <c r="BK127" s="63">
        <f>IF(BK$16 &lt;= 'Data inputs'!$S$42, Calculations_SA!$D$120,0)</f>
        <v>0</v>
      </c>
      <c r="BL127" s="63">
        <f>IF(BL$16 &lt;= 'Data inputs'!$S$42, Calculations_SA!$D$120,0)</f>
        <v>0</v>
      </c>
      <c r="BM127" s="63">
        <f>IF(BM$16 &lt;= 'Data inputs'!$S$42, Calculations_SA!$D$120,0)</f>
        <v>0</v>
      </c>
      <c r="BN127" s="63">
        <f>IF(BN$16 &lt;= 'Data inputs'!$S$42, Calculations_SA!$D$120,0)</f>
        <v>0</v>
      </c>
      <c r="BO127" s="63">
        <f>IF(BO$16 &lt;= 'Data inputs'!$S$42, Calculations_SA!$D$120,0)</f>
        <v>0</v>
      </c>
      <c r="BP127" s="63">
        <f>IF(BP$16 &lt;= 'Data inputs'!$S$42, Calculations_SA!$D$120,0)</f>
        <v>0</v>
      </c>
      <c r="BQ127" s="63">
        <f>IF(BQ$16 &lt;= 'Data inputs'!$S$42, Calculations_SA!$D$120,0)</f>
        <v>0</v>
      </c>
      <c r="BR127" s="63">
        <f>IF(BR$16 &lt;= 'Data inputs'!$S$42, Calculations_SA!$D$120,0)</f>
        <v>0</v>
      </c>
      <c r="BS127" s="63">
        <f>IF(BS$16 &lt;= 'Data inputs'!$S$42, Calculations_SA!$D$120,0)</f>
        <v>0</v>
      </c>
      <c r="BT127" s="63">
        <f>IF(BT$16 &lt;= 'Data inputs'!$S$42, Calculations_SA!$D$120,0)</f>
        <v>0</v>
      </c>
      <c r="BU127" s="63">
        <f>IF(BU$16 &lt;= 'Data inputs'!$S$42, Calculations_SA!$D$120,0)</f>
        <v>0</v>
      </c>
      <c r="BV127" s="63">
        <f>IF(BV$16 &lt;= 'Data inputs'!$S$42, Calculations_SA!$D$120,0)</f>
        <v>0</v>
      </c>
      <c r="BW127" s="63">
        <f>IF(BW$16 &lt;= 'Data inputs'!$S$42, Calculations_SA!$D$120,0)</f>
        <v>0</v>
      </c>
      <c r="BX127" s="63">
        <f>IF(BX$16 &lt;= 'Data inputs'!$S$42, Calculations_SA!$D$120,0)</f>
        <v>0</v>
      </c>
      <c r="BY127" s="63">
        <f>IF(BY$16 &lt;= 'Data inputs'!$S$42, Calculations_SA!$D$120,0)</f>
        <v>0</v>
      </c>
      <c r="BZ127" s="63">
        <f>IF(BZ$16 &lt;= 'Data inputs'!$S$42, Calculations_SA!$D$120,0)</f>
        <v>0</v>
      </c>
      <c r="CA127" s="63">
        <f>IF(CA$16 &lt;= 'Data inputs'!$S$42, Calculations_SA!$D$120,0)</f>
        <v>0</v>
      </c>
      <c r="CB127" s="63">
        <f>IF(CB$16 &lt;= 'Data inputs'!$S$42, Calculations_SA!$D$120,0)</f>
        <v>0</v>
      </c>
      <c r="CC127" s="63">
        <f>IF(CC$16 &lt;= 'Data inputs'!$S$42, Calculations_SA!$D$120,0)</f>
        <v>0</v>
      </c>
      <c r="CD127" s="63">
        <f>IF(CD$16 &lt;= 'Data inputs'!$S$42, Calculations_SA!$D$120,0)</f>
        <v>0</v>
      </c>
      <c r="CE127" s="63">
        <f>IF(CE$16 &lt;= 'Data inputs'!$S$42, Calculations_SA!$D$120,0)</f>
        <v>0</v>
      </c>
      <c r="CF127" s="63">
        <f>IF(CF$16 &lt;= 'Data inputs'!$S$42, Calculations_SA!$D$120,0)</f>
        <v>0</v>
      </c>
      <c r="CG127" s="63">
        <f>IF(CG$16 &lt;= 'Data inputs'!$S$42, Calculations_SA!$D$120,0)</f>
        <v>0</v>
      </c>
      <c r="CH127" s="63">
        <f>IF(CH$16 &lt;= 'Data inputs'!$S$42, Calculations_SA!$D$120,0)</f>
        <v>0</v>
      </c>
      <c r="CI127" s="63">
        <f>IF(CI$16 &lt;= 'Data inputs'!$S$42, Calculations_SA!$D$120,0)</f>
        <v>0</v>
      </c>
      <c r="CJ127" s="63">
        <f>IF(CJ$16 &lt;= 'Data inputs'!$S$42, Calculations_SA!$D$120,0)</f>
        <v>0</v>
      </c>
      <c r="CK127" s="63">
        <f>IF(CK$16 &lt;= 'Data inputs'!$S$42, Calculations_SA!$D$120,0)</f>
        <v>0</v>
      </c>
      <c r="CL127" s="63">
        <f>IF(CL$16 &lt;= 'Data inputs'!$S$42, Calculations_SA!$D$120,0)</f>
        <v>0</v>
      </c>
      <c r="CM127" s="63">
        <f>IF(CM$16 &lt;= 'Data inputs'!$S$42, Calculations_SA!$D$120,0)</f>
        <v>0</v>
      </c>
      <c r="CN127" s="63">
        <f>IF(CN$16 &lt;= 'Data inputs'!$S$42, Calculations_SA!$D$120,0)</f>
        <v>0</v>
      </c>
      <c r="CO127" s="63">
        <f>IF(CO$16 &lt;= 'Data inputs'!$S$42, Calculations_SA!$D$120,0)</f>
        <v>0</v>
      </c>
      <c r="CP127" s="63">
        <f>IF(CP$16 &lt;= 'Data inputs'!$S$42, Calculations_SA!$D$120,0)</f>
        <v>0</v>
      </c>
      <c r="CQ127" s="63">
        <f>IF(CQ$16 &lt;= 'Data inputs'!$S$42, Calculations_SA!$D$120,0)</f>
        <v>0</v>
      </c>
      <c r="CR127" s="63">
        <f>IF(CR$16 &lt;= 'Data inputs'!$S$42, Calculations_SA!$D$120,0)</f>
        <v>0</v>
      </c>
      <c r="CS127" s="63">
        <f>IF(CS$16 &lt;= 'Data inputs'!$S$42, Calculations_SA!$D$120,0)</f>
        <v>0</v>
      </c>
      <c r="CT127" s="63">
        <f>IF(CT$16 &lt;= 'Data inputs'!$S$42, Calculations_SA!$D$120,0)</f>
        <v>0</v>
      </c>
      <c r="CU127" s="63">
        <f>IF(CU$16 &lt;= 'Data inputs'!$S$42, Calculations_SA!$D$120,0)</f>
        <v>0</v>
      </c>
      <c r="CV127" s="63">
        <f>IF(CV$16 &lt;= 'Data inputs'!$S$42, Calculations_SA!$D$120,0)</f>
        <v>0</v>
      </c>
      <c r="CW127" s="63">
        <f>IF(CW$16 &lt;= 'Data inputs'!$S$42, Calculations_SA!$D$120,0)</f>
        <v>0</v>
      </c>
      <c r="CX127" s="63">
        <f>IF(CX$16 &lt;= 'Data inputs'!$S$42, Calculations_SA!$D$120,0)</f>
        <v>0</v>
      </c>
      <c r="CY127" s="63">
        <f>IF(CY$16 &lt;= 'Data inputs'!$S$42, Calculations_SA!$D$120,0)</f>
        <v>0</v>
      </c>
      <c r="CZ127" s="63">
        <f>IF(CZ$16 &lt;= 'Data inputs'!$S$42, Calculations_SA!$D$120,0)</f>
        <v>0</v>
      </c>
    </row>
    <row r="128" spans="1:104" s="56" customFormat="1" ht="25.5">
      <c r="A128" s="96"/>
      <c r="B128" s="414"/>
      <c r="C128" s="85" t="s">
        <v>447</v>
      </c>
      <c r="D128" s="63">
        <f>D127*D$18</f>
        <v>0</v>
      </c>
      <c r="E128" s="63">
        <f t="shared" ref="E128:BP128" si="354">E127*E$18</f>
        <v>0</v>
      </c>
      <c r="F128" s="63">
        <f t="shared" si="354"/>
        <v>0</v>
      </c>
      <c r="G128" s="63">
        <f t="shared" si="354"/>
        <v>0</v>
      </c>
      <c r="H128" s="63">
        <f t="shared" si="354"/>
        <v>0</v>
      </c>
      <c r="I128" s="63">
        <f t="shared" si="354"/>
        <v>0</v>
      </c>
      <c r="J128" s="63">
        <f t="shared" si="354"/>
        <v>0</v>
      </c>
      <c r="K128" s="63">
        <f t="shared" si="354"/>
        <v>0</v>
      </c>
      <c r="L128" s="63">
        <f t="shared" si="354"/>
        <v>0</v>
      </c>
      <c r="M128" s="63">
        <f t="shared" si="354"/>
        <v>0</v>
      </c>
      <c r="N128" s="63">
        <f t="shared" si="354"/>
        <v>0</v>
      </c>
      <c r="O128" s="63">
        <f t="shared" si="354"/>
        <v>0</v>
      </c>
      <c r="P128" s="63">
        <f t="shared" si="354"/>
        <v>0</v>
      </c>
      <c r="Q128" s="63">
        <f t="shared" si="354"/>
        <v>0</v>
      </c>
      <c r="R128" s="63">
        <f t="shared" si="354"/>
        <v>0</v>
      </c>
      <c r="S128" s="63">
        <f t="shared" si="354"/>
        <v>0</v>
      </c>
      <c r="T128" s="63">
        <f t="shared" si="354"/>
        <v>0</v>
      </c>
      <c r="U128" s="63">
        <f t="shared" si="354"/>
        <v>0</v>
      </c>
      <c r="V128" s="63">
        <f t="shared" si="354"/>
        <v>0</v>
      </c>
      <c r="W128" s="63">
        <f t="shared" si="354"/>
        <v>0</v>
      </c>
      <c r="X128" s="63">
        <f t="shared" si="354"/>
        <v>0</v>
      </c>
      <c r="Y128" s="63">
        <f t="shared" si="354"/>
        <v>0</v>
      </c>
      <c r="Z128" s="63">
        <f t="shared" si="354"/>
        <v>0</v>
      </c>
      <c r="AA128" s="63">
        <f t="shared" si="354"/>
        <v>0</v>
      </c>
      <c r="AB128" s="63">
        <f t="shared" si="354"/>
        <v>0</v>
      </c>
      <c r="AC128" s="63">
        <f t="shared" si="354"/>
        <v>0</v>
      </c>
      <c r="AD128" s="63">
        <f t="shared" si="354"/>
        <v>0</v>
      </c>
      <c r="AE128" s="63">
        <f t="shared" si="354"/>
        <v>0</v>
      </c>
      <c r="AF128" s="63">
        <f t="shared" si="354"/>
        <v>0</v>
      </c>
      <c r="AG128" s="63">
        <f t="shared" si="354"/>
        <v>0</v>
      </c>
      <c r="AH128" s="63">
        <f t="shared" si="354"/>
        <v>0</v>
      </c>
      <c r="AI128" s="63">
        <f t="shared" si="354"/>
        <v>0</v>
      </c>
      <c r="AJ128" s="63">
        <f t="shared" si="354"/>
        <v>0</v>
      </c>
      <c r="AK128" s="63">
        <f t="shared" si="354"/>
        <v>0</v>
      </c>
      <c r="AL128" s="63">
        <f t="shared" si="354"/>
        <v>0</v>
      </c>
      <c r="AM128" s="63">
        <f t="shared" si="354"/>
        <v>0</v>
      </c>
      <c r="AN128" s="63">
        <f t="shared" si="354"/>
        <v>0</v>
      </c>
      <c r="AO128" s="63">
        <f t="shared" si="354"/>
        <v>0</v>
      </c>
      <c r="AP128" s="63">
        <f t="shared" si="354"/>
        <v>0</v>
      </c>
      <c r="AQ128" s="63">
        <f t="shared" si="354"/>
        <v>0</v>
      </c>
      <c r="AR128" s="63">
        <f t="shared" si="354"/>
        <v>0</v>
      </c>
      <c r="AS128" s="63">
        <f t="shared" si="354"/>
        <v>0</v>
      </c>
      <c r="AT128" s="63">
        <f t="shared" si="354"/>
        <v>0</v>
      </c>
      <c r="AU128" s="63">
        <f t="shared" si="354"/>
        <v>0</v>
      </c>
      <c r="AV128" s="63">
        <f t="shared" si="354"/>
        <v>0</v>
      </c>
      <c r="AW128" s="63">
        <f t="shared" si="354"/>
        <v>0</v>
      </c>
      <c r="AX128" s="63">
        <f t="shared" si="354"/>
        <v>0</v>
      </c>
      <c r="AY128" s="63">
        <f t="shared" si="354"/>
        <v>0</v>
      </c>
      <c r="AZ128" s="63">
        <f t="shared" si="354"/>
        <v>0</v>
      </c>
      <c r="BA128" s="63">
        <f t="shared" si="354"/>
        <v>0</v>
      </c>
      <c r="BB128" s="63">
        <f t="shared" si="354"/>
        <v>0</v>
      </c>
      <c r="BC128" s="63">
        <f t="shared" si="354"/>
        <v>0</v>
      </c>
      <c r="BD128" s="63">
        <f t="shared" si="354"/>
        <v>0</v>
      </c>
      <c r="BE128" s="63">
        <f t="shared" si="354"/>
        <v>0</v>
      </c>
      <c r="BF128" s="63">
        <f t="shared" si="354"/>
        <v>0</v>
      </c>
      <c r="BG128" s="63">
        <f t="shared" si="354"/>
        <v>0</v>
      </c>
      <c r="BH128" s="63">
        <f t="shared" si="354"/>
        <v>0</v>
      </c>
      <c r="BI128" s="63">
        <f t="shared" si="354"/>
        <v>0</v>
      </c>
      <c r="BJ128" s="63">
        <f t="shared" si="354"/>
        <v>0</v>
      </c>
      <c r="BK128" s="63">
        <f t="shared" si="354"/>
        <v>0</v>
      </c>
      <c r="BL128" s="63">
        <f t="shared" si="354"/>
        <v>0</v>
      </c>
      <c r="BM128" s="63">
        <f t="shared" si="354"/>
        <v>0</v>
      </c>
      <c r="BN128" s="63">
        <f t="shared" si="354"/>
        <v>0</v>
      </c>
      <c r="BO128" s="63">
        <f t="shared" si="354"/>
        <v>0</v>
      </c>
      <c r="BP128" s="63">
        <f t="shared" si="354"/>
        <v>0</v>
      </c>
      <c r="BQ128" s="63">
        <f t="shared" ref="BQ128:CZ128" si="355">BQ127*BQ$18</f>
        <v>0</v>
      </c>
      <c r="BR128" s="63">
        <f t="shared" si="355"/>
        <v>0</v>
      </c>
      <c r="BS128" s="63">
        <f t="shared" si="355"/>
        <v>0</v>
      </c>
      <c r="BT128" s="63">
        <f t="shared" si="355"/>
        <v>0</v>
      </c>
      <c r="BU128" s="63">
        <f t="shared" si="355"/>
        <v>0</v>
      </c>
      <c r="BV128" s="63">
        <f t="shared" si="355"/>
        <v>0</v>
      </c>
      <c r="BW128" s="63">
        <f t="shared" si="355"/>
        <v>0</v>
      </c>
      <c r="BX128" s="63">
        <f t="shared" si="355"/>
        <v>0</v>
      </c>
      <c r="BY128" s="63">
        <f t="shared" si="355"/>
        <v>0</v>
      </c>
      <c r="BZ128" s="63">
        <f t="shared" si="355"/>
        <v>0</v>
      </c>
      <c r="CA128" s="63">
        <f t="shared" si="355"/>
        <v>0</v>
      </c>
      <c r="CB128" s="63">
        <f t="shared" si="355"/>
        <v>0</v>
      </c>
      <c r="CC128" s="63">
        <f t="shared" si="355"/>
        <v>0</v>
      </c>
      <c r="CD128" s="63">
        <f t="shared" si="355"/>
        <v>0</v>
      </c>
      <c r="CE128" s="63">
        <f t="shared" si="355"/>
        <v>0</v>
      </c>
      <c r="CF128" s="63">
        <f t="shared" si="355"/>
        <v>0</v>
      </c>
      <c r="CG128" s="63">
        <f t="shared" si="355"/>
        <v>0</v>
      </c>
      <c r="CH128" s="63">
        <f t="shared" si="355"/>
        <v>0</v>
      </c>
      <c r="CI128" s="63">
        <f t="shared" si="355"/>
        <v>0</v>
      </c>
      <c r="CJ128" s="63">
        <f t="shared" si="355"/>
        <v>0</v>
      </c>
      <c r="CK128" s="63">
        <f t="shared" si="355"/>
        <v>0</v>
      </c>
      <c r="CL128" s="63">
        <f t="shared" si="355"/>
        <v>0</v>
      </c>
      <c r="CM128" s="63">
        <f t="shared" si="355"/>
        <v>0</v>
      </c>
      <c r="CN128" s="63">
        <f t="shared" si="355"/>
        <v>0</v>
      </c>
      <c r="CO128" s="63">
        <f t="shared" si="355"/>
        <v>0</v>
      </c>
      <c r="CP128" s="63">
        <f t="shared" si="355"/>
        <v>0</v>
      </c>
      <c r="CQ128" s="63">
        <f t="shared" si="355"/>
        <v>0</v>
      </c>
      <c r="CR128" s="63">
        <f t="shared" si="355"/>
        <v>0</v>
      </c>
      <c r="CS128" s="63">
        <f t="shared" si="355"/>
        <v>0</v>
      </c>
      <c r="CT128" s="63">
        <f t="shared" si="355"/>
        <v>0</v>
      </c>
      <c r="CU128" s="63">
        <f t="shared" si="355"/>
        <v>0</v>
      </c>
      <c r="CV128" s="63">
        <f t="shared" si="355"/>
        <v>0</v>
      </c>
      <c r="CW128" s="63">
        <f t="shared" si="355"/>
        <v>0</v>
      </c>
      <c r="CX128" s="63">
        <f t="shared" si="355"/>
        <v>0</v>
      </c>
      <c r="CY128" s="63">
        <f t="shared" si="355"/>
        <v>0</v>
      </c>
      <c r="CZ128" s="63">
        <f t="shared" si="355"/>
        <v>0</v>
      </c>
    </row>
    <row r="129" spans="1:104" s="56" customFormat="1">
      <c r="A129" s="96"/>
      <c r="B129" s="415"/>
      <c r="C129" s="84" t="s">
        <v>448</v>
      </c>
      <c r="D129" s="64">
        <f ca="1">SUM(OFFSET(D128,,,,$D$20))</f>
        <v>0</v>
      </c>
      <c r="E129" s="75"/>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row>
    <row r="130" spans="1:104">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c r="AF130" s="90"/>
      <c r="AG130" s="90"/>
      <c r="AH130" s="90"/>
      <c r="AI130" s="90"/>
      <c r="AJ130" s="90"/>
      <c r="AK130" s="90"/>
      <c r="AL130" s="90"/>
      <c r="AM130" s="90"/>
      <c r="AN130" s="90"/>
      <c r="AO130" s="90"/>
      <c r="AP130" s="90"/>
      <c r="AQ130" s="90"/>
      <c r="AR130" s="90"/>
      <c r="AS130" s="90"/>
      <c r="AT130" s="90"/>
      <c r="AU130" s="90"/>
      <c r="AV130" s="90"/>
      <c r="AW130" s="90"/>
      <c r="AX130" s="90"/>
      <c r="AY130" s="90"/>
      <c r="AZ130" s="90"/>
      <c r="BA130" s="90"/>
      <c r="BB130" s="90"/>
      <c r="BC130" s="90"/>
      <c r="BD130" s="90"/>
      <c r="BE130" s="90"/>
      <c r="BF130" s="90"/>
      <c r="BG130" s="90"/>
      <c r="BH130" s="90"/>
      <c r="BI130" s="90"/>
      <c r="BJ130" s="90"/>
      <c r="BK130" s="90"/>
      <c r="BL130" s="90"/>
      <c r="BM130" s="90"/>
      <c r="BN130" s="90"/>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row>
    <row r="131" spans="1:104" s="56" customFormat="1">
      <c r="A131" s="96"/>
      <c r="B131" s="413" t="s">
        <v>118</v>
      </c>
      <c r="C131" s="84" t="s">
        <v>452</v>
      </c>
      <c r="D131" s="63">
        <f>Calculations_SA!E105</f>
        <v>0</v>
      </c>
      <c r="E131" s="63">
        <f>D131</f>
        <v>0</v>
      </c>
      <c r="F131" s="63">
        <f t="shared" ref="F131:BQ131" si="356">E131</f>
        <v>0</v>
      </c>
      <c r="G131" s="63">
        <f t="shared" si="356"/>
        <v>0</v>
      </c>
      <c r="H131" s="63">
        <f t="shared" si="356"/>
        <v>0</v>
      </c>
      <c r="I131" s="63">
        <f t="shared" si="356"/>
        <v>0</v>
      </c>
      <c r="J131" s="63">
        <f t="shared" si="356"/>
        <v>0</v>
      </c>
      <c r="K131" s="63">
        <f t="shared" si="356"/>
        <v>0</v>
      </c>
      <c r="L131" s="63">
        <f t="shared" si="356"/>
        <v>0</v>
      </c>
      <c r="M131" s="63">
        <f t="shared" si="356"/>
        <v>0</v>
      </c>
      <c r="N131" s="63">
        <f t="shared" si="356"/>
        <v>0</v>
      </c>
      <c r="O131" s="63">
        <f t="shared" si="356"/>
        <v>0</v>
      </c>
      <c r="P131" s="63">
        <f t="shared" si="356"/>
        <v>0</v>
      </c>
      <c r="Q131" s="63">
        <f t="shared" si="356"/>
        <v>0</v>
      </c>
      <c r="R131" s="63">
        <f t="shared" si="356"/>
        <v>0</v>
      </c>
      <c r="S131" s="63">
        <f t="shared" si="356"/>
        <v>0</v>
      </c>
      <c r="T131" s="63">
        <f t="shared" si="356"/>
        <v>0</v>
      </c>
      <c r="U131" s="63">
        <f t="shared" si="356"/>
        <v>0</v>
      </c>
      <c r="V131" s="63">
        <f t="shared" si="356"/>
        <v>0</v>
      </c>
      <c r="W131" s="63">
        <f t="shared" si="356"/>
        <v>0</v>
      </c>
      <c r="X131" s="63">
        <f t="shared" si="356"/>
        <v>0</v>
      </c>
      <c r="Y131" s="63">
        <f t="shared" si="356"/>
        <v>0</v>
      </c>
      <c r="Z131" s="63">
        <f t="shared" si="356"/>
        <v>0</v>
      </c>
      <c r="AA131" s="63">
        <f t="shared" si="356"/>
        <v>0</v>
      </c>
      <c r="AB131" s="63">
        <f t="shared" si="356"/>
        <v>0</v>
      </c>
      <c r="AC131" s="63">
        <f t="shared" si="356"/>
        <v>0</v>
      </c>
      <c r="AD131" s="63">
        <f t="shared" si="356"/>
        <v>0</v>
      </c>
      <c r="AE131" s="63">
        <f t="shared" si="356"/>
        <v>0</v>
      </c>
      <c r="AF131" s="63">
        <f t="shared" si="356"/>
        <v>0</v>
      </c>
      <c r="AG131" s="63">
        <f t="shared" si="356"/>
        <v>0</v>
      </c>
      <c r="AH131" s="63">
        <f t="shared" si="356"/>
        <v>0</v>
      </c>
      <c r="AI131" s="63">
        <f t="shared" si="356"/>
        <v>0</v>
      </c>
      <c r="AJ131" s="63">
        <f t="shared" si="356"/>
        <v>0</v>
      </c>
      <c r="AK131" s="63">
        <f t="shared" si="356"/>
        <v>0</v>
      </c>
      <c r="AL131" s="63">
        <f t="shared" si="356"/>
        <v>0</v>
      </c>
      <c r="AM131" s="63">
        <f t="shared" si="356"/>
        <v>0</v>
      </c>
      <c r="AN131" s="63">
        <f t="shared" si="356"/>
        <v>0</v>
      </c>
      <c r="AO131" s="63">
        <f t="shared" si="356"/>
        <v>0</v>
      </c>
      <c r="AP131" s="63">
        <f t="shared" si="356"/>
        <v>0</v>
      </c>
      <c r="AQ131" s="63">
        <f t="shared" si="356"/>
        <v>0</v>
      </c>
      <c r="AR131" s="63">
        <f t="shared" si="356"/>
        <v>0</v>
      </c>
      <c r="AS131" s="63">
        <f t="shared" si="356"/>
        <v>0</v>
      </c>
      <c r="AT131" s="63">
        <f t="shared" si="356"/>
        <v>0</v>
      </c>
      <c r="AU131" s="63">
        <f t="shared" si="356"/>
        <v>0</v>
      </c>
      <c r="AV131" s="63">
        <f t="shared" si="356"/>
        <v>0</v>
      </c>
      <c r="AW131" s="63">
        <f t="shared" si="356"/>
        <v>0</v>
      </c>
      <c r="AX131" s="63">
        <f t="shared" si="356"/>
        <v>0</v>
      </c>
      <c r="AY131" s="63">
        <f t="shared" si="356"/>
        <v>0</v>
      </c>
      <c r="AZ131" s="63">
        <f t="shared" si="356"/>
        <v>0</v>
      </c>
      <c r="BA131" s="63">
        <f t="shared" si="356"/>
        <v>0</v>
      </c>
      <c r="BB131" s="63">
        <f t="shared" si="356"/>
        <v>0</v>
      </c>
      <c r="BC131" s="63">
        <f t="shared" si="356"/>
        <v>0</v>
      </c>
      <c r="BD131" s="63">
        <f t="shared" si="356"/>
        <v>0</v>
      </c>
      <c r="BE131" s="63">
        <f t="shared" si="356"/>
        <v>0</v>
      </c>
      <c r="BF131" s="63">
        <f t="shared" si="356"/>
        <v>0</v>
      </c>
      <c r="BG131" s="63">
        <f t="shared" si="356"/>
        <v>0</v>
      </c>
      <c r="BH131" s="63">
        <f t="shared" si="356"/>
        <v>0</v>
      </c>
      <c r="BI131" s="63">
        <f t="shared" si="356"/>
        <v>0</v>
      </c>
      <c r="BJ131" s="63">
        <f t="shared" si="356"/>
        <v>0</v>
      </c>
      <c r="BK131" s="63">
        <f t="shared" si="356"/>
        <v>0</v>
      </c>
      <c r="BL131" s="63">
        <f t="shared" si="356"/>
        <v>0</v>
      </c>
      <c r="BM131" s="63">
        <f t="shared" si="356"/>
        <v>0</v>
      </c>
      <c r="BN131" s="63">
        <f t="shared" si="356"/>
        <v>0</v>
      </c>
      <c r="BO131" s="63">
        <f t="shared" si="356"/>
        <v>0</v>
      </c>
      <c r="BP131" s="63">
        <f t="shared" si="356"/>
        <v>0</v>
      </c>
      <c r="BQ131" s="63">
        <f t="shared" si="356"/>
        <v>0</v>
      </c>
      <c r="BR131" s="63">
        <f t="shared" ref="BR131:CZ131" si="357">BQ131</f>
        <v>0</v>
      </c>
      <c r="BS131" s="63">
        <f t="shared" si="357"/>
        <v>0</v>
      </c>
      <c r="BT131" s="63">
        <f t="shared" si="357"/>
        <v>0</v>
      </c>
      <c r="BU131" s="63">
        <f t="shared" si="357"/>
        <v>0</v>
      </c>
      <c r="BV131" s="63">
        <f t="shared" si="357"/>
        <v>0</v>
      </c>
      <c r="BW131" s="63">
        <f t="shared" si="357"/>
        <v>0</v>
      </c>
      <c r="BX131" s="63">
        <f t="shared" si="357"/>
        <v>0</v>
      </c>
      <c r="BY131" s="63">
        <f t="shared" si="357"/>
        <v>0</v>
      </c>
      <c r="BZ131" s="63">
        <f t="shared" si="357"/>
        <v>0</v>
      </c>
      <c r="CA131" s="63">
        <f t="shared" si="357"/>
        <v>0</v>
      </c>
      <c r="CB131" s="63">
        <f t="shared" si="357"/>
        <v>0</v>
      </c>
      <c r="CC131" s="63">
        <f t="shared" si="357"/>
        <v>0</v>
      </c>
      <c r="CD131" s="63">
        <f t="shared" si="357"/>
        <v>0</v>
      </c>
      <c r="CE131" s="63">
        <f t="shared" si="357"/>
        <v>0</v>
      </c>
      <c r="CF131" s="63">
        <f t="shared" si="357"/>
        <v>0</v>
      </c>
      <c r="CG131" s="63">
        <f t="shared" si="357"/>
        <v>0</v>
      </c>
      <c r="CH131" s="63">
        <f t="shared" si="357"/>
        <v>0</v>
      </c>
      <c r="CI131" s="63">
        <f t="shared" si="357"/>
        <v>0</v>
      </c>
      <c r="CJ131" s="63">
        <f t="shared" si="357"/>
        <v>0</v>
      </c>
      <c r="CK131" s="63">
        <f t="shared" si="357"/>
        <v>0</v>
      </c>
      <c r="CL131" s="63">
        <f t="shared" si="357"/>
        <v>0</v>
      </c>
      <c r="CM131" s="63">
        <f t="shared" si="357"/>
        <v>0</v>
      </c>
      <c r="CN131" s="63">
        <f t="shared" si="357"/>
        <v>0</v>
      </c>
      <c r="CO131" s="63">
        <f t="shared" si="357"/>
        <v>0</v>
      </c>
      <c r="CP131" s="63">
        <f t="shared" si="357"/>
        <v>0</v>
      </c>
      <c r="CQ131" s="63">
        <f t="shared" si="357"/>
        <v>0</v>
      </c>
      <c r="CR131" s="63">
        <f t="shared" si="357"/>
        <v>0</v>
      </c>
      <c r="CS131" s="63">
        <f t="shared" si="357"/>
        <v>0</v>
      </c>
      <c r="CT131" s="63">
        <f t="shared" si="357"/>
        <v>0</v>
      </c>
      <c r="CU131" s="63">
        <f t="shared" si="357"/>
        <v>0</v>
      </c>
      <c r="CV131" s="63">
        <f t="shared" si="357"/>
        <v>0</v>
      </c>
      <c r="CW131" s="63">
        <f t="shared" si="357"/>
        <v>0</v>
      </c>
      <c r="CX131" s="63">
        <f t="shared" si="357"/>
        <v>0</v>
      </c>
      <c r="CY131" s="63">
        <f t="shared" si="357"/>
        <v>0</v>
      </c>
      <c r="CZ131" s="63">
        <f t="shared" si="357"/>
        <v>0</v>
      </c>
    </row>
    <row r="132" spans="1:104" s="56" customFormat="1">
      <c r="A132" s="96"/>
      <c r="B132" s="414"/>
      <c r="C132" s="84" t="s">
        <v>446</v>
      </c>
      <c r="D132" s="63">
        <f>IF(D$16 &lt;= 'Data inputs'!$T$42, Calculations_SA!$E$120,0)</f>
        <v>0</v>
      </c>
      <c r="E132" s="63">
        <f>IF(E$16 &lt;= 'Data inputs'!$T$42, Calculations_SA!$E$120,0)</f>
        <v>0</v>
      </c>
      <c r="F132" s="63">
        <f>IF(F$16 &lt;= 'Data inputs'!$T$42, Calculations_SA!$E$120,0)</f>
        <v>0</v>
      </c>
      <c r="G132" s="63">
        <f>IF(G$16 &lt;= 'Data inputs'!$T$42, Calculations_SA!$E$120,0)</f>
        <v>0</v>
      </c>
      <c r="H132" s="63">
        <f>IF(H$16 &lt;= 'Data inputs'!$T$42, Calculations_SA!$E$120,0)</f>
        <v>0</v>
      </c>
      <c r="I132" s="63">
        <f>IF(I$16 &lt;= 'Data inputs'!$T$42, Calculations_SA!$E$120,0)</f>
        <v>0</v>
      </c>
      <c r="J132" s="63">
        <f>IF(J$16 &lt;= 'Data inputs'!$T$42, Calculations_SA!$E$120,0)</f>
        <v>0</v>
      </c>
      <c r="K132" s="63">
        <f>IF(K$16 &lt;= 'Data inputs'!$T$42, Calculations_SA!$E$120,0)</f>
        <v>0</v>
      </c>
      <c r="L132" s="63">
        <f>IF(L$16 &lt;= 'Data inputs'!$T$42, Calculations_SA!$E$120,0)</f>
        <v>0</v>
      </c>
      <c r="M132" s="63">
        <f>IF(M$16 &lt;= 'Data inputs'!$T$42, Calculations_SA!$E$120,0)</f>
        <v>0</v>
      </c>
      <c r="N132" s="63">
        <f>IF(N$16 &lt;= 'Data inputs'!$T$42, Calculations_SA!$E$120,0)</f>
        <v>0</v>
      </c>
      <c r="O132" s="63">
        <f>IF(O$16 &lt;= 'Data inputs'!$T$42, Calculations_SA!$E$120,0)</f>
        <v>0</v>
      </c>
      <c r="P132" s="63">
        <f>IF(P$16 &lt;= 'Data inputs'!$T$42, Calculations_SA!$E$120,0)</f>
        <v>0</v>
      </c>
      <c r="Q132" s="63">
        <f>IF(Q$16 &lt;= 'Data inputs'!$T$42, Calculations_SA!$E$120,0)</f>
        <v>0</v>
      </c>
      <c r="R132" s="63">
        <f>IF(R$16 &lt;= 'Data inputs'!$T$42, Calculations_SA!$E$120,0)</f>
        <v>0</v>
      </c>
      <c r="S132" s="63">
        <f>IF(S$16 &lt;= 'Data inputs'!$T$42, Calculations_SA!$E$120,0)</f>
        <v>0</v>
      </c>
      <c r="T132" s="63">
        <f>IF(T$16 &lt;= 'Data inputs'!$T$42, Calculations_SA!$E$120,0)</f>
        <v>0</v>
      </c>
      <c r="U132" s="63">
        <f>IF(U$16 &lt;= 'Data inputs'!$T$42, Calculations_SA!$E$120,0)</f>
        <v>0</v>
      </c>
      <c r="V132" s="63">
        <f>IF(V$16 &lt;= 'Data inputs'!$T$42, Calculations_SA!$E$120,0)</f>
        <v>0</v>
      </c>
      <c r="W132" s="63">
        <f>IF(W$16 &lt;= 'Data inputs'!$T$42, Calculations_SA!$E$120,0)</f>
        <v>0</v>
      </c>
      <c r="X132" s="63">
        <f>IF(X$16 &lt;= 'Data inputs'!$T$42, Calculations_SA!$E$120,0)</f>
        <v>0</v>
      </c>
      <c r="Y132" s="63">
        <f>IF(Y$16 &lt;= 'Data inputs'!$T$42, Calculations_SA!$E$120,0)</f>
        <v>0</v>
      </c>
      <c r="Z132" s="63">
        <f>IF(Z$16 &lt;= 'Data inputs'!$T$42, Calculations_SA!$E$120,0)</f>
        <v>0</v>
      </c>
      <c r="AA132" s="63">
        <f>IF(AA$16 &lt;= 'Data inputs'!$T$42, Calculations_SA!$E$120,0)</f>
        <v>0</v>
      </c>
      <c r="AB132" s="63">
        <f>IF(AB$16 &lt;= 'Data inputs'!$T$42, Calculations_SA!$E$120,0)</f>
        <v>0</v>
      </c>
      <c r="AC132" s="63">
        <f>IF(AC$16 &lt;= 'Data inputs'!$T$42, Calculations_SA!$E$120,0)</f>
        <v>0</v>
      </c>
      <c r="AD132" s="63">
        <f>IF(AD$16 &lt;= 'Data inputs'!$T$42, Calculations_SA!$E$120,0)</f>
        <v>0</v>
      </c>
      <c r="AE132" s="63">
        <f>IF(AE$16 &lt;= 'Data inputs'!$T$42, Calculations_SA!$E$120,0)</f>
        <v>0</v>
      </c>
      <c r="AF132" s="63">
        <f>IF(AF$16 &lt;= 'Data inputs'!$T$42, Calculations_SA!$E$120,0)</f>
        <v>0</v>
      </c>
      <c r="AG132" s="63">
        <f>IF(AG$16 &lt;= 'Data inputs'!$T$42, Calculations_SA!$E$120,0)</f>
        <v>0</v>
      </c>
      <c r="AH132" s="63">
        <f>IF(AH$16 &lt;= 'Data inputs'!$T$42, Calculations_SA!$E$120,0)</f>
        <v>0</v>
      </c>
      <c r="AI132" s="63">
        <f>IF(AI$16 &lt;= 'Data inputs'!$T$42, Calculations_SA!$E$120,0)</f>
        <v>0</v>
      </c>
      <c r="AJ132" s="63">
        <f>IF(AJ$16 &lt;= 'Data inputs'!$T$42, Calculations_SA!$E$120,0)</f>
        <v>0</v>
      </c>
      <c r="AK132" s="63">
        <f>IF(AK$16 &lt;= 'Data inputs'!$T$42, Calculations_SA!$E$120,0)</f>
        <v>0</v>
      </c>
      <c r="AL132" s="63">
        <f>IF(AL$16 &lt;= 'Data inputs'!$T$42, Calculations_SA!$E$120,0)</f>
        <v>0</v>
      </c>
      <c r="AM132" s="63">
        <f>IF(AM$16 &lt;= 'Data inputs'!$T$42, Calculations_SA!$E$120,0)</f>
        <v>0</v>
      </c>
      <c r="AN132" s="63">
        <f>IF(AN$16 &lt;= 'Data inputs'!$T$42, Calculations_SA!$E$120,0)</f>
        <v>0</v>
      </c>
      <c r="AO132" s="63">
        <f>IF(AO$16 &lt;= 'Data inputs'!$T$42, Calculations_SA!$E$120,0)</f>
        <v>0</v>
      </c>
      <c r="AP132" s="63">
        <f>IF(AP$16 &lt;= 'Data inputs'!$T$42, Calculations_SA!$E$120,0)</f>
        <v>0</v>
      </c>
      <c r="AQ132" s="63">
        <f>IF(AQ$16 &lt;= 'Data inputs'!$T$42, Calculations_SA!$E$120,0)</f>
        <v>0</v>
      </c>
      <c r="AR132" s="63">
        <f>IF(AR$16 &lt;= 'Data inputs'!$T$42, Calculations_SA!$E$120,0)</f>
        <v>0</v>
      </c>
      <c r="AS132" s="63">
        <f>IF(AS$16 &lt;= 'Data inputs'!$T$42, Calculations_SA!$E$120,0)</f>
        <v>0</v>
      </c>
      <c r="AT132" s="63">
        <f>IF(AT$16 &lt;= 'Data inputs'!$T$42, Calculations_SA!$E$120,0)</f>
        <v>0</v>
      </c>
      <c r="AU132" s="63">
        <f>IF(AU$16 &lt;= 'Data inputs'!$T$42, Calculations_SA!$E$120,0)</f>
        <v>0</v>
      </c>
      <c r="AV132" s="63">
        <f>IF(AV$16 &lt;= 'Data inputs'!$T$42, Calculations_SA!$E$120,0)</f>
        <v>0</v>
      </c>
      <c r="AW132" s="63">
        <f>IF(AW$16 &lt;= 'Data inputs'!$T$42, Calculations_SA!$E$120,0)</f>
        <v>0</v>
      </c>
      <c r="AX132" s="63">
        <f>IF(AX$16 &lt;= 'Data inputs'!$T$42, Calculations_SA!$E$120,0)</f>
        <v>0</v>
      </c>
      <c r="AY132" s="63">
        <f>IF(AY$16 &lt;= 'Data inputs'!$T$42, Calculations_SA!$E$120,0)</f>
        <v>0</v>
      </c>
      <c r="AZ132" s="63">
        <f>IF(AZ$16 &lt;= 'Data inputs'!$T$42, Calculations_SA!$E$120,0)</f>
        <v>0</v>
      </c>
      <c r="BA132" s="63">
        <f>IF(BA$16 &lt;= 'Data inputs'!$T$42, Calculations_SA!$E$120,0)</f>
        <v>0</v>
      </c>
      <c r="BB132" s="63">
        <f>IF(BB$16 &lt;= 'Data inputs'!$T$42, Calculations_SA!$E$120,0)</f>
        <v>0</v>
      </c>
      <c r="BC132" s="63">
        <f>IF(BC$16 &lt;= 'Data inputs'!$T$42, Calculations_SA!$E$120,0)</f>
        <v>0</v>
      </c>
      <c r="BD132" s="63">
        <f>IF(BD$16 &lt;= 'Data inputs'!$T$42, Calculations_SA!$E$120,0)</f>
        <v>0</v>
      </c>
      <c r="BE132" s="63">
        <f>IF(BE$16 &lt;= 'Data inputs'!$T$42, Calculations_SA!$E$120,0)</f>
        <v>0</v>
      </c>
      <c r="BF132" s="63">
        <f>IF(BF$16 &lt;= 'Data inputs'!$T$42, Calculations_SA!$E$120,0)</f>
        <v>0</v>
      </c>
      <c r="BG132" s="63">
        <f>IF(BG$16 &lt;= 'Data inputs'!$T$42, Calculations_SA!$E$120,0)</f>
        <v>0</v>
      </c>
      <c r="BH132" s="63">
        <f>IF(BH$16 &lt;= 'Data inputs'!$T$42, Calculations_SA!$E$120,0)</f>
        <v>0</v>
      </c>
      <c r="BI132" s="63">
        <f>IF(BI$16 &lt;= 'Data inputs'!$T$42, Calculations_SA!$E$120,0)</f>
        <v>0</v>
      </c>
      <c r="BJ132" s="63">
        <f>IF(BJ$16 &lt;= 'Data inputs'!$T$42, Calculations_SA!$E$120,0)</f>
        <v>0</v>
      </c>
      <c r="BK132" s="63">
        <f>IF(BK$16 &lt;= 'Data inputs'!$T$42, Calculations_SA!$E$120,0)</f>
        <v>0</v>
      </c>
      <c r="BL132" s="63">
        <f>IF(BL$16 &lt;= 'Data inputs'!$T$42, Calculations_SA!$E$120,0)</f>
        <v>0</v>
      </c>
      <c r="BM132" s="63">
        <f>IF(BM$16 &lt;= 'Data inputs'!$T$42, Calculations_SA!$E$120,0)</f>
        <v>0</v>
      </c>
      <c r="BN132" s="63">
        <f>IF(BN$16 &lt;= 'Data inputs'!$T$42, Calculations_SA!$E$120,0)</f>
        <v>0</v>
      </c>
      <c r="BO132" s="63">
        <f>IF(BO$16 &lt;= 'Data inputs'!$T$42, Calculations_SA!$E$120,0)</f>
        <v>0</v>
      </c>
      <c r="BP132" s="63">
        <f>IF(BP$16 &lt;= 'Data inputs'!$T$42, Calculations_SA!$E$120,0)</f>
        <v>0</v>
      </c>
      <c r="BQ132" s="63">
        <f>IF(BQ$16 &lt;= 'Data inputs'!$T$42, Calculations_SA!$E$120,0)</f>
        <v>0</v>
      </c>
      <c r="BR132" s="63">
        <f>IF(BR$16 &lt;= 'Data inputs'!$T$42, Calculations_SA!$E$120,0)</f>
        <v>0</v>
      </c>
      <c r="BS132" s="63">
        <f>IF(BS$16 &lt;= 'Data inputs'!$T$42, Calculations_SA!$E$120,0)</f>
        <v>0</v>
      </c>
      <c r="BT132" s="63">
        <f>IF(BT$16 &lt;= 'Data inputs'!$T$42, Calculations_SA!$E$120,0)</f>
        <v>0</v>
      </c>
      <c r="BU132" s="63">
        <f>IF(BU$16 &lt;= 'Data inputs'!$T$42, Calculations_SA!$E$120,0)</f>
        <v>0</v>
      </c>
      <c r="BV132" s="63">
        <f>IF(BV$16 &lt;= 'Data inputs'!$T$42, Calculations_SA!$E$120,0)</f>
        <v>0</v>
      </c>
      <c r="BW132" s="63">
        <f>IF(BW$16 &lt;= 'Data inputs'!$T$42, Calculations_SA!$E$120,0)</f>
        <v>0</v>
      </c>
      <c r="BX132" s="63">
        <f>IF(BX$16 &lt;= 'Data inputs'!$T$42, Calculations_SA!$E$120,0)</f>
        <v>0</v>
      </c>
      <c r="BY132" s="63">
        <f>IF(BY$16 &lt;= 'Data inputs'!$T$42, Calculations_SA!$E$120,0)</f>
        <v>0</v>
      </c>
      <c r="BZ132" s="63">
        <f>IF(BZ$16 &lt;= 'Data inputs'!$T$42, Calculations_SA!$E$120,0)</f>
        <v>0</v>
      </c>
      <c r="CA132" s="63">
        <f>IF(CA$16 &lt;= 'Data inputs'!$T$42, Calculations_SA!$E$120,0)</f>
        <v>0</v>
      </c>
      <c r="CB132" s="63">
        <f>IF(CB$16 &lt;= 'Data inputs'!$T$42, Calculations_SA!$E$120,0)</f>
        <v>0</v>
      </c>
      <c r="CC132" s="63">
        <f>IF(CC$16 &lt;= 'Data inputs'!$T$42, Calculations_SA!$E$120,0)</f>
        <v>0</v>
      </c>
      <c r="CD132" s="63">
        <f>IF(CD$16 &lt;= 'Data inputs'!$T$42, Calculations_SA!$E$120,0)</f>
        <v>0</v>
      </c>
      <c r="CE132" s="63">
        <f>IF(CE$16 &lt;= 'Data inputs'!$T$42, Calculations_SA!$E$120,0)</f>
        <v>0</v>
      </c>
      <c r="CF132" s="63">
        <f>IF(CF$16 &lt;= 'Data inputs'!$T$42, Calculations_SA!$E$120,0)</f>
        <v>0</v>
      </c>
      <c r="CG132" s="63">
        <f>IF(CG$16 &lt;= 'Data inputs'!$T$42, Calculations_SA!$E$120,0)</f>
        <v>0</v>
      </c>
      <c r="CH132" s="63">
        <f>IF(CH$16 &lt;= 'Data inputs'!$T$42, Calculations_SA!$E$120,0)</f>
        <v>0</v>
      </c>
      <c r="CI132" s="63">
        <f>IF(CI$16 &lt;= 'Data inputs'!$T$42, Calculations_SA!$E$120,0)</f>
        <v>0</v>
      </c>
      <c r="CJ132" s="63">
        <f>IF(CJ$16 &lt;= 'Data inputs'!$T$42, Calculations_SA!$E$120,0)</f>
        <v>0</v>
      </c>
      <c r="CK132" s="63">
        <f>IF(CK$16 &lt;= 'Data inputs'!$T$42, Calculations_SA!$E$120,0)</f>
        <v>0</v>
      </c>
      <c r="CL132" s="63">
        <f>IF(CL$16 &lt;= 'Data inputs'!$T$42, Calculations_SA!$E$120,0)</f>
        <v>0</v>
      </c>
      <c r="CM132" s="63">
        <f>IF(CM$16 &lt;= 'Data inputs'!$T$42, Calculations_SA!$E$120,0)</f>
        <v>0</v>
      </c>
      <c r="CN132" s="63">
        <f>IF(CN$16 &lt;= 'Data inputs'!$T$42, Calculations_SA!$E$120,0)</f>
        <v>0</v>
      </c>
      <c r="CO132" s="63">
        <f>IF(CO$16 &lt;= 'Data inputs'!$T$42, Calculations_SA!$E$120,0)</f>
        <v>0</v>
      </c>
      <c r="CP132" s="63">
        <f>IF(CP$16 &lt;= 'Data inputs'!$T$42, Calculations_SA!$E$120,0)</f>
        <v>0</v>
      </c>
      <c r="CQ132" s="63">
        <f>IF(CQ$16 &lt;= 'Data inputs'!$T$42, Calculations_SA!$E$120,0)</f>
        <v>0</v>
      </c>
      <c r="CR132" s="63">
        <f>IF(CR$16 &lt;= 'Data inputs'!$T$42, Calculations_SA!$E$120,0)</f>
        <v>0</v>
      </c>
      <c r="CS132" s="63">
        <f>IF(CS$16 &lt;= 'Data inputs'!$T$42, Calculations_SA!$E$120,0)</f>
        <v>0</v>
      </c>
      <c r="CT132" s="63">
        <f>IF(CT$16 &lt;= 'Data inputs'!$T$42, Calculations_SA!$E$120,0)</f>
        <v>0</v>
      </c>
      <c r="CU132" s="63">
        <f>IF(CU$16 &lt;= 'Data inputs'!$T$42, Calculations_SA!$E$120,0)</f>
        <v>0</v>
      </c>
      <c r="CV132" s="63">
        <f>IF(CV$16 &lt;= 'Data inputs'!$T$42, Calculations_SA!$E$120,0)</f>
        <v>0</v>
      </c>
      <c r="CW132" s="63">
        <f>IF(CW$16 &lt;= 'Data inputs'!$T$42, Calculations_SA!$E$120,0)</f>
        <v>0</v>
      </c>
      <c r="CX132" s="63">
        <f>IF(CX$16 &lt;= 'Data inputs'!$T$42, Calculations_SA!$E$120,0)</f>
        <v>0</v>
      </c>
      <c r="CY132" s="63">
        <f>IF(CY$16 &lt;= 'Data inputs'!$T$42, Calculations_SA!$E$120,0)</f>
        <v>0</v>
      </c>
      <c r="CZ132" s="63">
        <f>IF(CZ$16 &lt;= 'Data inputs'!$T$42, Calculations_SA!$E$120,0)</f>
        <v>0</v>
      </c>
    </row>
    <row r="133" spans="1:104" s="56" customFormat="1" ht="25.5">
      <c r="A133" s="96"/>
      <c r="B133" s="414"/>
      <c r="C133" s="85" t="s">
        <v>447</v>
      </c>
      <c r="D133" s="63">
        <f>D132*D$18</f>
        <v>0</v>
      </c>
      <c r="E133" s="71">
        <f t="shared" ref="E133:BP133" si="358">E132*E$18</f>
        <v>0</v>
      </c>
      <c r="F133" s="71">
        <f t="shared" si="358"/>
        <v>0</v>
      </c>
      <c r="G133" s="71">
        <f t="shared" si="358"/>
        <v>0</v>
      </c>
      <c r="H133" s="71">
        <f t="shared" si="358"/>
        <v>0</v>
      </c>
      <c r="I133" s="71">
        <f t="shared" si="358"/>
        <v>0</v>
      </c>
      <c r="J133" s="71">
        <f t="shared" si="358"/>
        <v>0</v>
      </c>
      <c r="K133" s="71">
        <f t="shared" si="358"/>
        <v>0</v>
      </c>
      <c r="L133" s="71">
        <f t="shared" si="358"/>
        <v>0</v>
      </c>
      <c r="M133" s="71">
        <f t="shared" si="358"/>
        <v>0</v>
      </c>
      <c r="N133" s="71">
        <f t="shared" si="358"/>
        <v>0</v>
      </c>
      <c r="O133" s="71">
        <f t="shared" si="358"/>
        <v>0</v>
      </c>
      <c r="P133" s="71">
        <f t="shared" si="358"/>
        <v>0</v>
      </c>
      <c r="Q133" s="71">
        <f t="shared" si="358"/>
        <v>0</v>
      </c>
      <c r="R133" s="71">
        <f t="shared" si="358"/>
        <v>0</v>
      </c>
      <c r="S133" s="71">
        <f t="shared" si="358"/>
        <v>0</v>
      </c>
      <c r="T133" s="71">
        <f t="shared" si="358"/>
        <v>0</v>
      </c>
      <c r="U133" s="71">
        <f t="shared" si="358"/>
        <v>0</v>
      </c>
      <c r="V133" s="71">
        <f t="shared" si="358"/>
        <v>0</v>
      </c>
      <c r="W133" s="71">
        <f t="shared" si="358"/>
        <v>0</v>
      </c>
      <c r="X133" s="71">
        <f t="shared" si="358"/>
        <v>0</v>
      </c>
      <c r="Y133" s="71">
        <f t="shared" si="358"/>
        <v>0</v>
      </c>
      <c r="Z133" s="71">
        <f t="shared" si="358"/>
        <v>0</v>
      </c>
      <c r="AA133" s="71">
        <f t="shared" si="358"/>
        <v>0</v>
      </c>
      <c r="AB133" s="71">
        <f t="shared" si="358"/>
        <v>0</v>
      </c>
      <c r="AC133" s="71">
        <f t="shared" si="358"/>
        <v>0</v>
      </c>
      <c r="AD133" s="71">
        <f t="shared" si="358"/>
        <v>0</v>
      </c>
      <c r="AE133" s="71">
        <f t="shared" si="358"/>
        <v>0</v>
      </c>
      <c r="AF133" s="71">
        <f t="shared" si="358"/>
        <v>0</v>
      </c>
      <c r="AG133" s="71">
        <f t="shared" si="358"/>
        <v>0</v>
      </c>
      <c r="AH133" s="71">
        <f t="shared" si="358"/>
        <v>0</v>
      </c>
      <c r="AI133" s="71">
        <f t="shared" si="358"/>
        <v>0</v>
      </c>
      <c r="AJ133" s="71">
        <f t="shared" si="358"/>
        <v>0</v>
      </c>
      <c r="AK133" s="71">
        <f t="shared" si="358"/>
        <v>0</v>
      </c>
      <c r="AL133" s="71">
        <f t="shared" si="358"/>
        <v>0</v>
      </c>
      <c r="AM133" s="71">
        <f t="shared" si="358"/>
        <v>0</v>
      </c>
      <c r="AN133" s="71">
        <f t="shared" si="358"/>
        <v>0</v>
      </c>
      <c r="AO133" s="71">
        <f t="shared" si="358"/>
        <v>0</v>
      </c>
      <c r="AP133" s="71">
        <f t="shared" si="358"/>
        <v>0</v>
      </c>
      <c r="AQ133" s="71">
        <f t="shared" si="358"/>
        <v>0</v>
      </c>
      <c r="AR133" s="71">
        <f t="shared" si="358"/>
        <v>0</v>
      </c>
      <c r="AS133" s="71">
        <f t="shared" si="358"/>
        <v>0</v>
      </c>
      <c r="AT133" s="71">
        <f t="shared" si="358"/>
        <v>0</v>
      </c>
      <c r="AU133" s="71">
        <f t="shared" si="358"/>
        <v>0</v>
      </c>
      <c r="AV133" s="71">
        <f t="shared" si="358"/>
        <v>0</v>
      </c>
      <c r="AW133" s="71">
        <f t="shared" si="358"/>
        <v>0</v>
      </c>
      <c r="AX133" s="71">
        <f t="shared" si="358"/>
        <v>0</v>
      </c>
      <c r="AY133" s="71">
        <f t="shared" si="358"/>
        <v>0</v>
      </c>
      <c r="AZ133" s="71">
        <f t="shared" si="358"/>
        <v>0</v>
      </c>
      <c r="BA133" s="71">
        <f t="shared" si="358"/>
        <v>0</v>
      </c>
      <c r="BB133" s="71">
        <f t="shared" si="358"/>
        <v>0</v>
      </c>
      <c r="BC133" s="71">
        <f t="shared" si="358"/>
        <v>0</v>
      </c>
      <c r="BD133" s="71">
        <f t="shared" si="358"/>
        <v>0</v>
      </c>
      <c r="BE133" s="71">
        <f t="shared" si="358"/>
        <v>0</v>
      </c>
      <c r="BF133" s="71">
        <f t="shared" si="358"/>
        <v>0</v>
      </c>
      <c r="BG133" s="71">
        <f t="shared" si="358"/>
        <v>0</v>
      </c>
      <c r="BH133" s="71">
        <f t="shared" si="358"/>
        <v>0</v>
      </c>
      <c r="BI133" s="71">
        <f t="shared" si="358"/>
        <v>0</v>
      </c>
      <c r="BJ133" s="71">
        <f t="shared" si="358"/>
        <v>0</v>
      </c>
      <c r="BK133" s="71">
        <f t="shared" si="358"/>
        <v>0</v>
      </c>
      <c r="BL133" s="71">
        <f t="shared" si="358"/>
        <v>0</v>
      </c>
      <c r="BM133" s="63">
        <f t="shared" si="358"/>
        <v>0</v>
      </c>
      <c r="BN133" s="63">
        <f t="shared" si="358"/>
        <v>0</v>
      </c>
      <c r="BO133" s="63">
        <f t="shared" si="358"/>
        <v>0</v>
      </c>
      <c r="BP133" s="63">
        <f t="shared" si="358"/>
        <v>0</v>
      </c>
      <c r="BQ133" s="63">
        <f t="shared" ref="BQ133:CZ133" si="359">BQ132*BQ$18</f>
        <v>0</v>
      </c>
      <c r="BR133" s="63">
        <f t="shared" si="359"/>
        <v>0</v>
      </c>
      <c r="BS133" s="63">
        <f t="shared" si="359"/>
        <v>0</v>
      </c>
      <c r="BT133" s="63">
        <f t="shared" si="359"/>
        <v>0</v>
      </c>
      <c r="BU133" s="63">
        <f t="shared" si="359"/>
        <v>0</v>
      </c>
      <c r="BV133" s="63">
        <f t="shared" si="359"/>
        <v>0</v>
      </c>
      <c r="BW133" s="63">
        <f t="shared" si="359"/>
        <v>0</v>
      </c>
      <c r="BX133" s="63">
        <f t="shared" si="359"/>
        <v>0</v>
      </c>
      <c r="BY133" s="63">
        <f t="shared" si="359"/>
        <v>0</v>
      </c>
      <c r="BZ133" s="63">
        <f t="shared" si="359"/>
        <v>0</v>
      </c>
      <c r="CA133" s="63">
        <f t="shared" si="359"/>
        <v>0</v>
      </c>
      <c r="CB133" s="63">
        <f t="shared" si="359"/>
        <v>0</v>
      </c>
      <c r="CC133" s="63">
        <f t="shared" si="359"/>
        <v>0</v>
      </c>
      <c r="CD133" s="63">
        <f t="shared" si="359"/>
        <v>0</v>
      </c>
      <c r="CE133" s="63">
        <f t="shared" si="359"/>
        <v>0</v>
      </c>
      <c r="CF133" s="63">
        <f t="shared" si="359"/>
        <v>0</v>
      </c>
      <c r="CG133" s="63">
        <f t="shared" si="359"/>
        <v>0</v>
      </c>
      <c r="CH133" s="63">
        <f t="shared" si="359"/>
        <v>0</v>
      </c>
      <c r="CI133" s="63">
        <f t="shared" si="359"/>
        <v>0</v>
      </c>
      <c r="CJ133" s="63">
        <f t="shared" si="359"/>
        <v>0</v>
      </c>
      <c r="CK133" s="63">
        <f t="shared" si="359"/>
        <v>0</v>
      </c>
      <c r="CL133" s="63">
        <f t="shared" si="359"/>
        <v>0</v>
      </c>
      <c r="CM133" s="63">
        <f t="shared" si="359"/>
        <v>0</v>
      </c>
      <c r="CN133" s="63">
        <f t="shared" si="359"/>
        <v>0</v>
      </c>
      <c r="CO133" s="63">
        <f t="shared" si="359"/>
        <v>0</v>
      </c>
      <c r="CP133" s="63">
        <f t="shared" si="359"/>
        <v>0</v>
      </c>
      <c r="CQ133" s="63">
        <f t="shared" si="359"/>
        <v>0</v>
      </c>
      <c r="CR133" s="63">
        <f t="shared" si="359"/>
        <v>0</v>
      </c>
      <c r="CS133" s="63">
        <f t="shared" si="359"/>
        <v>0</v>
      </c>
      <c r="CT133" s="63">
        <f t="shared" si="359"/>
        <v>0</v>
      </c>
      <c r="CU133" s="63">
        <f t="shared" si="359"/>
        <v>0</v>
      </c>
      <c r="CV133" s="63">
        <f t="shared" si="359"/>
        <v>0</v>
      </c>
      <c r="CW133" s="63">
        <f t="shared" si="359"/>
        <v>0</v>
      </c>
      <c r="CX133" s="63">
        <f t="shared" si="359"/>
        <v>0</v>
      </c>
      <c r="CY133" s="63">
        <f t="shared" si="359"/>
        <v>0</v>
      </c>
      <c r="CZ133" s="63">
        <f t="shared" si="359"/>
        <v>0</v>
      </c>
    </row>
    <row r="134" spans="1:104" s="56" customFormat="1">
      <c r="A134" s="96"/>
      <c r="B134" s="415"/>
      <c r="C134" s="84" t="s">
        <v>448</v>
      </c>
      <c r="D134" s="64">
        <f ca="1">SUM(OFFSET(D133,,,,$D$20))</f>
        <v>0</v>
      </c>
      <c r="E134" s="76"/>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c r="BL134" s="65"/>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row>
    <row r="135" spans="1:104" ht="15" customHeight="1"/>
    <row r="136" spans="1:104" ht="15" customHeight="1">
      <c r="B136" s="78" t="s">
        <v>188</v>
      </c>
    </row>
    <row r="137" spans="1:104" s="56" customFormat="1">
      <c r="A137" s="96"/>
      <c r="B137" s="413" t="s">
        <v>116</v>
      </c>
      <c r="C137" s="84" t="s">
        <v>451</v>
      </c>
      <c r="D137" s="63">
        <f>Calculations_SA!C116</f>
        <v>0</v>
      </c>
      <c r="E137" s="63">
        <f>D137</f>
        <v>0</v>
      </c>
      <c r="F137" s="63">
        <f t="shared" ref="F137" si="360">E137</f>
        <v>0</v>
      </c>
      <c r="G137" s="63">
        <f t="shared" ref="G137" si="361">F137</f>
        <v>0</v>
      </c>
      <c r="H137" s="63">
        <f t="shared" ref="H137" si="362">G137</f>
        <v>0</v>
      </c>
      <c r="I137" s="63">
        <f t="shared" ref="I137" si="363">H137</f>
        <v>0</v>
      </c>
      <c r="J137" s="63">
        <f t="shared" ref="J137" si="364">I137</f>
        <v>0</v>
      </c>
      <c r="K137" s="63">
        <f t="shared" ref="K137" si="365">J137</f>
        <v>0</v>
      </c>
      <c r="L137" s="63">
        <f t="shared" ref="L137" si="366">K137</f>
        <v>0</v>
      </c>
      <c r="M137" s="63">
        <f t="shared" ref="M137" si="367">L137</f>
        <v>0</v>
      </c>
      <c r="N137" s="63">
        <f t="shared" ref="N137" si="368">M137</f>
        <v>0</v>
      </c>
      <c r="O137" s="63">
        <f t="shared" ref="O137" si="369">N137</f>
        <v>0</v>
      </c>
      <c r="P137" s="63">
        <f t="shared" ref="P137" si="370">O137</f>
        <v>0</v>
      </c>
      <c r="Q137" s="63">
        <f t="shared" ref="Q137" si="371">P137</f>
        <v>0</v>
      </c>
      <c r="R137" s="63">
        <f t="shared" ref="R137" si="372">Q137</f>
        <v>0</v>
      </c>
      <c r="S137" s="63">
        <f t="shared" ref="S137" si="373">R137</f>
        <v>0</v>
      </c>
      <c r="T137" s="63">
        <f t="shared" ref="T137" si="374">S137</f>
        <v>0</v>
      </c>
      <c r="U137" s="63">
        <f t="shared" ref="U137" si="375">T137</f>
        <v>0</v>
      </c>
      <c r="V137" s="63">
        <f t="shared" ref="V137" si="376">U137</f>
        <v>0</v>
      </c>
      <c r="W137" s="63">
        <f t="shared" ref="W137" si="377">V137</f>
        <v>0</v>
      </c>
      <c r="X137" s="63">
        <f t="shared" ref="X137" si="378">W137</f>
        <v>0</v>
      </c>
      <c r="Y137" s="63">
        <f t="shared" ref="Y137" si="379">X137</f>
        <v>0</v>
      </c>
      <c r="Z137" s="63">
        <f t="shared" ref="Z137" si="380">Y137</f>
        <v>0</v>
      </c>
      <c r="AA137" s="63">
        <f t="shared" ref="AA137" si="381">Z137</f>
        <v>0</v>
      </c>
      <c r="AB137" s="63">
        <f t="shared" ref="AB137" si="382">AA137</f>
        <v>0</v>
      </c>
      <c r="AC137" s="63">
        <f t="shared" ref="AC137" si="383">AB137</f>
        <v>0</v>
      </c>
      <c r="AD137" s="63">
        <f t="shared" ref="AD137" si="384">AC137</f>
        <v>0</v>
      </c>
      <c r="AE137" s="63">
        <f t="shared" ref="AE137" si="385">AD137</f>
        <v>0</v>
      </c>
      <c r="AF137" s="63">
        <f t="shared" ref="AF137" si="386">AE137</f>
        <v>0</v>
      </c>
      <c r="AG137" s="63">
        <f t="shared" ref="AG137" si="387">AF137</f>
        <v>0</v>
      </c>
      <c r="AH137" s="63">
        <f t="shared" ref="AH137" si="388">AG137</f>
        <v>0</v>
      </c>
      <c r="AI137" s="63">
        <f t="shared" ref="AI137" si="389">AH137</f>
        <v>0</v>
      </c>
      <c r="AJ137" s="63">
        <f t="shared" ref="AJ137" si="390">AI137</f>
        <v>0</v>
      </c>
      <c r="AK137" s="63">
        <f t="shared" ref="AK137" si="391">AJ137</f>
        <v>0</v>
      </c>
      <c r="AL137" s="63">
        <f t="shared" ref="AL137" si="392">AK137</f>
        <v>0</v>
      </c>
      <c r="AM137" s="63">
        <f t="shared" ref="AM137" si="393">AL137</f>
        <v>0</v>
      </c>
      <c r="AN137" s="63">
        <f t="shared" ref="AN137" si="394">AM137</f>
        <v>0</v>
      </c>
      <c r="AO137" s="63">
        <f t="shared" ref="AO137" si="395">AN137</f>
        <v>0</v>
      </c>
      <c r="AP137" s="63">
        <f t="shared" ref="AP137" si="396">AO137</f>
        <v>0</v>
      </c>
      <c r="AQ137" s="63">
        <f t="shared" ref="AQ137" si="397">AP137</f>
        <v>0</v>
      </c>
      <c r="AR137" s="63">
        <f t="shared" ref="AR137" si="398">AQ137</f>
        <v>0</v>
      </c>
      <c r="AS137" s="63">
        <f t="shared" ref="AS137" si="399">AR137</f>
        <v>0</v>
      </c>
      <c r="AT137" s="63">
        <f t="shared" ref="AT137" si="400">AS137</f>
        <v>0</v>
      </c>
      <c r="AU137" s="63">
        <f t="shared" ref="AU137" si="401">AT137</f>
        <v>0</v>
      </c>
      <c r="AV137" s="63">
        <f t="shared" ref="AV137" si="402">AU137</f>
        <v>0</v>
      </c>
      <c r="AW137" s="63">
        <f t="shared" ref="AW137" si="403">AV137</f>
        <v>0</v>
      </c>
      <c r="AX137" s="63">
        <f t="shared" ref="AX137" si="404">AW137</f>
        <v>0</v>
      </c>
      <c r="AY137" s="63">
        <f t="shared" ref="AY137" si="405">AX137</f>
        <v>0</v>
      </c>
      <c r="AZ137" s="63">
        <f t="shared" ref="AZ137" si="406">AY137</f>
        <v>0</v>
      </c>
      <c r="BA137" s="63">
        <f t="shared" ref="BA137" si="407">AZ137</f>
        <v>0</v>
      </c>
      <c r="BB137" s="63">
        <f t="shared" ref="BB137" si="408">BA137</f>
        <v>0</v>
      </c>
      <c r="BC137" s="63">
        <f t="shared" ref="BC137" si="409">BB137</f>
        <v>0</v>
      </c>
      <c r="BD137" s="63">
        <f t="shared" ref="BD137" si="410">BC137</f>
        <v>0</v>
      </c>
      <c r="BE137" s="63">
        <f t="shared" ref="BE137" si="411">BD137</f>
        <v>0</v>
      </c>
      <c r="BF137" s="63">
        <f t="shared" ref="BF137" si="412">BE137</f>
        <v>0</v>
      </c>
      <c r="BG137" s="63">
        <f t="shared" ref="BG137" si="413">BF137</f>
        <v>0</v>
      </c>
      <c r="BH137" s="63">
        <f t="shared" ref="BH137" si="414">BG137</f>
        <v>0</v>
      </c>
      <c r="BI137" s="63">
        <f t="shared" ref="BI137" si="415">BH137</f>
        <v>0</v>
      </c>
      <c r="BJ137" s="63">
        <f t="shared" ref="BJ137" si="416">BI137</f>
        <v>0</v>
      </c>
      <c r="BK137" s="63">
        <f t="shared" ref="BK137" si="417">BJ137</f>
        <v>0</v>
      </c>
      <c r="BL137" s="63">
        <f t="shared" ref="BL137" si="418">BK137</f>
        <v>0</v>
      </c>
      <c r="BM137" s="63">
        <f t="shared" ref="BM137" si="419">BL137</f>
        <v>0</v>
      </c>
      <c r="BN137" s="63">
        <f t="shared" ref="BN137" si="420">BM137</f>
        <v>0</v>
      </c>
      <c r="BO137" s="63">
        <f t="shared" ref="BO137" si="421">BN137</f>
        <v>0</v>
      </c>
      <c r="BP137" s="63">
        <f t="shared" ref="BP137" si="422">BO137</f>
        <v>0</v>
      </c>
      <c r="BQ137" s="63">
        <f t="shared" ref="BQ137" si="423">BP137</f>
        <v>0</v>
      </c>
      <c r="BR137" s="63">
        <f t="shared" ref="BR137" si="424">BQ137</f>
        <v>0</v>
      </c>
      <c r="BS137" s="63">
        <f t="shared" ref="BS137" si="425">BR137</f>
        <v>0</v>
      </c>
      <c r="BT137" s="63">
        <f t="shared" ref="BT137" si="426">BS137</f>
        <v>0</v>
      </c>
      <c r="BU137" s="63">
        <f t="shared" ref="BU137" si="427">BT137</f>
        <v>0</v>
      </c>
      <c r="BV137" s="63">
        <f t="shared" ref="BV137" si="428">BU137</f>
        <v>0</v>
      </c>
      <c r="BW137" s="63">
        <f t="shared" ref="BW137" si="429">BV137</f>
        <v>0</v>
      </c>
      <c r="BX137" s="63">
        <f t="shared" ref="BX137" si="430">BW137</f>
        <v>0</v>
      </c>
      <c r="BY137" s="63">
        <f t="shared" ref="BY137" si="431">BX137</f>
        <v>0</v>
      </c>
      <c r="BZ137" s="63">
        <f t="shared" ref="BZ137" si="432">BY137</f>
        <v>0</v>
      </c>
      <c r="CA137" s="63">
        <f t="shared" ref="CA137" si="433">BZ137</f>
        <v>0</v>
      </c>
      <c r="CB137" s="63">
        <f t="shared" ref="CB137" si="434">CA137</f>
        <v>0</v>
      </c>
      <c r="CC137" s="63">
        <f t="shared" ref="CC137" si="435">CB137</f>
        <v>0</v>
      </c>
      <c r="CD137" s="63">
        <f t="shared" ref="CD137" si="436">CC137</f>
        <v>0</v>
      </c>
      <c r="CE137" s="63">
        <f t="shared" ref="CE137" si="437">CD137</f>
        <v>0</v>
      </c>
      <c r="CF137" s="63">
        <f t="shared" ref="CF137" si="438">CE137</f>
        <v>0</v>
      </c>
      <c r="CG137" s="63">
        <f t="shared" ref="CG137" si="439">CF137</f>
        <v>0</v>
      </c>
      <c r="CH137" s="63">
        <f t="shared" ref="CH137" si="440">CG137</f>
        <v>0</v>
      </c>
      <c r="CI137" s="63">
        <f t="shared" ref="CI137" si="441">CH137</f>
        <v>0</v>
      </c>
      <c r="CJ137" s="63">
        <f t="shared" ref="CJ137" si="442">CI137</f>
        <v>0</v>
      </c>
      <c r="CK137" s="63">
        <f t="shared" ref="CK137" si="443">CJ137</f>
        <v>0</v>
      </c>
      <c r="CL137" s="63">
        <f t="shared" ref="CL137" si="444">CK137</f>
        <v>0</v>
      </c>
      <c r="CM137" s="63">
        <f t="shared" ref="CM137" si="445">CL137</f>
        <v>0</v>
      </c>
      <c r="CN137" s="63">
        <f t="shared" ref="CN137" si="446">CM137</f>
        <v>0</v>
      </c>
      <c r="CO137" s="63">
        <f t="shared" ref="CO137" si="447">CN137</f>
        <v>0</v>
      </c>
      <c r="CP137" s="63">
        <f t="shared" ref="CP137" si="448">CO137</f>
        <v>0</v>
      </c>
      <c r="CQ137" s="63">
        <f t="shared" ref="CQ137" si="449">CP137</f>
        <v>0</v>
      </c>
      <c r="CR137" s="63">
        <f t="shared" ref="CR137" si="450">CQ137</f>
        <v>0</v>
      </c>
      <c r="CS137" s="63">
        <f t="shared" ref="CS137" si="451">CR137</f>
        <v>0</v>
      </c>
      <c r="CT137" s="63">
        <f t="shared" ref="CT137" si="452">CS137</f>
        <v>0</v>
      </c>
      <c r="CU137" s="63">
        <f t="shared" ref="CU137" si="453">CT137</f>
        <v>0</v>
      </c>
      <c r="CV137" s="63">
        <f t="shared" ref="CV137" si="454">CU137</f>
        <v>0</v>
      </c>
      <c r="CW137" s="63">
        <f t="shared" ref="CW137" si="455">CV137</f>
        <v>0</v>
      </c>
      <c r="CX137" s="63">
        <f t="shared" ref="CX137" si="456">CW137</f>
        <v>0</v>
      </c>
      <c r="CY137" s="63">
        <f t="shared" ref="CY137" si="457">CX137</f>
        <v>0</v>
      </c>
      <c r="CZ137" s="63">
        <f t="shared" ref="CZ137" si="458">CY137</f>
        <v>0</v>
      </c>
    </row>
    <row r="138" spans="1:104" s="56" customFormat="1">
      <c r="A138" s="96"/>
      <c r="B138" s="414"/>
      <c r="C138" s="84" t="s">
        <v>446</v>
      </c>
      <c r="D138" s="63">
        <f>IF(D$16 &lt;= 'Data inputs'!$R$42, Calculations_SA!$F$120,0)</f>
        <v>0</v>
      </c>
      <c r="E138" s="63">
        <f>IF(E$16 &lt;= 'Data inputs'!$R$42, Calculations_SA!$F$120,0)</f>
        <v>0</v>
      </c>
      <c r="F138" s="63">
        <f>IF(F$16 &lt;= 'Data inputs'!$R$42, Calculations_SA!$F$120,0)</f>
        <v>0</v>
      </c>
      <c r="G138" s="63">
        <f>IF(G$16 &lt;= 'Data inputs'!$R$42, Calculations_SA!$F$120,0)</f>
        <v>0</v>
      </c>
      <c r="H138" s="63">
        <f>IF(H$16 &lt;= 'Data inputs'!$R$42, Calculations_SA!$F$120,0)</f>
        <v>0</v>
      </c>
      <c r="I138" s="63">
        <f>IF(I$16 &lt;= 'Data inputs'!$R$42, Calculations_SA!$F$120,0)</f>
        <v>0</v>
      </c>
      <c r="J138" s="63">
        <f>IF(J$16 &lt;= 'Data inputs'!$R$42, Calculations_SA!$F$120,0)</f>
        <v>0</v>
      </c>
      <c r="K138" s="63">
        <f>IF(K$16 &lt;= 'Data inputs'!$R$42, Calculations_SA!$F$120,0)</f>
        <v>0</v>
      </c>
      <c r="L138" s="63">
        <f>IF(L$16 &lt;= 'Data inputs'!$R$42, Calculations_SA!$F$120,0)</f>
        <v>0</v>
      </c>
      <c r="M138" s="63">
        <f>IF(M$16 &lt;= 'Data inputs'!$R$42, Calculations_SA!$F$120,0)</f>
        <v>0</v>
      </c>
      <c r="N138" s="63">
        <f>IF(N$16 &lt;= 'Data inputs'!$R$42, Calculations_SA!$F$120,0)</f>
        <v>0</v>
      </c>
      <c r="O138" s="63">
        <f>IF(O$16 &lt;= 'Data inputs'!$R$42, Calculations_SA!$F$120,0)</f>
        <v>0</v>
      </c>
      <c r="P138" s="63">
        <f>IF(P$16 &lt;= 'Data inputs'!$R$42, Calculations_SA!$F$120,0)</f>
        <v>0</v>
      </c>
      <c r="Q138" s="63">
        <f>IF(Q$16 &lt;= 'Data inputs'!$R$42, Calculations_SA!$F$120,0)</f>
        <v>0</v>
      </c>
      <c r="R138" s="63">
        <f>IF(R$16 &lt;= 'Data inputs'!$R$42, Calculations_SA!$F$120,0)</f>
        <v>0</v>
      </c>
      <c r="S138" s="63">
        <f>IF(S$16 &lt;= 'Data inputs'!$R$42, Calculations_SA!$F$120,0)</f>
        <v>0</v>
      </c>
      <c r="T138" s="63">
        <f>IF(T$16 &lt;= 'Data inputs'!$R$42, Calculations_SA!$F$120,0)</f>
        <v>0</v>
      </c>
      <c r="U138" s="63">
        <f>IF(U$16 &lt;= 'Data inputs'!$R$42, Calculations_SA!$F$120,0)</f>
        <v>0</v>
      </c>
      <c r="V138" s="63">
        <f>IF(V$16 &lt;= 'Data inputs'!$R$42, Calculations_SA!$F$120,0)</f>
        <v>0</v>
      </c>
      <c r="W138" s="63">
        <f>IF(W$16 &lt;= 'Data inputs'!$R$42, Calculations_SA!$F$120,0)</f>
        <v>0</v>
      </c>
      <c r="X138" s="63">
        <f>IF(X$16 &lt;= 'Data inputs'!$R$42, Calculations_SA!$F$120,0)</f>
        <v>0</v>
      </c>
      <c r="Y138" s="63">
        <f>IF(Y$16 &lt;= 'Data inputs'!$R$42, Calculations_SA!$F$120,0)</f>
        <v>0</v>
      </c>
      <c r="Z138" s="63">
        <f>IF(Z$16 &lt;= 'Data inputs'!$R$42, Calculations_SA!$F$120,0)</f>
        <v>0</v>
      </c>
      <c r="AA138" s="63">
        <f>IF(AA$16 &lt;= 'Data inputs'!$R$42, Calculations_SA!$F$120,0)</f>
        <v>0</v>
      </c>
      <c r="AB138" s="63">
        <f>IF(AB$16 &lt;= 'Data inputs'!$R$42, Calculations_SA!$F$120,0)</f>
        <v>0</v>
      </c>
      <c r="AC138" s="63">
        <f>IF(AC$16 &lt;= 'Data inputs'!$R$42, Calculations_SA!$F$120,0)</f>
        <v>0</v>
      </c>
      <c r="AD138" s="63">
        <f>IF(AD$16 &lt;= 'Data inputs'!$R$42, Calculations_SA!$F$120,0)</f>
        <v>0</v>
      </c>
      <c r="AE138" s="63">
        <f>IF(AE$16 &lt;= 'Data inputs'!$R$42, Calculations_SA!$F$120,0)</f>
        <v>0</v>
      </c>
      <c r="AF138" s="63">
        <f>IF(AF$16 &lt;= 'Data inputs'!$R$42, Calculations_SA!$F$120,0)</f>
        <v>0</v>
      </c>
      <c r="AG138" s="63">
        <f>IF(AG$16 &lt;= 'Data inputs'!$R$42, Calculations_SA!$F$120,0)</f>
        <v>0</v>
      </c>
      <c r="AH138" s="63">
        <f>IF(AH$16 &lt;= 'Data inputs'!$R$42, Calculations_SA!$F$120,0)</f>
        <v>0</v>
      </c>
      <c r="AI138" s="63">
        <f>IF(AI$16 &lt;= 'Data inputs'!$R$42, Calculations_SA!$F$120,0)</f>
        <v>0</v>
      </c>
      <c r="AJ138" s="63">
        <f>IF(AJ$16 &lt;= 'Data inputs'!$R$42, Calculations_SA!$F$120,0)</f>
        <v>0</v>
      </c>
      <c r="AK138" s="63">
        <f>IF(AK$16 &lt;= 'Data inputs'!$R$42, Calculations_SA!$F$120,0)</f>
        <v>0</v>
      </c>
      <c r="AL138" s="63">
        <f>IF(AL$16 &lt;= 'Data inputs'!$R$42, Calculations_SA!$F$120,0)</f>
        <v>0</v>
      </c>
      <c r="AM138" s="63">
        <f>IF(AM$16 &lt;= 'Data inputs'!$R$42, Calculations_SA!$F$120,0)</f>
        <v>0</v>
      </c>
      <c r="AN138" s="63">
        <f>IF(AN$16 &lt;= 'Data inputs'!$R$42, Calculations_SA!$F$120,0)</f>
        <v>0</v>
      </c>
      <c r="AO138" s="63">
        <f>IF(AO$16 &lt;= 'Data inputs'!$R$42, Calculations_SA!$F$120,0)</f>
        <v>0</v>
      </c>
      <c r="AP138" s="63">
        <f>IF(AP$16 &lt;= 'Data inputs'!$R$42, Calculations_SA!$F$120,0)</f>
        <v>0</v>
      </c>
      <c r="AQ138" s="63">
        <f>IF(AQ$16 &lt;= 'Data inputs'!$R$42, Calculations_SA!$F$120,0)</f>
        <v>0</v>
      </c>
      <c r="AR138" s="63">
        <f>IF(AR$16 &lt;= 'Data inputs'!$R$42, Calculations_SA!$F$120,0)</f>
        <v>0</v>
      </c>
      <c r="AS138" s="63">
        <f>IF(AS$16 &lt;= 'Data inputs'!$R$42, Calculations_SA!$F$120,0)</f>
        <v>0</v>
      </c>
      <c r="AT138" s="63">
        <f>IF(AT$16 &lt;= 'Data inputs'!$R$42, Calculations_SA!$F$120,0)</f>
        <v>0</v>
      </c>
      <c r="AU138" s="63">
        <f>IF(AU$16 &lt;= 'Data inputs'!$R$42, Calculations_SA!$F$120,0)</f>
        <v>0</v>
      </c>
      <c r="AV138" s="63">
        <f>IF(AV$16 &lt;= 'Data inputs'!$R$42, Calculations_SA!$F$120,0)</f>
        <v>0</v>
      </c>
      <c r="AW138" s="63">
        <f>IF(AW$16 &lt;= 'Data inputs'!$R$42, Calculations_SA!$F$120,0)</f>
        <v>0</v>
      </c>
      <c r="AX138" s="63">
        <f>IF(AX$16 &lt;= 'Data inputs'!$R$42, Calculations_SA!$F$120,0)</f>
        <v>0</v>
      </c>
      <c r="AY138" s="63">
        <f>IF(AY$16 &lt;= 'Data inputs'!$R$42, Calculations_SA!$F$120,0)</f>
        <v>0</v>
      </c>
      <c r="AZ138" s="63">
        <f>IF(AZ$16 &lt;= 'Data inputs'!$R$42, Calculations_SA!$F$120,0)</f>
        <v>0</v>
      </c>
      <c r="BA138" s="63">
        <f>IF(BA$16 &lt;= 'Data inputs'!$R$42, Calculations_SA!$F$120,0)</f>
        <v>0</v>
      </c>
      <c r="BB138" s="63">
        <f>IF(BB$16 &lt;= 'Data inputs'!$R$42, Calculations_SA!$F$120,0)</f>
        <v>0</v>
      </c>
      <c r="BC138" s="63">
        <f>IF(BC$16 &lt;= 'Data inputs'!$R$42, Calculations_SA!$F$120,0)</f>
        <v>0</v>
      </c>
      <c r="BD138" s="63">
        <f>IF(BD$16 &lt;= 'Data inputs'!$R$42, Calculations_SA!$F$120,0)</f>
        <v>0</v>
      </c>
      <c r="BE138" s="63">
        <f>IF(BE$16 &lt;= 'Data inputs'!$R$42, Calculations_SA!$F$120,0)</f>
        <v>0</v>
      </c>
      <c r="BF138" s="63">
        <f>IF(BF$16 &lt;= 'Data inputs'!$R$42, Calculations_SA!$F$120,0)</f>
        <v>0</v>
      </c>
      <c r="BG138" s="63">
        <f>IF(BG$16 &lt;= 'Data inputs'!$R$42, Calculations_SA!$F$120,0)</f>
        <v>0</v>
      </c>
      <c r="BH138" s="63">
        <f>IF(BH$16 &lt;= 'Data inputs'!$R$42, Calculations_SA!$F$120,0)</f>
        <v>0</v>
      </c>
      <c r="BI138" s="63">
        <f>IF(BI$16 &lt;= 'Data inputs'!$R$42, Calculations_SA!$F$120,0)</f>
        <v>0</v>
      </c>
      <c r="BJ138" s="63">
        <f>IF(BJ$16 &lt;= 'Data inputs'!$R$42, Calculations_SA!$F$120,0)</f>
        <v>0</v>
      </c>
      <c r="BK138" s="63">
        <f>IF(BK$16 &lt;= 'Data inputs'!$R$42, Calculations_SA!$F$120,0)</f>
        <v>0</v>
      </c>
      <c r="BL138" s="63">
        <f>IF(BL$16 &lt;= 'Data inputs'!$R$42, Calculations_SA!$F$120,0)</f>
        <v>0</v>
      </c>
      <c r="BM138" s="63">
        <f>IF(BM$16 &lt;= 'Data inputs'!$R$42, Calculations_SA!$F$120,0)</f>
        <v>0</v>
      </c>
      <c r="BN138" s="63">
        <f>IF(BN$16 &lt;= 'Data inputs'!$R$42, Calculations_SA!$F$120,0)</f>
        <v>0</v>
      </c>
      <c r="BO138" s="63">
        <f>IF(BO$16 &lt;= 'Data inputs'!$R$42, Calculations_SA!$F$120,0)</f>
        <v>0</v>
      </c>
      <c r="BP138" s="63">
        <f>IF(BP$16 &lt;= 'Data inputs'!$R$42, Calculations_SA!$F$120,0)</f>
        <v>0</v>
      </c>
      <c r="BQ138" s="63">
        <f>IF(BQ$16 &lt;= 'Data inputs'!$R$42, Calculations_SA!$F$120,0)</f>
        <v>0</v>
      </c>
      <c r="BR138" s="63">
        <f>IF(BR$16 &lt;= 'Data inputs'!$R$42, Calculations_SA!$F$120,0)</f>
        <v>0</v>
      </c>
      <c r="BS138" s="63">
        <f>IF(BS$16 &lt;= 'Data inputs'!$R$42, Calculations_SA!$F$120,0)</f>
        <v>0</v>
      </c>
      <c r="BT138" s="63">
        <f>IF(BT$16 &lt;= 'Data inputs'!$R$42, Calculations_SA!$F$120,0)</f>
        <v>0</v>
      </c>
      <c r="BU138" s="63">
        <f>IF(BU$16 &lt;= 'Data inputs'!$R$42, Calculations_SA!$F$120,0)</f>
        <v>0</v>
      </c>
      <c r="BV138" s="63">
        <f>IF(BV$16 &lt;= 'Data inputs'!$R$42, Calculations_SA!$F$120,0)</f>
        <v>0</v>
      </c>
      <c r="BW138" s="63">
        <f>IF(BW$16 &lt;= 'Data inputs'!$R$42, Calculations_SA!$F$120,0)</f>
        <v>0</v>
      </c>
      <c r="BX138" s="63">
        <f>IF(BX$16 &lt;= 'Data inputs'!$R$42, Calculations_SA!$F$120,0)</f>
        <v>0</v>
      </c>
      <c r="BY138" s="63">
        <f>IF(BY$16 &lt;= 'Data inputs'!$R$42, Calculations_SA!$F$120,0)</f>
        <v>0</v>
      </c>
      <c r="BZ138" s="63">
        <f>IF(BZ$16 &lt;= 'Data inputs'!$R$42, Calculations_SA!$F$120,0)</f>
        <v>0</v>
      </c>
      <c r="CA138" s="63">
        <f>IF(CA$16 &lt;= 'Data inputs'!$R$42, Calculations_SA!$F$120,0)</f>
        <v>0</v>
      </c>
      <c r="CB138" s="63">
        <f>IF(CB$16 &lt;= 'Data inputs'!$R$42, Calculations_SA!$F$120,0)</f>
        <v>0</v>
      </c>
      <c r="CC138" s="63">
        <f>IF(CC$16 &lt;= 'Data inputs'!$R$42, Calculations_SA!$F$120,0)</f>
        <v>0</v>
      </c>
      <c r="CD138" s="63">
        <f>IF(CD$16 &lt;= 'Data inputs'!$R$42, Calculations_SA!$F$120,0)</f>
        <v>0</v>
      </c>
      <c r="CE138" s="63">
        <f>IF(CE$16 &lt;= 'Data inputs'!$R$42, Calculations_SA!$F$120,0)</f>
        <v>0</v>
      </c>
      <c r="CF138" s="63">
        <f>IF(CF$16 &lt;= 'Data inputs'!$R$42, Calculations_SA!$F$120,0)</f>
        <v>0</v>
      </c>
      <c r="CG138" s="63">
        <f>IF(CG$16 &lt;= 'Data inputs'!$R$42, Calculations_SA!$F$120,0)</f>
        <v>0</v>
      </c>
      <c r="CH138" s="63">
        <f>IF(CH$16 &lt;= 'Data inputs'!$R$42, Calculations_SA!$F$120,0)</f>
        <v>0</v>
      </c>
      <c r="CI138" s="63">
        <f>IF(CI$16 &lt;= 'Data inputs'!$R$42, Calculations_SA!$F$120,0)</f>
        <v>0</v>
      </c>
      <c r="CJ138" s="63">
        <f>IF(CJ$16 &lt;= 'Data inputs'!$R$42, Calculations_SA!$F$120,0)</f>
        <v>0</v>
      </c>
      <c r="CK138" s="63">
        <f>IF(CK$16 &lt;= 'Data inputs'!$R$42, Calculations_SA!$F$120,0)</f>
        <v>0</v>
      </c>
      <c r="CL138" s="63">
        <f>IF(CL$16 &lt;= 'Data inputs'!$R$42, Calculations_SA!$F$120,0)</f>
        <v>0</v>
      </c>
      <c r="CM138" s="63">
        <f>IF(CM$16 &lt;= 'Data inputs'!$R$42, Calculations_SA!$F$120,0)</f>
        <v>0</v>
      </c>
      <c r="CN138" s="63">
        <f>IF(CN$16 &lt;= 'Data inputs'!$R$42, Calculations_SA!$F$120,0)</f>
        <v>0</v>
      </c>
      <c r="CO138" s="63">
        <f>IF(CO$16 &lt;= 'Data inputs'!$R$42, Calculations_SA!$F$120,0)</f>
        <v>0</v>
      </c>
      <c r="CP138" s="63">
        <f>IF(CP$16 &lt;= 'Data inputs'!$R$42, Calculations_SA!$F$120,0)</f>
        <v>0</v>
      </c>
      <c r="CQ138" s="63">
        <f>IF(CQ$16 &lt;= 'Data inputs'!$R$42, Calculations_SA!$F$120,0)</f>
        <v>0</v>
      </c>
      <c r="CR138" s="63">
        <f>IF(CR$16 &lt;= 'Data inputs'!$R$42, Calculations_SA!$F$120,0)</f>
        <v>0</v>
      </c>
      <c r="CS138" s="63">
        <f>IF(CS$16 &lt;= 'Data inputs'!$R$42, Calculations_SA!$F$120,0)</f>
        <v>0</v>
      </c>
      <c r="CT138" s="63">
        <f>IF(CT$16 &lt;= 'Data inputs'!$R$42, Calculations_SA!$F$120,0)</f>
        <v>0</v>
      </c>
      <c r="CU138" s="63">
        <f>IF(CU$16 &lt;= 'Data inputs'!$R$42, Calculations_SA!$F$120,0)</f>
        <v>0</v>
      </c>
      <c r="CV138" s="63">
        <f>IF(CV$16 &lt;= 'Data inputs'!$R$42, Calculations_SA!$F$120,0)</f>
        <v>0</v>
      </c>
      <c r="CW138" s="63">
        <f>IF(CW$16 &lt;= 'Data inputs'!$R$42, Calculations_SA!$F$120,0)</f>
        <v>0</v>
      </c>
      <c r="CX138" s="63">
        <f>IF(CX$16 &lt;= 'Data inputs'!$R$42, Calculations_SA!$F$120,0)</f>
        <v>0</v>
      </c>
      <c r="CY138" s="63">
        <f>IF(CY$16 &lt;= 'Data inputs'!$R$42, Calculations_SA!$F$120,0)</f>
        <v>0</v>
      </c>
      <c r="CZ138" s="63">
        <f>IF(CZ$16 &lt;= 'Data inputs'!$R$42, Calculations_SA!$F$120,0)</f>
        <v>0</v>
      </c>
    </row>
    <row r="139" spans="1:104" s="56" customFormat="1" ht="25.5">
      <c r="A139" s="96"/>
      <c r="B139" s="414"/>
      <c r="C139" s="85" t="s">
        <v>447</v>
      </c>
      <c r="D139" s="63">
        <f>D138*D$18</f>
        <v>0</v>
      </c>
      <c r="E139" s="63">
        <f t="shared" ref="E139:BP139" si="459">E138*E$18</f>
        <v>0</v>
      </c>
      <c r="F139" s="63">
        <f t="shared" si="459"/>
        <v>0</v>
      </c>
      <c r="G139" s="63">
        <f t="shared" si="459"/>
        <v>0</v>
      </c>
      <c r="H139" s="63">
        <f t="shared" si="459"/>
        <v>0</v>
      </c>
      <c r="I139" s="63">
        <f t="shared" si="459"/>
        <v>0</v>
      </c>
      <c r="J139" s="63">
        <f t="shared" si="459"/>
        <v>0</v>
      </c>
      <c r="K139" s="63">
        <f t="shared" si="459"/>
        <v>0</v>
      </c>
      <c r="L139" s="63">
        <f t="shared" si="459"/>
        <v>0</v>
      </c>
      <c r="M139" s="63">
        <f t="shared" si="459"/>
        <v>0</v>
      </c>
      <c r="N139" s="63">
        <f t="shared" si="459"/>
        <v>0</v>
      </c>
      <c r="O139" s="63">
        <f t="shared" si="459"/>
        <v>0</v>
      </c>
      <c r="P139" s="63">
        <f t="shared" si="459"/>
        <v>0</v>
      </c>
      <c r="Q139" s="63">
        <f t="shared" si="459"/>
        <v>0</v>
      </c>
      <c r="R139" s="63">
        <f t="shared" si="459"/>
        <v>0</v>
      </c>
      <c r="S139" s="63">
        <f t="shared" si="459"/>
        <v>0</v>
      </c>
      <c r="T139" s="63">
        <f t="shared" si="459"/>
        <v>0</v>
      </c>
      <c r="U139" s="63">
        <f t="shared" si="459"/>
        <v>0</v>
      </c>
      <c r="V139" s="63">
        <f t="shared" si="459"/>
        <v>0</v>
      </c>
      <c r="W139" s="63">
        <f t="shared" si="459"/>
        <v>0</v>
      </c>
      <c r="X139" s="63">
        <f t="shared" si="459"/>
        <v>0</v>
      </c>
      <c r="Y139" s="63">
        <f t="shared" si="459"/>
        <v>0</v>
      </c>
      <c r="Z139" s="63">
        <f t="shared" si="459"/>
        <v>0</v>
      </c>
      <c r="AA139" s="63">
        <f t="shared" si="459"/>
        <v>0</v>
      </c>
      <c r="AB139" s="63">
        <f t="shared" si="459"/>
        <v>0</v>
      </c>
      <c r="AC139" s="63">
        <f t="shared" si="459"/>
        <v>0</v>
      </c>
      <c r="AD139" s="63">
        <f t="shared" si="459"/>
        <v>0</v>
      </c>
      <c r="AE139" s="63">
        <f t="shared" si="459"/>
        <v>0</v>
      </c>
      <c r="AF139" s="63">
        <f t="shared" si="459"/>
        <v>0</v>
      </c>
      <c r="AG139" s="63">
        <f t="shared" si="459"/>
        <v>0</v>
      </c>
      <c r="AH139" s="63">
        <f t="shared" si="459"/>
        <v>0</v>
      </c>
      <c r="AI139" s="63">
        <f t="shared" si="459"/>
        <v>0</v>
      </c>
      <c r="AJ139" s="63">
        <f t="shared" si="459"/>
        <v>0</v>
      </c>
      <c r="AK139" s="63">
        <f t="shared" si="459"/>
        <v>0</v>
      </c>
      <c r="AL139" s="63">
        <f t="shared" si="459"/>
        <v>0</v>
      </c>
      <c r="AM139" s="63">
        <f t="shared" si="459"/>
        <v>0</v>
      </c>
      <c r="AN139" s="63">
        <f t="shared" si="459"/>
        <v>0</v>
      </c>
      <c r="AO139" s="63">
        <f t="shared" si="459"/>
        <v>0</v>
      </c>
      <c r="AP139" s="63">
        <f t="shared" si="459"/>
        <v>0</v>
      </c>
      <c r="AQ139" s="63">
        <f t="shared" si="459"/>
        <v>0</v>
      </c>
      <c r="AR139" s="63">
        <f t="shared" si="459"/>
        <v>0</v>
      </c>
      <c r="AS139" s="63">
        <f t="shared" si="459"/>
        <v>0</v>
      </c>
      <c r="AT139" s="63">
        <f t="shared" si="459"/>
        <v>0</v>
      </c>
      <c r="AU139" s="63">
        <f t="shared" si="459"/>
        <v>0</v>
      </c>
      <c r="AV139" s="63">
        <f t="shared" si="459"/>
        <v>0</v>
      </c>
      <c r="AW139" s="63">
        <f t="shared" si="459"/>
        <v>0</v>
      </c>
      <c r="AX139" s="63">
        <f t="shared" si="459"/>
        <v>0</v>
      </c>
      <c r="AY139" s="63">
        <f t="shared" si="459"/>
        <v>0</v>
      </c>
      <c r="AZ139" s="63">
        <f t="shared" si="459"/>
        <v>0</v>
      </c>
      <c r="BA139" s="63">
        <f t="shared" si="459"/>
        <v>0</v>
      </c>
      <c r="BB139" s="63">
        <f t="shared" si="459"/>
        <v>0</v>
      </c>
      <c r="BC139" s="63">
        <f t="shared" si="459"/>
        <v>0</v>
      </c>
      <c r="BD139" s="63">
        <f t="shared" si="459"/>
        <v>0</v>
      </c>
      <c r="BE139" s="63">
        <f t="shared" si="459"/>
        <v>0</v>
      </c>
      <c r="BF139" s="63">
        <f t="shared" si="459"/>
        <v>0</v>
      </c>
      <c r="BG139" s="63">
        <f t="shared" si="459"/>
        <v>0</v>
      </c>
      <c r="BH139" s="63">
        <f t="shared" si="459"/>
        <v>0</v>
      </c>
      <c r="BI139" s="63">
        <f t="shared" si="459"/>
        <v>0</v>
      </c>
      <c r="BJ139" s="63">
        <f t="shared" si="459"/>
        <v>0</v>
      </c>
      <c r="BK139" s="63">
        <f t="shared" si="459"/>
        <v>0</v>
      </c>
      <c r="BL139" s="63">
        <f t="shared" si="459"/>
        <v>0</v>
      </c>
      <c r="BM139" s="63">
        <f t="shared" si="459"/>
        <v>0</v>
      </c>
      <c r="BN139" s="63">
        <f t="shared" si="459"/>
        <v>0</v>
      </c>
      <c r="BO139" s="63">
        <f t="shared" si="459"/>
        <v>0</v>
      </c>
      <c r="BP139" s="63">
        <f t="shared" si="459"/>
        <v>0</v>
      </c>
      <c r="BQ139" s="63">
        <f t="shared" ref="BQ139:CZ139" si="460">BQ138*BQ$18</f>
        <v>0</v>
      </c>
      <c r="BR139" s="63">
        <f t="shared" si="460"/>
        <v>0</v>
      </c>
      <c r="BS139" s="63">
        <f t="shared" si="460"/>
        <v>0</v>
      </c>
      <c r="BT139" s="63">
        <f t="shared" si="460"/>
        <v>0</v>
      </c>
      <c r="BU139" s="63">
        <f t="shared" si="460"/>
        <v>0</v>
      </c>
      <c r="BV139" s="63">
        <f t="shared" si="460"/>
        <v>0</v>
      </c>
      <c r="BW139" s="63">
        <f t="shared" si="460"/>
        <v>0</v>
      </c>
      <c r="BX139" s="63">
        <f t="shared" si="460"/>
        <v>0</v>
      </c>
      <c r="BY139" s="63">
        <f t="shared" si="460"/>
        <v>0</v>
      </c>
      <c r="BZ139" s="63">
        <f t="shared" si="460"/>
        <v>0</v>
      </c>
      <c r="CA139" s="63">
        <f t="shared" si="460"/>
        <v>0</v>
      </c>
      <c r="CB139" s="63">
        <f t="shared" si="460"/>
        <v>0</v>
      </c>
      <c r="CC139" s="63">
        <f t="shared" si="460"/>
        <v>0</v>
      </c>
      <c r="CD139" s="63">
        <f t="shared" si="460"/>
        <v>0</v>
      </c>
      <c r="CE139" s="63">
        <f t="shared" si="460"/>
        <v>0</v>
      </c>
      <c r="CF139" s="63">
        <f t="shared" si="460"/>
        <v>0</v>
      </c>
      <c r="CG139" s="63">
        <f t="shared" si="460"/>
        <v>0</v>
      </c>
      <c r="CH139" s="63">
        <f t="shared" si="460"/>
        <v>0</v>
      </c>
      <c r="CI139" s="63">
        <f t="shared" si="460"/>
        <v>0</v>
      </c>
      <c r="CJ139" s="63">
        <f t="shared" si="460"/>
        <v>0</v>
      </c>
      <c r="CK139" s="63">
        <f t="shared" si="460"/>
        <v>0</v>
      </c>
      <c r="CL139" s="63">
        <f t="shared" si="460"/>
        <v>0</v>
      </c>
      <c r="CM139" s="63">
        <f t="shared" si="460"/>
        <v>0</v>
      </c>
      <c r="CN139" s="63">
        <f t="shared" si="460"/>
        <v>0</v>
      </c>
      <c r="CO139" s="63">
        <f t="shared" si="460"/>
        <v>0</v>
      </c>
      <c r="CP139" s="63">
        <f t="shared" si="460"/>
        <v>0</v>
      </c>
      <c r="CQ139" s="63">
        <f t="shared" si="460"/>
        <v>0</v>
      </c>
      <c r="CR139" s="63">
        <f t="shared" si="460"/>
        <v>0</v>
      </c>
      <c r="CS139" s="63">
        <f t="shared" si="460"/>
        <v>0</v>
      </c>
      <c r="CT139" s="63">
        <f t="shared" si="460"/>
        <v>0</v>
      </c>
      <c r="CU139" s="63">
        <f t="shared" si="460"/>
        <v>0</v>
      </c>
      <c r="CV139" s="63">
        <f t="shared" si="460"/>
        <v>0</v>
      </c>
      <c r="CW139" s="63">
        <f t="shared" si="460"/>
        <v>0</v>
      </c>
      <c r="CX139" s="63">
        <f t="shared" si="460"/>
        <v>0</v>
      </c>
      <c r="CY139" s="63">
        <f t="shared" si="460"/>
        <v>0</v>
      </c>
      <c r="CZ139" s="63">
        <f t="shared" si="460"/>
        <v>0</v>
      </c>
    </row>
    <row r="140" spans="1:104" s="56" customFormat="1">
      <c r="A140" s="96"/>
      <c r="B140" s="415"/>
      <c r="C140" s="84" t="s">
        <v>448</v>
      </c>
      <c r="D140" s="64">
        <f ca="1">SUM(OFFSET(D139,,,,$D$20))</f>
        <v>0</v>
      </c>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row>
    <row r="141" spans="1:104" s="56" customFormat="1">
      <c r="A141" s="96"/>
      <c r="B141" s="88"/>
      <c r="C141" s="89"/>
      <c r="D141" s="70"/>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87"/>
      <c r="AI141" s="87"/>
      <c r="AJ141" s="87"/>
      <c r="AK141" s="87"/>
      <c r="AL141" s="87"/>
      <c r="AM141" s="87"/>
      <c r="AN141" s="87"/>
      <c r="AO141" s="87"/>
      <c r="AP141" s="87"/>
      <c r="AQ141" s="87"/>
      <c r="AR141" s="87"/>
      <c r="AS141" s="87"/>
      <c r="AT141" s="87"/>
      <c r="AU141" s="87"/>
      <c r="AV141" s="87"/>
      <c r="AW141" s="87"/>
      <c r="AX141" s="87"/>
      <c r="AY141" s="87"/>
      <c r="AZ141" s="87"/>
      <c r="BA141" s="87"/>
      <c r="BB141" s="87"/>
      <c r="BC141" s="87"/>
      <c r="BD141" s="87"/>
      <c r="BE141" s="87"/>
      <c r="BF141" s="87"/>
      <c r="BG141" s="87"/>
      <c r="BH141" s="87"/>
      <c r="BI141" s="87"/>
      <c r="BJ141" s="87"/>
      <c r="BK141" s="87"/>
      <c r="BL141" s="87"/>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row>
    <row r="142" spans="1:104" s="56" customFormat="1">
      <c r="A142" s="96"/>
      <c r="B142" s="413" t="s">
        <v>117</v>
      </c>
      <c r="C142" s="84" t="s">
        <v>452</v>
      </c>
      <c r="D142" s="63">
        <f>Calculations_SA!D116</f>
        <v>0</v>
      </c>
      <c r="E142" s="63">
        <f>D142</f>
        <v>0</v>
      </c>
      <c r="F142" s="63">
        <f t="shared" ref="F142" si="461">E142</f>
        <v>0</v>
      </c>
      <c r="G142" s="63">
        <f t="shared" ref="G142" si="462">F142</f>
        <v>0</v>
      </c>
      <c r="H142" s="63">
        <f t="shared" ref="H142" si="463">G142</f>
        <v>0</v>
      </c>
      <c r="I142" s="63">
        <f t="shared" ref="I142" si="464">H142</f>
        <v>0</v>
      </c>
      <c r="J142" s="63">
        <f t="shared" ref="J142" si="465">I142</f>
        <v>0</v>
      </c>
      <c r="K142" s="63">
        <f t="shared" ref="K142" si="466">J142</f>
        <v>0</v>
      </c>
      <c r="L142" s="63">
        <f t="shared" ref="L142" si="467">K142</f>
        <v>0</v>
      </c>
      <c r="M142" s="63">
        <f t="shared" ref="M142" si="468">L142</f>
        <v>0</v>
      </c>
      <c r="N142" s="63">
        <f t="shared" ref="N142" si="469">M142</f>
        <v>0</v>
      </c>
      <c r="O142" s="63">
        <f t="shared" ref="O142" si="470">N142</f>
        <v>0</v>
      </c>
      <c r="P142" s="63">
        <f t="shared" ref="P142" si="471">O142</f>
        <v>0</v>
      </c>
      <c r="Q142" s="63">
        <f t="shared" ref="Q142" si="472">P142</f>
        <v>0</v>
      </c>
      <c r="R142" s="63">
        <f t="shared" ref="R142" si="473">Q142</f>
        <v>0</v>
      </c>
      <c r="S142" s="63">
        <f t="shared" ref="S142" si="474">R142</f>
        <v>0</v>
      </c>
      <c r="T142" s="63">
        <f t="shared" ref="T142" si="475">S142</f>
        <v>0</v>
      </c>
      <c r="U142" s="63">
        <f t="shared" ref="U142" si="476">T142</f>
        <v>0</v>
      </c>
      <c r="V142" s="63">
        <f t="shared" ref="V142" si="477">U142</f>
        <v>0</v>
      </c>
      <c r="W142" s="63">
        <f t="shared" ref="W142" si="478">V142</f>
        <v>0</v>
      </c>
      <c r="X142" s="63">
        <f t="shared" ref="X142" si="479">W142</f>
        <v>0</v>
      </c>
      <c r="Y142" s="63">
        <f t="shared" ref="Y142" si="480">X142</f>
        <v>0</v>
      </c>
      <c r="Z142" s="63">
        <f t="shared" ref="Z142" si="481">Y142</f>
        <v>0</v>
      </c>
      <c r="AA142" s="63">
        <f t="shared" ref="AA142" si="482">Z142</f>
        <v>0</v>
      </c>
      <c r="AB142" s="63">
        <f t="shared" ref="AB142" si="483">AA142</f>
        <v>0</v>
      </c>
      <c r="AC142" s="63">
        <f t="shared" ref="AC142" si="484">AB142</f>
        <v>0</v>
      </c>
      <c r="AD142" s="63">
        <f t="shared" ref="AD142" si="485">AC142</f>
        <v>0</v>
      </c>
      <c r="AE142" s="63">
        <f t="shared" ref="AE142" si="486">AD142</f>
        <v>0</v>
      </c>
      <c r="AF142" s="63">
        <f t="shared" ref="AF142" si="487">AE142</f>
        <v>0</v>
      </c>
      <c r="AG142" s="63">
        <f t="shared" ref="AG142" si="488">AF142</f>
        <v>0</v>
      </c>
      <c r="AH142" s="63">
        <f t="shared" ref="AH142" si="489">AG142</f>
        <v>0</v>
      </c>
      <c r="AI142" s="63">
        <f t="shared" ref="AI142" si="490">AH142</f>
        <v>0</v>
      </c>
      <c r="AJ142" s="63">
        <f t="shared" ref="AJ142" si="491">AI142</f>
        <v>0</v>
      </c>
      <c r="AK142" s="63">
        <f t="shared" ref="AK142" si="492">AJ142</f>
        <v>0</v>
      </c>
      <c r="AL142" s="63">
        <f t="shared" ref="AL142" si="493">AK142</f>
        <v>0</v>
      </c>
      <c r="AM142" s="63">
        <f t="shared" ref="AM142" si="494">AL142</f>
        <v>0</v>
      </c>
      <c r="AN142" s="63">
        <f t="shared" ref="AN142" si="495">AM142</f>
        <v>0</v>
      </c>
      <c r="AO142" s="63">
        <f t="shared" ref="AO142" si="496">AN142</f>
        <v>0</v>
      </c>
      <c r="AP142" s="63">
        <f t="shared" ref="AP142" si="497">AO142</f>
        <v>0</v>
      </c>
      <c r="AQ142" s="63">
        <f t="shared" ref="AQ142" si="498">AP142</f>
        <v>0</v>
      </c>
      <c r="AR142" s="63">
        <f t="shared" ref="AR142" si="499">AQ142</f>
        <v>0</v>
      </c>
      <c r="AS142" s="63">
        <f t="shared" ref="AS142" si="500">AR142</f>
        <v>0</v>
      </c>
      <c r="AT142" s="63">
        <f t="shared" ref="AT142" si="501">AS142</f>
        <v>0</v>
      </c>
      <c r="AU142" s="63">
        <f t="shared" ref="AU142" si="502">AT142</f>
        <v>0</v>
      </c>
      <c r="AV142" s="63">
        <f t="shared" ref="AV142" si="503">AU142</f>
        <v>0</v>
      </c>
      <c r="AW142" s="63">
        <f t="shared" ref="AW142" si="504">AV142</f>
        <v>0</v>
      </c>
      <c r="AX142" s="63">
        <f t="shared" ref="AX142" si="505">AW142</f>
        <v>0</v>
      </c>
      <c r="AY142" s="63">
        <f t="shared" ref="AY142" si="506">AX142</f>
        <v>0</v>
      </c>
      <c r="AZ142" s="63">
        <f t="shared" ref="AZ142" si="507">AY142</f>
        <v>0</v>
      </c>
      <c r="BA142" s="63">
        <f t="shared" ref="BA142" si="508">AZ142</f>
        <v>0</v>
      </c>
      <c r="BB142" s="63">
        <f t="shared" ref="BB142" si="509">BA142</f>
        <v>0</v>
      </c>
      <c r="BC142" s="63">
        <f t="shared" ref="BC142" si="510">BB142</f>
        <v>0</v>
      </c>
      <c r="BD142" s="63">
        <f t="shared" ref="BD142" si="511">BC142</f>
        <v>0</v>
      </c>
      <c r="BE142" s="63">
        <f t="shared" ref="BE142" si="512">BD142</f>
        <v>0</v>
      </c>
      <c r="BF142" s="63">
        <f t="shared" ref="BF142" si="513">BE142</f>
        <v>0</v>
      </c>
      <c r="BG142" s="63">
        <f t="shared" ref="BG142" si="514">BF142</f>
        <v>0</v>
      </c>
      <c r="BH142" s="63">
        <f t="shared" ref="BH142" si="515">BG142</f>
        <v>0</v>
      </c>
      <c r="BI142" s="63">
        <f t="shared" ref="BI142" si="516">BH142</f>
        <v>0</v>
      </c>
      <c r="BJ142" s="63">
        <f t="shared" ref="BJ142" si="517">BI142</f>
        <v>0</v>
      </c>
      <c r="BK142" s="63">
        <f t="shared" ref="BK142" si="518">BJ142</f>
        <v>0</v>
      </c>
      <c r="BL142" s="63">
        <f t="shared" ref="BL142" si="519">BK142</f>
        <v>0</v>
      </c>
      <c r="BM142" s="63">
        <f t="shared" ref="BM142" si="520">BL142</f>
        <v>0</v>
      </c>
      <c r="BN142" s="63">
        <f t="shared" ref="BN142" si="521">BM142</f>
        <v>0</v>
      </c>
      <c r="BO142" s="63">
        <f t="shared" ref="BO142" si="522">BN142</f>
        <v>0</v>
      </c>
      <c r="BP142" s="63">
        <f t="shared" ref="BP142" si="523">BO142</f>
        <v>0</v>
      </c>
      <c r="BQ142" s="63">
        <f t="shared" ref="BQ142" si="524">BP142</f>
        <v>0</v>
      </c>
      <c r="BR142" s="63">
        <f t="shared" ref="BR142" si="525">BQ142</f>
        <v>0</v>
      </c>
      <c r="BS142" s="63">
        <f t="shared" ref="BS142" si="526">BR142</f>
        <v>0</v>
      </c>
      <c r="BT142" s="63">
        <f t="shared" ref="BT142" si="527">BS142</f>
        <v>0</v>
      </c>
      <c r="BU142" s="63">
        <f t="shared" ref="BU142" si="528">BT142</f>
        <v>0</v>
      </c>
      <c r="BV142" s="63">
        <f t="shared" ref="BV142" si="529">BU142</f>
        <v>0</v>
      </c>
      <c r="BW142" s="63">
        <f t="shared" ref="BW142" si="530">BV142</f>
        <v>0</v>
      </c>
      <c r="BX142" s="63">
        <f t="shared" ref="BX142" si="531">BW142</f>
        <v>0</v>
      </c>
      <c r="BY142" s="63">
        <f t="shared" ref="BY142" si="532">BX142</f>
        <v>0</v>
      </c>
      <c r="BZ142" s="63">
        <f t="shared" ref="BZ142" si="533">BY142</f>
        <v>0</v>
      </c>
      <c r="CA142" s="63">
        <f t="shared" ref="CA142" si="534">BZ142</f>
        <v>0</v>
      </c>
      <c r="CB142" s="63">
        <f t="shared" ref="CB142" si="535">CA142</f>
        <v>0</v>
      </c>
      <c r="CC142" s="63">
        <f t="shared" ref="CC142" si="536">CB142</f>
        <v>0</v>
      </c>
      <c r="CD142" s="63">
        <f t="shared" ref="CD142" si="537">CC142</f>
        <v>0</v>
      </c>
      <c r="CE142" s="63">
        <f t="shared" ref="CE142" si="538">CD142</f>
        <v>0</v>
      </c>
      <c r="CF142" s="63">
        <f t="shared" ref="CF142" si="539">CE142</f>
        <v>0</v>
      </c>
      <c r="CG142" s="63">
        <f t="shared" ref="CG142" si="540">CF142</f>
        <v>0</v>
      </c>
      <c r="CH142" s="63">
        <f t="shared" ref="CH142" si="541">CG142</f>
        <v>0</v>
      </c>
      <c r="CI142" s="63">
        <f t="shared" ref="CI142" si="542">CH142</f>
        <v>0</v>
      </c>
      <c r="CJ142" s="63">
        <f t="shared" ref="CJ142" si="543">CI142</f>
        <v>0</v>
      </c>
      <c r="CK142" s="63">
        <f t="shared" ref="CK142" si="544">CJ142</f>
        <v>0</v>
      </c>
      <c r="CL142" s="63">
        <f t="shared" ref="CL142" si="545">CK142</f>
        <v>0</v>
      </c>
      <c r="CM142" s="63">
        <f t="shared" ref="CM142" si="546">CL142</f>
        <v>0</v>
      </c>
      <c r="CN142" s="63">
        <f t="shared" ref="CN142" si="547">CM142</f>
        <v>0</v>
      </c>
      <c r="CO142" s="63">
        <f t="shared" ref="CO142" si="548">CN142</f>
        <v>0</v>
      </c>
      <c r="CP142" s="63">
        <f t="shared" ref="CP142" si="549">CO142</f>
        <v>0</v>
      </c>
      <c r="CQ142" s="63">
        <f t="shared" ref="CQ142" si="550">CP142</f>
        <v>0</v>
      </c>
      <c r="CR142" s="63">
        <f t="shared" ref="CR142" si="551">CQ142</f>
        <v>0</v>
      </c>
      <c r="CS142" s="63">
        <f t="shared" ref="CS142" si="552">CR142</f>
        <v>0</v>
      </c>
      <c r="CT142" s="63">
        <f t="shared" ref="CT142" si="553">CS142</f>
        <v>0</v>
      </c>
      <c r="CU142" s="63">
        <f t="shared" ref="CU142" si="554">CT142</f>
        <v>0</v>
      </c>
      <c r="CV142" s="63">
        <f t="shared" ref="CV142" si="555">CU142</f>
        <v>0</v>
      </c>
      <c r="CW142" s="63">
        <f t="shared" ref="CW142" si="556">CV142</f>
        <v>0</v>
      </c>
      <c r="CX142" s="63">
        <f t="shared" ref="CX142" si="557">CW142</f>
        <v>0</v>
      </c>
      <c r="CY142" s="63">
        <f t="shared" ref="CY142" si="558">CX142</f>
        <v>0</v>
      </c>
      <c r="CZ142" s="63">
        <f t="shared" ref="CZ142" si="559">CY142</f>
        <v>0</v>
      </c>
    </row>
    <row r="143" spans="1:104" s="56" customFormat="1">
      <c r="A143" s="96"/>
      <c r="B143" s="414"/>
      <c r="C143" s="84" t="s">
        <v>446</v>
      </c>
      <c r="D143" s="63">
        <f>IF(D$16 &lt;= 'Data inputs'!$S$42, Calculations_SA!$G$120,0)</f>
        <v>0</v>
      </c>
      <c r="E143" s="63">
        <f>IF(E$16 &lt;= 'Data inputs'!$S$42, Calculations_SA!$G$120,0)</f>
        <v>0</v>
      </c>
      <c r="F143" s="63">
        <f>IF(F$16 &lt;= 'Data inputs'!$S$42, Calculations_SA!$G$120,0)</f>
        <v>0</v>
      </c>
      <c r="G143" s="63">
        <f>IF(G$16 &lt;= 'Data inputs'!$S$42, Calculations_SA!$G$120,0)</f>
        <v>0</v>
      </c>
      <c r="H143" s="63">
        <f>IF(H$16 &lt;= 'Data inputs'!$S$42, Calculations_SA!$G$120,0)</f>
        <v>0</v>
      </c>
      <c r="I143" s="63">
        <f>IF(I$16 &lt;= 'Data inputs'!$S$42, Calculations_SA!$G$120,0)</f>
        <v>0</v>
      </c>
      <c r="J143" s="63">
        <f>IF(J$16 &lt;= 'Data inputs'!$S$42, Calculations_SA!$G$120,0)</f>
        <v>0</v>
      </c>
      <c r="K143" s="63">
        <f>IF(K$16 &lt;= 'Data inputs'!$S$42, Calculations_SA!$G$120,0)</f>
        <v>0</v>
      </c>
      <c r="L143" s="63">
        <f>IF(L$16 &lt;= 'Data inputs'!$S$42, Calculations_SA!$G$120,0)</f>
        <v>0</v>
      </c>
      <c r="M143" s="63">
        <f>IF(M$16 &lt;= 'Data inputs'!$S$42, Calculations_SA!$G$120,0)</f>
        <v>0</v>
      </c>
      <c r="N143" s="63">
        <f>IF(N$16 &lt;= 'Data inputs'!$S$42, Calculations_SA!$G$120,0)</f>
        <v>0</v>
      </c>
      <c r="O143" s="63">
        <f>IF(O$16 &lt;= 'Data inputs'!$S$42, Calculations_SA!$G$120,0)</f>
        <v>0</v>
      </c>
      <c r="P143" s="63">
        <f>IF(P$16 &lt;= 'Data inputs'!$S$42, Calculations_SA!$G$120,0)</f>
        <v>0</v>
      </c>
      <c r="Q143" s="63">
        <f>IF(Q$16 &lt;= 'Data inputs'!$S$42, Calculations_SA!$G$120,0)</f>
        <v>0</v>
      </c>
      <c r="R143" s="63">
        <f>IF(R$16 &lt;= 'Data inputs'!$S$42, Calculations_SA!$G$120,0)</f>
        <v>0</v>
      </c>
      <c r="S143" s="63">
        <f>IF(S$16 &lt;= 'Data inputs'!$S$42, Calculations_SA!$G$120,0)</f>
        <v>0</v>
      </c>
      <c r="T143" s="63">
        <f>IF(T$16 &lt;= 'Data inputs'!$S$42, Calculations_SA!$G$120,0)</f>
        <v>0</v>
      </c>
      <c r="U143" s="63">
        <f>IF(U$16 &lt;= 'Data inputs'!$S$42, Calculations_SA!$G$120,0)</f>
        <v>0</v>
      </c>
      <c r="V143" s="63">
        <f>IF(V$16 &lt;= 'Data inputs'!$S$42, Calculations_SA!$G$120,0)</f>
        <v>0</v>
      </c>
      <c r="W143" s="63">
        <f>IF(W$16 &lt;= 'Data inputs'!$S$42, Calculations_SA!$G$120,0)</f>
        <v>0</v>
      </c>
      <c r="X143" s="63">
        <f>IF(X$16 &lt;= 'Data inputs'!$S$42, Calculations_SA!$G$120,0)</f>
        <v>0</v>
      </c>
      <c r="Y143" s="63">
        <f>IF(Y$16 &lt;= 'Data inputs'!$S$42, Calculations_SA!$G$120,0)</f>
        <v>0</v>
      </c>
      <c r="Z143" s="63">
        <f>IF(Z$16 &lt;= 'Data inputs'!$S$42, Calculations_SA!$G$120,0)</f>
        <v>0</v>
      </c>
      <c r="AA143" s="63">
        <f>IF(AA$16 &lt;= 'Data inputs'!$S$42, Calculations_SA!$G$120,0)</f>
        <v>0</v>
      </c>
      <c r="AB143" s="63">
        <f>IF(AB$16 &lt;= 'Data inputs'!$S$42, Calculations_SA!$G$120,0)</f>
        <v>0</v>
      </c>
      <c r="AC143" s="63">
        <f>IF(AC$16 &lt;= 'Data inputs'!$S$42, Calculations_SA!$G$120,0)</f>
        <v>0</v>
      </c>
      <c r="AD143" s="63">
        <f>IF(AD$16 &lt;= 'Data inputs'!$S$42, Calculations_SA!$G$120,0)</f>
        <v>0</v>
      </c>
      <c r="AE143" s="63">
        <f>IF(AE$16 &lt;= 'Data inputs'!$S$42, Calculations_SA!$G$120,0)</f>
        <v>0</v>
      </c>
      <c r="AF143" s="63">
        <f>IF(AF$16 &lt;= 'Data inputs'!$S$42, Calculations_SA!$G$120,0)</f>
        <v>0</v>
      </c>
      <c r="AG143" s="63">
        <f>IF(AG$16 &lt;= 'Data inputs'!$S$42, Calculations_SA!$G$120,0)</f>
        <v>0</v>
      </c>
      <c r="AH143" s="63">
        <f>IF(AH$16 &lt;= 'Data inputs'!$S$42, Calculations_SA!$G$120,0)</f>
        <v>0</v>
      </c>
      <c r="AI143" s="63">
        <f>IF(AI$16 &lt;= 'Data inputs'!$S$42, Calculations_SA!$G$120,0)</f>
        <v>0</v>
      </c>
      <c r="AJ143" s="63">
        <f>IF(AJ$16 &lt;= 'Data inputs'!$S$42, Calculations_SA!$G$120,0)</f>
        <v>0</v>
      </c>
      <c r="AK143" s="63">
        <f>IF(AK$16 &lt;= 'Data inputs'!$S$42, Calculations_SA!$G$120,0)</f>
        <v>0</v>
      </c>
      <c r="AL143" s="63">
        <f>IF(AL$16 &lt;= 'Data inputs'!$S$42, Calculations_SA!$G$120,0)</f>
        <v>0</v>
      </c>
      <c r="AM143" s="63">
        <f>IF(AM$16 &lt;= 'Data inputs'!$S$42, Calculations_SA!$G$120,0)</f>
        <v>0</v>
      </c>
      <c r="AN143" s="63">
        <f>IF(AN$16 &lt;= 'Data inputs'!$S$42, Calculations_SA!$G$120,0)</f>
        <v>0</v>
      </c>
      <c r="AO143" s="63">
        <f>IF(AO$16 &lt;= 'Data inputs'!$S$42, Calculations_SA!$G$120,0)</f>
        <v>0</v>
      </c>
      <c r="AP143" s="63">
        <f>IF(AP$16 &lt;= 'Data inputs'!$S$42, Calculations_SA!$G$120,0)</f>
        <v>0</v>
      </c>
      <c r="AQ143" s="63">
        <f>IF(AQ$16 &lt;= 'Data inputs'!$S$42, Calculations_SA!$G$120,0)</f>
        <v>0</v>
      </c>
      <c r="AR143" s="63">
        <f>IF(AR$16 &lt;= 'Data inputs'!$S$42, Calculations_SA!$G$120,0)</f>
        <v>0</v>
      </c>
      <c r="AS143" s="63">
        <f>IF(AS$16 &lt;= 'Data inputs'!$S$42, Calculations_SA!$G$120,0)</f>
        <v>0</v>
      </c>
      <c r="AT143" s="63">
        <f>IF(AT$16 &lt;= 'Data inputs'!$S$42, Calculations_SA!$G$120,0)</f>
        <v>0</v>
      </c>
      <c r="AU143" s="63">
        <f>IF(AU$16 &lt;= 'Data inputs'!$S$42, Calculations_SA!$G$120,0)</f>
        <v>0</v>
      </c>
      <c r="AV143" s="63">
        <f>IF(AV$16 &lt;= 'Data inputs'!$S$42, Calculations_SA!$G$120,0)</f>
        <v>0</v>
      </c>
      <c r="AW143" s="63">
        <f>IF(AW$16 &lt;= 'Data inputs'!$S$42, Calculations_SA!$G$120,0)</f>
        <v>0</v>
      </c>
      <c r="AX143" s="63">
        <f>IF(AX$16 &lt;= 'Data inputs'!$S$42, Calculations_SA!$G$120,0)</f>
        <v>0</v>
      </c>
      <c r="AY143" s="63">
        <f>IF(AY$16 &lt;= 'Data inputs'!$S$42, Calculations_SA!$G$120,0)</f>
        <v>0</v>
      </c>
      <c r="AZ143" s="63">
        <f>IF(AZ$16 &lt;= 'Data inputs'!$S$42, Calculations_SA!$G$120,0)</f>
        <v>0</v>
      </c>
      <c r="BA143" s="63">
        <f>IF(BA$16 &lt;= 'Data inputs'!$S$42, Calculations_SA!$G$120,0)</f>
        <v>0</v>
      </c>
      <c r="BB143" s="63">
        <f>IF(BB$16 &lt;= 'Data inputs'!$S$42, Calculations_SA!$G$120,0)</f>
        <v>0</v>
      </c>
      <c r="BC143" s="63">
        <f>IF(BC$16 &lt;= 'Data inputs'!$S$42, Calculations_SA!$G$120,0)</f>
        <v>0</v>
      </c>
      <c r="BD143" s="63">
        <f>IF(BD$16 &lt;= 'Data inputs'!$S$42, Calculations_SA!$G$120,0)</f>
        <v>0</v>
      </c>
      <c r="BE143" s="63">
        <f>IF(BE$16 &lt;= 'Data inputs'!$S$42, Calculations_SA!$G$120,0)</f>
        <v>0</v>
      </c>
      <c r="BF143" s="63">
        <f>IF(BF$16 &lt;= 'Data inputs'!$S$42, Calculations_SA!$G$120,0)</f>
        <v>0</v>
      </c>
      <c r="BG143" s="63">
        <f>IF(BG$16 &lt;= 'Data inputs'!$S$42, Calculations_SA!$G$120,0)</f>
        <v>0</v>
      </c>
      <c r="BH143" s="63">
        <f>IF(BH$16 &lt;= 'Data inputs'!$S$42, Calculations_SA!$G$120,0)</f>
        <v>0</v>
      </c>
      <c r="BI143" s="63">
        <f>IF(BI$16 &lt;= 'Data inputs'!$S$42, Calculations_SA!$G$120,0)</f>
        <v>0</v>
      </c>
      <c r="BJ143" s="63">
        <f>IF(BJ$16 &lt;= 'Data inputs'!$S$42, Calculations_SA!$G$120,0)</f>
        <v>0</v>
      </c>
      <c r="BK143" s="63">
        <f>IF(BK$16 &lt;= 'Data inputs'!$S$42, Calculations_SA!$G$120,0)</f>
        <v>0</v>
      </c>
      <c r="BL143" s="63">
        <f>IF(BL$16 &lt;= 'Data inputs'!$S$42, Calculations_SA!$G$120,0)</f>
        <v>0</v>
      </c>
      <c r="BM143" s="63">
        <f>IF(BM$16 &lt;= 'Data inputs'!$S$42, Calculations_SA!$G$120,0)</f>
        <v>0</v>
      </c>
      <c r="BN143" s="63">
        <f>IF(BN$16 &lt;= 'Data inputs'!$S$42, Calculations_SA!$G$120,0)</f>
        <v>0</v>
      </c>
      <c r="BO143" s="63">
        <f>IF(BO$16 &lt;= 'Data inputs'!$S$42, Calculations_SA!$G$120,0)</f>
        <v>0</v>
      </c>
      <c r="BP143" s="63">
        <f>IF(BP$16 &lt;= 'Data inputs'!$S$42, Calculations_SA!$G$120,0)</f>
        <v>0</v>
      </c>
      <c r="BQ143" s="63">
        <f>IF(BQ$16 &lt;= 'Data inputs'!$S$42, Calculations_SA!$G$120,0)</f>
        <v>0</v>
      </c>
      <c r="BR143" s="63">
        <f>IF(BR$16 &lt;= 'Data inputs'!$S$42, Calculations_SA!$G$120,0)</f>
        <v>0</v>
      </c>
      <c r="BS143" s="63">
        <f>IF(BS$16 &lt;= 'Data inputs'!$S$42, Calculations_SA!$G$120,0)</f>
        <v>0</v>
      </c>
      <c r="BT143" s="63">
        <f>IF(BT$16 &lt;= 'Data inputs'!$S$42, Calculations_SA!$G$120,0)</f>
        <v>0</v>
      </c>
      <c r="BU143" s="63">
        <f>IF(BU$16 &lt;= 'Data inputs'!$S$42, Calculations_SA!$G$120,0)</f>
        <v>0</v>
      </c>
      <c r="BV143" s="63">
        <f>IF(BV$16 &lt;= 'Data inputs'!$S$42, Calculations_SA!$G$120,0)</f>
        <v>0</v>
      </c>
      <c r="BW143" s="63">
        <f>IF(BW$16 &lt;= 'Data inputs'!$S$42, Calculations_SA!$G$120,0)</f>
        <v>0</v>
      </c>
      <c r="BX143" s="63">
        <f>IF(BX$16 &lt;= 'Data inputs'!$S$42, Calculations_SA!$G$120,0)</f>
        <v>0</v>
      </c>
      <c r="BY143" s="63">
        <f>IF(BY$16 &lt;= 'Data inputs'!$S$42, Calculations_SA!$G$120,0)</f>
        <v>0</v>
      </c>
      <c r="BZ143" s="63">
        <f>IF(BZ$16 &lt;= 'Data inputs'!$S$42, Calculations_SA!$G$120,0)</f>
        <v>0</v>
      </c>
      <c r="CA143" s="63">
        <f>IF(CA$16 &lt;= 'Data inputs'!$S$42, Calculations_SA!$G$120,0)</f>
        <v>0</v>
      </c>
      <c r="CB143" s="63">
        <f>IF(CB$16 &lt;= 'Data inputs'!$S$42, Calculations_SA!$G$120,0)</f>
        <v>0</v>
      </c>
      <c r="CC143" s="63">
        <f>IF(CC$16 &lt;= 'Data inputs'!$S$42, Calculations_SA!$G$120,0)</f>
        <v>0</v>
      </c>
      <c r="CD143" s="63">
        <f>IF(CD$16 &lt;= 'Data inputs'!$S$42, Calculations_SA!$G$120,0)</f>
        <v>0</v>
      </c>
      <c r="CE143" s="63">
        <f>IF(CE$16 &lt;= 'Data inputs'!$S$42, Calculations_SA!$G$120,0)</f>
        <v>0</v>
      </c>
      <c r="CF143" s="63">
        <f>IF(CF$16 &lt;= 'Data inputs'!$S$42, Calculations_SA!$G$120,0)</f>
        <v>0</v>
      </c>
      <c r="CG143" s="63">
        <f>IF(CG$16 &lt;= 'Data inputs'!$S$42, Calculations_SA!$G$120,0)</f>
        <v>0</v>
      </c>
      <c r="CH143" s="63">
        <f>IF(CH$16 &lt;= 'Data inputs'!$S$42, Calculations_SA!$G$120,0)</f>
        <v>0</v>
      </c>
      <c r="CI143" s="63">
        <f>IF(CI$16 &lt;= 'Data inputs'!$S$42, Calculations_SA!$G$120,0)</f>
        <v>0</v>
      </c>
      <c r="CJ143" s="63">
        <f>IF(CJ$16 &lt;= 'Data inputs'!$S$42, Calculations_SA!$G$120,0)</f>
        <v>0</v>
      </c>
      <c r="CK143" s="63">
        <f>IF(CK$16 &lt;= 'Data inputs'!$S$42, Calculations_SA!$G$120,0)</f>
        <v>0</v>
      </c>
      <c r="CL143" s="63">
        <f>IF(CL$16 &lt;= 'Data inputs'!$S$42, Calculations_SA!$G$120,0)</f>
        <v>0</v>
      </c>
      <c r="CM143" s="63">
        <f>IF(CM$16 &lt;= 'Data inputs'!$S$42, Calculations_SA!$G$120,0)</f>
        <v>0</v>
      </c>
      <c r="CN143" s="63">
        <f>IF(CN$16 &lt;= 'Data inputs'!$S$42, Calculations_SA!$G$120,0)</f>
        <v>0</v>
      </c>
      <c r="CO143" s="63">
        <f>IF(CO$16 &lt;= 'Data inputs'!$S$42, Calculations_SA!$G$120,0)</f>
        <v>0</v>
      </c>
      <c r="CP143" s="63">
        <f>IF(CP$16 &lt;= 'Data inputs'!$S$42, Calculations_SA!$G$120,0)</f>
        <v>0</v>
      </c>
      <c r="CQ143" s="63">
        <f>IF(CQ$16 &lt;= 'Data inputs'!$S$42, Calculations_SA!$G$120,0)</f>
        <v>0</v>
      </c>
      <c r="CR143" s="63">
        <f>IF(CR$16 &lt;= 'Data inputs'!$S$42, Calculations_SA!$G$120,0)</f>
        <v>0</v>
      </c>
      <c r="CS143" s="63">
        <f>IF(CS$16 &lt;= 'Data inputs'!$S$42, Calculations_SA!$G$120,0)</f>
        <v>0</v>
      </c>
      <c r="CT143" s="63">
        <f>IF(CT$16 &lt;= 'Data inputs'!$S$42, Calculations_SA!$G$120,0)</f>
        <v>0</v>
      </c>
      <c r="CU143" s="63">
        <f>IF(CU$16 &lt;= 'Data inputs'!$S$42, Calculations_SA!$G$120,0)</f>
        <v>0</v>
      </c>
      <c r="CV143" s="63">
        <f>IF(CV$16 &lt;= 'Data inputs'!$S$42, Calculations_SA!$G$120,0)</f>
        <v>0</v>
      </c>
      <c r="CW143" s="63">
        <f>IF(CW$16 &lt;= 'Data inputs'!$S$42, Calculations_SA!$G$120,0)</f>
        <v>0</v>
      </c>
      <c r="CX143" s="63">
        <f>IF(CX$16 &lt;= 'Data inputs'!$S$42, Calculations_SA!$G$120,0)</f>
        <v>0</v>
      </c>
      <c r="CY143" s="63">
        <f>IF(CY$16 &lt;= 'Data inputs'!$S$42, Calculations_SA!$G$120,0)</f>
        <v>0</v>
      </c>
      <c r="CZ143" s="63">
        <f>IF(CZ$16 &lt;= 'Data inputs'!$S$42, Calculations_SA!$G$120,0)</f>
        <v>0</v>
      </c>
    </row>
    <row r="144" spans="1:104" s="56" customFormat="1" ht="25.5">
      <c r="A144" s="96"/>
      <c r="B144" s="414"/>
      <c r="C144" s="85" t="s">
        <v>447</v>
      </c>
      <c r="D144" s="63">
        <f>D143*D$18</f>
        <v>0</v>
      </c>
      <c r="E144" s="63">
        <f t="shared" ref="E144:BP144" si="560">E143*E$18</f>
        <v>0</v>
      </c>
      <c r="F144" s="63">
        <f t="shared" si="560"/>
        <v>0</v>
      </c>
      <c r="G144" s="63">
        <f t="shared" si="560"/>
        <v>0</v>
      </c>
      <c r="H144" s="63">
        <f t="shared" si="560"/>
        <v>0</v>
      </c>
      <c r="I144" s="63">
        <f t="shared" si="560"/>
        <v>0</v>
      </c>
      <c r="J144" s="63">
        <f t="shared" si="560"/>
        <v>0</v>
      </c>
      <c r="K144" s="63">
        <f t="shared" si="560"/>
        <v>0</v>
      </c>
      <c r="L144" s="63">
        <f t="shared" si="560"/>
        <v>0</v>
      </c>
      <c r="M144" s="63">
        <f t="shared" si="560"/>
        <v>0</v>
      </c>
      <c r="N144" s="63">
        <f t="shared" si="560"/>
        <v>0</v>
      </c>
      <c r="O144" s="63">
        <f t="shared" si="560"/>
        <v>0</v>
      </c>
      <c r="P144" s="63">
        <f t="shared" si="560"/>
        <v>0</v>
      </c>
      <c r="Q144" s="63">
        <f t="shared" si="560"/>
        <v>0</v>
      </c>
      <c r="R144" s="63">
        <f t="shared" si="560"/>
        <v>0</v>
      </c>
      <c r="S144" s="63">
        <f t="shared" si="560"/>
        <v>0</v>
      </c>
      <c r="T144" s="63">
        <f t="shared" si="560"/>
        <v>0</v>
      </c>
      <c r="U144" s="63">
        <f t="shared" si="560"/>
        <v>0</v>
      </c>
      <c r="V144" s="63">
        <f t="shared" si="560"/>
        <v>0</v>
      </c>
      <c r="W144" s="63">
        <f t="shared" si="560"/>
        <v>0</v>
      </c>
      <c r="X144" s="63">
        <f t="shared" si="560"/>
        <v>0</v>
      </c>
      <c r="Y144" s="63">
        <f t="shared" si="560"/>
        <v>0</v>
      </c>
      <c r="Z144" s="63">
        <f t="shared" si="560"/>
        <v>0</v>
      </c>
      <c r="AA144" s="63">
        <f t="shared" si="560"/>
        <v>0</v>
      </c>
      <c r="AB144" s="63">
        <f t="shared" si="560"/>
        <v>0</v>
      </c>
      <c r="AC144" s="63">
        <f t="shared" si="560"/>
        <v>0</v>
      </c>
      <c r="AD144" s="63">
        <f t="shared" si="560"/>
        <v>0</v>
      </c>
      <c r="AE144" s="63">
        <f t="shared" si="560"/>
        <v>0</v>
      </c>
      <c r="AF144" s="63">
        <f t="shared" si="560"/>
        <v>0</v>
      </c>
      <c r="AG144" s="63">
        <f t="shared" si="560"/>
        <v>0</v>
      </c>
      <c r="AH144" s="63">
        <f t="shared" si="560"/>
        <v>0</v>
      </c>
      <c r="AI144" s="63">
        <f t="shared" si="560"/>
        <v>0</v>
      </c>
      <c r="AJ144" s="63">
        <f t="shared" si="560"/>
        <v>0</v>
      </c>
      <c r="AK144" s="63">
        <f t="shared" si="560"/>
        <v>0</v>
      </c>
      <c r="AL144" s="63">
        <f t="shared" si="560"/>
        <v>0</v>
      </c>
      <c r="AM144" s="63">
        <f t="shared" si="560"/>
        <v>0</v>
      </c>
      <c r="AN144" s="63">
        <f t="shared" si="560"/>
        <v>0</v>
      </c>
      <c r="AO144" s="63">
        <f t="shared" si="560"/>
        <v>0</v>
      </c>
      <c r="AP144" s="63">
        <f t="shared" si="560"/>
        <v>0</v>
      </c>
      <c r="AQ144" s="63">
        <f t="shared" si="560"/>
        <v>0</v>
      </c>
      <c r="AR144" s="63">
        <f t="shared" si="560"/>
        <v>0</v>
      </c>
      <c r="AS144" s="63">
        <f t="shared" si="560"/>
        <v>0</v>
      </c>
      <c r="AT144" s="63">
        <f t="shared" si="560"/>
        <v>0</v>
      </c>
      <c r="AU144" s="63">
        <f t="shared" si="560"/>
        <v>0</v>
      </c>
      <c r="AV144" s="63">
        <f t="shared" si="560"/>
        <v>0</v>
      </c>
      <c r="AW144" s="63">
        <f t="shared" si="560"/>
        <v>0</v>
      </c>
      <c r="AX144" s="63">
        <f t="shared" si="560"/>
        <v>0</v>
      </c>
      <c r="AY144" s="63">
        <f t="shared" si="560"/>
        <v>0</v>
      </c>
      <c r="AZ144" s="63">
        <f t="shared" si="560"/>
        <v>0</v>
      </c>
      <c r="BA144" s="63">
        <f t="shared" si="560"/>
        <v>0</v>
      </c>
      <c r="BB144" s="63">
        <f t="shared" si="560"/>
        <v>0</v>
      </c>
      <c r="BC144" s="63">
        <f t="shared" si="560"/>
        <v>0</v>
      </c>
      <c r="BD144" s="63">
        <f t="shared" si="560"/>
        <v>0</v>
      </c>
      <c r="BE144" s="63">
        <f t="shared" si="560"/>
        <v>0</v>
      </c>
      <c r="BF144" s="63">
        <f t="shared" si="560"/>
        <v>0</v>
      </c>
      <c r="BG144" s="63">
        <f t="shared" si="560"/>
        <v>0</v>
      </c>
      <c r="BH144" s="63">
        <f t="shared" si="560"/>
        <v>0</v>
      </c>
      <c r="BI144" s="63">
        <f t="shared" si="560"/>
        <v>0</v>
      </c>
      <c r="BJ144" s="63">
        <f t="shared" si="560"/>
        <v>0</v>
      </c>
      <c r="BK144" s="63">
        <f t="shared" si="560"/>
        <v>0</v>
      </c>
      <c r="BL144" s="63">
        <f t="shared" si="560"/>
        <v>0</v>
      </c>
      <c r="BM144" s="63">
        <f t="shared" si="560"/>
        <v>0</v>
      </c>
      <c r="BN144" s="63">
        <f t="shared" si="560"/>
        <v>0</v>
      </c>
      <c r="BO144" s="63">
        <f t="shared" si="560"/>
        <v>0</v>
      </c>
      <c r="BP144" s="63">
        <f t="shared" si="560"/>
        <v>0</v>
      </c>
      <c r="BQ144" s="63">
        <f t="shared" ref="BQ144:CZ144" si="561">BQ143*BQ$18</f>
        <v>0</v>
      </c>
      <c r="BR144" s="63">
        <f t="shared" si="561"/>
        <v>0</v>
      </c>
      <c r="BS144" s="63">
        <f t="shared" si="561"/>
        <v>0</v>
      </c>
      <c r="BT144" s="63">
        <f t="shared" si="561"/>
        <v>0</v>
      </c>
      <c r="BU144" s="63">
        <f t="shared" si="561"/>
        <v>0</v>
      </c>
      <c r="BV144" s="63">
        <f t="shared" si="561"/>
        <v>0</v>
      </c>
      <c r="BW144" s="63">
        <f t="shared" si="561"/>
        <v>0</v>
      </c>
      <c r="BX144" s="63">
        <f t="shared" si="561"/>
        <v>0</v>
      </c>
      <c r="BY144" s="63">
        <f t="shared" si="561"/>
        <v>0</v>
      </c>
      <c r="BZ144" s="63">
        <f t="shared" si="561"/>
        <v>0</v>
      </c>
      <c r="CA144" s="63">
        <f t="shared" si="561"/>
        <v>0</v>
      </c>
      <c r="CB144" s="63">
        <f t="shared" si="561"/>
        <v>0</v>
      </c>
      <c r="CC144" s="63">
        <f t="shared" si="561"/>
        <v>0</v>
      </c>
      <c r="CD144" s="63">
        <f t="shared" si="561"/>
        <v>0</v>
      </c>
      <c r="CE144" s="63">
        <f t="shared" si="561"/>
        <v>0</v>
      </c>
      <c r="CF144" s="63">
        <f t="shared" si="561"/>
        <v>0</v>
      </c>
      <c r="CG144" s="63">
        <f t="shared" si="561"/>
        <v>0</v>
      </c>
      <c r="CH144" s="63">
        <f t="shared" si="561"/>
        <v>0</v>
      </c>
      <c r="CI144" s="63">
        <f t="shared" si="561"/>
        <v>0</v>
      </c>
      <c r="CJ144" s="63">
        <f t="shared" si="561"/>
        <v>0</v>
      </c>
      <c r="CK144" s="63">
        <f t="shared" si="561"/>
        <v>0</v>
      </c>
      <c r="CL144" s="63">
        <f t="shared" si="561"/>
        <v>0</v>
      </c>
      <c r="CM144" s="63">
        <f t="shared" si="561"/>
        <v>0</v>
      </c>
      <c r="CN144" s="63">
        <f t="shared" si="561"/>
        <v>0</v>
      </c>
      <c r="CO144" s="63">
        <f t="shared" si="561"/>
        <v>0</v>
      </c>
      <c r="CP144" s="63">
        <f t="shared" si="561"/>
        <v>0</v>
      </c>
      <c r="CQ144" s="63">
        <f t="shared" si="561"/>
        <v>0</v>
      </c>
      <c r="CR144" s="63">
        <f t="shared" si="561"/>
        <v>0</v>
      </c>
      <c r="CS144" s="63">
        <f t="shared" si="561"/>
        <v>0</v>
      </c>
      <c r="CT144" s="63">
        <f t="shared" si="561"/>
        <v>0</v>
      </c>
      <c r="CU144" s="63">
        <f t="shared" si="561"/>
        <v>0</v>
      </c>
      <c r="CV144" s="63">
        <f t="shared" si="561"/>
        <v>0</v>
      </c>
      <c r="CW144" s="63">
        <f t="shared" si="561"/>
        <v>0</v>
      </c>
      <c r="CX144" s="63">
        <f t="shared" si="561"/>
        <v>0</v>
      </c>
      <c r="CY144" s="63">
        <f t="shared" si="561"/>
        <v>0</v>
      </c>
      <c r="CZ144" s="63">
        <f t="shared" si="561"/>
        <v>0</v>
      </c>
    </row>
    <row r="145" spans="1:104" s="56" customFormat="1">
      <c r="A145" s="96"/>
      <c r="B145" s="415"/>
      <c r="C145" s="84" t="s">
        <v>448</v>
      </c>
      <c r="D145" s="64">
        <f ca="1">SUM(OFFSET(D144,,,,$D$20))</f>
        <v>0</v>
      </c>
      <c r="E145" s="75"/>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row>
    <row r="146" spans="1:104">
      <c r="D146" s="90"/>
      <c r="E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c r="AY146" s="90"/>
      <c r="AZ146" s="90"/>
      <c r="BA146" s="90"/>
      <c r="BB146" s="90"/>
      <c r="BC146" s="90"/>
      <c r="BD146" s="90"/>
      <c r="BE146" s="90"/>
      <c r="BF146" s="90"/>
      <c r="BG146" s="90"/>
      <c r="BH146" s="90"/>
      <c r="BI146" s="90"/>
      <c r="BJ146" s="90"/>
      <c r="BK146" s="90"/>
      <c r="BL146" s="90"/>
      <c r="BM146" s="90"/>
      <c r="BN146" s="90"/>
      <c r="BO146" s="90"/>
      <c r="BP146" s="90"/>
      <c r="BQ146" s="90"/>
      <c r="BR146" s="90"/>
      <c r="BS146" s="90"/>
      <c r="BT146" s="90"/>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CR146" s="90"/>
      <c r="CS146" s="90"/>
      <c r="CT146" s="90"/>
      <c r="CU146" s="90"/>
      <c r="CV146" s="90"/>
      <c r="CW146" s="90"/>
      <c r="CX146" s="90"/>
      <c r="CY146" s="90"/>
      <c r="CZ146" s="90"/>
    </row>
    <row r="147" spans="1:104" s="56" customFormat="1">
      <c r="A147" s="96"/>
      <c r="B147" s="413" t="s">
        <v>118</v>
      </c>
      <c r="C147" s="84" t="s">
        <v>452</v>
      </c>
      <c r="D147" s="63">
        <f>Calculations_SA!E116</f>
        <v>0</v>
      </c>
      <c r="E147" s="63">
        <f>D147</f>
        <v>0</v>
      </c>
      <c r="F147" s="63">
        <f t="shared" ref="F147" si="562">E147</f>
        <v>0</v>
      </c>
      <c r="G147" s="63">
        <f t="shared" ref="G147" si="563">F147</f>
        <v>0</v>
      </c>
      <c r="H147" s="63">
        <f t="shared" ref="H147" si="564">G147</f>
        <v>0</v>
      </c>
      <c r="I147" s="63">
        <f t="shared" ref="I147" si="565">H147</f>
        <v>0</v>
      </c>
      <c r="J147" s="63">
        <f t="shared" ref="J147" si="566">I147</f>
        <v>0</v>
      </c>
      <c r="K147" s="63">
        <f t="shared" ref="K147" si="567">J147</f>
        <v>0</v>
      </c>
      <c r="L147" s="63">
        <f t="shared" ref="L147" si="568">K147</f>
        <v>0</v>
      </c>
      <c r="M147" s="63">
        <f t="shared" ref="M147" si="569">L147</f>
        <v>0</v>
      </c>
      <c r="N147" s="63">
        <f t="shared" ref="N147" si="570">M147</f>
        <v>0</v>
      </c>
      <c r="O147" s="63">
        <f t="shared" ref="O147" si="571">N147</f>
        <v>0</v>
      </c>
      <c r="P147" s="63">
        <f t="shared" ref="P147" si="572">O147</f>
        <v>0</v>
      </c>
      <c r="Q147" s="63">
        <f t="shared" ref="Q147" si="573">P147</f>
        <v>0</v>
      </c>
      <c r="R147" s="63">
        <f t="shared" ref="R147" si="574">Q147</f>
        <v>0</v>
      </c>
      <c r="S147" s="63">
        <f t="shared" ref="S147" si="575">R147</f>
        <v>0</v>
      </c>
      <c r="T147" s="63">
        <f t="shared" ref="T147" si="576">S147</f>
        <v>0</v>
      </c>
      <c r="U147" s="63">
        <f t="shared" ref="U147" si="577">T147</f>
        <v>0</v>
      </c>
      <c r="V147" s="63">
        <f t="shared" ref="V147" si="578">U147</f>
        <v>0</v>
      </c>
      <c r="W147" s="63">
        <f t="shared" ref="W147" si="579">V147</f>
        <v>0</v>
      </c>
      <c r="X147" s="63">
        <f t="shared" ref="X147" si="580">W147</f>
        <v>0</v>
      </c>
      <c r="Y147" s="63">
        <f t="shared" ref="Y147" si="581">X147</f>
        <v>0</v>
      </c>
      <c r="Z147" s="63">
        <f t="shared" ref="Z147" si="582">Y147</f>
        <v>0</v>
      </c>
      <c r="AA147" s="63">
        <f t="shared" ref="AA147" si="583">Z147</f>
        <v>0</v>
      </c>
      <c r="AB147" s="63">
        <f t="shared" ref="AB147" si="584">AA147</f>
        <v>0</v>
      </c>
      <c r="AC147" s="63">
        <f t="shared" ref="AC147" si="585">AB147</f>
        <v>0</v>
      </c>
      <c r="AD147" s="63">
        <f t="shared" ref="AD147" si="586">AC147</f>
        <v>0</v>
      </c>
      <c r="AE147" s="63">
        <f t="shared" ref="AE147" si="587">AD147</f>
        <v>0</v>
      </c>
      <c r="AF147" s="63">
        <f t="shared" ref="AF147" si="588">AE147</f>
        <v>0</v>
      </c>
      <c r="AG147" s="63">
        <f t="shared" ref="AG147" si="589">AF147</f>
        <v>0</v>
      </c>
      <c r="AH147" s="63">
        <f t="shared" ref="AH147" si="590">AG147</f>
        <v>0</v>
      </c>
      <c r="AI147" s="63">
        <f t="shared" ref="AI147" si="591">AH147</f>
        <v>0</v>
      </c>
      <c r="AJ147" s="63">
        <f t="shared" ref="AJ147" si="592">AI147</f>
        <v>0</v>
      </c>
      <c r="AK147" s="63">
        <f t="shared" ref="AK147" si="593">AJ147</f>
        <v>0</v>
      </c>
      <c r="AL147" s="63">
        <f t="shared" ref="AL147" si="594">AK147</f>
        <v>0</v>
      </c>
      <c r="AM147" s="63">
        <f t="shared" ref="AM147" si="595">AL147</f>
        <v>0</v>
      </c>
      <c r="AN147" s="63">
        <f t="shared" ref="AN147" si="596">AM147</f>
        <v>0</v>
      </c>
      <c r="AO147" s="63">
        <f t="shared" ref="AO147" si="597">AN147</f>
        <v>0</v>
      </c>
      <c r="AP147" s="63">
        <f t="shared" ref="AP147" si="598">AO147</f>
        <v>0</v>
      </c>
      <c r="AQ147" s="63">
        <f t="shared" ref="AQ147" si="599">AP147</f>
        <v>0</v>
      </c>
      <c r="AR147" s="63">
        <f t="shared" ref="AR147" si="600">AQ147</f>
        <v>0</v>
      </c>
      <c r="AS147" s="63">
        <f t="shared" ref="AS147" si="601">AR147</f>
        <v>0</v>
      </c>
      <c r="AT147" s="63">
        <f t="shared" ref="AT147" si="602">AS147</f>
        <v>0</v>
      </c>
      <c r="AU147" s="63">
        <f t="shared" ref="AU147" si="603">AT147</f>
        <v>0</v>
      </c>
      <c r="AV147" s="63">
        <f t="shared" ref="AV147" si="604">AU147</f>
        <v>0</v>
      </c>
      <c r="AW147" s="63">
        <f t="shared" ref="AW147" si="605">AV147</f>
        <v>0</v>
      </c>
      <c r="AX147" s="63">
        <f t="shared" ref="AX147" si="606">AW147</f>
        <v>0</v>
      </c>
      <c r="AY147" s="63">
        <f t="shared" ref="AY147" si="607">AX147</f>
        <v>0</v>
      </c>
      <c r="AZ147" s="63">
        <f t="shared" ref="AZ147" si="608">AY147</f>
        <v>0</v>
      </c>
      <c r="BA147" s="63">
        <f t="shared" ref="BA147" si="609">AZ147</f>
        <v>0</v>
      </c>
      <c r="BB147" s="63">
        <f t="shared" ref="BB147" si="610">BA147</f>
        <v>0</v>
      </c>
      <c r="BC147" s="63">
        <f t="shared" ref="BC147" si="611">BB147</f>
        <v>0</v>
      </c>
      <c r="BD147" s="63">
        <f t="shared" ref="BD147" si="612">BC147</f>
        <v>0</v>
      </c>
      <c r="BE147" s="63">
        <f t="shared" ref="BE147" si="613">BD147</f>
        <v>0</v>
      </c>
      <c r="BF147" s="63">
        <f t="shared" ref="BF147" si="614">BE147</f>
        <v>0</v>
      </c>
      <c r="BG147" s="63">
        <f t="shared" ref="BG147" si="615">BF147</f>
        <v>0</v>
      </c>
      <c r="BH147" s="63">
        <f t="shared" ref="BH147" si="616">BG147</f>
        <v>0</v>
      </c>
      <c r="BI147" s="63">
        <f t="shared" ref="BI147" si="617">BH147</f>
        <v>0</v>
      </c>
      <c r="BJ147" s="63">
        <f t="shared" ref="BJ147" si="618">BI147</f>
        <v>0</v>
      </c>
      <c r="BK147" s="63">
        <f t="shared" ref="BK147" si="619">BJ147</f>
        <v>0</v>
      </c>
      <c r="BL147" s="63">
        <f t="shared" ref="BL147" si="620">BK147</f>
        <v>0</v>
      </c>
      <c r="BM147" s="63">
        <f t="shared" ref="BM147" si="621">BL147</f>
        <v>0</v>
      </c>
      <c r="BN147" s="63">
        <f t="shared" ref="BN147" si="622">BM147</f>
        <v>0</v>
      </c>
      <c r="BO147" s="63">
        <f t="shared" ref="BO147" si="623">BN147</f>
        <v>0</v>
      </c>
      <c r="BP147" s="63">
        <f t="shared" ref="BP147" si="624">BO147</f>
        <v>0</v>
      </c>
      <c r="BQ147" s="63">
        <f t="shared" ref="BQ147" si="625">BP147</f>
        <v>0</v>
      </c>
      <c r="BR147" s="63">
        <f t="shared" ref="BR147" si="626">BQ147</f>
        <v>0</v>
      </c>
      <c r="BS147" s="63">
        <f t="shared" ref="BS147" si="627">BR147</f>
        <v>0</v>
      </c>
      <c r="BT147" s="63">
        <f t="shared" ref="BT147" si="628">BS147</f>
        <v>0</v>
      </c>
      <c r="BU147" s="63">
        <f t="shared" ref="BU147" si="629">BT147</f>
        <v>0</v>
      </c>
      <c r="BV147" s="63">
        <f t="shared" ref="BV147" si="630">BU147</f>
        <v>0</v>
      </c>
      <c r="BW147" s="63">
        <f t="shared" ref="BW147" si="631">BV147</f>
        <v>0</v>
      </c>
      <c r="BX147" s="63">
        <f t="shared" ref="BX147" si="632">BW147</f>
        <v>0</v>
      </c>
      <c r="BY147" s="63">
        <f t="shared" ref="BY147" si="633">BX147</f>
        <v>0</v>
      </c>
      <c r="BZ147" s="63">
        <f t="shared" ref="BZ147" si="634">BY147</f>
        <v>0</v>
      </c>
      <c r="CA147" s="63">
        <f t="shared" ref="CA147" si="635">BZ147</f>
        <v>0</v>
      </c>
      <c r="CB147" s="63">
        <f t="shared" ref="CB147" si="636">CA147</f>
        <v>0</v>
      </c>
      <c r="CC147" s="63">
        <f t="shared" ref="CC147" si="637">CB147</f>
        <v>0</v>
      </c>
      <c r="CD147" s="63">
        <f t="shared" ref="CD147" si="638">CC147</f>
        <v>0</v>
      </c>
      <c r="CE147" s="63">
        <f t="shared" ref="CE147" si="639">CD147</f>
        <v>0</v>
      </c>
      <c r="CF147" s="63">
        <f t="shared" ref="CF147" si="640">CE147</f>
        <v>0</v>
      </c>
      <c r="CG147" s="63">
        <f t="shared" ref="CG147" si="641">CF147</f>
        <v>0</v>
      </c>
      <c r="CH147" s="63">
        <f t="shared" ref="CH147" si="642">CG147</f>
        <v>0</v>
      </c>
      <c r="CI147" s="63">
        <f t="shared" ref="CI147" si="643">CH147</f>
        <v>0</v>
      </c>
      <c r="CJ147" s="63">
        <f t="shared" ref="CJ147" si="644">CI147</f>
        <v>0</v>
      </c>
      <c r="CK147" s="63">
        <f t="shared" ref="CK147" si="645">CJ147</f>
        <v>0</v>
      </c>
      <c r="CL147" s="63">
        <f t="shared" ref="CL147" si="646">CK147</f>
        <v>0</v>
      </c>
      <c r="CM147" s="63">
        <f t="shared" ref="CM147" si="647">CL147</f>
        <v>0</v>
      </c>
      <c r="CN147" s="63">
        <f t="shared" ref="CN147" si="648">CM147</f>
        <v>0</v>
      </c>
      <c r="CO147" s="63">
        <f t="shared" ref="CO147" si="649">CN147</f>
        <v>0</v>
      </c>
      <c r="CP147" s="63">
        <f t="shared" ref="CP147" si="650">CO147</f>
        <v>0</v>
      </c>
      <c r="CQ147" s="63">
        <f t="shared" ref="CQ147" si="651">CP147</f>
        <v>0</v>
      </c>
      <c r="CR147" s="63">
        <f t="shared" ref="CR147" si="652">CQ147</f>
        <v>0</v>
      </c>
      <c r="CS147" s="63">
        <f t="shared" ref="CS147" si="653">CR147</f>
        <v>0</v>
      </c>
      <c r="CT147" s="63">
        <f t="shared" ref="CT147" si="654">CS147</f>
        <v>0</v>
      </c>
      <c r="CU147" s="63">
        <f t="shared" ref="CU147" si="655">CT147</f>
        <v>0</v>
      </c>
      <c r="CV147" s="63">
        <f t="shared" ref="CV147" si="656">CU147</f>
        <v>0</v>
      </c>
      <c r="CW147" s="63">
        <f t="shared" ref="CW147" si="657">CV147</f>
        <v>0</v>
      </c>
      <c r="CX147" s="63">
        <f t="shared" ref="CX147" si="658">CW147</f>
        <v>0</v>
      </c>
      <c r="CY147" s="63">
        <f t="shared" ref="CY147" si="659">CX147</f>
        <v>0</v>
      </c>
      <c r="CZ147" s="63">
        <f t="shared" ref="CZ147" si="660">CY147</f>
        <v>0</v>
      </c>
    </row>
    <row r="148" spans="1:104" s="56" customFormat="1">
      <c r="A148" s="96"/>
      <c r="B148" s="414"/>
      <c r="C148" s="84" t="s">
        <v>446</v>
      </c>
      <c r="D148" s="63">
        <f>IF(D$16 &lt;= 'Data inputs'!$T$42, Calculations_SA!$H$120,0)</f>
        <v>0</v>
      </c>
      <c r="E148" s="63">
        <f>IF(E$16 &lt;= 'Data inputs'!$T$42, Calculations_SA!$H$120,0)</f>
        <v>0</v>
      </c>
      <c r="F148" s="63">
        <f>IF(F$16 &lt;= 'Data inputs'!$T$42, Calculations_SA!$H$120,0)</f>
        <v>0</v>
      </c>
      <c r="G148" s="63">
        <f>IF(G$16 &lt;= 'Data inputs'!$T$42, Calculations_SA!$H$120,0)</f>
        <v>0</v>
      </c>
      <c r="H148" s="63">
        <f>IF(H$16 &lt;= 'Data inputs'!$T$42, Calculations_SA!$H$120,0)</f>
        <v>0</v>
      </c>
      <c r="I148" s="63">
        <f>IF(I$16 &lt;= 'Data inputs'!$T$42, Calculations_SA!$H$120,0)</f>
        <v>0</v>
      </c>
      <c r="J148" s="63">
        <f>IF(J$16 &lt;= 'Data inputs'!$T$42, Calculations_SA!$H$120,0)</f>
        <v>0</v>
      </c>
      <c r="K148" s="63">
        <f>IF(K$16 &lt;= 'Data inputs'!$T$42, Calculations_SA!$H$120,0)</f>
        <v>0</v>
      </c>
      <c r="L148" s="63">
        <f>IF(L$16 &lt;= 'Data inputs'!$T$42, Calculations_SA!$H$120,0)</f>
        <v>0</v>
      </c>
      <c r="M148" s="63">
        <f>IF(M$16 &lt;= 'Data inputs'!$T$42, Calculations_SA!$H$120,0)</f>
        <v>0</v>
      </c>
      <c r="N148" s="63">
        <f>IF(N$16 &lt;= 'Data inputs'!$T$42, Calculations_SA!$H$120,0)</f>
        <v>0</v>
      </c>
      <c r="O148" s="63">
        <f>IF(O$16 &lt;= 'Data inputs'!$T$42, Calculations_SA!$H$120,0)</f>
        <v>0</v>
      </c>
      <c r="P148" s="63">
        <f>IF(P$16 &lt;= 'Data inputs'!$T$42, Calculations_SA!$H$120,0)</f>
        <v>0</v>
      </c>
      <c r="Q148" s="63">
        <f>IF(Q$16 &lt;= 'Data inputs'!$T$42, Calculations_SA!$H$120,0)</f>
        <v>0</v>
      </c>
      <c r="R148" s="63">
        <f>IF(R$16 &lt;= 'Data inputs'!$T$42, Calculations_SA!$H$120,0)</f>
        <v>0</v>
      </c>
      <c r="S148" s="63">
        <f>IF(S$16 &lt;= 'Data inputs'!$T$42, Calculations_SA!$H$120,0)</f>
        <v>0</v>
      </c>
      <c r="T148" s="63">
        <f>IF(T$16 &lt;= 'Data inputs'!$T$42, Calculations_SA!$H$120,0)</f>
        <v>0</v>
      </c>
      <c r="U148" s="63">
        <f>IF(U$16 &lt;= 'Data inputs'!$T$42, Calculations_SA!$H$120,0)</f>
        <v>0</v>
      </c>
      <c r="V148" s="63">
        <f>IF(V$16 &lt;= 'Data inputs'!$T$42, Calculations_SA!$H$120,0)</f>
        <v>0</v>
      </c>
      <c r="W148" s="63">
        <f>IF(W$16 &lt;= 'Data inputs'!$T$42, Calculations_SA!$H$120,0)</f>
        <v>0</v>
      </c>
      <c r="X148" s="63">
        <f>IF(X$16 &lt;= 'Data inputs'!$T$42, Calculations_SA!$H$120,0)</f>
        <v>0</v>
      </c>
      <c r="Y148" s="63">
        <f>IF(Y$16 &lt;= 'Data inputs'!$T$42, Calculations_SA!$H$120,0)</f>
        <v>0</v>
      </c>
      <c r="Z148" s="63">
        <f>IF(Z$16 &lt;= 'Data inputs'!$T$42, Calculations_SA!$H$120,0)</f>
        <v>0</v>
      </c>
      <c r="AA148" s="63">
        <f>IF(AA$16 &lt;= 'Data inputs'!$T$42, Calculations_SA!$H$120,0)</f>
        <v>0</v>
      </c>
      <c r="AB148" s="63">
        <f>IF(AB$16 &lt;= 'Data inputs'!$T$42, Calculations_SA!$H$120,0)</f>
        <v>0</v>
      </c>
      <c r="AC148" s="63">
        <f>IF(AC$16 &lt;= 'Data inputs'!$T$42, Calculations_SA!$H$120,0)</f>
        <v>0</v>
      </c>
      <c r="AD148" s="63">
        <f>IF(AD$16 &lt;= 'Data inputs'!$T$42, Calculations_SA!$H$120,0)</f>
        <v>0</v>
      </c>
      <c r="AE148" s="63">
        <f>IF(AE$16 &lt;= 'Data inputs'!$T$42, Calculations_SA!$H$120,0)</f>
        <v>0</v>
      </c>
      <c r="AF148" s="63">
        <f>IF(AF$16 &lt;= 'Data inputs'!$T$42, Calculations_SA!$H$120,0)</f>
        <v>0</v>
      </c>
      <c r="AG148" s="63">
        <f>IF(AG$16 &lt;= 'Data inputs'!$T$42, Calculations_SA!$H$120,0)</f>
        <v>0</v>
      </c>
      <c r="AH148" s="63">
        <f>IF(AH$16 &lt;= 'Data inputs'!$T$42, Calculations_SA!$H$120,0)</f>
        <v>0</v>
      </c>
      <c r="AI148" s="63">
        <f>IF(AI$16 &lt;= 'Data inputs'!$T$42, Calculations_SA!$H$120,0)</f>
        <v>0</v>
      </c>
      <c r="AJ148" s="63">
        <f>IF(AJ$16 &lt;= 'Data inputs'!$T$42, Calculations_SA!$H$120,0)</f>
        <v>0</v>
      </c>
      <c r="AK148" s="63">
        <f>IF(AK$16 &lt;= 'Data inputs'!$T$42, Calculations_SA!$H$120,0)</f>
        <v>0</v>
      </c>
      <c r="AL148" s="63">
        <f>IF(AL$16 &lt;= 'Data inputs'!$T$42, Calculations_SA!$H$120,0)</f>
        <v>0</v>
      </c>
      <c r="AM148" s="63">
        <f>IF(AM$16 &lt;= 'Data inputs'!$T$42, Calculations_SA!$H$120,0)</f>
        <v>0</v>
      </c>
      <c r="AN148" s="63">
        <f>IF(AN$16 &lt;= 'Data inputs'!$T$42, Calculations_SA!$H$120,0)</f>
        <v>0</v>
      </c>
      <c r="AO148" s="63">
        <f>IF(AO$16 &lt;= 'Data inputs'!$T$42, Calculations_SA!$H$120,0)</f>
        <v>0</v>
      </c>
      <c r="AP148" s="63">
        <f>IF(AP$16 &lt;= 'Data inputs'!$T$42, Calculations_SA!$H$120,0)</f>
        <v>0</v>
      </c>
      <c r="AQ148" s="63">
        <f>IF(AQ$16 &lt;= 'Data inputs'!$T$42, Calculations_SA!$H$120,0)</f>
        <v>0</v>
      </c>
      <c r="AR148" s="63">
        <f>IF(AR$16 &lt;= 'Data inputs'!$T$42, Calculations_SA!$H$120,0)</f>
        <v>0</v>
      </c>
      <c r="AS148" s="63">
        <f>IF(AS$16 &lt;= 'Data inputs'!$T$42, Calculations_SA!$H$120,0)</f>
        <v>0</v>
      </c>
      <c r="AT148" s="63">
        <f>IF(AT$16 &lt;= 'Data inputs'!$T$42, Calculations_SA!$H$120,0)</f>
        <v>0</v>
      </c>
      <c r="AU148" s="63">
        <f>IF(AU$16 &lt;= 'Data inputs'!$T$42, Calculations_SA!$H$120,0)</f>
        <v>0</v>
      </c>
      <c r="AV148" s="63">
        <f>IF(AV$16 &lt;= 'Data inputs'!$T$42, Calculations_SA!$H$120,0)</f>
        <v>0</v>
      </c>
      <c r="AW148" s="63">
        <f>IF(AW$16 &lt;= 'Data inputs'!$T$42, Calculations_SA!$H$120,0)</f>
        <v>0</v>
      </c>
      <c r="AX148" s="63">
        <f>IF(AX$16 &lt;= 'Data inputs'!$T$42, Calculations_SA!$H$120,0)</f>
        <v>0</v>
      </c>
      <c r="AY148" s="63">
        <f>IF(AY$16 &lt;= 'Data inputs'!$T$42, Calculations_SA!$H$120,0)</f>
        <v>0</v>
      </c>
      <c r="AZ148" s="63">
        <f>IF(AZ$16 &lt;= 'Data inputs'!$T$42, Calculations_SA!$H$120,0)</f>
        <v>0</v>
      </c>
      <c r="BA148" s="63">
        <f>IF(BA$16 &lt;= 'Data inputs'!$T$42, Calculations_SA!$H$120,0)</f>
        <v>0</v>
      </c>
      <c r="BB148" s="63">
        <f>IF(BB$16 &lt;= 'Data inputs'!$T$42, Calculations_SA!$H$120,0)</f>
        <v>0</v>
      </c>
      <c r="BC148" s="63">
        <f>IF(BC$16 &lt;= 'Data inputs'!$T$42, Calculations_SA!$H$120,0)</f>
        <v>0</v>
      </c>
      <c r="BD148" s="63">
        <f>IF(BD$16 &lt;= 'Data inputs'!$T$42, Calculations_SA!$H$120,0)</f>
        <v>0</v>
      </c>
      <c r="BE148" s="63">
        <f>IF(BE$16 &lt;= 'Data inputs'!$T$42, Calculations_SA!$H$120,0)</f>
        <v>0</v>
      </c>
      <c r="BF148" s="63">
        <f>IF(BF$16 &lt;= 'Data inputs'!$T$42, Calculations_SA!$H$120,0)</f>
        <v>0</v>
      </c>
      <c r="BG148" s="63">
        <f>IF(BG$16 &lt;= 'Data inputs'!$T$42, Calculations_SA!$H$120,0)</f>
        <v>0</v>
      </c>
      <c r="BH148" s="63">
        <f>IF(BH$16 &lt;= 'Data inputs'!$T$42, Calculations_SA!$H$120,0)</f>
        <v>0</v>
      </c>
      <c r="BI148" s="63">
        <f>IF(BI$16 &lt;= 'Data inputs'!$T$42, Calculations_SA!$H$120,0)</f>
        <v>0</v>
      </c>
      <c r="BJ148" s="63">
        <f>IF(BJ$16 &lt;= 'Data inputs'!$T$42, Calculations_SA!$H$120,0)</f>
        <v>0</v>
      </c>
      <c r="BK148" s="63">
        <f>IF(BK$16 &lt;= 'Data inputs'!$T$42, Calculations_SA!$H$120,0)</f>
        <v>0</v>
      </c>
      <c r="BL148" s="63">
        <f>IF(BL$16 &lt;= 'Data inputs'!$T$42, Calculations_SA!$H$120,0)</f>
        <v>0</v>
      </c>
      <c r="BM148" s="63">
        <f>IF(BM$16 &lt;= 'Data inputs'!$T$42, Calculations_SA!$H$120,0)</f>
        <v>0</v>
      </c>
      <c r="BN148" s="63">
        <f>IF(BN$16 &lt;= 'Data inputs'!$T$42, Calculations_SA!$H$120,0)</f>
        <v>0</v>
      </c>
      <c r="BO148" s="63">
        <f>IF(BO$16 &lt;= 'Data inputs'!$T$42, Calculations_SA!$H$120,0)</f>
        <v>0</v>
      </c>
      <c r="BP148" s="63">
        <f>IF(BP$16 &lt;= 'Data inputs'!$T$42, Calculations_SA!$H$120,0)</f>
        <v>0</v>
      </c>
      <c r="BQ148" s="63">
        <f>IF(BQ$16 &lt;= 'Data inputs'!$T$42, Calculations_SA!$H$120,0)</f>
        <v>0</v>
      </c>
      <c r="BR148" s="63">
        <f>IF(BR$16 &lt;= 'Data inputs'!$T$42, Calculations_SA!$H$120,0)</f>
        <v>0</v>
      </c>
      <c r="BS148" s="63">
        <f>IF(BS$16 &lt;= 'Data inputs'!$T$42, Calculations_SA!$H$120,0)</f>
        <v>0</v>
      </c>
      <c r="BT148" s="63">
        <f>IF(BT$16 &lt;= 'Data inputs'!$T$42, Calculations_SA!$H$120,0)</f>
        <v>0</v>
      </c>
      <c r="BU148" s="63">
        <f>IF(BU$16 &lt;= 'Data inputs'!$T$42, Calculations_SA!$H$120,0)</f>
        <v>0</v>
      </c>
      <c r="BV148" s="63">
        <f>IF(BV$16 &lt;= 'Data inputs'!$T$42, Calculations_SA!$H$120,0)</f>
        <v>0</v>
      </c>
      <c r="BW148" s="63">
        <f>IF(BW$16 &lt;= 'Data inputs'!$T$42, Calculations_SA!$H$120,0)</f>
        <v>0</v>
      </c>
      <c r="BX148" s="63">
        <f>IF(BX$16 &lt;= 'Data inputs'!$T$42, Calculations_SA!$H$120,0)</f>
        <v>0</v>
      </c>
      <c r="BY148" s="63">
        <f>IF(BY$16 &lt;= 'Data inputs'!$T$42, Calculations_SA!$H$120,0)</f>
        <v>0</v>
      </c>
      <c r="BZ148" s="63">
        <f>IF(BZ$16 &lt;= 'Data inputs'!$T$42, Calculations_SA!$H$120,0)</f>
        <v>0</v>
      </c>
      <c r="CA148" s="63">
        <f>IF(CA$16 &lt;= 'Data inputs'!$T$42, Calculations_SA!$H$120,0)</f>
        <v>0</v>
      </c>
      <c r="CB148" s="63">
        <f>IF(CB$16 &lt;= 'Data inputs'!$T$42, Calculations_SA!$H$120,0)</f>
        <v>0</v>
      </c>
      <c r="CC148" s="63">
        <f>IF(CC$16 &lt;= 'Data inputs'!$T$42, Calculations_SA!$H$120,0)</f>
        <v>0</v>
      </c>
      <c r="CD148" s="63">
        <f>IF(CD$16 &lt;= 'Data inputs'!$T$42, Calculations_SA!$H$120,0)</f>
        <v>0</v>
      </c>
      <c r="CE148" s="63">
        <f>IF(CE$16 &lt;= 'Data inputs'!$T$42, Calculations_SA!$H$120,0)</f>
        <v>0</v>
      </c>
      <c r="CF148" s="63">
        <f>IF(CF$16 &lt;= 'Data inputs'!$T$42, Calculations_SA!$H$120,0)</f>
        <v>0</v>
      </c>
      <c r="CG148" s="63">
        <f>IF(CG$16 &lt;= 'Data inputs'!$T$42, Calculations_SA!$H$120,0)</f>
        <v>0</v>
      </c>
      <c r="CH148" s="63">
        <f>IF(CH$16 &lt;= 'Data inputs'!$T$42, Calculations_SA!$H$120,0)</f>
        <v>0</v>
      </c>
      <c r="CI148" s="63">
        <f>IF(CI$16 &lt;= 'Data inputs'!$T$42, Calculations_SA!$H$120,0)</f>
        <v>0</v>
      </c>
      <c r="CJ148" s="63">
        <f>IF(CJ$16 &lt;= 'Data inputs'!$T$42, Calculations_SA!$H$120,0)</f>
        <v>0</v>
      </c>
      <c r="CK148" s="63">
        <f>IF(CK$16 &lt;= 'Data inputs'!$T$42, Calculations_SA!$H$120,0)</f>
        <v>0</v>
      </c>
      <c r="CL148" s="63">
        <f>IF(CL$16 &lt;= 'Data inputs'!$T$42, Calculations_SA!$H$120,0)</f>
        <v>0</v>
      </c>
      <c r="CM148" s="63">
        <f>IF(CM$16 &lt;= 'Data inputs'!$T$42, Calculations_SA!$H$120,0)</f>
        <v>0</v>
      </c>
      <c r="CN148" s="63">
        <f>IF(CN$16 &lt;= 'Data inputs'!$T$42, Calculations_SA!$H$120,0)</f>
        <v>0</v>
      </c>
      <c r="CO148" s="63">
        <f>IF(CO$16 &lt;= 'Data inputs'!$T$42, Calculations_SA!$H$120,0)</f>
        <v>0</v>
      </c>
      <c r="CP148" s="63">
        <f>IF(CP$16 &lt;= 'Data inputs'!$T$42, Calculations_SA!$H$120,0)</f>
        <v>0</v>
      </c>
      <c r="CQ148" s="63">
        <f>IF(CQ$16 &lt;= 'Data inputs'!$T$42, Calculations_SA!$H$120,0)</f>
        <v>0</v>
      </c>
      <c r="CR148" s="63">
        <f>IF(CR$16 &lt;= 'Data inputs'!$T$42, Calculations_SA!$H$120,0)</f>
        <v>0</v>
      </c>
      <c r="CS148" s="63">
        <f>IF(CS$16 &lt;= 'Data inputs'!$T$42, Calculations_SA!$H$120,0)</f>
        <v>0</v>
      </c>
      <c r="CT148" s="63">
        <f>IF(CT$16 &lt;= 'Data inputs'!$T$42, Calculations_SA!$H$120,0)</f>
        <v>0</v>
      </c>
      <c r="CU148" s="63">
        <f>IF(CU$16 &lt;= 'Data inputs'!$T$42, Calculations_SA!$H$120,0)</f>
        <v>0</v>
      </c>
      <c r="CV148" s="63">
        <f>IF(CV$16 &lt;= 'Data inputs'!$T$42, Calculations_SA!$H$120,0)</f>
        <v>0</v>
      </c>
      <c r="CW148" s="63">
        <f>IF(CW$16 &lt;= 'Data inputs'!$T$42, Calculations_SA!$H$120,0)</f>
        <v>0</v>
      </c>
      <c r="CX148" s="63">
        <f>IF(CX$16 &lt;= 'Data inputs'!$T$42, Calculations_SA!$H$120,0)</f>
        <v>0</v>
      </c>
      <c r="CY148" s="63">
        <f>IF(CY$16 &lt;= 'Data inputs'!$T$42, Calculations_SA!$H$120,0)</f>
        <v>0</v>
      </c>
      <c r="CZ148" s="63">
        <f>IF(CZ$16 &lt;= 'Data inputs'!$T$42, Calculations_SA!$H$120,0)</f>
        <v>0</v>
      </c>
    </row>
    <row r="149" spans="1:104" s="56" customFormat="1" ht="25.5">
      <c r="A149" s="96"/>
      <c r="B149" s="414"/>
      <c r="C149" s="85" t="s">
        <v>447</v>
      </c>
      <c r="D149" s="63">
        <f>D148*D$18</f>
        <v>0</v>
      </c>
      <c r="E149" s="71">
        <f t="shared" ref="E149:BP149" si="661">E148*E$18</f>
        <v>0</v>
      </c>
      <c r="F149" s="71">
        <f t="shared" si="661"/>
        <v>0</v>
      </c>
      <c r="G149" s="71">
        <f t="shared" si="661"/>
        <v>0</v>
      </c>
      <c r="H149" s="71">
        <f t="shared" si="661"/>
        <v>0</v>
      </c>
      <c r="I149" s="71">
        <f t="shared" si="661"/>
        <v>0</v>
      </c>
      <c r="J149" s="71">
        <f t="shared" si="661"/>
        <v>0</v>
      </c>
      <c r="K149" s="71">
        <f t="shared" si="661"/>
        <v>0</v>
      </c>
      <c r="L149" s="71">
        <f t="shared" si="661"/>
        <v>0</v>
      </c>
      <c r="M149" s="71">
        <f t="shared" si="661"/>
        <v>0</v>
      </c>
      <c r="N149" s="71">
        <f t="shared" si="661"/>
        <v>0</v>
      </c>
      <c r="O149" s="71">
        <f t="shared" si="661"/>
        <v>0</v>
      </c>
      <c r="P149" s="71">
        <f t="shared" si="661"/>
        <v>0</v>
      </c>
      <c r="Q149" s="71">
        <f t="shared" si="661"/>
        <v>0</v>
      </c>
      <c r="R149" s="71">
        <f t="shared" si="661"/>
        <v>0</v>
      </c>
      <c r="S149" s="71">
        <f t="shared" si="661"/>
        <v>0</v>
      </c>
      <c r="T149" s="71">
        <f t="shared" si="661"/>
        <v>0</v>
      </c>
      <c r="U149" s="71">
        <f t="shared" si="661"/>
        <v>0</v>
      </c>
      <c r="V149" s="71">
        <f t="shared" si="661"/>
        <v>0</v>
      </c>
      <c r="W149" s="71">
        <f t="shared" si="661"/>
        <v>0</v>
      </c>
      <c r="X149" s="71">
        <f t="shared" si="661"/>
        <v>0</v>
      </c>
      <c r="Y149" s="71">
        <f t="shared" si="661"/>
        <v>0</v>
      </c>
      <c r="Z149" s="71">
        <f t="shared" si="661"/>
        <v>0</v>
      </c>
      <c r="AA149" s="71">
        <f t="shared" si="661"/>
        <v>0</v>
      </c>
      <c r="AB149" s="71">
        <f t="shared" si="661"/>
        <v>0</v>
      </c>
      <c r="AC149" s="71">
        <f t="shared" si="661"/>
        <v>0</v>
      </c>
      <c r="AD149" s="71">
        <f t="shared" si="661"/>
        <v>0</v>
      </c>
      <c r="AE149" s="71">
        <f t="shared" si="661"/>
        <v>0</v>
      </c>
      <c r="AF149" s="71">
        <f t="shared" si="661"/>
        <v>0</v>
      </c>
      <c r="AG149" s="71">
        <f t="shared" si="661"/>
        <v>0</v>
      </c>
      <c r="AH149" s="71">
        <f t="shared" si="661"/>
        <v>0</v>
      </c>
      <c r="AI149" s="71">
        <f t="shared" si="661"/>
        <v>0</v>
      </c>
      <c r="AJ149" s="71">
        <f t="shared" si="661"/>
        <v>0</v>
      </c>
      <c r="AK149" s="71">
        <f t="shared" si="661"/>
        <v>0</v>
      </c>
      <c r="AL149" s="71">
        <f t="shared" si="661"/>
        <v>0</v>
      </c>
      <c r="AM149" s="71">
        <f t="shared" si="661"/>
        <v>0</v>
      </c>
      <c r="AN149" s="71">
        <f t="shared" si="661"/>
        <v>0</v>
      </c>
      <c r="AO149" s="71">
        <f t="shared" si="661"/>
        <v>0</v>
      </c>
      <c r="AP149" s="71">
        <f t="shared" si="661"/>
        <v>0</v>
      </c>
      <c r="AQ149" s="71">
        <f t="shared" si="661"/>
        <v>0</v>
      </c>
      <c r="AR149" s="71">
        <f t="shared" si="661"/>
        <v>0</v>
      </c>
      <c r="AS149" s="71">
        <f t="shared" si="661"/>
        <v>0</v>
      </c>
      <c r="AT149" s="71">
        <f t="shared" si="661"/>
        <v>0</v>
      </c>
      <c r="AU149" s="71">
        <f t="shared" si="661"/>
        <v>0</v>
      </c>
      <c r="AV149" s="71">
        <f t="shared" si="661"/>
        <v>0</v>
      </c>
      <c r="AW149" s="71">
        <f t="shared" si="661"/>
        <v>0</v>
      </c>
      <c r="AX149" s="71">
        <f t="shared" si="661"/>
        <v>0</v>
      </c>
      <c r="AY149" s="71">
        <f t="shared" si="661"/>
        <v>0</v>
      </c>
      <c r="AZ149" s="71">
        <f t="shared" si="661"/>
        <v>0</v>
      </c>
      <c r="BA149" s="71">
        <f t="shared" si="661"/>
        <v>0</v>
      </c>
      <c r="BB149" s="71">
        <f t="shared" si="661"/>
        <v>0</v>
      </c>
      <c r="BC149" s="71">
        <f t="shared" si="661"/>
        <v>0</v>
      </c>
      <c r="BD149" s="71">
        <f t="shared" si="661"/>
        <v>0</v>
      </c>
      <c r="BE149" s="71">
        <f t="shared" si="661"/>
        <v>0</v>
      </c>
      <c r="BF149" s="71">
        <f t="shared" si="661"/>
        <v>0</v>
      </c>
      <c r="BG149" s="71">
        <f t="shared" si="661"/>
        <v>0</v>
      </c>
      <c r="BH149" s="71">
        <f t="shared" si="661"/>
        <v>0</v>
      </c>
      <c r="BI149" s="71">
        <f t="shared" si="661"/>
        <v>0</v>
      </c>
      <c r="BJ149" s="71">
        <f t="shared" si="661"/>
        <v>0</v>
      </c>
      <c r="BK149" s="71">
        <f t="shared" si="661"/>
        <v>0</v>
      </c>
      <c r="BL149" s="71">
        <f t="shared" si="661"/>
        <v>0</v>
      </c>
      <c r="BM149" s="63">
        <f t="shared" si="661"/>
        <v>0</v>
      </c>
      <c r="BN149" s="63">
        <f t="shared" si="661"/>
        <v>0</v>
      </c>
      <c r="BO149" s="63">
        <f t="shared" si="661"/>
        <v>0</v>
      </c>
      <c r="BP149" s="63">
        <f t="shared" si="661"/>
        <v>0</v>
      </c>
      <c r="BQ149" s="63">
        <f t="shared" ref="BQ149:CZ149" si="662">BQ148*BQ$18</f>
        <v>0</v>
      </c>
      <c r="BR149" s="63">
        <f t="shared" si="662"/>
        <v>0</v>
      </c>
      <c r="BS149" s="63">
        <f t="shared" si="662"/>
        <v>0</v>
      </c>
      <c r="BT149" s="63">
        <f t="shared" si="662"/>
        <v>0</v>
      </c>
      <c r="BU149" s="63">
        <f t="shared" si="662"/>
        <v>0</v>
      </c>
      <c r="BV149" s="63">
        <f t="shared" si="662"/>
        <v>0</v>
      </c>
      <c r="BW149" s="63">
        <f t="shared" si="662"/>
        <v>0</v>
      </c>
      <c r="BX149" s="63">
        <f t="shared" si="662"/>
        <v>0</v>
      </c>
      <c r="BY149" s="63">
        <f t="shared" si="662"/>
        <v>0</v>
      </c>
      <c r="BZ149" s="63">
        <f t="shared" si="662"/>
        <v>0</v>
      </c>
      <c r="CA149" s="63">
        <f t="shared" si="662"/>
        <v>0</v>
      </c>
      <c r="CB149" s="63">
        <f t="shared" si="662"/>
        <v>0</v>
      </c>
      <c r="CC149" s="63">
        <f t="shared" si="662"/>
        <v>0</v>
      </c>
      <c r="CD149" s="63">
        <f t="shared" si="662"/>
        <v>0</v>
      </c>
      <c r="CE149" s="63">
        <f t="shared" si="662"/>
        <v>0</v>
      </c>
      <c r="CF149" s="63">
        <f t="shared" si="662"/>
        <v>0</v>
      </c>
      <c r="CG149" s="63">
        <f t="shared" si="662"/>
        <v>0</v>
      </c>
      <c r="CH149" s="63">
        <f t="shared" si="662"/>
        <v>0</v>
      </c>
      <c r="CI149" s="63">
        <f t="shared" si="662"/>
        <v>0</v>
      </c>
      <c r="CJ149" s="63">
        <f t="shared" si="662"/>
        <v>0</v>
      </c>
      <c r="CK149" s="63">
        <f t="shared" si="662"/>
        <v>0</v>
      </c>
      <c r="CL149" s="63">
        <f t="shared" si="662"/>
        <v>0</v>
      </c>
      <c r="CM149" s="63">
        <f t="shared" si="662"/>
        <v>0</v>
      </c>
      <c r="CN149" s="63">
        <f t="shared" si="662"/>
        <v>0</v>
      </c>
      <c r="CO149" s="63">
        <f t="shared" si="662"/>
        <v>0</v>
      </c>
      <c r="CP149" s="63">
        <f t="shared" si="662"/>
        <v>0</v>
      </c>
      <c r="CQ149" s="63">
        <f t="shared" si="662"/>
        <v>0</v>
      </c>
      <c r="CR149" s="63">
        <f t="shared" si="662"/>
        <v>0</v>
      </c>
      <c r="CS149" s="63">
        <f t="shared" si="662"/>
        <v>0</v>
      </c>
      <c r="CT149" s="63">
        <f t="shared" si="662"/>
        <v>0</v>
      </c>
      <c r="CU149" s="63">
        <f t="shared" si="662"/>
        <v>0</v>
      </c>
      <c r="CV149" s="63">
        <f t="shared" si="662"/>
        <v>0</v>
      </c>
      <c r="CW149" s="63">
        <f t="shared" si="662"/>
        <v>0</v>
      </c>
      <c r="CX149" s="63">
        <f t="shared" si="662"/>
        <v>0</v>
      </c>
      <c r="CY149" s="63">
        <f t="shared" si="662"/>
        <v>0</v>
      </c>
      <c r="CZ149" s="63">
        <f t="shared" si="662"/>
        <v>0</v>
      </c>
    </row>
    <row r="150" spans="1:104" s="56" customFormat="1">
      <c r="A150" s="96"/>
      <c r="B150" s="415"/>
      <c r="C150" s="84" t="s">
        <v>448</v>
      </c>
      <c r="D150" s="64">
        <f ca="1">SUM(OFFSET(D149,,,,$D$20))</f>
        <v>0</v>
      </c>
      <c r="E150" s="76"/>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c r="BJ150" s="65"/>
      <c r="BK150" s="65"/>
      <c r="BL150" s="65"/>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row>
    <row r="151" spans="1:104"/>
    <row r="160" spans="1:104"/>
  </sheetData>
  <mergeCells count="2">
    <mergeCell ref="B2:H2"/>
    <mergeCell ref="B4:N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9A19D-05F3-428B-A4DE-0615324959B8}">
  <sheetPr>
    <tabColor theme="0" tint="-0.249977111117893"/>
  </sheetPr>
  <dimension ref="A1:K50"/>
  <sheetViews>
    <sheetView showGridLines="0" zoomScale="90" zoomScaleNormal="90" workbookViewId="0">
      <selection activeCell="B17" sqref="B17:I17"/>
    </sheetView>
  </sheetViews>
  <sheetFormatPr defaultColWidth="0" defaultRowHeight="12.75" zeroHeight="1"/>
  <cols>
    <col min="1" max="1" width="4.28515625" style="20" customWidth="1"/>
    <col min="2" max="2" width="23" style="20" customWidth="1"/>
    <col min="3" max="3" width="12.28515625" style="20" customWidth="1"/>
    <col min="4" max="4" width="21.7109375" style="20" customWidth="1"/>
    <col min="5" max="8" width="19.28515625" style="20" customWidth="1"/>
    <col min="9" max="9" width="64.28515625" style="20" customWidth="1"/>
    <col min="10" max="10" width="74.7109375" style="20" hidden="1" customWidth="1"/>
    <col min="11" max="11" width="8.85546875" style="20" customWidth="1"/>
    <col min="12" max="16384" width="8.85546875" style="20" hidden="1"/>
  </cols>
  <sheetData>
    <row r="1" spans="1:10"/>
    <row r="2" spans="1:10" s="242" customFormat="1" ht="18" customHeight="1">
      <c r="A2" s="20"/>
      <c r="B2" s="512" t="s">
        <v>37</v>
      </c>
      <c r="C2" s="512"/>
      <c r="D2" s="512"/>
      <c r="E2" s="512"/>
      <c r="F2" s="512"/>
      <c r="G2" s="512"/>
      <c r="H2" s="512"/>
      <c r="I2" s="512"/>
      <c r="J2" s="512"/>
    </row>
    <row r="3" spans="1:10">
      <c r="B3" s="50"/>
      <c r="C3" s="50"/>
      <c r="D3" s="50"/>
      <c r="E3" s="50"/>
      <c r="F3" s="50"/>
      <c r="G3" s="50"/>
      <c r="H3" s="50"/>
      <c r="I3" s="50"/>
      <c r="J3" s="50"/>
    </row>
    <row r="4" spans="1:10" ht="33.4" customHeight="1">
      <c r="B4" s="517" t="s">
        <v>483</v>
      </c>
      <c r="C4" s="517"/>
      <c r="D4" s="517"/>
      <c r="E4" s="517"/>
      <c r="F4" s="517"/>
      <c r="G4" s="517"/>
      <c r="H4" s="517"/>
      <c r="I4" s="517"/>
      <c r="J4" s="113"/>
    </row>
    <row r="5" spans="1:10"/>
    <row r="6" spans="1:10">
      <c r="B6" s="314" t="s">
        <v>484</v>
      </c>
      <c r="C6" s="99"/>
      <c r="D6" s="99"/>
      <c r="E6" s="99"/>
      <c r="F6" s="99"/>
      <c r="G6" s="99"/>
      <c r="H6" s="99"/>
      <c r="I6" s="315"/>
      <c r="J6" s="78"/>
    </row>
    <row r="7" spans="1:10" ht="47.45" customHeight="1">
      <c r="B7" s="535" t="s">
        <v>485</v>
      </c>
      <c r="C7" s="536"/>
      <c r="D7" s="536"/>
      <c r="E7" s="536"/>
      <c r="F7" s="536"/>
      <c r="G7" s="536"/>
      <c r="H7" s="536"/>
      <c r="I7" s="537"/>
      <c r="J7" s="322"/>
    </row>
    <row r="8" spans="1:10" ht="51">
      <c r="B8" s="51" t="s">
        <v>486</v>
      </c>
      <c r="C8" s="250" t="s">
        <v>487</v>
      </c>
      <c r="D8" s="250" t="s">
        <v>488</v>
      </c>
      <c r="E8" s="298" t="s">
        <v>489</v>
      </c>
      <c r="F8" s="298" t="s">
        <v>490</v>
      </c>
      <c r="G8" s="157" t="s">
        <v>491</v>
      </c>
      <c r="H8" s="298" t="s">
        <v>492</v>
      </c>
      <c r="I8" s="299" t="s">
        <v>493</v>
      </c>
    </row>
    <row r="9" spans="1:10" s="54" customFormat="1" ht="100.15" customHeight="1">
      <c r="B9" s="55" t="s">
        <v>158</v>
      </c>
      <c r="C9" s="222">
        <v>7.47</v>
      </c>
      <c r="D9" s="222">
        <v>12.6</v>
      </c>
      <c r="E9" s="220">
        <f>'Carbon values'!$J$11</f>
        <v>244.81444431332324</v>
      </c>
      <c r="F9" s="248">
        <v>0.28999999999999998</v>
      </c>
      <c r="G9" s="223">
        <f>E9*F9</f>
        <v>70.996188850863732</v>
      </c>
      <c r="H9" s="433">
        <f>SUM(C9:D9)-G9</f>
        <v>-50.926188850863731</v>
      </c>
      <c r="I9" s="316" t="s">
        <v>494</v>
      </c>
    </row>
    <row r="10" spans="1:10" s="54" customFormat="1" ht="100.15" customHeight="1">
      <c r="B10" s="55" t="s">
        <v>120</v>
      </c>
      <c r="C10" s="222">
        <v>42.326838955539074</v>
      </c>
      <c r="D10" s="222">
        <v>12.300345199999999</v>
      </c>
      <c r="E10" s="220">
        <f>'Carbon values'!$J$11</f>
        <v>244.81444431332324</v>
      </c>
      <c r="F10" s="248">
        <v>-0.36</v>
      </c>
      <c r="G10" s="223">
        <f t="shared" ref="G10:G13" si="0">E10*F10</f>
        <v>-88.13319995279636</v>
      </c>
      <c r="H10" s="433">
        <f t="shared" ref="H10:H13" si="1">SUM(C10:D10)-G10</f>
        <v>142.76038410833542</v>
      </c>
      <c r="I10" s="316" t="s">
        <v>495</v>
      </c>
    </row>
    <row r="11" spans="1:10" s="54" customFormat="1" ht="100.15" customHeight="1">
      <c r="B11" s="55" t="s">
        <v>121</v>
      </c>
      <c r="C11" s="222">
        <v>89.633306023494498</v>
      </c>
      <c r="D11" s="222">
        <v>481.94</v>
      </c>
      <c r="E11" s="220">
        <f>'Carbon values'!$J$11</f>
        <v>244.81444431332324</v>
      </c>
      <c r="F11" s="248">
        <v>-5.75</v>
      </c>
      <c r="G11" s="223">
        <f t="shared" si="0"/>
        <v>-1407.6830548016087</v>
      </c>
      <c r="H11" s="433">
        <f t="shared" si="1"/>
        <v>1979.2563608251032</v>
      </c>
      <c r="I11" s="316" t="s">
        <v>496</v>
      </c>
    </row>
    <row r="12" spans="1:10" s="54" customFormat="1" ht="100.15" customHeight="1">
      <c r="B12" s="55" t="s">
        <v>497</v>
      </c>
      <c r="C12" s="222">
        <v>85.9</v>
      </c>
      <c r="D12" s="222">
        <v>96.028577472289584</v>
      </c>
      <c r="E12" s="220">
        <f>'Carbon values'!$J$11</f>
        <v>244.81444431332324</v>
      </c>
      <c r="F12" s="248">
        <v>0.05</v>
      </c>
      <c r="G12" s="223">
        <f t="shared" si="0"/>
        <v>12.240722215666162</v>
      </c>
      <c r="H12" s="433">
        <f t="shared" si="1"/>
        <v>169.68785525662344</v>
      </c>
      <c r="I12" s="316" t="s">
        <v>498</v>
      </c>
    </row>
    <row r="13" spans="1:10" s="54" customFormat="1" ht="100.15" customHeight="1">
      <c r="B13" s="55" t="s">
        <v>123</v>
      </c>
      <c r="C13" s="222">
        <v>93.368027107806782</v>
      </c>
      <c r="D13" s="222">
        <v>24.01</v>
      </c>
      <c r="E13" s="220">
        <f>'Carbon values'!$J$11</f>
        <v>244.81444431332324</v>
      </c>
      <c r="F13" s="248">
        <v>-3.69</v>
      </c>
      <c r="G13" s="223">
        <f t="shared" si="0"/>
        <v>-903.36529951616274</v>
      </c>
      <c r="H13" s="433">
        <f t="shared" si="1"/>
        <v>1020.7433266239696</v>
      </c>
      <c r="I13" s="316" t="s">
        <v>499</v>
      </c>
    </row>
    <row r="14" spans="1:10" s="54" customFormat="1" ht="33" customHeight="1">
      <c r="B14" s="528" t="s">
        <v>500</v>
      </c>
      <c r="C14" s="529"/>
      <c r="D14" s="529"/>
      <c r="E14" s="529"/>
      <c r="F14" s="529"/>
      <c r="G14" s="529"/>
      <c r="H14" s="529"/>
      <c r="I14" s="530"/>
    </row>
    <row r="15" spans="1:10" s="54" customFormat="1"/>
    <row r="16" spans="1:10" s="54" customFormat="1">
      <c r="B16" s="522" t="s">
        <v>501</v>
      </c>
      <c r="C16" s="523"/>
      <c r="D16" s="523"/>
      <c r="E16" s="523"/>
      <c r="F16" s="523"/>
      <c r="G16" s="523"/>
      <c r="H16" s="523"/>
      <c r="I16" s="524"/>
      <c r="J16" s="166"/>
    </row>
    <row r="17" spans="2:10" s="54" customFormat="1" ht="66" customHeight="1">
      <c r="B17" s="460" t="s">
        <v>502</v>
      </c>
      <c r="C17" s="461"/>
      <c r="D17" s="461"/>
      <c r="E17" s="461"/>
      <c r="F17" s="461"/>
      <c r="G17" s="461"/>
      <c r="H17" s="461"/>
      <c r="I17" s="462"/>
      <c r="J17" s="206"/>
    </row>
    <row r="18" spans="2:10" s="54" customFormat="1">
      <c r="B18" s="153" t="s">
        <v>486</v>
      </c>
      <c r="C18" s="531" t="s">
        <v>503</v>
      </c>
      <c r="D18" s="532"/>
      <c r="E18" s="522" t="s">
        <v>504</v>
      </c>
      <c r="F18" s="523"/>
      <c r="G18" s="524"/>
      <c r="H18" s="153" t="s">
        <v>505</v>
      </c>
      <c r="I18" s="153" t="s">
        <v>493</v>
      </c>
    </row>
    <row r="19" spans="2:10" s="54" customFormat="1" ht="24">
      <c r="B19" s="316" t="s">
        <v>126</v>
      </c>
      <c r="C19" s="533">
        <v>230.57400000000001</v>
      </c>
      <c r="D19" s="534"/>
      <c r="E19" s="519">
        <v>258.66000000000003</v>
      </c>
      <c r="F19" s="520"/>
      <c r="G19" s="521"/>
      <c r="H19" s="192">
        <f>AVERAGE(C19:E19)</f>
        <v>244.61700000000002</v>
      </c>
      <c r="I19" s="316" t="s">
        <v>506</v>
      </c>
    </row>
    <row r="20" spans="2:10" s="54" customFormat="1" ht="25.5">
      <c r="B20" s="316" t="s">
        <v>127</v>
      </c>
      <c r="C20" s="533">
        <v>68.319999999999993</v>
      </c>
      <c r="D20" s="534"/>
      <c r="E20" s="519">
        <v>167.9</v>
      </c>
      <c r="F20" s="520"/>
      <c r="G20" s="521"/>
      <c r="H20" s="192">
        <f>AVERAGE(C20:E20)</f>
        <v>118.11</v>
      </c>
      <c r="I20" s="316" t="s">
        <v>507</v>
      </c>
    </row>
    <row r="21" spans="2:10" s="54" customFormat="1" ht="25.5">
      <c r="B21" s="316" t="s">
        <v>128</v>
      </c>
      <c r="C21" s="533">
        <v>223.18</v>
      </c>
      <c r="D21" s="534"/>
      <c r="E21" s="519" t="s">
        <v>508</v>
      </c>
      <c r="F21" s="520"/>
      <c r="G21" s="521"/>
      <c r="H21" s="192">
        <f>AVERAGE(C21:E21)</f>
        <v>223.18</v>
      </c>
      <c r="I21" s="316" t="s">
        <v>509</v>
      </c>
    </row>
    <row r="22" spans="2:10" s="54" customFormat="1" ht="25.5">
      <c r="B22" s="316" t="s">
        <v>129</v>
      </c>
      <c r="C22" s="533">
        <v>29.36888888888889</v>
      </c>
      <c r="D22" s="534"/>
      <c r="E22" s="519">
        <v>7.841810366624526</v>
      </c>
      <c r="F22" s="520"/>
      <c r="G22" s="521"/>
      <c r="H22" s="192">
        <f>C22*E22</f>
        <v>230.30525734513276</v>
      </c>
      <c r="I22" s="316" t="s">
        <v>510</v>
      </c>
    </row>
    <row r="23" spans="2:10" s="54" customFormat="1">
      <c r="I23" s="167"/>
    </row>
    <row r="24" spans="2:10" s="54" customFormat="1">
      <c r="B24" s="311" t="s">
        <v>72</v>
      </c>
      <c r="C24" s="312"/>
      <c r="D24" s="312"/>
      <c r="E24" s="312"/>
      <c r="F24" s="312"/>
      <c r="G24" s="312"/>
      <c r="H24" s="312"/>
      <c r="I24" s="313"/>
      <c r="J24" s="166"/>
    </row>
    <row r="25" spans="2:10" s="54" customFormat="1" ht="46.9" customHeight="1">
      <c r="B25" s="525" t="s">
        <v>511</v>
      </c>
      <c r="C25" s="526"/>
      <c r="D25" s="526"/>
      <c r="E25" s="526"/>
      <c r="F25" s="526"/>
      <c r="G25" s="526"/>
      <c r="H25" s="526"/>
      <c r="I25" s="527"/>
      <c r="J25" s="206"/>
    </row>
    <row r="26" spans="2:10" s="54" customFormat="1">
      <c r="B26" s="311" t="s">
        <v>512</v>
      </c>
      <c r="C26" s="312"/>
      <c r="D26" s="312"/>
      <c r="E26" s="312"/>
      <c r="F26" s="312"/>
      <c r="G26" s="312"/>
      <c r="H26" s="312"/>
      <c r="I26" s="313"/>
      <c r="J26" s="166"/>
    </row>
    <row r="27" spans="2:10" s="54" customFormat="1">
      <c r="B27" s="311" t="s">
        <v>513</v>
      </c>
      <c r="C27" s="312"/>
      <c r="D27" s="312"/>
      <c r="E27" s="312"/>
      <c r="F27" s="312"/>
      <c r="G27" s="313"/>
      <c r="H27" s="153" t="s">
        <v>505</v>
      </c>
      <c r="I27" s="153" t="s">
        <v>493</v>
      </c>
    </row>
    <row r="28" spans="2:10" s="54" customFormat="1" ht="25.5">
      <c r="B28" s="308" t="s">
        <v>143</v>
      </c>
      <c r="C28" s="309"/>
      <c r="D28" s="309"/>
      <c r="E28" s="309"/>
      <c r="F28" s="309"/>
      <c r="G28" s="310"/>
      <c r="H28" s="249">
        <v>3481.0359333704969</v>
      </c>
      <c r="I28" s="316" t="s">
        <v>514</v>
      </c>
    </row>
    <row r="29" spans="2:10" s="54" customFormat="1" ht="25.5">
      <c r="B29" s="308" t="s">
        <v>146</v>
      </c>
      <c r="C29" s="309"/>
      <c r="D29" s="309"/>
      <c r="E29" s="309"/>
      <c r="F29" s="309"/>
      <c r="G29" s="310"/>
      <c r="H29" s="249">
        <v>4001.1907280120654</v>
      </c>
      <c r="I29" s="316" t="s">
        <v>515</v>
      </c>
    </row>
    <row r="30" spans="2:10" s="54" customFormat="1" ht="25.5">
      <c r="B30" s="308" t="s">
        <v>516</v>
      </c>
      <c r="C30" s="309"/>
      <c r="D30" s="309"/>
      <c r="E30" s="309"/>
      <c r="F30" s="309"/>
      <c r="G30" s="310"/>
      <c r="H30" s="249">
        <v>4641.3812444939967</v>
      </c>
      <c r="I30" s="316" t="s">
        <v>517</v>
      </c>
    </row>
    <row r="31" spans="2:10" s="54" customFormat="1">
      <c r="B31" s="311" t="s">
        <v>518</v>
      </c>
      <c r="C31" s="312"/>
      <c r="D31" s="312"/>
      <c r="E31" s="312"/>
      <c r="F31" s="312"/>
      <c r="G31" s="312"/>
      <c r="H31" s="312"/>
      <c r="I31" s="313"/>
      <c r="J31" s="166"/>
    </row>
    <row r="32" spans="2:10" s="54" customFormat="1">
      <c r="B32" s="311" t="s">
        <v>513</v>
      </c>
      <c r="C32" s="312"/>
      <c r="D32" s="312"/>
      <c r="E32" s="312"/>
      <c r="F32" s="312"/>
      <c r="G32" s="313"/>
      <c r="H32" s="153" t="s">
        <v>505</v>
      </c>
      <c r="I32" s="153" t="s">
        <v>493</v>
      </c>
    </row>
    <row r="33" spans="2:10" s="54" customFormat="1" ht="25.5">
      <c r="B33" s="308" t="s">
        <v>143</v>
      </c>
      <c r="C33" s="309"/>
      <c r="D33" s="309"/>
      <c r="E33" s="309"/>
      <c r="F33" s="309"/>
      <c r="G33" s="310"/>
      <c r="H33" s="226">
        <v>1267.1561057124984</v>
      </c>
      <c r="I33" s="316" t="s">
        <v>519</v>
      </c>
    </row>
    <row r="34" spans="2:10" s="54" customFormat="1" ht="25.5">
      <c r="B34" s="308" t="s">
        <v>146</v>
      </c>
      <c r="C34" s="309"/>
      <c r="D34" s="309"/>
      <c r="E34" s="309"/>
      <c r="F34" s="309"/>
      <c r="G34" s="310"/>
      <c r="H34" s="226">
        <v>1465.1492472300761</v>
      </c>
      <c r="I34" s="316" t="s">
        <v>519</v>
      </c>
    </row>
    <row r="35" spans="2:10" s="54" customFormat="1" ht="25.5">
      <c r="B35" s="308" t="s">
        <v>516</v>
      </c>
      <c r="C35" s="309"/>
      <c r="D35" s="309"/>
      <c r="E35" s="309"/>
      <c r="F35" s="309"/>
      <c r="G35" s="310"/>
      <c r="H35" s="226">
        <v>1682.9417028994119</v>
      </c>
      <c r="I35" s="316" t="s">
        <v>519</v>
      </c>
    </row>
    <row r="36" spans="2:10" s="54" customFormat="1">
      <c r="I36" s="167"/>
    </row>
    <row r="37" spans="2:10" s="54" customFormat="1">
      <c r="B37" s="311" t="s">
        <v>520</v>
      </c>
      <c r="C37" s="312"/>
      <c r="D37" s="312"/>
      <c r="E37" s="312"/>
      <c r="F37" s="312"/>
      <c r="G37" s="312"/>
      <c r="H37" s="312"/>
      <c r="I37" s="313"/>
      <c r="J37" s="166"/>
    </row>
    <row r="38" spans="2:10" s="54" customFormat="1" ht="18" customHeight="1">
      <c r="B38" s="308" t="s">
        <v>521</v>
      </c>
      <c r="C38" s="309"/>
      <c r="D38" s="309"/>
      <c r="E38" s="309"/>
      <c r="F38" s="309"/>
      <c r="G38" s="309"/>
      <c r="H38" s="309"/>
      <c r="I38" s="310"/>
      <c r="J38" s="206"/>
    </row>
    <row r="39" spans="2:10" s="54" customFormat="1" ht="29.45" customHeight="1">
      <c r="B39" s="311" t="s">
        <v>486</v>
      </c>
      <c r="C39" s="312"/>
      <c r="D39" s="312"/>
      <c r="E39" s="312"/>
      <c r="F39" s="312"/>
      <c r="G39" s="313"/>
      <c r="H39" s="153" t="s">
        <v>505</v>
      </c>
      <c r="I39" s="153" t="s">
        <v>493</v>
      </c>
    </row>
    <row r="40" spans="2:10" s="54" customFormat="1">
      <c r="B40" s="308" t="s">
        <v>158</v>
      </c>
      <c r="C40" s="309"/>
      <c r="D40" s="309"/>
      <c r="E40" s="309"/>
      <c r="F40" s="309"/>
      <c r="G40" s="310"/>
      <c r="H40" s="225">
        <v>3.49796015041359</v>
      </c>
      <c r="I40" s="55" t="s">
        <v>522</v>
      </c>
    </row>
    <row r="41" spans="2:10" s="54" customFormat="1">
      <c r="B41" s="308" t="s">
        <v>120</v>
      </c>
      <c r="C41" s="309"/>
      <c r="D41" s="309"/>
      <c r="E41" s="309"/>
      <c r="F41" s="309"/>
      <c r="G41" s="310"/>
      <c r="H41" s="225">
        <v>3.6672162867239209</v>
      </c>
      <c r="I41" s="55" t="s">
        <v>523</v>
      </c>
    </row>
    <row r="42" spans="2:10" s="54" customFormat="1">
      <c r="B42" s="308" t="s">
        <v>121</v>
      </c>
      <c r="C42" s="309"/>
      <c r="D42" s="309"/>
      <c r="E42" s="309"/>
      <c r="F42" s="309"/>
      <c r="G42" s="310"/>
      <c r="H42" s="225">
        <v>3.497960150413586</v>
      </c>
      <c r="I42" s="55" t="s">
        <v>524</v>
      </c>
    </row>
    <row r="43" spans="2:10" s="54" customFormat="1">
      <c r="B43" s="308" t="s">
        <v>194</v>
      </c>
      <c r="C43" s="309"/>
      <c r="D43" s="309"/>
      <c r="E43" s="309"/>
      <c r="F43" s="309"/>
      <c r="G43" s="310"/>
      <c r="H43" s="225">
        <v>4.1072822411307914</v>
      </c>
      <c r="I43" s="55" t="s">
        <v>525</v>
      </c>
    </row>
    <row r="44" spans="2:10" s="54" customFormat="1">
      <c r="B44" s="308" t="s">
        <v>123</v>
      </c>
      <c r="C44" s="309"/>
      <c r="D44" s="309"/>
      <c r="E44" s="309"/>
      <c r="F44" s="309"/>
      <c r="G44" s="310"/>
      <c r="H44" s="225">
        <v>5.2130889983583124</v>
      </c>
      <c r="I44" s="55" t="s">
        <v>526</v>
      </c>
    </row>
    <row r="45" spans="2:10" s="54" customFormat="1">
      <c r="B45" s="308" t="s">
        <v>159</v>
      </c>
      <c r="C45" s="309"/>
      <c r="D45" s="309"/>
      <c r="E45" s="309"/>
      <c r="F45" s="309"/>
      <c r="G45" s="310"/>
      <c r="H45" s="225">
        <v>3.6672162867239209</v>
      </c>
      <c r="I45" s="55" t="s">
        <v>523</v>
      </c>
    </row>
    <row r="46" spans="2:10" s="54" customFormat="1">
      <c r="B46" s="308" t="s">
        <v>527</v>
      </c>
      <c r="C46" s="309"/>
      <c r="D46" s="309"/>
      <c r="E46" s="309"/>
      <c r="F46" s="309"/>
      <c r="G46" s="310"/>
      <c r="H46" s="225">
        <v>3.6672162867239209</v>
      </c>
      <c r="I46" s="55" t="s">
        <v>523</v>
      </c>
    </row>
    <row r="47" spans="2:10" s="54" customFormat="1">
      <c r="B47" s="308" t="s">
        <v>203</v>
      </c>
      <c r="C47" s="309"/>
      <c r="D47" s="309"/>
      <c r="E47" s="309"/>
      <c r="F47" s="309"/>
      <c r="G47" s="310"/>
      <c r="H47" s="225">
        <v>3.45</v>
      </c>
      <c r="I47" s="55" t="s">
        <v>528</v>
      </c>
    </row>
    <row r="48" spans="2:10" s="54" customFormat="1"/>
    <row r="49" s="54" customFormat="1" ht="12.75" hidden="1" customHeight="1"/>
    <row r="50" s="54" customFormat="1" ht="12.75" hidden="1" customHeight="1"/>
  </sheetData>
  <mergeCells count="17">
    <mergeCell ref="B2:J2"/>
    <mergeCell ref="B4:I4"/>
    <mergeCell ref="B7:I7"/>
    <mergeCell ref="B16:I16"/>
    <mergeCell ref="B17:I17"/>
    <mergeCell ref="E22:G22"/>
    <mergeCell ref="E18:G18"/>
    <mergeCell ref="B25:I25"/>
    <mergeCell ref="B14:I14"/>
    <mergeCell ref="C18:D18"/>
    <mergeCell ref="C19:D19"/>
    <mergeCell ref="C20:D20"/>
    <mergeCell ref="C21:D21"/>
    <mergeCell ref="C22:D22"/>
    <mergeCell ref="E19:G19"/>
    <mergeCell ref="E20:G20"/>
    <mergeCell ref="E21:G2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3546-057A-44F2-B4F8-8BA9F507D457}">
  <dimension ref="A2:C18"/>
  <sheetViews>
    <sheetView workbookViewId="0">
      <selection activeCell="G17" sqref="G17"/>
    </sheetView>
  </sheetViews>
  <sheetFormatPr defaultRowHeight="14.25"/>
  <cols>
    <col min="1" max="1" width="28.7109375" style="246" bestFit="1" customWidth="1"/>
    <col min="2" max="16384" width="9.140625" style="246"/>
  </cols>
  <sheetData>
    <row r="2" spans="1:3" ht="15">
      <c r="A2" s="391" t="s">
        <v>529</v>
      </c>
      <c r="C2" s="391" t="s">
        <v>530</v>
      </c>
    </row>
    <row r="3" spans="1:3">
      <c r="A3" s="416">
        <v>0.125</v>
      </c>
      <c r="C3" s="246" t="s">
        <v>144</v>
      </c>
    </row>
    <row r="4" spans="1:3">
      <c r="A4" s="416">
        <v>0.25</v>
      </c>
      <c r="C4" s="246" t="s">
        <v>145</v>
      </c>
    </row>
    <row r="5" spans="1:3">
      <c r="A5" s="416">
        <v>0.375</v>
      </c>
    </row>
    <row r="6" spans="1:3">
      <c r="A6" s="416">
        <v>0.5</v>
      </c>
    </row>
    <row r="7" spans="1:3">
      <c r="A7" s="416">
        <v>0.625</v>
      </c>
    </row>
    <row r="8" spans="1:3">
      <c r="A8" s="416">
        <v>0.75</v>
      </c>
    </row>
    <row r="9" spans="1:3">
      <c r="A9" s="416">
        <v>0.875</v>
      </c>
    </row>
    <row r="10" spans="1:3">
      <c r="A10" s="416">
        <v>1</v>
      </c>
    </row>
    <row r="11" spans="1:3">
      <c r="A11" s="416">
        <v>1.125</v>
      </c>
    </row>
    <row r="12" spans="1:3">
      <c r="A12" s="416">
        <v>1.25</v>
      </c>
    </row>
    <row r="13" spans="1:3">
      <c r="A13" s="416">
        <v>1.375</v>
      </c>
    </row>
    <row r="14" spans="1:3">
      <c r="A14" s="416">
        <v>1.5</v>
      </c>
    </row>
    <row r="15" spans="1:3">
      <c r="A15" s="416">
        <v>1.625</v>
      </c>
    </row>
    <row r="16" spans="1:3">
      <c r="A16" s="416">
        <v>1.75</v>
      </c>
    </row>
    <row r="17" spans="1:1">
      <c r="A17" s="416">
        <v>1.875</v>
      </c>
    </row>
    <row r="18" spans="1:1">
      <c r="A18" s="416">
        <v>2</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54263-50E0-49A0-BE56-E3AEE3D56DEA}">
  <sheetPr>
    <tabColor theme="4"/>
  </sheetPr>
  <dimension ref="A1:Y48"/>
  <sheetViews>
    <sheetView showGridLines="0" topLeftCell="A6" zoomScaleNormal="100" workbookViewId="0">
      <selection activeCell="B18" sqref="B18"/>
    </sheetView>
  </sheetViews>
  <sheetFormatPr defaultColWidth="0" defaultRowHeight="0" customHeight="1" zeroHeight="1"/>
  <cols>
    <col min="1" max="1" width="4.85546875" style="227" customWidth="1"/>
    <col min="2" max="2" width="17.85546875" style="227" customWidth="1"/>
    <col min="3" max="3" width="28.28515625" style="227" customWidth="1"/>
    <col min="4" max="7" width="20.7109375" style="227" customWidth="1"/>
    <col min="8" max="9" width="8.85546875" style="227" customWidth="1"/>
    <col min="10" max="25" width="0" style="227" hidden="1" customWidth="1"/>
    <col min="26" max="16384" width="8.85546875" style="227" hidden="1"/>
  </cols>
  <sheetData>
    <row r="1" spans="1:7" ht="13.9" customHeight="1"/>
    <row r="2" spans="1:7" s="230" customFormat="1" ht="18">
      <c r="A2" s="231"/>
      <c r="B2" s="199" t="s">
        <v>12</v>
      </c>
    </row>
    <row r="3" spans="1:7" s="253" customFormat="1" ht="15.75" customHeight="1">
      <c r="B3" s="162" t="s">
        <v>47</v>
      </c>
      <c r="C3" s="96"/>
      <c r="D3" s="96"/>
      <c r="E3" s="96"/>
      <c r="F3" s="96"/>
      <c r="G3" s="96"/>
    </row>
    <row r="4" spans="1:7" s="253" customFormat="1" ht="15.75" customHeight="1">
      <c r="B4" s="162" t="s">
        <v>48</v>
      </c>
      <c r="C4" s="96"/>
      <c r="D4" s="96"/>
      <c r="E4" s="96"/>
      <c r="F4" s="96"/>
      <c r="G4" s="96"/>
    </row>
    <row r="5" spans="1:7" s="253" customFormat="1" ht="15.75" customHeight="1">
      <c r="B5" s="162" t="s">
        <v>49</v>
      </c>
      <c r="C5" s="96"/>
      <c r="D5" s="96"/>
      <c r="E5" s="96"/>
      <c r="F5" s="96"/>
      <c r="G5" s="96"/>
    </row>
    <row r="6" spans="1:7" s="253" customFormat="1" ht="15.75" customHeight="1">
      <c r="B6" s="162" t="s">
        <v>50</v>
      </c>
      <c r="C6" s="96"/>
      <c r="D6" s="96"/>
      <c r="E6" s="96"/>
      <c r="F6" s="96"/>
      <c r="G6" s="96"/>
    </row>
    <row r="7" spans="1:7" s="253" customFormat="1" ht="24" customHeight="1" thickBot="1">
      <c r="B7" s="162" t="s">
        <v>51</v>
      </c>
      <c r="C7" s="96"/>
      <c r="D7" s="96"/>
      <c r="E7" s="96"/>
      <c r="F7" s="96"/>
      <c r="G7" s="96"/>
    </row>
    <row r="8" spans="1:7" ht="99" customHeight="1">
      <c r="B8" s="272" t="s">
        <v>52</v>
      </c>
      <c r="C8" s="271" t="s">
        <v>53</v>
      </c>
      <c r="D8" s="273" t="s">
        <v>54</v>
      </c>
      <c r="E8" s="275" t="s">
        <v>55</v>
      </c>
      <c r="F8" s="273" t="s">
        <v>56</v>
      </c>
      <c r="G8" s="274" t="s">
        <v>57</v>
      </c>
    </row>
    <row r="9" spans="1:7" ht="37.15" customHeight="1">
      <c r="B9" s="267" t="s">
        <v>58</v>
      </c>
      <c r="C9" s="244" t="s">
        <v>59</v>
      </c>
      <c r="D9" s="259" t="s">
        <v>60</v>
      </c>
      <c r="E9" s="259" t="s">
        <v>60</v>
      </c>
      <c r="F9" s="260" t="s">
        <v>61</v>
      </c>
      <c r="G9" s="251" t="s">
        <v>61</v>
      </c>
    </row>
    <row r="10" spans="1:7" ht="27" customHeight="1">
      <c r="B10" s="266"/>
      <c r="C10" s="244" t="s">
        <v>62</v>
      </c>
      <c r="D10" s="252" t="s">
        <v>63</v>
      </c>
      <c r="E10" s="252" t="s">
        <v>63</v>
      </c>
      <c r="F10" s="251" t="s">
        <v>61</v>
      </c>
      <c r="G10" s="251" t="s">
        <v>61</v>
      </c>
    </row>
    <row r="11" spans="1:7" ht="28.15" customHeight="1">
      <c r="B11" s="268" t="s">
        <v>64</v>
      </c>
      <c r="C11" s="244" t="s">
        <v>65</v>
      </c>
      <c r="D11" s="252" t="s">
        <v>66</v>
      </c>
      <c r="E11" s="251" t="s">
        <v>67</v>
      </c>
      <c r="F11" s="251" t="s">
        <v>61</v>
      </c>
      <c r="G11" s="251" t="s">
        <v>61</v>
      </c>
    </row>
    <row r="12" spans="1:7" ht="28.15" customHeight="1">
      <c r="B12" s="269"/>
      <c r="C12" s="244" t="s">
        <v>68</v>
      </c>
      <c r="D12" s="252" t="s">
        <v>66</v>
      </c>
      <c r="E12" s="251" t="s">
        <v>69</v>
      </c>
      <c r="F12" s="252" t="s">
        <v>70</v>
      </c>
      <c r="G12" s="252" t="s">
        <v>70</v>
      </c>
    </row>
    <row r="13" spans="1:7" ht="28.15" customHeight="1">
      <c r="B13" s="269"/>
      <c r="C13" s="244" t="s">
        <v>71</v>
      </c>
      <c r="D13" s="252" t="s">
        <v>66</v>
      </c>
      <c r="E13" s="252" t="s">
        <v>66</v>
      </c>
      <c r="F13" s="251" t="s">
        <v>61</v>
      </c>
      <c r="G13" s="251" t="s">
        <v>61</v>
      </c>
    </row>
    <row r="14" spans="1:7" ht="42" customHeight="1">
      <c r="B14" s="270"/>
      <c r="C14" s="244" t="s">
        <v>72</v>
      </c>
      <c r="D14" s="252" t="s">
        <v>73</v>
      </c>
      <c r="E14" s="252" t="s">
        <v>73</v>
      </c>
      <c r="F14" s="251" t="s">
        <v>74</v>
      </c>
      <c r="G14" s="251" t="s">
        <v>74</v>
      </c>
    </row>
    <row r="15" spans="1:7" ht="28.15" customHeight="1" thickBot="1">
      <c r="B15" s="255" t="s">
        <v>75</v>
      </c>
      <c r="C15" s="256" t="s">
        <v>76</v>
      </c>
      <c r="D15" s="257"/>
      <c r="E15" s="258" t="s">
        <v>77</v>
      </c>
      <c r="F15" s="262" t="s">
        <v>78</v>
      </c>
      <c r="G15" s="262" t="s">
        <v>78</v>
      </c>
    </row>
    <row r="16" spans="1:7" ht="28.15" customHeight="1">
      <c r="B16" s="96" t="s">
        <v>79</v>
      </c>
      <c r="C16" s="245"/>
      <c r="E16" s="245"/>
      <c r="F16" s="245"/>
      <c r="G16" s="245"/>
    </row>
    <row r="17" spans="2:8" ht="28.15" customHeight="1">
      <c r="B17" s="96" t="s">
        <v>80</v>
      </c>
      <c r="C17" s="245"/>
      <c r="E17" s="245"/>
      <c r="F17" s="245"/>
      <c r="G17" s="245"/>
    </row>
    <row r="18" spans="2:8" ht="19.149999999999999" customHeight="1">
      <c r="B18" s="54" t="s">
        <v>81</v>
      </c>
      <c r="C18" s="261"/>
      <c r="D18" s="261"/>
      <c r="E18" s="261"/>
      <c r="F18" s="261"/>
      <c r="G18" s="261"/>
    </row>
    <row r="19" spans="2:8" ht="14.25">
      <c r="B19" s="247"/>
      <c r="C19" s="138" t="s">
        <v>82</v>
      </c>
      <c r="E19" s="246"/>
      <c r="F19" s="246"/>
      <c r="G19" s="246"/>
    </row>
    <row r="20" spans="2:8" ht="14.25">
      <c r="B20" s="229"/>
      <c r="C20" s="138" t="s">
        <v>83</v>
      </c>
      <c r="F20" s="246"/>
      <c r="G20" s="246"/>
    </row>
    <row r="21" spans="2:8" ht="14.25">
      <c r="C21" s="246"/>
      <c r="D21" s="246"/>
      <c r="F21" s="246"/>
      <c r="G21" s="246"/>
    </row>
    <row r="22" spans="2:8" ht="14.65" customHeight="1">
      <c r="F22" s="206"/>
      <c r="G22" s="206"/>
      <c r="H22" s="228"/>
    </row>
    <row r="23" spans="2:8" ht="16.149999999999999" customHeight="1">
      <c r="B23" s="228"/>
      <c r="C23" s="228"/>
      <c r="E23" s="228"/>
      <c r="F23" s="228"/>
      <c r="G23" s="228"/>
      <c r="H23" s="228"/>
    </row>
    <row r="24" spans="2:8" ht="70.150000000000006" hidden="1" customHeight="1"/>
    <row r="25" spans="2:8" ht="14.25" hidden="1"/>
    <row r="26" spans="2:8" ht="14.25" hidden="1"/>
    <row r="27" spans="2:8" ht="14.25" hidden="1"/>
    <row r="28" spans="2:8" ht="14.25" hidden="1"/>
    <row r="29" spans="2:8" ht="14.25" hidden="1"/>
    <row r="30" spans="2:8" ht="14.25" hidden="1"/>
    <row r="31" spans="2:8" ht="14.25" hidden="1"/>
    <row r="32" spans="2:8" ht="14.25" hidden="1"/>
    <row r="33" ht="14.25" hidden="1"/>
    <row r="34" ht="14.25" hidden="1"/>
    <row r="35" ht="14.25" hidden="1"/>
    <row r="36" ht="14.25" hidden="1"/>
    <row r="37" ht="14.25" hidden="1"/>
    <row r="38" ht="14.25" hidden="1"/>
    <row r="39" ht="14.25" hidden="1"/>
    <row r="40" ht="14.25" hidden="1"/>
    <row r="41" ht="14.25" hidden="1"/>
    <row r="42" ht="111.6" hidden="1" customHeight="1"/>
    <row r="43" ht="14.25" hidden="1"/>
    <row r="44" ht="14.25" hidden="1"/>
    <row r="45" ht="14.25" hidden="1"/>
    <row r="46" ht="14.25" hidden="1"/>
    <row r="47" ht="14.25" hidden="1"/>
    <row r="48" ht="14.25" hidden="1"/>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07A9E-C8E0-48CB-9C1C-46CDDB7F635A}">
  <sheetPr>
    <tabColor theme="5" tint="0.79998168889431442"/>
  </sheetPr>
  <dimension ref="A1:J32"/>
  <sheetViews>
    <sheetView showGridLines="0" zoomScale="110" zoomScaleNormal="110" workbookViewId="0">
      <selection activeCell="D23" sqref="D23"/>
    </sheetView>
  </sheetViews>
  <sheetFormatPr defaultColWidth="0" defaultRowHeight="12.75" zeroHeight="1"/>
  <cols>
    <col min="1" max="1" width="4.28515625" style="20" customWidth="1"/>
    <col min="2" max="2" width="39.28515625" style="20" customWidth="1"/>
    <col min="3" max="3" width="3" style="20" customWidth="1"/>
    <col min="4" max="4" width="66.7109375" style="20" customWidth="1"/>
    <col min="5" max="5" width="9.28515625" style="20" customWidth="1"/>
    <col min="6" max="6" width="9" style="20" hidden="1" customWidth="1"/>
    <col min="7" max="7" width="17.7109375" style="20" hidden="1" customWidth="1"/>
    <col min="8" max="10" width="0" style="20" hidden="1" customWidth="1"/>
    <col min="11" max="16384" width="8.85546875" style="20" hidden="1"/>
  </cols>
  <sheetData>
    <row r="1" spans="1:10"/>
    <row r="2" spans="1:10" s="49" customFormat="1" ht="26.65" customHeight="1">
      <c r="A2" s="20"/>
      <c r="B2" s="323" t="s">
        <v>14</v>
      </c>
      <c r="C2" s="323"/>
      <c r="D2" s="323"/>
      <c r="E2" s="323"/>
      <c r="F2" s="323"/>
      <c r="G2" s="323"/>
      <c r="H2" s="323"/>
      <c r="I2" s="97"/>
      <c r="J2" s="97"/>
    </row>
    <row r="3" spans="1:10">
      <c r="B3" s="78" t="s">
        <v>84</v>
      </c>
    </row>
    <row r="4" spans="1:10" ht="15.75" customHeight="1">
      <c r="B4" s="96" t="s">
        <v>85</v>
      </c>
      <c r="C4" s="96"/>
      <c r="D4" s="96"/>
    </row>
    <row r="5" spans="1:10" ht="12.75" customHeight="1">
      <c r="B5" s="20" t="s">
        <v>86</v>
      </c>
      <c r="C5" s="96"/>
      <c r="D5" s="96"/>
    </row>
    <row r="6" spans="1:10" ht="33" customHeight="1">
      <c r="B6" s="162" t="s">
        <v>87</v>
      </c>
    </row>
    <row r="7" spans="1:10">
      <c r="B7" s="127" t="s">
        <v>88</v>
      </c>
      <c r="C7" s="128"/>
      <c r="D7" s="430"/>
    </row>
    <row r="8" spans="1:10">
      <c r="B8" s="129"/>
      <c r="C8" s="130"/>
      <c r="D8" s="431"/>
    </row>
    <row r="9" spans="1:10">
      <c r="B9" s="127" t="s">
        <v>89</v>
      </c>
      <c r="C9" s="128"/>
      <c r="D9" s="430"/>
    </row>
    <row r="10" spans="1:10">
      <c r="B10" s="129"/>
      <c r="C10" s="130"/>
      <c r="D10" s="431"/>
    </row>
    <row r="11" spans="1:10">
      <c r="B11" s="127" t="s">
        <v>4</v>
      </c>
      <c r="C11" s="128"/>
      <c r="D11" s="131"/>
    </row>
    <row r="12" spans="1:10">
      <c r="B12" s="129"/>
      <c r="C12" s="130"/>
      <c r="D12" s="431"/>
    </row>
    <row r="13" spans="1:10">
      <c r="B13" s="127" t="s">
        <v>90</v>
      </c>
      <c r="C13" s="128"/>
      <c r="D13" s="430"/>
    </row>
    <row r="14" spans="1:10">
      <c r="B14" s="129"/>
      <c r="C14" s="130"/>
      <c r="D14" s="431"/>
    </row>
    <row r="15" spans="1:10">
      <c r="B15" s="127" t="s">
        <v>91</v>
      </c>
      <c r="C15" s="128"/>
      <c r="D15" s="430"/>
    </row>
    <row r="16" spans="1:10">
      <c r="B16" s="129"/>
      <c r="C16" s="130"/>
      <c r="D16" s="431"/>
    </row>
    <row r="17" spans="2:4" ht="15" customHeight="1">
      <c r="B17" s="127" t="s">
        <v>92</v>
      </c>
      <c r="C17" s="128"/>
      <c r="D17" s="432"/>
    </row>
    <row r="18" spans="2:4">
      <c r="B18" s="129"/>
      <c r="C18" s="130"/>
      <c r="D18" s="431"/>
    </row>
    <row r="19" spans="2:4">
      <c r="B19" s="127" t="s">
        <v>93</v>
      </c>
      <c r="C19" s="128"/>
      <c r="D19" s="430"/>
    </row>
    <row r="20" spans="2:4">
      <c r="B20" s="129"/>
      <c r="C20" s="130"/>
      <c r="D20" s="431"/>
    </row>
    <row r="21" spans="2:4">
      <c r="B21" s="127" t="s">
        <v>94</v>
      </c>
      <c r="C21" s="128"/>
      <c r="D21" s="430"/>
    </row>
    <row r="22" spans="2:4">
      <c r="B22" s="129"/>
      <c r="C22" s="130"/>
      <c r="D22" s="431"/>
    </row>
    <row r="23" spans="2:4">
      <c r="B23" s="127" t="s">
        <v>95</v>
      </c>
      <c r="C23" s="130"/>
      <c r="D23" s="430">
        <v>100</v>
      </c>
    </row>
    <row r="24" spans="2:4">
      <c r="B24" s="129"/>
      <c r="C24" s="130"/>
      <c r="D24" s="431"/>
    </row>
    <row r="25" spans="2:4">
      <c r="B25" s="127" t="s">
        <v>96</v>
      </c>
      <c r="C25" s="128"/>
      <c r="D25" s="430"/>
    </row>
    <row r="26" spans="2:4">
      <c r="B26" s="129"/>
      <c r="C26" s="130"/>
      <c r="D26" s="431"/>
    </row>
    <row r="27" spans="2:4">
      <c r="B27" s="127" t="s">
        <v>97</v>
      </c>
      <c r="C27" s="128"/>
      <c r="D27" s="430"/>
    </row>
    <row r="28" spans="2:4"/>
    <row r="29" spans="2:4"/>
    <row r="30" spans="2:4"/>
    <row r="31" spans="2:4"/>
    <row r="32" spans="2:4"/>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D5139-51DC-47EE-B2E4-9609DA6F14C0}">
  <sheetPr>
    <tabColor theme="5" tint="0.79998168889431442"/>
  </sheetPr>
  <dimension ref="A1:AJ53"/>
  <sheetViews>
    <sheetView showGridLines="0" tabSelected="1" topLeftCell="A18" zoomScaleNormal="100" workbookViewId="0">
      <selection activeCell="I24" sqref="I24"/>
    </sheetView>
  </sheetViews>
  <sheetFormatPr defaultColWidth="0" defaultRowHeight="12.75" zeroHeight="1" outlineLevelCol="1"/>
  <cols>
    <col min="1" max="1" width="6.7109375" style="20" customWidth="1"/>
    <col min="2" max="2" width="27.28515625" style="162" customWidth="1"/>
    <col min="3" max="3" width="3" style="20" customWidth="1"/>
    <col min="4" max="4" width="80.7109375" style="162" customWidth="1"/>
    <col min="5" max="5" width="6.140625" style="20" customWidth="1"/>
    <col min="6" max="6" width="34.140625" style="20" customWidth="1"/>
    <col min="7" max="9" width="19.28515625" style="20" customWidth="1"/>
    <col min="10" max="10" width="3" style="20" customWidth="1"/>
    <col min="11" max="17" width="8.7109375" style="20" customWidth="1" outlineLevel="1"/>
    <col min="18" max="21" width="8.7109375" style="20" customWidth="1"/>
    <col min="22" max="22" width="8.7109375" style="20" hidden="1" customWidth="1"/>
    <col min="23" max="23" width="9.7109375" style="20" hidden="1" customWidth="1"/>
    <col min="24" max="24" width="10.7109375" style="20" hidden="1" customWidth="1"/>
    <col min="25" max="27" width="8.85546875" style="20" hidden="1" customWidth="1"/>
    <col min="28" max="28" width="11.7109375" style="20" hidden="1" customWidth="1"/>
    <col min="29" max="36" width="0" style="20" hidden="1" customWidth="1"/>
    <col min="37" max="16384" width="8.85546875" style="20" hidden="1"/>
  </cols>
  <sheetData>
    <row r="1" spans="1:26" ht="16.899999999999999" customHeight="1"/>
    <row r="2" spans="1:26" s="233" customFormat="1" ht="26.65" customHeight="1">
      <c r="A2" s="20"/>
      <c r="B2" s="441" t="s">
        <v>16</v>
      </c>
      <c r="C2" s="441"/>
      <c r="D2" s="441"/>
      <c r="E2" s="441"/>
      <c r="F2" s="441"/>
      <c r="G2" s="441"/>
      <c r="H2" s="441"/>
      <c r="I2" s="234"/>
      <c r="J2" s="234"/>
      <c r="K2" s="234"/>
      <c r="L2" s="234"/>
      <c r="M2" s="234"/>
      <c r="N2" s="234"/>
      <c r="O2" s="234"/>
      <c r="P2" s="234"/>
      <c r="Q2" s="234"/>
      <c r="R2" s="234"/>
      <c r="S2" s="234"/>
      <c r="T2" s="234"/>
      <c r="U2" s="234"/>
      <c r="V2" s="234"/>
    </row>
    <row r="3" spans="1:26"/>
    <row r="4" spans="1:26">
      <c r="B4" s="328" t="s">
        <v>84</v>
      </c>
    </row>
    <row r="5" spans="1:26">
      <c r="B5" s="328"/>
    </row>
    <row r="6" spans="1:26" ht="139.15" customHeight="1">
      <c r="B6" s="445" t="s">
        <v>98</v>
      </c>
      <c r="C6" s="445"/>
      <c r="D6" s="445"/>
      <c r="E6" s="445"/>
      <c r="F6" s="445"/>
      <c r="G6" s="445"/>
      <c r="H6" s="445"/>
      <c r="I6" s="445"/>
      <c r="J6" s="322"/>
      <c r="Q6" s="254"/>
      <c r="R6" s="254"/>
      <c r="S6" s="254"/>
      <c r="T6" s="254"/>
      <c r="U6" s="254"/>
      <c r="V6" s="254"/>
    </row>
    <row r="7" spans="1:26"/>
    <row r="8" spans="1:26">
      <c r="B8" s="20"/>
      <c r="D8" s="20"/>
      <c r="Q8" s="304"/>
      <c r="U8" s="304"/>
      <c r="V8" s="304"/>
      <c r="W8" s="78"/>
      <c r="X8" s="78"/>
      <c r="Y8" s="78"/>
      <c r="Z8" s="78"/>
    </row>
    <row r="9" spans="1:26">
      <c r="B9" s="202" t="s">
        <v>99</v>
      </c>
      <c r="C9" s="125"/>
      <c r="D9" s="202" t="s">
        <v>100</v>
      </c>
      <c r="E9" s="304"/>
      <c r="F9" s="421" t="s">
        <v>101</v>
      </c>
      <c r="G9" s="109"/>
      <c r="H9" s="109"/>
      <c r="I9" s="422"/>
      <c r="J9" s="304"/>
      <c r="K9" s="314" t="s">
        <v>102</v>
      </c>
      <c r="L9" s="99"/>
      <c r="M9" s="99"/>
      <c r="N9" s="99"/>
      <c r="O9" s="99"/>
      <c r="P9" s="315"/>
      <c r="Q9" s="304"/>
      <c r="R9" s="420" t="s">
        <v>103</v>
      </c>
      <c r="S9" s="420"/>
      <c r="T9" s="420"/>
      <c r="U9" s="304"/>
      <c r="V9" s="304"/>
      <c r="W9" s="304"/>
      <c r="X9" s="304"/>
      <c r="Y9" s="304"/>
      <c r="Z9" s="304"/>
    </row>
    <row r="10" spans="1:26" s="113" customFormat="1" ht="82.15" customHeight="1">
      <c r="B10" s="203" t="s">
        <v>104</v>
      </c>
      <c r="D10" s="324" t="s">
        <v>105</v>
      </c>
      <c r="E10" s="322"/>
      <c r="F10" s="427" t="s">
        <v>106</v>
      </c>
      <c r="G10" s="428"/>
      <c r="H10" s="428"/>
      <c r="I10" s="429"/>
      <c r="J10" s="254"/>
      <c r="K10" s="254"/>
      <c r="L10" s="254"/>
      <c r="M10" s="198"/>
      <c r="N10" s="198"/>
      <c r="O10" s="198"/>
      <c r="P10" s="198"/>
      <c r="Q10" s="198"/>
      <c r="R10" s="198"/>
      <c r="S10" s="198"/>
      <c r="T10" s="198"/>
      <c r="U10" s="198"/>
      <c r="V10" s="198"/>
      <c r="W10" s="198"/>
      <c r="X10" s="198"/>
      <c r="Y10" s="198"/>
      <c r="Z10" s="198"/>
    </row>
    <row r="11" spans="1:26" s="113" customFormat="1" ht="13.9" customHeight="1">
      <c r="B11" s="119"/>
      <c r="D11" s="206"/>
      <c r="E11" s="322"/>
      <c r="F11" s="254"/>
      <c r="G11" s="254"/>
      <c r="H11" s="254"/>
      <c r="I11" s="254"/>
      <c r="J11" s="254"/>
      <c r="K11" s="254"/>
      <c r="L11" s="254"/>
      <c r="M11" s="198"/>
      <c r="N11" s="198"/>
      <c r="O11" s="198"/>
      <c r="P11" s="198"/>
      <c r="Q11" s="198"/>
      <c r="R11" s="198"/>
      <c r="S11" s="198"/>
      <c r="T11" s="198"/>
      <c r="U11" s="198"/>
      <c r="V11" s="198"/>
      <c r="W11" s="198"/>
      <c r="X11" s="198"/>
      <c r="Y11" s="198"/>
      <c r="Z11" s="198"/>
    </row>
    <row r="12" spans="1:26" ht="76.5">
      <c r="B12" s="203" t="s">
        <v>107</v>
      </c>
      <c r="D12" s="324" t="s">
        <v>108</v>
      </c>
      <c r="E12" s="96"/>
      <c r="F12" s="423" t="s">
        <v>106</v>
      </c>
      <c r="G12" s="424"/>
      <c r="H12" s="424"/>
      <c r="I12" s="425"/>
      <c r="J12" s="325"/>
      <c r="K12" s="325"/>
      <c r="L12" s="325"/>
      <c r="M12" s="304"/>
      <c r="N12" s="304"/>
      <c r="O12" s="304"/>
      <c r="P12" s="304"/>
      <c r="Q12" s="304"/>
      <c r="R12" s="304"/>
      <c r="S12" s="304"/>
      <c r="T12" s="304"/>
      <c r="U12" s="304"/>
      <c r="V12" s="304"/>
      <c r="W12" s="304"/>
      <c r="X12" s="304"/>
      <c r="Y12" s="304"/>
      <c r="Z12" s="304"/>
    </row>
    <row r="13" spans="1:26">
      <c r="D13" s="205"/>
      <c r="E13" s="304"/>
      <c r="F13" s="304"/>
      <c r="G13" s="304"/>
      <c r="H13" s="304"/>
      <c r="I13" s="304"/>
      <c r="J13" s="304"/>
      <c r="K13" s="304"/>
      <c r="L13" s="304"/>
      <c r="M13" s="304"/>
      <c r="N13" s="304"/>
      <c r="O13" s="304"/>
      <c r="P13" s="304"/>
      <c r="Q13" s="304"/>
      <c r="R13" s="304"/>
      <c r="S13" s="304"/>
      <c r="T13" s="304"/>
      <c r="U13" s="304"/>
      <c r="V13" s="304"/>
      <c r="W13" s="304"/>
      <c r="X13" s="304"/>
      <c r="Y13" s="304"/>
      <c r="Z13" s="304"/>
    </row>
    <row r="14" spans="1:26" ht="19.899999999999999" customHeight="1">
      <c r="B14" s="435" t="s">
        <v>109</v>
      </c>
      <c r="C14" s="121"/>
      <c r="D14" s="446" t="s">
        <v>110</v>
      </c>
      <c r="G14"/>
      <c r="H14"/>
      <c r="I14"/>
      <c r="J14" s="304"/>
      <c r="K14" s="304"/>
      <c r="R14" s="442" t="s">
        <v>111</v>
      </c>
      <c r="S14" s="443"/>
      <c r="T14" s="444"/>
    </row>
    <row r="15" spans="1:26" ht="26.25" customHeight="1">
      <c r="B15" s="436"/>
      <c r="C15" s="121"/>
      <c r="D15" s="447"/>
      <c r="F15" s="104" t="s">
        <v>112</v>
      </c>
      <c r="G15" s="161" t="s">
        <v>113</v>
      </c>
      <c r="H15" s="161" t="s">
        <v>114</v>
      </c>
      <c r="I15" s="161" t="s">
        <v>115</v>
      </c>
      <c r="J15" s="78"/>
      <c r="K15" s="78"/>
      <c r="R15" s="79" t="s">
        <v>116</v>
      </c>
      <c r="S15" s="79" t="s">
        <v>117</v>
      </c>
      <c r="T15" s="79" t="s">
        <v>118</v>
      </c>
    </row>
    <row r="16" spans="1:26" ht="19.899999999999999" customHeight="1">
      <c r="B16" s="436"/>
      <c r="C16" s="121"/>
      <c r="D16" s="447"/>
      <c r="F16" s="79" t="s">
        <v>119</v>
      </c>
      <c r="G16" s="122"/>
      <c r="H16" s="123"/>
      <c r="I16" s="123"/>
      <c r="R16" s="434">
        <v>100</v>
      </c>
      <c r="S16" s="434">
        <v>100</v>
      </c>
      <c r="T16" s="434">
        <v>100</v>
      </c>
    </row>
    <row r="17" spans="2:20" ht="19.899999999999999" customHeight="1">
      <c r="B17" s="436"/>
      <c r="C17" s="121"/>
      <c r="D17" s="447"/>
      <c r="F17" s="79" t="s">
        <v>120</v>
      </c>
      <c r="G17" s="122"/>
      <c r="H17" s="123"/>
      <c r="I17" s="123"/>
      <c r="R17" s="434"/>
      <c r="S17" s="434"/>
      <c r="T17" s="434"/>
    </row>
    <row r="18" spans="2:20" ht="19.899999999999999" customHeight="1">
      <c r="B18" s="436"/>
      <c r="C18" s="121"/>
      <c r="D18" s="447"/>
      <c r="F18" s="79" t="s">
        <v>121</v>
      </c>
      <c r="G18" s="122"/>
      <c r="H18" s="123"/>
      <c r="I18" s="123"/>
      <c r="R18" s="434"/>
      <c r="S18" s="434"/>
      <c r="T18" s="434"/>
    </row>
    <row r="19" spans="2:20" ht="19.899999999999999" customHeight="1">
      <c r="B19" s="436"/>
      <c r="C19" s="121"/>
      <c r="D19" s="447"/>
      <c r="F19" s="79" t="s">
        <v>122</v>
      </c>
      <c r="G19" s="122"/>
      <c r="H19" s="123"/>
      <c r="I19" s="123"/>
      <c r="R19" s="434"/>
      <c r="S19" s="434"/>
      <c r="T19" s="434"/>
    </row>
    <row r="20" spans="2:20" ht="19.899999999999999" customHeight="1">
      <c r="B20" s="437"/>
      <c r="C20" s="121"/>
      <c r="D20" s="448"/>
      <c r="F20" s="79" t="s">
        <v>123</v>
      </c>
      <c r="G20" s="122"/>
      <c r="H20" s="123"/>
      <c r="I20" s="123"/>
      <c r="R20" s="434"/>
      <c r="S20" s="434"/>
      <c r="T20" s="434"/>
    </row>
    <row r="21" spans="2:20">
      <c r="D21" s="206"/>
    </row>
    <row r="22" spans="2:20" ht="12.75" customHeight="1">
      <c r="B22" s="435" t="s">
        <v>124</v>
      </c>
      <c r="C22" s="121"/>
      <c r="D22" s="449" t="s">
        <v>125</v>
      </c>
      <c r="G22"/>
      <c r="H22"/>
      <c r="I22"/>
      <c r="J22" s="304"/>
      <c r="K22" s="304"/>
      <c r="R22" s="159" t="s">
        <v>111</v>
      </c>
      <c r="S22" s="306"/>
      <c r="T22" s="307"/>
    </row>
    <row r="23" spans="2:20" ht="25.5">
      <c r="B23" s="436"/>
      <c r="C23" s="121"/>
      <c r="D23" s="439"/>
      <c r="F23" s="294" t="s">
        <v>112</v>
      </c>
      <c r="G23" s="161" t="s">
        <v>113</v>
      </c>
      <c r="H23" s="161" t="s">
        <v>114</v>
      </c>
      <c r="I23" s="161" t="s">
        <v>115</v>
      </c>
      <c r="J23" s="78"/>
      <c r="K23" s="78"/>
      <c r="R23" s="79" t="s">
        <v>116</v>
      </c>
      <c r="S23" s="79" t="s">
        <v>117</v>
      </c>
      <c r="T23" s="79" t="s">
        <v>118</v>
      </c>
    </row>
    <row r="24" spans="2:20">
      <c r="B24" s="436"/>
      <c r="C24" s="121"/>
      <c r="D24" s="439"/>
      <c r="F24" s="79" t="s">
        <v>126</v>
      </c>
      <c r="G24" s="122"/>
      <c r="H24" s="123"/>
      <c r="I24" s="123"/>
      <c r="R24" s="434">
        <v>100</v>
      </c>
      <c r="S24" s="434">
        <v>100</v>
      </c>
      <c r="T24" s="434">
        <v>100</v>
      </c>
    </row>
    <row r="25" spans="2:20">
      <c r="B25" s="436"/>
      <c r="C25" s="121"/>
      <c r="D25" s="439"/>
      <c r="F25" s="79" t="s">
        <v>127</v>
      </c>
      <c r="G25" s="122"/>
      <c r="H25" s="123"/>
      <c r="I25" s="123"/>
      <c r="R25" s="434"/>
      <c r="S25" s="434"/>
      <c r="T25" s="434"/>
    </row>
    <row r="26" spans="2:20">
      <c r="B26" s="436"/>
      <c r="C26" s="121"/>
      <c r="D26" s="439"/>
      <c r="F26" s="79" t="s">
        <v>128</v>
      </c>
      <c r="G26" s="122"/>
      <c r="H26" s="123"/>
      <c r="I26" s="123"/>
      <c r="R26" s="434"/>
      <c r="S26" s="434"/>
      <c r="T26" s="434"/>
    </row>
    <row r="27" spans="2:20" ht="108.6" customHeight="1">
      <c r="B27" s="437"/>
      <c r="C27" s="121"/>
      <c r="D27" s="440"/>
      <c r="F27" s="161" t="s">
        <v>129</v>
      </c>
      <c r="G27" s="122"/>
      <c r="H27" s="123"/>
      <c r="I27" s="123"/>
      <c r="R27" s="434"/>
      <c r="S27" s="434"/>
      <c r="T27" s="434"/>
    </row>
    <row r="28" spans="2:20">
      <c r="D28" s="206"/>
      <c r="L28" s="124"/>
      <c r="M28" s="124"/>
      <c r="N28" s="124"/>
    </row>
    <row r="29" spans="2:20" ht="25.15" customHeight="1">
      <c r="B29" s="435" t="s">
        <v>130</v>
      </c>
      <c r="C29" s="121"/>
      <c r="D29" s="438" t="s">
        <v>131</v>
      </c>
      <c r="G29"/>
      <c r="H29"/>
      <c r="I29"/>
      <c r="K29" s="159" t="s">
        <v>132</v>
      </c>
      <c r="L29" s="306"/>
      <c r="M29" s="306"/>
      <c r="N29" s="306"/>
      <c r="O29" s="306"/>
      <c r="P29" s="307"/>
      <c r="R29" s="159" t="s">
        <v>111</v>
      </c>
      <c r="S29" s="306"/>
      <c r="T29" s="307"/>
    </row>
    <row r="30" spans="2:20" ht="25.15" customHeight="1">
      <c r="B30" s="436"/>
      <c r="C30" s="121"/>
      <c r="D30" s="439"/>
      <c r="F30" s="409" t="s">
        <v>133</v>
      </c>
      <c r="G30" s="79" t="s">
        <v>134</v>
      </c>
      <c r="H30" s="79" t="s">
        <v>135</v>
      </c>
      <c r="I30" s="79" t="s">
        <v>136</v>
      </c>
      <c r="K30" s="79" t="s">
        <v>137</v>
      </c>
      <c r="L30" s="79" t="s">
        <v>138</v>
      </c>
      <c r="M30" s="79" t="s">
        <v>139</v>
      </c>
      <c r="N30" s="79" t="s">
        <v>140</v>
      </c>
      <c r="O30" s="79" t="s">
        <v>141</v>
      </c>
      <c r="P30" s="79" t="s">
        <v>142</v>
      </c>
      <c r="R30" s="79" t="s">
        <v>116</v>
      </c>
      <c r="S30" s="79" t="s">
        <v>117</v>
      </c>
      <c r="T30" s="79" t="s">
        <v>118</v>
      </c>
    </row>
    <row r="31" spans="2:20" ht="25.15" customHeight="1">
      <c r="B31" s="436"/>
      <c r="C31" s="121"/>
      <c r="D31" s="439"/>
      <c r="F31" s="79" t="s">
        <v>143</v>
      </c>
      <c r="G31" s="123"/>
      <c r="H31" s="123"/>
      <c r="I31" s="123"/>
      <c r="K31" s="221" t="s">
        <v>144</v>
      </c>
      <c r="L31" s="221" t="s">
        <v>144</v>
      </c>
      <c r="M31" s="221" t="s">
        <v>144</v>
      </c>
      <c r="N31" s="221" t="s">
        <v>144</v>
      </c>
      <c r="O31" s="221" t="s">
        <v>144</v>
      </c>
      <c r="P31" s="221" t="s">
        <v>145</v>
      </c>
      <c r="R31" s="434">
        <v>100</v>
      </c>
      <c r="S31" s="434">
        <v>100</v>
      </c>
      <c r="T31" s="434">
        <v>100</v>
      </c>
    </row>
    <row r="32" spans="2:20" ht="25.15" customHeight="1">
      <c r="B32" s="436"/>
      <c r="C32" s="121"/>
      <c r="D32" s="439"/>
      <c r="F32" s="79" t="s">
        <v>146</v>
      </c>
      <c r="G32" s="123"/>
      <c r="H32" s="123"/>
      <c r="I32" s="123"/>
      <c r="K32" s="221" t="s">
        <v>144</v>
      </c>
      <c r="L32" s="221" t="s">
        <v>144</v>
      </c>
      <c r="M32" s="221" t="s">
        <v>144</v>
      </c>
      <c r="N32" s="221" t="s">
        <v>144</v>
      </c>
      <c r="O32" s="221" t="s">
        <v>144</v>
      </c>
      <c r="P32" s="221" t="s">
        <v>145</v>
      </c>
      <c r="R32" s="434"/>
      <c r="S32" s="434"/>
      <c r="T32" s="434"/>
    </row>
    <row r="33" spans="2:22" ht="25.15" customHeight="1">
      <c r="B33" s="436"/>
      <c r="C33" s="121"/>
      <c r="D33" s="439"/>
      <c r="F33" s="79" t="s">
        <v>147</v>
      </c>
      <c r="G33" s="123"/>
      <c r="H33" s="123"/>
      <c r="I33" s="123"/>
      <c r="K33" s="221" t="s">
        <v>144</v>
      </c>
      <c r="L33" s="221" t="s">
        <v>144</v>
      </c>
      <c r="M33" s="221" t="s">
        <v>144</v>
      </c>
      <c r="N33" s="221" t="s">
        <v>144</v>
      </c>
      <c r="O33" s="221" t="s">
        <v>144</v>
      </c>
      <c r="P33" s="221" t="s">
        <v>145</v>
      </c>
      <c r="R33" s="434"/>
      <c r="S33" s="434"/>
      <c r="T33" s="434"/>
    </row>
    <row r="34" spans="2:22" ht="25.15" customHeight="1">
      <c r="B34" s="436"/>
      <c r="C34" s="121"/>
      <c r="D34" s="439"/>
      <c r="G34"/>
      <c r="H34"/>
      <c r="I34"/>
      <c r="K34" s="159" t="s">
        <v>132</v>
      </c>
      <c r="L34" s="306"/>
      <c r="M34" s="306"/>
      <c r="N34" s="306"/>
      <c r="O34" s="306"/>
      <c r="P34" s="307"/>
      <c r="R34" s="434"/>
      <c r="S34" s="434"/>
      <c r="T34" s="434"/>
    </row>
    <row r="35" spans="2:22" ht="25.15" customHeight="1">
      <c r="B35" s="436"/>
      <c r="C35" s="121"/>
      <c r="D35" s="439"/>
      <c r="F35" s="409" t="s">
        <v>148</v>
      </c>
      <c r="G35" s="79" t="s">
        <v>149</v>
      </c>
      <c r="H35" s="79" t="s">
        <v>150</v>
      </c>
      <c r="I35" s="79" t="s">
        <v>151</v>
      </c>
      <c r="K35" s="79" t="s">
        <v>137</v>
      </c>
      <c r="L35" s="79" t="s">
        <v>138</v>
      </c>
      <c r="M35" s="79" t="s">
        <v>139</v>
      </c>
      <c r="N35" s="79" t="s">
        <v>140</v>
      </c>
      <c r="O35" s="79" t="s">
        <v>141</v>
      </c>
      <c r="P35" s="79" t="s">
        <v>142</v>
      </c>
      <c r="R35" s="434"/>
      <c r="S35" s="434"/>
      <c r="T35" s="434"/>
    </row>
    <row r="36" spans="2:22" ht="25.15" customHeight="1">
      <c r="B36" s="436"/>
      <c r="C36" s="121"/>
      <c r="D36" s="439"/>
      <c r="F36" s="79" t="s">
        <v>143</v>
      </c>
      <c r="G36" s="123"/>
      <c r="H36" s="123"/>
      <c r="I36" s="123"/>
      <c r="K36" s="221" t="s">
        <v>144</v>
      </c>
      <c r="L36" s="221" t="s">
        <v>144</v>
      </c>
      <c r="M36" s="221" t="s">
        <v>144</v>
      </c>
      <c r="N36" s="221" t="s">
        <v>144</v>
      </c>
      <c r="O36" s="221" t="s">
        <v>144</v>
      </c>
      <c r="P36" s="221" t="s">
        <v>145</v>
      </c>
      <c r="Q36" s="125"/>
      <c r="R36" s="434"/>
      <c r="S36" s="434"/>
      <c r="T36" s="434"/>
      <c r="U36" s="125"/>
      <c r="V36" s="125"/>
    </row>
    <row r="37" spans="2:22" ht="25.15" customHeight="1">
      <c r="B37" s="436"/>
      <c r="C37" s="121"/>
      <c r="D37" s="439"/>
      <c r="F37" s="79" t="s">
        <v>146</v>
      </c>
      <c r="G37" s="123"/>
      <c r="H37" s="123"/>
      <c r="I37" s="123"/>
      <c r="K37" s="221" t="s">
        <v>144</v>
      </c>
      <c r="L37" s="221" t="s">
        <v>144</v>
      </c>
      <c r="M37" s="221" t="s">
        <v>144</v>
      </c>
      <c r="N37" s="221" t="s">
        <v>144</v>
      </c>
      <c r="O37" s="221" t="s">
        <v>144</v>
      </c>
      <c r="P37" s="221" t="s">
        <v>145</v>
      </c>
      <c r="Q37" s="125"/>
      <c r="R37" s="434"/>
      <c r="S37" s="434"/>
      <c r="T37" s="434"/>
      <c r="U37" s="125"/>
      <c r="V37" s="125"/>
    </row>
    <row r="38" spans="2:22" ht="66.75" customHeight="1">
      <c r="B38" s="437"/>
      <c r="C38" s="121"/>
      <c r="D38" s="440"/>
      <c r="F38" s="79" t="s">
        <v>147</v>
      </c>
      <c r="G38" s="123"/>
      <c r="H38" s="123"/>
      <c r="I38" s="123"/>
      <c r="K38" s="221" t="s">
        <v>144</v>
      </c>
      <c r="L38" s="221" t="s">
        <v>144</v>
      </c>
      <c r="M38" s="221" t="s">
        <v>144</v>
      </c>
      <c r="N38" s="221" t="s">
        <v>144</v>
      </c>
      <c r="O38" s="221" t="s">
        <v>144</v>
      </c>
      <c r="P38" s="221" t="s">
        <v>145</v>
      </c>
      <c r="Q38" s="125"/>
      <c r="R38" s="434"/>
      <c r="S38" s="434"/>
      <c r="T38" s="434"/>
      <c r="U38" s="125"/>
      <c r="V38" s="125"/>
    </row>
    <row r="39" spans="2:22" ht="14.65" customHeight="1">
      <c r="D39" s="206"/>
      <c r="K39" s="326" t="s">
        <v>152</v>
      </c>
      <c r="L39" s="327"/>
      <c r="M39" s="327"/>
      <c r="N39" s="327"/>
      <c r="O39" s="327"/>
      <c r="P39" s="300"/>
    </row>
    <row r="40" spans="2:22" ht="12.75" customHeight="1">
      <c r="B40" s="435" t="s">
        <v>153</v>
      </c>
      <c r="C40" s="117"/>
      <c r="D40" s="438" t="s">
        <v>154</v>
      </c>
      <c r="G40"/>
      <c r="H40"/>
      <c r="I40"/>
      <c r="J40" s="304"/>
      <c r="K40" s="304"/>
      <c r="R40" s="159" t="s">
        <v>111</v>
      </c>
      <c r="S40" s="306"/>
      <c r="T40" s="307"/>
    </row>
    <row r="41" spans="2:22" ht="25.5">
      <c r="B41" s="436"/>
      <c r="C41" s="117"/>
      <c r="D41" s="439"/>
      <c r="F41" s="104" t="s">
        <v>112</v>
      </c>
      <c r="G41" s="293" t="s">
        <v>155</v>
      </c>
      <c r="H41" s="293" t="s">
        <v>156</v>
      </c>
      <c r="I41" s="293" t="s">
        <v>157</v>
      </c>
      <c r="J41" s="78"/>
      <c r="K41" s="78"/>
      <c r="R41" s="79" t="s">
        <v>116</v>
      </c>
      <c r="S41" s="79" t="s">
        <v>117</v>
      </c>
      <c r="T41" s="79" t="s">
        <v>118</v>
      </c>
    </row>
    <row r="42" spans="2:22">
      <c r="B42" s="436"/>
      <c r="C42" s="117"/>
      <c r="D42" s="439"/>
      <c r="F42" s="79" t="s">
        <v>158</v>
      </c>
      <c r="G42" s="123"/>
      <c r="H42" s="123"/>
      <c r="I42" s="123"/>
      <c r="R42" s="434">
        <v>100</v>
      </c>
      <c r="S42" s="434">
        <v>100</v>
      </c>
      <c r="T42" s="434">
        <v>100</v>
      </c>
    </row>
    <row r="43" spans="2:22">
      <c r="B43" s="436"/>
      <c r="C43" s="117"/>
      <c r="D43" s="439"/>
      <c r="F43" s="79" t="s">
        <v>120</v>
      </c>
      <c r="G43" s="123"/>
      <c r="H43" s="123"/>
      <c r="I43" s="123"/>
      <c r="R43" s="434"/>
      <c r="S43" s="434"/>
      <c r="T43" s="434"/>
    </row>
    <row r="44" spans="2:22">
      <c r="B44" s="436"/>
      <c r="C44" s="117"/>
      <c r="D44" s="439"/>
      <c r="F44" s="79" t="s">
        <v>121</v>
      </c>
      <c r="G44" s="123"/>
      <c r="H44" s="123"/>
      <c r="I44" s="123"/>
      <c r="R44" s="434"/>
      <c r="S44" s="434"/>
      <c r="T44" s="434"/>
    </row>
    <row r="45" spans="2:22">
      <c r="B45" s="436"/>
      <c r="C45" s="117"/>
      <c r="D45" s="439"/>
      <c r="F45" s="79" t="s">
        <v>122</v>
      </c>
      <c r="G45" s="123"/>
      <c r="H45" s="123"/>
      <c r="I45" s="123"/>
      <c r="R45" s="434"/>
      <c r="S45" s="434"/>
      <c r="T45" s="434"/>
    </row>
    <row r="46" spans="2:22">
      <c r="B46" s="436"/>
      <c r="C46" s="117"/>
      <c r="D46" s="439"/>
      <c r="F46" s="79" t="s">
        <v>123</v>
      </c>
      <c r="G46" s="123"/>
      <c r="H46" s="123"/>
      <c r="I46" s="123"/>
      <c r="R46" s="434"/>
      <c r="S46" s="434"/>
      <c r="T46" s="434"/>
    </row>
    <row r="47" spans="2:22" ht="25.5">
      <c r="B47" s="436"/>
      <c r="C47" s="117"/>
      <c r="D47" s="439"/>
      <c r="F47" s="161" t="s">
        <v>159</v>
      </c>
      <c r="G47" s="168"/>
      <c r="H47" s="168"/>
      <c r="I47" s="168"/>
      <c r="J47" s="126"/>
      <c r="K47" s="126"/>
      <c r="R47" s="434"/>
      <c r="S47" s="434"/>
      <c r="T47" s="434"/>
    </row>
    <row r="48" spans="2:22">
      <c r="B48" s="437"/>
      <c r="C48" s="117"/>
      <c r="D48" s="440"/>
      <c r="F48" s="79" t="s">
        <v>160</v>
      </c>
      <c r="G48" s="168"/>
      <c r="H48" s="168"/>
      <c r="I48" s="168"/>
      <c r="J48" s="126"/>
      <c r="K48" s="126"/>
      <c r="R48" s="434"/>
      <c r="S48" s="434"/>
      <c r="T48" s="434"/>
    </row>
    <row r="49" spans="2:26">
      <c r="B49" s="204"/>
      <c r="C49" s="117"/>
      <c r="D49" s="207"/>
      <c r="F49" s="109"/>
      <c r="G49" s="426"/>
      <c r="H49" s="426"/>
      <c r="I49" s="426"/>
      <c r="J49" s="126"/>
      <c r="K49" s="126"/>
      <c r="L49" s="126"/>
    </row>
    <row r="50" spans="2:26" ht="165.75">
      <c r="B50" s="203" t="s">
        <v>161</v>
      </c>
      <c r="D50" s="324" t="s">
        <v>162</v>
      </c>
      <c r="E50" s="96"/>
      <c r="F50" s="423" t="s">
        <v>106</v>
      </c>
      <c r="G50" s="424"/>
      <c r="H50" s="424"/>
      <c r="I50" s="425"/>
      <c r="J50" s="325"/>
      <c r="K50" s="325"/>
      <c r="L50" s="325"/>
      <c r="M50" s="304"/>
      <c r="N50" s="304"/>
      <c r="O50" s="304"/>
      <c r="P50" s="304"/>
      <c r="Q50" s="304"/>
      <c r="R50" s="304"/>
      <c r="S50" s="304"/>
      <c r="T50" s="304"/>
      <c r="U50" s="304"/>
      <c r="V50" s="304"/>
      <c r="W50" s="304"/>
      <c r="X50" s="304"/>
      <c r="Y50" s="304"/>
      <c r="Z50" s="304"/>
    </row>
    <row r="51" spans="2:26">
      <c r="D51" s="205"/>
      <c r="E51" s="304"/>
      <c r="F51" s="304"/>
      <c r="G51" s="304"/>
      <c r="H51" s="304"/>
      <c r="I51" s="304"/>
      <c r="J51" s="304"/>
      <c r="K51" s="304"/>
      <c r="L51" s="304"/>
      <c r="M51" s="304"/>
      <c r="N51" s="304"/>
      <c r="O51" s="304"/>
      <c r="P51" s="304"/>
      <c r="Q51" s="304"/>
      <c r="R51" s="304"/>
      <c r="S51" s="304"/>
      <c r="T51" s="304"/>
      <c r="U51" s="304"/>
      <c r="V51" s="304"/>
      <c r="W51" s="304"/>
      <c r="X51" s="304"/>
      <c r="Y51" s="304"/>
      <c r="Z51" s="304"/>
    </row>
    <row r="52" spans="2:26" ht="89.25">
      <c r="B52" s="203" t="s">
        <v>163</v>
      </c>
      <c r="D52" s="324" t="s">
        <v>164</v>
      </c>
      <c r="E52" s="96"/>
      <c r="F52" s="423" t="s">
        <v>106</v>
      </c>
      <c r="G52" s="424"/>
      <c r="H52" s="424"/>
      <c r="I52" s="425"/>
      <c r="J52" s="325"/>
      <c r="K52" s="325"/>
      <c r="L52" s="325"/>
      <c r="M52" s="304"/>
      <c r="N52" s="304"/>
      <c r="O52" s="304"/>
      <c r="P52" s="304"/>
      <c r="Q52" s="304"/>
      <c r="R52" s="304"/>
      <c r="S52" s="304"/>
      <c r="T52" s="304"/>
      <c r="U52" s="304"/>
      <c r="V52" s="304"/>
      <c r="W52" s="304"/>
      <c r="X52" s="304"/>
      <c r="Y52" s="304"/>
      <c r="Z52" s="304"/>
    </row>
    <row r="53" spans="2:26"/>
  </sheetData>
  <mergeCells count="23">
    <mergeCell ref="B2:H2"/>
    <mergeCell ref="R31:R38"/>
    <mergeCell ref="S31:S38"/>
    <mergeCell ref="R14:T14"/>
    <mergeCell ref="R16:R20"/>
    <mergeCell ref="S16:S20"/>
    <mergeCell ref="T16:T20"/>
    <mergeCell ref="R24:R27"/>
    <mergeCell ref="B6:I6"/>
    <mergeCell ref="B29:B38"/>
    <mergeCell ref="B14:B20"/>
    <mergeCell ref="B22:B27"/>
    <mergeCell ref="D14:D20"/>
    <mergeCell ref="D22:D27"/>
    <mergeCell ref="D29:D38"/>
    <mergeCell ref="S24:S27"/>
    <mergeCell ref="T24:T27"/>
    <mergeCell ref="T31:T38"/>
    <mergeCell ref="B40:B48"/>
    <mergeCell ref="D40:D48"/>
    <mergeCell ref="R42:R48"/>
    <mergeCell ref="S42:S48"/>
    <mergeCell ref="T42:T48"/>
  </mergeCells>
  <phoneticPr fontId="5"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E52105E-F14F-46C4-9209-051345CAF67A}">
          <x14:formula1>
            <xm:f>'Drop-down lists'!$C$3:$C$4</xm:f>
          </x14:formula1>
          <xm:sqref>K31:P33 K36:P38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6ABAE-75A3-4CEB-81A0-4AA57861EC6A}">
  <sheetPr>
    <tabColor theme="7"/>
  </sheetPr>
  <dimension ref="A1:R46"/>
  <sheetViews>
    <sheetView showGridLines="0" zoomScaleNormal="100" workbookViewId="0">
      <selection activeCell="E10" sqref="E10"/>
    </sheetView>
  </sheetViews>
  <sheetFormatPr defaultColWidth="0" defaultRowHeight="12.75" zeroHeight="1" outlineLevelRow="1"/>
  <cols>
    <col min="1" max="1" width="6" style="20" customWidth="1"/>
    <col min="2" max="2" width="26.7109375" style="20" customWidth="1"/>
    <col min="3" max="3" width="2.85546875" style="20" customWidth="1"/>
    <col min="4" max="4" width="24.28515625" style="20" customWidth="1"/>
    <col min="5" max="5" width="25.7109375" style="20" customWidth="1"/>
    <col min="6" max="6" width="29.7109375" style="20" customWidth="1"/>
    <col min="7" max="7" width="25.7109375" style="20" customWidth="1"/>
    <col min="8" max="8" width="29.42578125" style="20" customWidth="1"/>
    <col min="9" max="9" width="25.7109375" style="20" hidden="1" customWidth="1"/>
    <col min="10" max="10" width="29.7109375" style="20" hidden="1" customWidth="1"/>
    <col min="11" max="11" width="25.7109375" style="20" hidden="1" customWidth="1"/>
    <col min="12" max="12" width="8.85546875" style="20" hidden="1" customWidth="1"/>
    <col min="13" max="18" width="0" style="20" hidden="1" customWidth="1"/>
    <col min="19" max="16384" width="0" style="20" hidden="1"/>
  </cols>
  <sheetData>
    <row r="1" spans="1:18"/>
    <row r="2" spans="1:18" s="49" customFormat="1" ht="26.65" customHeight="1">
      <c r="A2" s="20"/>
      <c r="B2" s="455" t="s">
        <v>165</v>
      </c>
      <c r="C2" s="455"/>
      <c r="D2" s="455"/>
      <c r="E2" s="455"/>
      <c r="F2" s="455"/>
      <c r="G2" s="455"/>
      <c r="H2" s="455"/>
      <c r="I2" s="455"/>
      <c r="J2" s="455"/>
      <c r="K2" s="143"/>
      <c r="L2" s="119"/>
      <c r="M2" s="97"/>
      <c r="N2" s="97"/>
      <c r="O2" s="97"/>
      <c r="P2" s="97"/>
      <c r="Q2" s="97"/>
      <c r="R2" s="97"/>
    </row>
    <row r="3" spans="1:18" ht="13.9" customHeight="1">
      <c r="B3" s="78" t="s">
        <v>84</v>
      </c>
    </row>
    <row r="4" spans="1:18" ht="30.75" customHeight="1">
      <c r="B4" s="456" t="s">
        <v>166</v>
      </c>
      <c r="C4" s="456"/>
      <c r="D4" s="456"/>
      <c r="E4" s="456"/>
      <c r="F4" s="456"/>
      <c r="G4" s="456"/>
      <c r="H4" s="206"/>
      <c r="I4" s="206"/>
      <c r="J4" s="206"/>
      <c r="K4" s="206"/>
    </row>
    <row r="5" spans="1:18" ht="63.75" customHeight="1" outlineLevel="1">
      <c r="B5" s="456" t="s">
        <v>167</v>
      </c>
      <c r="C5" s="456"/>
      <c r="D5" s="456"/>
      <c r="E5" s="456"/>
      <c r="F5" s="456"/>
      <c r="G5" s="456"/>
      <c r="H5" s="206"/>
      <c r="I5" s="206"/>
      <c r="J5" s="206"/>
      <c r="K5" s="206"/>
    </row>
    <row r="6" spans="1:18" ht="32.25" customHeight="1">
      <c r="B6" s="453" t="s">
        <v>168</v>
      </c>
      <c r="C6" s="453"/>
      <c r="D6" s="453"/>
      <c r="E6" s="453"/>
      <c r="F6" s="453"/>
      <c r="G6" s="453"/>
      <c r="H6" s="78"/>
      <c r="I6" s="78"/>
      <c r="J6" s="78"/>
      <c r="K6" s="78"/>
    </row>
    <row r="7" spans="1:18" ht="13.9" customHeight="1">
      <c r="B7" s="463" t="s">
        <v>169</v>
      </c>
      <c r="D7" s="457" t="str">
        <f>CONCATENATE("Present value, ",'Project details'!D23," years")</f>
        <v>Present value, 100 years</v>
      </c>
      <c r="E7" s="458"/>
      <c r="F7" s="458"/>
      <c r="G7" s="459"/>
      <c r="H7" s="80"/>
    </row>
    <row r="8" spans="1:18" ht="12.6" customHeight="1">
      <c r="B8" s="463"/>
      <c r="D8" s="305" t="s">
        <v>170</v>
      </c>
      <c r="E8" s="159" t="s">
        <v>116</v>
      </c>
      <c r="F8" s="159" t="s">
        <v>117</v>
      </c>
      <c r="G8" s="79" t="s">
        <v>118</v>
      </c>
      <c r="H8" s="30"/>
      <c r="I8" s="80"/>
      <c r="J8" s="30"/>
      <c r="K8" s="80"/>
    </row>
    <row r="9" spans="1:18" ht="51">
      <c r="B9" s="463"/>
      <c r="D9" s="161" t="s">
        <v>171</v>
      </c>
      <c r="E9" s="169">
        <f ca="1">Profiling!D32</f>
        <v>0</v>
      </c>
      <c r="F9" s="169">
        <f ca="1">Profiling!D38</f>
        <v>0</v>
      </c>
      <c r="G9" s="169">
        <f ca="1">Profiling!D44</f>
        <v>0</v>
      </c>
      <c r="H9" s="30"/>
      <c r="J9" s="160"/>
    </row>
    <row r="10" spans="1:18" ht="25.5">
      <c r="B10" s="463"/>
      <c r="D10" s="161" t="s">
        <v>172</v>
      </c>
      <c r="E10" s="169">
        <f ca="1">Profiling!D51</f>
        <v>0</v>
      </c>
      <c r="F10" s="169">
        <f ca="1">Profiling!D56</f>
        <v>0</v>
      </c>
      <c r="G10" s="169">
        <f ca="1">Profiling!D61</f>
        <v>0</v>
      </c>
      <c r="H10" s="30"/>
      <c r="J10" s="160"/>
    </row>
    <row r="11" spans="1:18" ht="12.6" customHeight="1">
      <c r="B11" s="463"/>
      <c r="D11" s="161" t="s">
        <v>72</v>
      </c>
      <c r="E11" s="169">
        <f ca="1">Profiling!D69</f>
        <v>0</v>
      </c>
      <c r="F11" s="169">
        <f ca="1">Profiling!D75</f>
        <v>0</v>
      </c>
      <c r="G11" s="169">
        <f ca="1">Profiling!D81</f>
        <v>0</v>
      </c>
      <c r="H11" s="30"/>
      <c r="J11" s="160"/>
    </row>
    <row r="12" spans="1:18" ht="12.6" customHeight="1">
      <c r="B12" s="463"/>
      <c r="D12" s="161" t="s">
        <v>76</v>
      </c>
      <c r="E12" s="169">
        <f ca="1">Profiling!D88</f>
        <v>0</v>
      </c>
      <c r="F12" s="169">
        <f ca="1">Profiling!D93</f>
        <v>0</v>
      </c>
      <c r="G12" s="169">
        <f ca="1">Profiling!D98</f>
        <v>0</v>
      </c>
      <c r="H12" s="30"/>
      <c r="J12" s="160"/>
    </row>
    <row r="13" spans="1:18" s="162" customFormat="1" ht="28.9" customHeight="1">
      <c r="B13" s="463"/>
      <c r="D13" s="163" t="str">
        <f>CONCATENATE("Total Present Value of Benefits, ",'Project details'!D23," years, £")</f>
        <v>Total Present Value of Benefits, 100 years, £</v>
      </c>
      <c r="E13" s="169">
        <f ca="1">Calculations!D98</f>
        <v>0</v>
      </c>
      <c r="F13" s="169">
        <f ca="1">Calculations!E98</f>
        <v>0</v>
      </c>
      <c r="G13" s="169">
        <f ca="1">Calculations!F98</f>
        <v>0</v>
      </c>
      <c r="H13" s="164"/>
      <c r="J13" s="165"/>
    </row>
    <row r="14" spans="1:18" ht="41.45" customHeight="1">
      <c r="B14" s="463"/>
      <c r="D14" s="460" t="s">
        <v>173</v>
      </c>
      <c r="E14" s="461"/>
      <c r="F14" s="461"/>
      <c r="G14" s="462"/>
      <c r="H14" s="138"/>
      <c r="I14" s="96"/>
      <c r="J14" s="96"/>
      <c r="K14" s="96"/>
    </row>
    <row r="15" spans="1:18" ht="13.9" customHeight="1">
      <c r="B15" s="463"/>
      <c r="D15" s="322"/>
      <c r="E15" s="322"/>
      <c r="F15" s="322"/>
      <c r="G15" s="322"/>
      <c r="H15" s="322"/>
      <c r="I15" s="322"/>
      <c r="J15" s="322"/>
      <c r="K15" s="322"/>
    </row>
    <row r="16" spans="1:18" ht="24" customHeight="1">
      <c r="B16" s="463"/>
      <c r="D16" s="464" t="s">
        <v>174</v>
      </c>
      <c r="E16" s="465"/>
      <c r="F16" s="465"/>
      <c r="G16" s="466"/>
      <c r="H16" s="322"/>
      <c r="I16" s="322"/>
      <c r="J16" s="322"/>
      <c r="K16" s="322"/>
    </row>
    <row r="17" spans="2:11" ht="24" customHeight="1">
      <c r="B17" s="463"/>
      <c r="D17" s="104" t="s">
        <v>170</v>
      </c>
      <c r="E17" s="158" t="s">
        <v>116</v>
      </c>
      <c r="F17" s="158" t="s">
        <v>117</v>
      </c>
      <c r="G17" s="158" t="s">
        <v>118</v>
      </c>
      <c r="H17" s="322"/>
      <c r="I17" s="322"/>
      <c r="J17" s="322"/>
      <c r="K17" s="322"/>
    </row>
    <row r="18" spans="2:11" ht="51">
      <c r="B18" s="463"/>
      <c r="D18" s="161" t="s">
        <v>171</v>
      </c>
      <c r="E18" s="170">
        <f ca="1">E9/Profiling!$D$22</f>
        <v>0</v>
      </c>
      <c r="F18" s="170">
        <f ca="1">F9/Profiling!$D$22</f>
        <v>0</v>
      </c>
      <c r="G18" s="170">
        <f ca="1">G9/Profiling!$D$22</f>
        <v>0</v>
      </c>
      <c r="H18" s="322"/>
      <c r="I18" s="322"/>
      <c r="J18" s="322"/>
      <c r="K18" s="322"/>
    </row>
    <row r="19" spans="2:11" ht="25.5">
      <c r="B19" s="463"/>
      <c r="D19" s="161" t="s">
        <v>172</v>
      </c>
      <c r="E19" s="170">
        <f ca="1">E10/Profiling!$D$22</f>
        <v>0</v>
      </c>
      <c r="F19" s="170">
        <f ca="1">F10/Profiling!$D$22</f>
        <v>0</v>
      </c>
      <c r="G19" s="170">
        <f ca="1">G10/Profiling!$D$22</f>
        <v>0</v>
      </c>
      <c r="H19" s="322"/>
      <c r="I19" s="322"/>
      <c r="J19" s="322"/>
      <c r="K19" s="322"/>
    </row>
    <row r="20" spans="2:11" ht="15" customHeight="1">
      <c r="B20" s="463"/>
      <c r="D20" s="161" t="s">
        <v>72</v>
      </c>
      <c r="E20" s="170">
        <f ca="1">E11/Profiling!$D$22</f>
        <v>0</v>
      </c>
      <c r="F20" s="170">
        <f ca="1">F11/Profiling!$D$22</f>
        <v>0</v>
      </c>
      <c r="G20" s="170">
        <f ca="1">G11/Profiling!$D$22</f>
        <v>0</v>
      </c>
      <c r="H20" s="322"/>
      <c r="I20" s="322"/>
      <c r="J20" s="322"/>
      <c r="K20" s="322"/>
    </row>
    <row r="21" spans="2:11" ht="15" customHeight="1">
      <c r="B21" s="463"/>
      <c r="D21" s="161" t="s">
        <v>76</v>
      </c>
      <c r="E21" s="170">
        <f ca="1">E12/Profiling!$D$22</f>
        <v>0</v>
      </c>
      <c r="F21" s="170">
        <f ca="1">F12/Profiling!$D$22</f>
        <v>0</v>
      </c>
      <c r="G21" s="170">
        <f ca="1">G12/Profiling!$D$22</f>
        <v>0</v>
      </c>
      <c r="H21" s="322"/>
      <c r="I21" s="322"/>
      <c r="J21" s="322"/>
      <c r="K21" s="322"/>
    </row>
    <row r="22" spans="2:11" ht="15" customHeight="1">
      <c r="B22" s="463"/>
      <c r="D22" s="104" t="s">
        <v>175</v>
      </c>
      <c r="E22" s="170">
        <f ca="1">E13/Profiling!$D$22</f>
        <v>0</v>
      </c>
      <c r="F22" s="170">
        <f ca="1">F13/Profiling!$D$22</f>
        <v>0</v>
      </c>
      <c r="G22" s="170">
        <f ca="1">G13/Profiling!$D$22</f>
        <v>0</v>
      </c>
      <c r="H22" s="322"/>
      <c r="I22" s="322"/>
      <c r="J22" s="322"/>
      <c r="K22" s="322"/>
    </row>
    <row r="23" spans="2:11" ht="43.9" customHeight="1">
      <c r="B23" s="463"/>
      <c r="D23" s="467" t="s">
        <v>176</v>
      </c>
      <c r="E23" s="467"/>
      <c r="F23" s="467"/>
      <c r="G23" s="467"/>
      <c r="H23" s="322"/>
      <c r="I23" s="322"/>
      <c r="J23" s="322"/>
      <c r="K23" s="322"/>
    </row>
    <row r="24" spans="2:11" ht="12.6" customHeight="1">
      <c r="B24" s="330"/>
    </row>
    <row r="25" spans="2:11">
      <c r="B25" s="118" t="s">
        <v>177</v>
      </c>
      <c r="C25" s="12"/>
      <c r="D25" s="453" t="s">
        <v>178</v>
      </c>
      <c r="E25" s="453"/>
      <c r="F25" s="453"/>
      <c r="G25" s="453"/>
      <c r="H25" s="78"/>
      <c r="I25" s="304"/>
    </row>
    <row r="26" spans="2:11">
      <c r="B26" s="118"/>
      <c r="C26" s="329"/>
      <c r="D26" s="331"/>
      <c r="E26" s="331"/>
      <c r="F26" s="331"/>
      <c r="G26" s="331"/>
    </row>
    <row r="27" spans="2:11" ht="19.899999999999999" customHeight="1">
      <c r="B27" s="454" t="s">
        <v>109</v>
      </c>
      <c r="D27" s="442" t="s">
        <v>179</v>
      </c>
      <c r="E27" s="443"/>
      <c r="F27" s="443"/>
      <c r="G27" s="444"/>
      <c r="H27" s="146"/>
      <c r="I27" s="304"/>
    </row>
    <row r="28" spans="2:11" ht="19.899999999999999" customHeight="1">
      <c r="B28" s="454"/>
      <c r="D28" s="102"/>
      <c r="E28" s="79" t="s">
        <v>116</v>
      </c>
      <c r="F28" s="79" t="s">
        <v>117</v>
      </c>
      <c r="G28" s="79" t="s">
        <v>118</v>
      </c>
      <c r="I28" s="78"/>
    </row>
    <row r="29" spans="2:11" ht="19.899999999999999" customHeight="1">
      <c r="B29" s="454"/>
      <c r="D29" s="154" t="s">
        <v>180</v>
      </c>
      <c r="E29" s="171">
        <f>Profiling!D30</f>
        <v>0</v>
      </c>
      <c r="F29" s="171">
        <f>Profiling!D36</f>
        <v>0</v>
      </c>
      <c r="G29" s="171">
        <f>Profiling!D42</f>
        <v>0</v>
      </c>
      <c r="I29" s="120"/>
    </row>
    <row r="30" spans="2:11">
      <c r="B30" s="96"/>
      <c r="D30" s="155"/>
      <c r="E30" s="155"/>
      <c r="F30" s="155"/>
      <c r="G30" s="155"/>
    </row>
    <row r="31" spans="2:11" ht="19.899999999999999" customHeight="1">
      <c r="B31" s="454" t="s">
        <v>124</v>
      </c>
      <c r="D31" s="450" t="s">
        <v>181</v>
      </c>
      <c r="E31" s="451"/>
      <c r="F31" s="451"/>
      <c r="G31" s="452"/>
      <c r="H31" s="146"/>
      <c r="I31" s="304"/>
    </row>
    <row r="32" spans="2:11" ht="19.899999999999999" customHeight="1">
      <c r="B32" s="454"/>
      <c r="D32" s="156"/>
      <c r="E32" s="154" t="s">
        <v>116</v>
      </c>
      <c r="F32" s="154" t="s">
        <v>117</v>
      </c>
      <c r="G32" s="154" t="s">
        <v>118</v>
      </c>
      <c r="I32" s="78"/>
    </row>
    <row r="33" spans="2:9" ht="19.899999999999999" customHeight="1">
      <c r="B33" s="454"/>
      <c r="D33" s="154" t="s">
        <v>180</v>
      </c>
      <c r="E33" s="172">
        <f>Calculations!C54</f>
        <v>0</v>
      </c>
      <c r="F33" s="172">
        <f>Calculations!D54</f>
        <v>0</v>
      </c>
      <c r="G33" s="172">
        <f>Calculations!E54</f>
        <v>0</v>
      </c>
      <c r="I33" s="120"/>
    </row>
    <row r="34" spans="2:9">
      <c r="B34" s="96"/>
      <c r="D34" s="155"/>
      <c r="E34" s="155"/>
      <c r="F34" s="155"/>
      <c r="G34" s="155"/>
    </row>
    <row r="35" spans="2:9" ht="19.899999999999999" customHeight="1">
      <c r="B35" s="454" t="s">
        <v>130</v>
      </c>
      <c r="D35" s="450" t="s">
        <v>182</v>
      </c>
      <c r="E35" s="451"/>
      <c r="F35" s="451"/>
      <c r="G35" s="452"/>
      <c r="H35" s="146"/>
      <c r="I35" s="304"/>
    </row>
    <row r="36" spans="2:9" ht="19.899999999999999" customHeight="1">
      <c r="B36" s="454"/>
      <c r="D36" s="154"/>
      <c r="E36" s="154" t="s">
        <v>116</v>
      </c>
      <c r="F36" s="154" t="s">
        <v>117</v>
      </c>
      <c r="G36" s="154" t="s">
        <v>118</v>
      </c>
      <c r="I36" s="78"/>
    </row>
    <row r="37" spans="2:9" ht="19.899999999999999" customHeight="1">
      <c r="B37" s="454"/>
      <c r="D37" s="154" t="s">
        <v>180</v>
      </c>
      <c r="E37" s="171">
        <f>Calculations!C72</f>
        <v>0</v>
      </c>
      <c r="F37" s="171">
        <f>Calculations!D72</f>
        <v>0</v>
      </c>
      <c r="G37" s="171">
        <f>Calculations!E72</f>
        <v>0</v>
      </c>
      <c r="I37" s="120"/>
    </row>
    <row r="38" spans="2:9">
      <c r="B38" s="96"/>
      <c r="D38" s="155"/>
      <c r="E38" s="155"/>
      <c r="F38" s="155"/>
      <c r="G38" s="155"/>
    </row>
    <row r="39" spans="2:9" ht="19.899999999999999" customHeight="1">
      <c r="B39" s="454" t="s">
        <v>153</v>
      </c>
      <c r="D39" s="450" t="s">
        <v>183</v>
      </c>
      <c r="E39" s="451"/>
      <c r="F39" s="451"/>
      <c r="G39" s="452"/>
      <c r="H39" s="146"/>
      <c r="I39" s="304"/>
    </row>
    <row r="40" spans="2:9" ht="19.899999999999999" customHeight="1">
      <c r="B40" s="454"/>
      <c r="D40" s="156"/>
      <c r="E40" s="154" t="s">
        <v>116</v>
      </c>
      <c r="F40" s="154" t="s">
        <v>117</v>
      </c>
      <c r="G40" s="154" t="s">
        <v>118</v>
      </c>
    </row>
    <row r="41" spans="2:9" ht="19.899999999999999" customHeight="1">
      <c r="B41" s="454"/>
      <c r="D41" s="154" t="s">
        <v>180</v>
      </c>
      <c r="E41" s="172">
        <f>Calculations!C88</f>
        <v>0</v>
      </c>
      <c r="F41" s="172">
        <f>Calculations!D88</f>
        <v>0</v>
      </c>
      <c r="G41" s="172">
        <f>Calculations!E88</f>
        <v>0</v>
      </c>
      <c r="I41" s="120"/>
    </row>
    <row r="42" spans="2:9"/>
    <row r="43" spans="2:9"/>
    <row r="44" spans="2:9"/>
    <row r="45" spans="2:9"/>
    <row r="46" spans="2:9"/>
  </sheetData>
  <mergeCells count="18">
    <mergeCell ref="B2:J2"/>
    <mergeCell ref="B6:G6"/>
    <mergeCell ref="B4:G4"/>
    <mergeCell ref="D7:G7"/>
    <mergeCell ref="D14:G14"/>
    <mergeCell ref="B5:G5"/>
    <mergeCell ref="B7:B23"/>
    <mergeCell ref="D16:G16"/>
    <mergeCell ref="D23:G23"/>
    <mergeCell ref="D39:G39"/>
    <mergeCell ref="D25:G25"/>
    <mergeCell ref="B35:B37"/>
    <mergeCell ref="B39:B41"/>
    <mergeCell ref="B27:B29"/>
    <mergeCell ref="B31:B33"/>
    <mergeCell ref="D27:G27"/>
    <mergeCell ref="D31:G31"/>
    <mergeCell ref="D35:G3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19CC3-8627-40B0-BE7C-DDACFCE1805C}">
  <sheetPr>
    <tabColor theme="7" tint="0.79998168889431442"/>
  </sheetPr>
  <dimension ref="A1:Q39"/>
  <sheetViews>
    <sheetView showGridLines="0" zoomScaleNormal="100" workbookViewId="0">
      <selection activeCell="K18" sqref="K18:K21"/>
    </sheetView>
  </sheetViews>
  <sheetFormatPr defaultColWidth="0" defaultRowHeight="12.75" zeroHeight="1"/>
  <cols>
    <col min="1" max="1" width="5.7109375" style="20" customWidth="1"/>
    <col min="2" max="2" width="18.7109375" style="20" bestFit="1" customWidth="1"/>
    <col min="3" max="3" width="3" style="20" customWidth="1"/>
    <col min="4" max="4" width="56" style="20" customWidth="1"/>
    <col min="5" max="5" width="17" style="20" customWidth="1"/>
    <col min="6" max="6" width="14.28515625" style="20" customWidth="1"/>
    <col min="7" max="7" width="3" style="20" customWidth="1"/>
    <col min="8" max="8" width="8.7109375" style="20" customWidth="1"/>
    <col min="9" max="9" width="8.28515625" style="20" customWidth="1"/>
    <col min="10" max="10" width="3" style="20" customWidth="1"/>
    <col min="11" max="16" width="15.7109375" style="20" customWidth="1"/>
    <col min="17" max="17" width="8.85546875" style="20" customWidth="1"/>
    <col min="18" max="16384" width="8.85546875" style="20" hidden="1"/>
  </cols>
  <sheetData>
    <row r="1" spans="1:16"/>
    <row r="2" spans="1:16" s="235" customFormat="1" ht="23.65" customHeight="1">
      <c r="A2" s="30"/>
      <c r="B2" s="487" t="s">
        <v>20</v>
      </c>
      <c r="C2" s="487"/>
      <c r="D2" s="487"/>
      <c r="E2" s="487"/>
      <c r="F2" s="487"/>
      <c r="G2" s="487"/>
      <c r="H2" s="487"/>
      <c r="I2" s="236"/>
      <c r="J2" s="236"/>
      <c r="K2" s="236"/>
      <c r="L2" s="236"/>
      <c r="M2" s="236"/>
    </row>
    <row r="3" spans="1:16"/>
    <row r="4" spans="1:16" ht="44.1" customHeight="1">
      <c r="B4" s="445" t="s">
        <v>184</v>
      </c>
      <c r="C4" s="445"/>
      <c r="D4" s="445"/>
      <c r="E4" s="445"/>
      <c r="F4" s="445"/>
      <c r="G4" s="445"/>
      <c r="H4" s="445"/>
      <c r="I4" s="445"/>
      <c r="J4" s="445"/>
      <c r="K4" s="445"/>
      <c r="L4" s="445"/>
      <c r="M4" s="445"/>
      <c r="N4" s="445"/>
      <c r="O4" s="445"/>
      <c r="P4" s="445"/>
    </row>
    <row r="5" spans="1:16" ht="15" customHeight="1">
      <c r="B5" s="254"/>
      <c r="C5" s="254"/>
      <c r="D5" s="254"/>
      <c r="E5" s="254"/>
      <c r="F5" s="254"/>
      <c r="G5" s="254"/>
      <c r="H5" s="254"/>
      <c r="I5" s="254"/>
      <c r="J5" s="254"/>
      <c r="K5" s="254"/>
      <c r="L5" s="254"/>
      <c r="M5" s="254"/>
    </row>
    <row r="6" spans="1:16" ht="14.65" customHeight="1">
      <c r="B6" s="486" t="s">
        <v>170</v>
      </c>
      <c r="C6" s="114"/>
      <c r="D6" s="486" t="s">
        <v>185</v>
      </c>
      <c r="E6" s="486"/>
      <c r="F6" s="486"/>
      <c r="G6" s="113"/>
      <c r="H6" s="488" t="s">
        <v>186</v>
      </c>
      <c r="I6" s="489"/>
      <c r="K6" s="485" t="str">
        <f>CONCATENATE("Present Value, ",'Project details'!D23," years (£)")</f>
        <v>Present Value, 100 years (£)</v>
      </c>
      <c r="L6" s="485"/>
      <c r="M6" s="485"/>
      <c r="N6" s="485"/>
      <c r="O6" s="485"/>
      <c r="P6" s="485"/>
    </row>
    <row r="7" spans="1:16" ht="16.899999999999999" customHeight="1">
      <c r="B7" s="486"/>
      <c r="C7" s="114"/>
      <c r="D7" s="486"/>
      <c r="E7" s="486"/>
      <c r="F7" s="486"/>
      <c r="G7" s="113"/>
      <c r="H7" s="490"/>
      <c r="I7" s="491"/>
      <c r="K7" s="485" t="s">
        <v>187</v>
      </c>
      <c r="L7" s="485"/>
      <c r="M7" s="485"/>
      <c r="N7" s="485" t="s">
        <v>188</v>
      </c>
      <c r="O7" s="485"/>
      <c r="P7" s="485"/>
    </row>
    <row r="8" spans="1:16" ht="20.45" customHeight="1">
      <c r="B8" s="486"/>
      <c r="C8" s="114"/>
      <c r="D8" s="486"/>
      <c r="E8" s="486"/>
      <c r="F8" s="486"/>
      <c r="G8" s="113"/>
      <c r="H8" s="298" t="s">
        <v>189</v>
      </c>
      <c r="I8" s="298" t="s">
        <v>190</v>
      </c>
      <c r="J8" s="113"/>
      <c r="K8" s="115" t="s">
        <v>116</v>
      </c>
      <c r="L8" s="115" t="s">
        <v>117</v>
      </c>
      <c r="M8" s="115" t="s">
        <v>118</v>
      </c>
      <c r="N8" s="115" t="s">
        <v>116</v>
      </c>
      <c r="O8" s="115" t="s">
        <v>117</v>
      </c>
      <c r="P8" s="115" t="s">
        <v>118</v>
      </c>
    </row>
    <row r="9" spans="1:16" ht="14.65" customHeight="1">
      <c r="B9" s="116"/>
      <c r="C9" s="116"/>
      <c r="D9" s="116"/>
      <c r="E9" s="116"/>
      <c r="F9" s="113"/>
      <c r="G9" s="113"/>
      <c r="H9" s="113"/>
      <c r="I9" s="113"/>
      <c r="J9" s="113"/>
      <c r="K9" s="297"/>
      <c r="L9" s="297"/>
      <c r="M9" s="297"/>
      <c r="N9" s="100"/>
      <c r="O9" s="100"/>
      <c r="P9" s="100"/>
    </row>
    <row r="10" spans="1:16" ht="14.65" customHeight="1">
      <c r="B10" s="454" t="s">
        <v>191</v>
      </c>
      <c r="C10" s="117"/>
      <c r="D10" s="454" t="s">
        <v>192</v>
      </c>
      <c r="E10" s="454"/>
      <c r="F10" s="454"/>
      <c r="G10" s="291"/>
      <c r="H10" s="173"/>
      <c r="I10" s="173"/>
      <c r="J10" s="291"/>
      <c r="K10" s="302" t="e">
        <f ca="1">SUM(OFFSET(Profiling!D31,,,,(('Data inputs'!R16+1)*$H10)))</f>
        <v>#REF!</v>
      </c>
      <c r="L10" s="302" t="e">
        <f ca="1">SUM(OFFSET(Profiling!D37,,,,(('Data inputs'!S16+1)*$H$10)))</f>
        <v>#REF!</v>
      </c>
      <c r="M10" s="302" t="e">
        <f ca="1">SUM(OFFSET(Profiling!D43,,,,(('Data inputs'!T16+1)*$H$10)))</f>
        <v>#REF!</v>
      </c>
      <c r="N10" s="302" t="e">
        <f ca="1">SUM(OFFSET(Profiling!D31,,,,(('Data inputs'!R16+1)*$I10)))</f>
        <v>#REF!</v>
      </c>
      <c r="O10" s="302" t="e">
        <f ca="1">SUM(OFFSET(Profiling!D37,,,,(('Data inputs'!S16+1)*$I10)))</f>
        <v>#REF!</v>
      </c>
      <c r="P10" s="302" t="e">
        <f ca="1">SUM(OFFSET(Profiling!D43,,,,(('Data inputs'!T16+1)*$I10)))</f>
        <v>#REF!</v>
      </c>
    </row>
    <row r="11" spans="1:16">
      <c r="B11" s="454"/>
      <c r="C11" s="117"/>
      <c r="D11" s="454" t="s">
        <v>193</v>
      </c>
      <c r="E11" s="481" t="s">
        <v>119</v>
      </c>
      <c r="F11" s="477"/>
      <c r="G11" s="291"/>
      <c r="H11" s="173"/>
      <c r="I11" s="173"/>
      <c r="J11" s="291"/>
      <c r="K11" s="475">
        <f ca="1">Profiling_SA!D28</f>
        <v>0</v>
      </c>
      <c r="L11" s="475">
        <f ca="1">Profiling_SA!D33</f>
        <v>0</v>
      </c>
      <c r="M11" s="475">
        <f ca="1">Profiling_SA!D38</f>
        <v>0</v>
      </c>
      <c r="N11" s="468">
        <f ca="1">Profiling_SA!D44</f>
        <v>0</v>
      </c>
      <c r="O11" s="468">
        <f ca="1">Profiling_SA!D49</f>
        <v>0</v>
      </c>
      <c r="P11" s="468">
        <f ca="1">Profiling_SA!D54</f>
        <v>0</v>
      </c>
    </row>
    <row r="12" spans="1:16">
      <c r="B12" s="454"/>
      <c r="C12" s="117"/>
      <c r="D12" s="454"/>
      <c r="E12" s="481" t="s">
        <v>120</v>
      </c>
      <c r="F12" s="477"/>
      <c r="G12" s="291"/>
      <c r="H12" s="173"/>
      <c r="I12" s="173"/>
      <c r="J12" s="291"/>
      <c r="K12" s="475"/>
      <c r="L12" s="475"/>
      <c r="M12" s="475"/>
      <c r="N12" s="468"/>
      <c r="O12" s="468"/>
      <c r="P12" s="468"/>
    </row>
    <row r="13" spans="1:16">
      <c r="B13" s="454"/>
      <c r="C13" s="117"/>
      <c r="D13" s="454"/>
      <c r="E13" s="481" t="s">
        <v>121</v>
      </c>
      <c r="F13" s="477"/>
      <c r="G13" s="291"/>
      <c r="H13" s="173">
        <v>1</v>
      </c>
      <c r="I13" s="173">
        <v>1</v>
      </c>
      <c r="J13" s="291"/>
      <c r="K13" s="475"/>
      <c r="L13" s="475"/>
      <c r="M13" s="475"/>
      <c r="N13" s="468"/>
      <c r="O13" s="468"/>
      <c r="P13" s="468"/>
    </row>
    <row r="14" spans="1:16">
      <c r="B14" s="454"/>
      <c r="C14" s="117"/>
      <c r="D14" s="454"/>
      <c r="E14" s="481" t="s">
        <v>194</v>
      </c>
      <c r="F14" s="477"/>
      <c r="G14" s="291"/>
      <c r="H14" s="173"/>
      <c r="I14" s="173"/>
      <c r="J14" s="291"/>
      <c r="K14" s="475"/>
      <c r="L14" s="475"/>
      <c r="M14" s="475"/>
      <c r="N14" s="468"/>
      <c r="O14" s="468"/>
      <c r="P14" s="468"/>
    </row>
    <row r="15" spans="1:16">
      <c r="B15" s="454"/>
      <c r="C15" s="117"/>
      <c r="D15" s="454"/>
      <c r="E15" s="481" t="s">
        <v>123</v>
      </c>
      <c r="F15" s="477"/>
      <c r="G15" s="291"/>
      <c r="H15" s="173"/>
      <c r="I15" s="173"/>
      <c r="J15" s="291"/>
      <c r="K15" s="475"/>
      <c r="L15" s="475"/>
      <c r="M15" s="475"/>
      <c r="N15" s="468"/>
      <c r="O15" s="468"/>
      <c r="P15" s="468"/>
    </row>
    <row r="16" spans="1:16">
      <c r="D16" s="12"/>
      <c r="E16" s="12"/>
      <c r="F16" s="12"/>
      <c r="K16" s="142"/>
      <c r="L16" s="142"/>
      <c r="M16" s="142"/>
      <c r="N16" s="142"/>
      <c r="O16" s="142"/>
      <c r="P16" s="142"/>
    </row>
    <row r="17" spans="2:16">
      <c r="B17" s="454" t="s">
        <v>195</v>
      </c>
      <c r="C17" s="117"/>
      <c r="D17" s="454" t="s">
        <v>192</v>
      </c>
      <c r="E17" s="454"/>
      <c r="F17" s="454"/>
      <c r="G17" s="291"/>
      <c r="H17" s="174"/>
      <c r="I17" s="174"/>
      <c r="J17" s="291"/>
      <c r="K17" s="302" t="e">
        <f ca="1">SUM(OFFSET(Profiling!D50,,,,(('Data inputs'!R24+1)*$H17)))</f>
        <v>#REF!</v>
      </c>
      <c r="L17" s="302" t="e">
        <f ca="1">SUM(OFFSET(Profiling!D55,,,,(('Data inputs'!S24+1)*$H17)))</f>
        <v>#REF!</v>
      </c>
      <c r="M17" s="302" t="e">
        <f ca="1">SUM(OFFSET(Profiling!D60,,,,(('Data inputs'!T24+1)*$H17)))</f>
        <v>#REF!</v>
      </c>
      <c r="N17" s="302" t="e">
        <f ca="1">SUM(OFFSET(Profiling!D50,,,,(('Data inputs'!R24+1)*$I17)))</f>
        <v>#REF!</v>
      </c>
      <c r="O17" s="302" t="e">
        <f ca="1">SUM(OFFSET(Profiling!D55,,,,(('Data inputs'!S24+1)*$I17)))</f>
        <v>#REF!</v>
      </c>
      <c r="P17" s="302" t="e">
        <f ca="1">SUM(OFFSET(Profiling!D60,,,,(('Data inputs'!T24+1)*$I17)))</f>
        <v>#REF!</v>
      </c>
    </row>
    <row r="18" spans="2:16" ht="12.75" customHeight="1">
      <c r="B18" s="454"/>
      <c r="C18" s="117"/>
      <c r="D18" s="482" t="s">
        <v>193</v>
      </c>
      <c r="E18" s="481" t="s">
        <v>126</v>
      </c>
      <c r="F18" s="477"/>
      <c r="G18" s="291"/>
      <c r="H18" s="174"/>
      <c r="I18" s="174"/>
      <c r="J18" s="291"/>
      <c r="K18" s="469">
        <f ca="1">Profiling_SA!D62</f>
        <v>0</v>
      </c>
      <c r="L18" s="469">
        <f ca="1">Profiling_SA!D67</f>
        <v>0</v>
      </c>
      <c r="M18" s="469">
        <f ca="1">Profiling_SA!D72</f>
        <v>0</v>
      </c>
      <c r="N18" s="472">
        <f ca="1">Profiling_SA!D78</f>
        <v>0</v>
      </c>
      <c r="O18" s="472">
        <f ca="1">Profiling_SA!D83</f>
        <v>0</v>
      </c>
      <c r="P18" s="472">
        <f ca="1">Profiling_SA!D88</f>
        <v>0</v>
      </c>
    </row>
    <row r="19" spans="2:16">
      <c r="B19" s="454"/>
      <c r="C19" s="117"/>
      <c r="D19" s="483"/>
      <c r="E19" s="481" t="s">
        <v>127</v>
      </c>
      <c r="F19" s="477"/>
      <c r="G19" s="291"/>
      <c r="H19" s="174"/>
      <c r="I19" s="174"/>
      <c r="J19" s="291"/>
      <c r="K19" s="470"/>
      <c r="L19" s="470"/>
      <c r="M19" s="470"/>
      <c r="N19" s="473"/>
      <c r="O19" s="473"/>
      <c r="P19" s="473"/>
    </row>
    <row r="20" spans="2:16">
      <c r="B20" s="454"/>
      <c r="C20" s="117"/>
      <c r="D20" s="483"/>
      <c r="E20" s="481" t="s">
        <v>128</v>
      </c>
      <c r="F20" s="477"/>
      <c r="G20" s="291"/>
      <c r="H20" s="174"/>
      <c r="I20" s="174"/>
      <c r="J20" s="291"/>
      <c r="K20" s="470"/>
      <c r="L20" s="470"/>
      <c r="M20" s="470"/>
      <c r="N20" s="473"/>
      <c r="O20" s="473"/>
      <c r="P20" s="473"/>
    </row>
    <row r="21" spans="2:16">
      <c r="B21" s="454"/>
      <c r="C21" s="117"/>
      <c r="D21" s="484"/>
      <c r="E21" s="460" t="s">
        <v>129</v>
      </c>
      <c r="F21" s="462"/>
      <c r="G21" s="291"/>
      <c r="H21" s="174"/>
      <c r="I21" s="174"/>
      <c r="J21" s="291"/>
      <c r="K21" s="471"/>
      <c r="L21" s="471"/>
      <c r="M21" s="471"/>
      <c r="N21" s="474"/>
      <c r="O21" s="474"/>
      <c r="P21" s="474"/>
    </row>
    <row r="22" spans="2:16">
      <c r="D22" s="12"/>
      <c r="E22" s="12"/>
      <c r="F22" s="12"/>
      <c r="K22" s="142"/>
      <c r="L22" s="142"/>
      <c r="M22" s="142"/>
      <c r="N22" s="142"/>
      <c r="O22" s="142"/>
      <c r="P22" s="142"/>
    </row>
    <row r="23" spans="2:16">
      <c r="B23" s="476" t="s">
        <v>72</v>
      </c>
      <c r="C23" s="118"/>
      <c r="D23" s="454" t="s">
        <v>192</v>
      </c>
      <c r="E23" s="454"/>
      <c r="F23" s="454"/>
      <c r="G23" s="291"/>
      <c r="H23" s="174"/>
      <c r="I23" s="174"/>
      <c r="J23" s="291"/>
      <c r="K23" s="302" t="e">
        <f ca="1">SUM(OFFSET(Profiling!D68,,,,(('Data inputs'!R31+1)*$H23)))</f>
        <v>#REF!</v>
      </c>
      <c r="L23" s="302" t="e">
        <f ca="1">SUM(OFFSET(Profiling!D74,,,,(('Data inputs'!S31+1)*$H23)))</f>
        <v>#REF!</v>
      </c>
      <c r="M23" s="302" t="e">
        <f ca="1">SUM(OFFSET(Profiling!D80,,,,(('Data inputs'!T31+1)*$H23)))</f>
        <v>#REF!</v>
      </c>
      <c r="N23" s="302" t="e">
        <f ca="1">SUM(OFFSET(Profiling!D68,,,,(('Data inputs'!R31+1)*$I23)))</f>
        <v>#REF!</v>
      </c>
      <c r="O23" s="302" t="e">
        <f ca="1">SUM(OFFSET(Profiling!D74,,,,(('Data inputs'!S31+1)*$I23)))</f>
        <v>#REF!</v>
      </c>
      <c r="P23" s="302" t="e">
        <f ca="1">SUM(OFFSET(Profiling!D80,,,,(('Data inputs'!T31+1)*$I23)))</f>
        <v>#REF!</v>
      </c>
    </row>
    <row r="24" spans="2:16" ht="14.65" customHeight="1">
      <c r="B24" s="476"/>
      <c r="C24" s="118"/>
      <c r="D24" s="454" t="s">
        <v>193</v>
      </c>
      <c r="E24" s="332" t="s">
        <v>196</v>
      </c>
      <c r="F24" s="301" t="s">
        <v>197</v>
      </c>
      <c r="G24" s="291"/>
      <c r="H24" s="174"/>
      <c r="I24" s="174"/>
      <c r="J24" s="291"/>
      <c r="K24" s="472">
        <f ca="1">Profiling_SA!D95</f>
        <v>0</v>
      </c>
      <c r="L24" s="472">
        <f ca="1">Profiling_SA!D99</f>
        <v>0</v>
      </c>
      <c r="M24" s="472">
        <f ca="1">Profiling_SA!D103</f>
        <v>0</v>
      </c>
      <c r="N24" s="472">
        <f ca="1">Profiling_SA!D108</f>
        <v>0</v>
      </c>
      <c r="O24" s="472">
        <f ca="1">Profiling_SA!D112</f>
        <v>0</v>
      </c>
      <c r="P24" s="472">
        <f ca="1">Profiling_SA!D116</f>
        <v>0</v>
      </c>
    </row>
    <row r="25" spans="2:16">
      <c r="B25" s="476"/>
      <c r="C25" s="118"/>
      <c r="D25" s="454"/>
      <c r="E25" s="333"/>
      <c r="F25" s="301" t="s">
        <v>198</v>
      </c>
      <c r="G25" s="291"/>
      <c r="H25" s="174"/>
      <c r="I25" s="174"/>
      <c r="J25" s="291"/>
      <c r="K25" s="473"/>
      <c r="L25" s="473"/>
      <c r="M25" s="473"/>
      <c r="N25" s="473"/>
      <c r="O25" s="473"/>
      <c r="P25" s="473"/>
    </row>
    <row r="26" spans="2:16">
      <c r="B26" s="476"/>
      <c r="C26" s="118"/>
      <c r="D26" s="454"/>
      <c r="E26" s="334"/>
      <c r="F26" s="301" t="s">
        <v>199</v>
      </c>
      <c r="G26" s="291"/>
      <c r="H26" s="174"/>
      <c r="I26" s="174"/>
      <c r="J26" s="291"/>
      <c r="K26" s="473"/>
      <c r="L26" s="473"/>
      <c r="M26" s="473"/>
      <c r="N26" s="473"/>
      <c r="O26" s="473"/>
      <c r="P26" s="473"/>
    </row>
    <row r="27" spans="2:16">
      <c r="B27" s="476"/>
      <c r="C27" s="118"/>
      <c r="D27" s="454"/>
      <c r="E27" s="332" t="s">
        <v>200</v>
      </c>
      <c r="F27" s="301" t="s">
        <v>197</v>
      </c>
      <c r="G27" s="291"/>
      <c r="H27" s="174"/>
      <c r="I27" s="174"/>
      <c r="J27" s="291"/>
      <c r="K27" s="473"/>
      <c r="L27" s="473"/>
      <c r="M27" s="473"/>
      <c r="N27" s="473"/>
      <c r="O27" s="473"/>
      <c r="P27" s="473"/>
    </row>
    <row r="28" spans="2:16">
      <c r="B28" s="476"/>
      <c r="C28" s="118"/>
      <c r="D28" s="454"/>
      <c r="E28" s="333"/>
      <c r="F28" s="301" t="s">
        <v>198</v>
      </c>
      <c r="G28" s="291"/>
      <c r="H28" s="174"/>
      <c r="I28" s="174"/>
      <c r="J28" s="291"/>
      <c r="K28" s="473"/>
      <c r="L28" s="473"/>
      <c r="M28" s="473"/>
      <c r="N28" s="473"/>
      <c r="O28" s="473"/>
      <c r="P28" s="473"/>
    </row>
    <row r="29" spans="2:16">
      <c r="B29" s="476"/>
      <c r="C29" s="118"/>
      <c r="D29" s="454"/>
      <c r="E29" s="334"/>
      <c r="F29" s="301" t="s">
        <v>199</v>
      </c>
      <c r="G29" s="291"/>
      <c r="H29" s="174"/>
      <c r="I29" s="174"/>
      <c r="J29" s="291"/>
      <c r="K29" s="474"/>
      <c r="L29" s="474"/>
      <c r="M29" s="474"/>
      <c r="N29" s="474"/>
      <c r="O29" s="474"/>
      <c r="P29" s="474"/>
    </row>
    <row r="30" spans="2:16">
      <c r="D30" s="12"/>
      <c r="E30" s="12"/>
      <c r="F30" s="12"/>
      <c r="K30" s="142"/>
      <c r="L30" s="142"/>
      <c r="M30" s="142"/>
      <c r="N30" s="142"/>
      <c r="O30" s="142"/>
      <c r="P30" s="142"/>
    </row>
    <row r="31" spans="2:16">
      <c r="B31" s="476" t="s">
        <v>76</v>
      </c>
      <c r="C31" s="118"/>
      <c r="D31" s="454" t="s">
        <v>192</v>
      </c>
      <c r="E31" s="454"/>
      <c r="F31" s="454"/>
      <c r="G31" s="291"/>
      <c r="H31" s="174"/>
      <c r="I31" s="174"/>
      <c r="J31" s="291"/>
      <c r="K31" s="302" t="e">
        <f ca="1">SUM(OFFSET(Profiling!D87,,,,(('Data inputs'!R42+1)*$H31)))</f>
        <v>#REF!</v>
      </c>
      <c r="L31" s="302" t="e">
        <f ca="1">SUM(OFFSET(Profiling!D92,,,,(('Data inputs'!S42+1)*$H31)))</f>
        <v>#REF!</v>
      </c>
      <c r="M31" s="302" t="e">
        <f ca="1">SUM(OFFSET(Profiling!D97,,,,(('Data inputs'!T42+1)*$H31)))</f>
        <v>#REF!</v>
      </c>
      <c r="N31" s="302" t="e">
        <f ca="1">SUM(OFFSET(Profiling!D87,,,,(('Data inputs'!R42+1)*$I31)))</f>
        <v>#REF!</v>
      </c>
      <c r="O31" s="302" t="e">
        <f ca="1">SUM(OFFSET(Profiling!D92,,,,(('Data inputs'!S42+1)*$I31)))</f>
        <v>#REF!</v>
      </c>
      <c r="P31" s="302" t="e">
        <f ca="1">SUM(OFFSET(Profiling!D97,,,,(('Data inputs'!T42+1)*$I31)))</f>
        <v>#REF!</v>
      </c>
    </row>
    <row r="32" spans="2:16" ht="28.9" customHeight="1">
      <c r="B32" s="476"/>
      <c r="C32" s="118"/>
      <c r="D32" s="454" t="s">
        <v>201</v>
      </c>
      <c r="E32" s="477" t="s">
        <v>158</v>
      </c>
      <c r="F32" s="478"/>
      <c r="G32" s="291"/>
      <c r="H32" s="174"/>
      <c r="I32" s="174"/>
      <c r="J32" s="291"/>
      <c r="K32" s="468">
        <f ca="1">Profiling_SA!D124</f>
        <v>0</v>
      </c>
      <c r="L32" s="468">
        <f ca="1">Profiling_SA!D129</f>
        <v>0</v>
      </c>
      <c r="M32" s="468">
        <f ca="1">Profiling_SA!D134</f>
        <v>0</v>
      </c>
      <c r="N32" s="468">
        <f ca="1">Profiling_SA!D140</f>
        <v>0</v>
      </c>
      <c r="O32" s="468">
        <f ca="1">Profiling_SA!D145</f>
        <v>0</v>
      </c>
      <c r="P32" s="468">
        <f ca="1">Profiling_SA!D150</f>
        <v>0</v>
      </c>
    </row>
    <row r="33" spans="2:16" ht="28.9" customHeight="1">
      <c r="B33" s="476"/>
      <c r="C33" s="118"/>
      <c r="D33" s="454"/>
      <c r="E33" s="477" t="s">
        <v>120</v>
      </c>
      <c r="F33" s="478"/>
      <c r="G33" s="291"/>
      <c r="H33" s="174"/>
      <c r="I33" s="174"/>
      <c r="J33" s="291"/>
      <c r="K33" s="468"/>
      <c r="L33" s="468"/>
      <c r="M33" s="468"/>
      <c r="N33" s="468"/>
      <c r="O33" s="468"/>
      <c r="P33" s="468"/>
    </row>
    <row r="34" spans="2:16">
      <c r="B34" s="476"/>
      <c r="D34" s="454"/>
      <c r="E34" s="479" t="s">
        <v>121</v>
      </c>
      <c r="F34" s="480"/>
      <c r="H34" s="174"/>
      <c r="I34" s="174"/>
      <c r="K34" s="468"/>
      <c r="L34" s="468"/>
      <c r="M34" s="468"/>
      <c r="N34" s="468"/>
      <c r="O34" s="468"/>
      <c r="P34" s="468"/>
    </row>
    <row r="35" spans="2:16">
      <c r="B35" s="476"/>
      <c r="D35" s="454"/>
      <c r="E35" s="479" t="s">
        <v>194</v>
      </c>
      <c r="F35" s="480"/>
      <c r="H35" s="174"/>
      <c r="I35" s="174"/>
      <c r="K35" s="468"/>
      <c r="L35" s="468"/>
      <c r="M35" s="468"/>
      <c r="N35" s="468"/>
      <c r="O35" s="468"/>
      <c r="P35" s="468"/>
    </row>
    <row r="36" spans="2:16">
      <c r="B36" s="476"/>
      <c r="D36" s="454"/>
      <c r="E36" s="479" t="s">
        <v>123</v>
      </c>
      <c r="F36" s="480"/>
      <c r="H36" s="174"/>
      <c r="I36" s="174"/>
      <c r="K36" s="468"/>
      <c r="L36" s="468"/>
      <c r="M36" s="468"/>
      <c r="N36" s="468"/>
      <c r="O36" s="468"/>
      <c r="P36" s="468"/>
    </row>
    <row r="37" spans="2:16">
      <c r="B37" s="476"/>
      <c r="D37" s="454"/>
      <c r="E37" s="479" t="s">
        <v>202</v>
      </c>
      <c r="F37" s="480"/>
      <c r="H37" s="174"/>
      <c r="I37" s="174"/>
      <c r="K37" s="468"/>
      <c r="L37" s="468"/>
      <c r="M37" s="468"/>
      <c r="N37" s="468"/>
      <c r="O37" s="468"/>
      <c r="P37" s="468"/>
    </row>
    <row r="38" spans="2:16">
      <c r="B38" s="476"/>
      <c r="D38" s="454"/>
      <c r="E38" s="480" t="s">
        <v>203</v>
      </c>
      <c r="F38" s="480"/>
      <c r="H38" s="174"/>
      <c r="I38" s="174"/>
      <c r="K38" s="468"/>
      <c r="L38" s="468"/>
      <c r="M38" s="468"/>
      <c r="N38" s="468"/>
      <c r="O38" s="468"/>
      <c r="P38" s="468"/>
    </row>
    <row r="39" spans="2:16"/>
  </sheetData>
  <mergeCells count="60">
    <mergeCell ref="O32:O38"/>
    <mergeCell ref="P32:P38"/>
    <mergeCell ref="O24:O29"/>
    <mergeCell ref="P24:P29"/>
    <mergeCell ref="K24:K29"/>
    <mergeCell ref="L24:L29"/>
    <mergeCell ref="M24:M29"/>
    <mergeCell ref="N24:N29"/>
    <mergeCell ref="K32:K38"/>
    <mergeCell ref="L32:L38"/>
    <mergeCell ref="M32:M38"/>
    <mergeCell ref="N32:N38"/>
    <mergeCell ref="K6:P6"/>
    <mergeCell ref="K7:M7"/>
    <mergeCell ref="N7:P7"/>
    <mergeCell ref="D6:F8"/>
    <mergeCell ref="B2:H2"/>
    <mergeCell ref="B6:B8"/>
    <mergeCell ref="H6:I7"/>
    <mergeCell ref="B4:P4"/>
    <mergeCell ref="E19:F19"/>
    <mergeCell ref="E20:F20"/>
    <mergeCell ref="E21:F21"/>
    <mergeCell ref="B10:B15"/>
    <mergeCell ref="B17:B21"/>
    <mergeCell ref="E11:F11"/>
    <mergeCell ref="E12:F12"/>
    <mergeCell ref="E13:F13"/>
    <mergeCell ref="E14:F14"/>
    <mergeCell ref="E15:F15"/>
    <mergeCell ref="D10:F10"/>
    <mergeCell ref="D11:D15"/>
    <mergeCell ref="D18:D21"/>
    <mergeCell ref="D17:F17"/>
    <mergeCell ref="E18:F18"/>
    <mergeCell ref="B23:B29"/>
    <mergeCell ref="D32:D38"/>
    <mergeCell ref="B31:B38"/>
    <mergeCell ref="D31:F31"/>
    <mergeCell ref="D23:F23"/>
    <mergeCell ref="E32:F32"/>
    <mergeCell ref="E33:F33"/>
    <mergeCell ref="E34:F34"/>
    <mergeCell ref="D24:D29"/>
    <mergeCell ref="E38:F38"/>
    <mergeCell ref="E37:F37"/>
    <mergeCell ref="E35:F35"/>
    <mergeCell ref="E36:F36"/>
    <mergeCell ref="O11:O15"/>
    <mergeCell ref="P11:P15"/>
    <mergeCell ref="K18:K21"/>
    <mergeCell ref="L18:L21"/>
    <mergeCell ref="M18:M21"/>
    <mergeCell ref="N18:N21"/>
    <mergeCell ref="O18:O21"/>
    <mergeCell ref="P18:P21"/>
    <mergeCell ref="K11:K15"/>
    <mergeCell ref="L11:L15"/>
    <mergeCell ref="M11:M15"/>
    <mergeCell ref="N11:N15"/>
  </mergeCells>
  <phoneticPr fontId="5"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87EB7A5-77E8-439F-A7E6-A620BAFFD4FC}">
          <x14:formula1>
            <xm:f>'Drop-down lists'!$A$3:$A$18</xm:f>
          </x14:formula1>
          <xm:sqref>H10:I15 H23:I29 H17:I21 H31:I38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5C80-F5D0-43AF-ACBD-6A496FD48B69}">
  <sheetPr>
    <tabColor theme="0" tint="-4.9989318521683403E-2"/>
  </sheetPr>
  <dimension ref="A1:M48"/>
  <sheetViews>
    <sheetView showGridLines="0" zoomScaleNormal="100" workbookViewId="0">
      <selection activeCell="A5" sqref="A5"/>
    </sheetView>
  </sheetViews>
  <sheetFormatPr defaultColWidth="0" defaultRowHeight="12.75" zeroHeight="1"/>
  <cols>
    <col min="1" max="1" width="6.7109375" style="1" customWidth="1"/>
    <col min="2" max="12" width="9.28515625" style="1" customWidth="1"/>
    <col min="13" max="13" width="6.28515625" style="1" customWidth="1"/>
    <col min="14" max="16384" width="9.28515625" style="1" hidden="1"/>
  </cols>
  <sheetData>
    <row r="1" spans="1:13">
      <c r="A1" s="3"/>
      <c r="B1" s="3"/>
      <c r="C1" s="4"/>
      <c r="D1" s="5"/>
      <c r="E1" s="6"/>
      <c r="F1" s="6"/>
      <c r="G1" s="3"/>
      <c r="H1" s="7"/>
      <c r="I1" s="8"/>
      <c r="J1" s="9"/>
      <c r="K1" s="10"/>
      <c r="L1" s="3"/>
      <c r="M1" s="3"/>
    </row>
    <row r="2" spans="1:13" s="241" customFormat="1" ht="18">
      <c r="A2" s="240"/>
      <c r="B2" s="238" t="s">
        <v>204</v>
      </c>
      <c r="C2" s="239"/>
      <c r="D2" s="239"/>
      <c r="E2" s="239"/>
      <c r="F2" s="239"/>
      <c r="G2" s="239"/>
      <c r="H2" s="239"/>
      <c r="I2" s="239"/>
      <c r="J2" s="239"/>
      <c r="K2" s="239"/>
      <c r="L2" s="239"/>
      <c r="M2" s="237"/>
    </row>
    <row r="3" spans="1:13" ht="15.6" customHeight="1">
      <c r="B3" s="25"/>
      <c r="C3" s="26"/>
      <c r="D3" s="26"/>
      <c r="E3" s="26"/>
      <c r="F3" s="26"/>
      <c r="G3" s="26"/>
      <c r="H3" s="26"/>
      <c r="I3" s="26"/>
      <c r="J3" s="26"/>
      <c r="K3" s="26"/>
      <c r="L3" s="26"/>
    </row>
    <row r="4" spans="1:13" ht="57" customHeight="1">
      <c r="B4" s="28" t="s">
        <v>205</v>
      </c>
      <c r="C4" s="492" t="s">
        <v>206</v>
      </c>
      <c r="D4" s="492"/>
      <c r="E4" s="492"/>
      <c r="F4" s="492"/>
      <c r="G4" s="492"/>
      <c r="H4" s="492"/>
      <c r="I4" s="492"/>
      <c r="J4" s="492"/>
      <c r="K4" s="492"/>
      <c r="L4" s="492"/>
    </row>
    <row r="5" spans="1:13" ht="14.65" customHeight="1">
      <c r="B5" s="24"/>
      <c r="C5" s="27"/>
      <c r="D5" s="27"/>
      <c r="E5" s="27"/>
      <c r="F5" s="27"/>
      <c r="G5" s="27"/>
      <c r="H5" s="27"/>
      <c r="I5" s="27"/>
      <c r="J5" s="27"/>
      <c r="K5" s="27"/>
      <c r="L5" s="27"/>
    </row>
    <row r="6" spans="1:13" ht="33" customHeight="1">
      <c r="B6" s="493" t="s">
        <v>207</v>
      </c>
      <c r="C6" s="493"/>
      <c r="D6" s="493"/>
      <c r="E6" s="493"/>
      <c r="F6" s="493"/>
      <c r="G6" s="30"/>
      <c r="H6" s="494" t="s">
        <v>208</v>
      </c>
      <c r="I6" s="494"/>
      <c r="J6" s="494"/>
      <c r="K6" s="494"/>
      <c r="L6" s="31">
        <f>'GDP deflators'!I77/'GDP deflators'!I76</f>
        <v>1.0007625810867882</v>
      </c>
    </row>
    <row r="7" spans="1:13" ht="13.5" thickBot="1">
      <c r="B7" s="30"/>
      <c r="C7" s="30"/>
      <c r="D7" s="30"/>
      <c r="E7" s="30"/>
      <c r="F7" s="30"/>
      <c r="G7" s="30"/>
      <c r="H7" s="30">
        <v>1</v>
      </c>
      <c r="I7" s="30">
        <v>2</v>
      </c>
      <c r="J7" s="30">
        <v>3</v>
      </c>
      <c r="K7" s="30">
        <v>4</v>
      </c>
      <c r="L7" s="30"/>
    </row>
    <row r="8" spans="1:13" ht="13.5" thickBot="1">
      <c r="B8" s="2"/>
      <c r="C8" s="495" t="s">
        <v>209</v>
      </c>
      <c r="D8" s="496"/>
      <c r="E8" s="497"/>
      <c r="H8" s="2"/>
      <c r="I8" s="495" t="s">
        <v>209</v>
      </c>
      <c r="J8" s="496"/>
      <c r="K8" s="497"/>
    </row>
    <row r="9" spans="1:13" s="30" customFormat="1" ht="13.5" thickBot="1">
      <c r="B9" s="32"/>
      <c r="C9" s="33" t="s">
        <v>210</v>
      </c>
      <c r="D9" s="34" t="s">
        <v>211</v>
      </c>
      <c r="E9" s="35" t="s">
        <v>212</v>
      </c>
      <c r="H9" s="32"/>
      <c r="I9" s="33" t="s">
        <v>210</v>
      </c>
      <c r="J9" s="34" t="s">
        <v>211</v>
      </c>
      <c r="K9" s="35" t="s">
        <v>212</v>
      </c>
    </row>
    <row r="10" spans="1:13" s="30" customFormat="1">
      <c r="B10" s="36">
        <v>2020</v>
      </c>
      <c r="C10" s="37">
        <f>D10*0.5</f>
        <v>120.47923863557756</v>
      </c>
      <c r="D10" s="38">
        <f t="shared" ref="D10:D28" si="0">D11*0.985</f>
        <v>240.95847727115512</v>
      </c>
      <c r="E10" s="39">
        <f>D10*1.5</f>
        <v>361.43771590673271</v>
      </c>
      <c r="H10" s="36">
        <v>2020</v>
      </c>
      <c r="I10" s="40">
        <f>C10*$L$6</f>
        <v>120.57111382431169</v>
      </c>
      <c r="J10" s="41">
        <f>D10*$L$6</f>
        <v>241.14222764862339</v>
      </c>
      <c r="K10" s="42">
        <f>E10*$L$6</f>
        <v>361.7133414729351</v>
      </c>
    </row>
    <row r="11" spans="1:13" s="30" customFormat="1">
      <c r="B11" s="36">
        <v>2021</v>
      </c>
      <c r="C11" s="37">
        <f t="shared" ref="C11:C40" si="1">D11*0.5</f>
        <v>122.31394785337824</v>
      </c>
      <c r="D11" s="38">
        <f t="shared" si="0"/>
        <v>244.62789570675648</v>
      </c>
      <c r="E11" s="39">
        <f t="shared" ref="E11:E40" si="2">D11*1.5</f>
        <v>366.94184356013471</v>
      </c>
      <c r="H11" s="36">
        <v>2021</v>
      </c>
      <c r="I11" s="37">
        <f t="shared" ref="I11:K40" si="3">C11*$L$6</f>
        <v>122.40722215666162</v>
      </c>
      <c r="J11" s="38">
        <f t="shared" si="3"/>
        <v>244.81444431332324</v>
      </c>
      <c r="K11" s="39">
        <f t="shared" si="3"/>
        <v>367.22166646998488</v>
      </c>
    </row>
    <row r="12" spans="1:13" s="30" customFormat="1">
      <c r="B12" s="36">
        <v>2022</v>
      </c>
      <c r="C12" s="37">
        <f t="shared" si="1"/>
        <v>124.17659680546014</v>
      </c>
      <c r="D12" s="38">
        <f t="shared" si="0"/>
        <v>248.35319361092027</v>
      </c>
      <c r="E12" s="39">
        <f t="shared" si="2"/>
        <v>372.52979041638042</v>
      </c>
      <c r="H12" s="36">
        <v>2022</v>
      </c>
      <c r="I12" s="37">
        <f t="shared" si="3"/>
        <v>124.2712915296057</v>
      </c>
      <c r="J12" s="38">
        <f t="shared" si="3"/>
        <v>248.54258305921141</v>
      </c>
      <c r="K12" s="39">
        <f t="shared" si="3"/>
        <v>372.8138745888171</v>
      </c>
    </row>
    <row r="13" spans="1:13" s="30" customFormat="1">
      <c r="B13" s="36">
        <v>2023</v>
      </c>
      <c r="C13" s="37">
        <f t="shared" si="1"/>
        <v>126.06761097001029</v>
      </c>
      <c r="D13" s="38">
        <f t="shared" si="0"/>
        <v>252.13522194002059</v>
      </c>
      <c r="E13" s="39">
        <f t="shared" si="2"/>
        <v>378.20283291003091</v>
      </c>
      <c r="H13" s="36">
        <v>2023</v>
      </c>
      <c r="I13" s="37">
        <f t="shared" si="3"/>
        <v>126.16374774579259</v>
      </c>
      <c r="J13" s="38">
        <f t="shared" si="3"/>
        <v>252.32749549158518</v>
      </c>
      <c r="K13" s="39">
        <f t="shared" si="3"/>
        <v>378.49124323737783</v>
      </c>
    </row>
    <row r="14" spans="1:13" s="30" customFormat="1">
      <c r="B14" s="36">
        <v>2024</v>
      </c>
      <c r="C14" s="37">
        <f t="shared" si="1"/>
        <v>127.98742230457898</v>
      </c>
      <c r="D14" s="38">
        <f t="shared" si="0"/>
        <v>255.97484460915797</v>
      </c>
      <c r="E14" s="39">
        <f t="shared" si="2"/>
        <v>383.96226691373693</v>
      </c>
      <c r="H14" s="36">
        <v>2024</v>
      </c>
      <c r="I14" s="37">
        <f t="shared" si="3"/>
        <v>128.08502309217522</v>
      </c>
      <c r="J14" s="38">
        <f t="shared" si="3"/>
        <v>256.17004618435044</v>
      </c>
      <c r="K14" s="39">
        <f t="shared" si="3"/>
        <v>384.25506927652566</v>
      </c>
    </row>
    <row r="15" spans="1:13" s="30" customFormat="1">
      <c r="B15" s="36">
        <v>2025</v>
      </c>
      <c r="C15" s="37">
        <f t="shared" si="1"/>
        <v>129.93646934475024</v>
      </c>
      <c r="D15" s="38">
        <f t="shared" si="0"/>
        <v>259.87293868950047</v>
      </c>
      <c r="E15" s="39">
        <f t="shared" si="2"/>
        <v>389.80940803425074</v>
      </c>
      <c r="H15" s="36">
        <v>2025</v>
      </c>
      <c r="I15" s="37">
        <f t="shared" si="3"/>
        <v>130.03555643875657</v>
      </c>
      <c r="J15" s="38">
        <f t="shared" si="3"/>
        <v>260.07111287751314</v>
      </c>
      <c r="K15" s="39">
        <f t="shared" si="3"/>
        <v>390.10666931626974</v>
      </c>
    </row>
    <row r="16" spans="1:13" s="30" customFormat="1">
      <c r="B16" s="36">
        <v>2026</v>
      </c>
      <c r="C16" s="37">
        <f t="shared" si="1"/>
        <v>131.91519730431497</v>
      </c>
      <c r="D16" s="38">
        <f t="shared" si="0"/>
        <v>263.83039460862994</v>
      </c>
      <c r="E16" s="39">
        <f t="shared" si="2"/>
        <v>395.74559191294492</v>
      </c>
      <c r="H16" s="36">
        <v>2026</v>
      </c>
      <c r="I16" s="37">
        <f t="shared" si="3"/>
        <v>132.01579333883916</v>
      </c>
      <c r="J16" s="38">
        <f t="shared" si="3"/>
        <v>264.03158667767832</v>
      </c>
      <c r="K16" s="39">
        <f t="shared" si="3"/>
        <v>396.04738001651754</v>
      </c>
    </row>
    <row r="17" spans="2:11" s="30" customFormat="1">
      <c r="B17" s="36">
        <v>2027</v>
      </c>
      <c r="C17" s="37">
        <f t="shared" si="1"/>
        <v>133.92405817696951</v>
      </c>
      <c r="D17" s="38">
        <f t="shared" si="0"/>
        <v>267.84811635393902</v>
      </c>
      <c r="E17" s="39">
        <f t="shared" si="2"/>
        <v>401.7721745309085</v>
      </c>
      <c r="H17" s="36">
        <v>2027</v>
      </c>
      <c r="I17" s="37">
        <f t="shared" si="3"/>
        <v>134.02618613080119</v>
      </c>
      <c r="J17" s="38">
        <f t="shared" si="3"/>
        <v>268.05237226160239</v>
      </c>
      <c r="K17" s="39">
        <f t="shared" si="3"/>
        <v>402.07855839240352</v>
      </c>
    </row>
    <row r="18" spans="2:11" s="30" customFormat="1">
      <c r="B18" s="36">
        <v>2028</v>
      </c>
      <c r="C18" s="37">
        <f t="shared" si="1"/>
        <v>135.96351083956296</v>
      </c>
      <c r="D18" s="38">
        <f t="shared" si="0"/>
        <v>271.92702167912591</v>
      </c>
      <c r="E18" s="39">
        <f t="shared" si="2"/>
        <v>407.89053251868887</v>
      </c>
      <c r="H18" s="36">
        <v>2028</v>
      </c>
      <c r="I18" s="37">
        <f t="shared" si="3"/>
        <v>136.06719404142254</v>
      </c>
      <c r="J18" s="38">
        <f t="shared" si="3"/>
        <v>272.13438808284508</v>
      </c>
      <c r="K18" s="39">
        <f t="shared" si="3"/>
        <v>408.20158212426759</v>
      </c>
    </row>
    <row r="19" spans="2:11" s="30" customFormat="1">
      <c r="B19" s="36">
        <v>2029</v>
      </c>
      <c r="C19" s="37">
        <f t="shared" si="1"/>
        <v>138.03402115691671</v>
      </c>
      <c r="D19" s="38">
        <f t="shared" si="0"/>
        <v>276.06804231383342</v>
      </c>
      <c r="E19" s="39">
        <f t="shared" si="2"/>
        <v>414.10206347075012</v>
      </c>
      <c r="H19" s="36">
        <v>2029</v>
      </c>
      <c r="I19" s="37">
        <f t="shared" si="3"/>
        <v>138.13928329078428</v>
      </c>
      <c r="J19" s="38">
        <f t="shared" si="3"/>
        <v>276.27856658156855</v>
      </c>
      <c r="K19" s="39">
        <f t="shared" si="3"/>
        <v>414.41784987235286</v>
      </c>
    </row>
    <row r="20" spans="2:11" s="30" customFormat="1">
      <c r="B20" s="36">
        <v>2030</v>
      </c>
      <c r="C20" s="37">
        <f t="shared" si="1"/>
        <v>140.13606208824032</v>
      </c>
      <c r="D20" s="38">
        <f t="shared" si="0"/>
        <v>280.27212417648065</v>
      </c>
      <c r="E20" s="39">
        <f t="shared" si="2"/>
        <v>420.40818626472094</v>
      </c>
      <c r="H20" s="36">
        <v>2030</v>
      </c>
      <c r="I20" s="37">
        <f t="shared" si="3"/>
        <v>140.24292719876578</v>
      </c>
      <c r="J20" s="38">
        <f t="shared" si="3"/>
        <v>280.48585439753157</v>
      </c>
      <c r="K20" s="39">
        <f t="shared" si="3"/>
        <v>420.72878159629732</v>
      </c>
    </row>
    <row r="21" spans="2:11" s="30" customFormat="1">
      <c r="B21" s="36">
        <v>2031</v>
      </c>
      <c r="C21" s="37">
        <f t="shared" si="1"/>
        <v>142.27011379516784</v>
      </c>
      <c r="D21" s="38">
        <f t="shared" si="0"/>
        <v>284.54022759033569</v>
      </c>
      <c r="E21" s="39">
        <f t="shared" si="2"/>
        <v>426.81034138550353</v>
      </c>
      <c r="H21" s="36">
        <v>2031</v>
      </c>
      <c r="I21" s="37">
        <f t="shared" si="3"/>
        <v>142.37860629316324</v>
      </c>
      <c r="J21" s="38">
        <f t="shared" si="3"/>
        <v>284.75721258632649</v>
      </c>
      <c r="K21" s="39">
        <f t="shared" si="3"/>
        <v>427.1358188794897</v>
      </c>
    </row>
    <row r="22" spans="2:11" s="30" customFormat="1">
      <c r="B22" s="36">
        <v>2032</v>
      </c>
      <c r="C22" s="37">
        <f t="shared" si="1"/>
        <v>144.43666375143943</v>
      </c>
      <c r="D22" s="38">
        <f t="shared" si="0"/>
        <v>288.87332750287885</v>
      </c>
      <c r="E22" s="39">
        <f t="shared" si="2"/>
        <v>433.30999125431828</v>
      </c>
      <c r="H22" s="36">
        <v>2032</v>
      </c>
      <c r="I22" s="37">
        <f t="shared" si="3"/>
        <v>144.54680841945506</v>
      </c>
      <c r="J22" s="38">
        <f t="shared" si="3"/>
        <v>289.09361683891012</v>
      </c>
      <c r="K22" s="39">
        <f t="shared" si="3"/>
        <v>433.64042525836516</v>
      </c>
    </row>
    <row r="23" spans="2:11" s="30" customFormat="1">
      <c r="B23" s="36">
        <v>2033</v>
      </c>
      <c r="C23" s="37">
        <f t="shared" si="1"/>
        <v>146.63620685425323</v>
      </c>
      <c r="D23" s="38">
        <f t="shared" si="0"/>
        <v>293.27241370850646</v>
      </c>
      <c r="E23" s="39">
        <f t="shared" si="2"/>
        <v>439.90862056275967</v>
      </c>
      <c r="H23" s="36">
        <v>2033</v>
      </c>
      <c r="I23" s="37">
        <f t="shared" si="3"/>
        <v>146.74802885223863</v>
      </c>
      <c r="J23" s="38">
        <f t="shared" si="3"/>
        <v>293.49605770447727</v>
      </c>
      <c r="K23" s="39">
        <f t="shared" si="3"/>
        <v>440.2440865567159</v>
      </c>
    </row>
    <row r="24" spans="2:11" s="30" customFormat="1">
      <c r="B24" s="36">
        <v>2034</v>
      </c>
      <c r="C24" s="37">
        <f t="shared" si="1"/>
        <v>148.86924553731293</v>
      </c>
      <c r="D24" s="38">
        <f t="shared" si="0"/>
        <v>297.73849107462587</v>
      </c>
      <c r="E24" s="39">
        <f t="shared" si="2"/>
        <v>446.60773661193878</v>
      </c>
      <c r="H24" s="36">
        <v>2034</v>
      </c>
      <c r="I24" s="37">
        <f t="shared" si="3"/>
        <v>148.9827704083641</v>
      </c>
      <c r="J24" s="38">
        <f t="shared" si="3"/>
        <v>297.96554081672821</v>
      </c>
      <c r="K24" s="39">
        <f t="shared" si="3"/>
        <v>446.94831122509231</v>
      </c>
    </row>
    <row r="25" spans="2:11" s="30" customFormat="1">
      <c r="B25" s="36">
        <v>2035</v>
      </c>
      <c r="C25" s="37">
        <f t="shared" si="1"/>
        <v>151.13628988559688</v>
      </c>
      <c r="D25" s="38">
        <f t="shared" si="0"/>
        <v>302.27257977119376</v>
      </c>
      <c r="E25" s="39">
        <f t="shared" si="2"/>
        <v>453.40886965679067</v>
      </c>
      <c r="H25" s="36">
        <v>2035</v>
      </c>
      <c r="I25" s="37">
        <f t="shared" si="3"/>
        <v>151.25154356179098</v>
      </c>
      <c r="J25" s="38">
        <f t="shared" si="3"/>
        <v>302.50308712358196</v>
      </c>
      <c r="K25" s="39">
        <f t="shared" si="3"/>
        <v>453.75463068537294</v>
      </c>
    </row>
    <row r="26" spans="2:11" s="30" customFormat="1">
      <c r="B26" s="36">
        <v>2036</v>
      </c>
      <c r="C26" s="37">
        <f t="shared" si="1"/>
        <v>153.43785775187501</v>
      </c>
      <c r="D26" s="38">
        <f t="shared" si="0"/>
        <v>306.87571550375003</v>
      </c>
      <c r="E26" s="39">
        <f t="shared" si="2"/>
        <v>460.31357325562504</v>
      </c>
      <c r="H26" s="36">
        <v>2036</v>
      </c>
      <c r="I26" s="37">
        <f t="shared" si="3"/>
        <v>153.55486656019389</v>
      </c>
      <c r="J26" s="38">
        <f t="shared" si="3"/>
        <v>307.10973312038777</v>
      </c>
      <c r="K26" s="39">
        <f t="shared" si="3"/>
        <v>460.66459968058166</v>
      </c>
    </row>
    <row r="27" spans="2:11" s="30" customFormat="1">
      <c r="B27" s="36">
        <v>2037</v>
      </c>
      <c r="C27" s="37">
        <f t="shared" si="1"/>
        <v>155.77447487500001</v>
      </c>
      <c r="D27" s="38">
        <f t="shared" si="0"/>
        <v>311.54894975000002</v>
      </c>
      <c r="E27" s="39">
        <f t="shared" si="2"/>
        <v>467.32342462500003</v>
      </c>
      <c r="H27" s="36">
        <v>2037</v>
      </c>
      <c r="I27" s="37">
        <f t="shared" si="3"/>
        <v>155.89326554334406</v>
      </c>
      <c r="J27" s="38">
        <f t="shared" si="3"/>
        <v>311.78653108668811</v>
      </c>
      <c r="K27" s="39">
        <f t="shared" si="3"/>
        <v>467.67979663003211</v>
      </c>
    </row>
    <row r="28" spans="2:11" s="30" customFormat="1">
      <c r="B28" s="36">
        <v>2038</v>
      </c>
      <c r="C28" s="37">
        <f t="shared" si="1"/>
        <v>158.14667500000002</v>
      </c>
      <c r="D28" s="38">
        <f t="shared" si="0"/>
        <v>316.29335000000003</v>
      </c>
      <c r="E28" s="39">
        <f t="shared" si="2"/>
        <v>474.44002500000005</v>
      </c>
      <c r="H28" s="36">
        <v>2038</v>
      </c>
      <c r="I28" s="37">
        <f t="shared" si="3"/>
        <v>158.26727466329345</v>
      </c>
      <c r="J28" s="38">
        <f t="shared" si="3"/>
        <v>316.5345493265869</v>
      </c>
      <c r="K28" s="39">
        <f t="shared" si="3"/>
        <v>474.80182398988035</v>
      </c>
    </row>
    <row r="29" spans="2:11" s="30" customFormat="1">
      <c r="B29" s="36">
        <v>2039</v>
      </c>
      <c r="C29" s="37">
        <f t="shared" si="1"/>
        <v>160.55500000000001</v>
      </c>
      <c r="D29" s="38">
        <f>D30*0.985</f>
        <v>321.11</v>
      </c>
      <c r="E29" s="39">
        <f t="shared" si="2"/>
        <v>481.66500000000002</v>
      </c>
      <c r="H29" s="36">
        <v>2039</v>
      </c>
      <c r="I29" s="37">
        <f t="shared" si="3"/>
        <v>160.67743620638927</v>
      </c>
      <c r="J29" s="38">
        <f t="shared" si="3"/>
        <v>321.35487241277855</v>
      </c>
      <c r="K29" s="39">
        <f t="shared" si="3"/>
        <v>482.03230861916785</v>
      </c>
    </row>
    <row r="30" spans="2:11" s="30" customFormat="1">
      <c r="B30" s="36">
        <v>2040</v>
      </c>
      <c r="C30" s="37">
        <f t="shared" si="1"/>
        <v>163</v>
      </c>
      <c r="D30" s="38">
        <v>326</v>
      </c>
      <c r="E30" s="39">
        <f t="shared" si="2"/>
        <v>489</v>
      </c>
      <c r="H30" s="36">
        <v>2040</v>
      </c>
      <c r="I30" s="37">
        <f t="shared" si="3"/>
        <v>163.12430071714647</v>
      </c>
      <c r="J30" s="38">
        <f t="shared" si="3"/>
        <v>326.24860143429294</v>
      </c>
      <c r="K30" s="39">
        <f t="shared" si="3"/>
        <v>489.3729021514394</v>
      </c>
    </row>
    <row r="31" spans="2:11" s="30" customFormat="1">
      <c r="B31" s="36">
        <v>2041</v>
      </c>
      <c r="C31" s="37">
        <f t="shared" si="1"/>
        <v>165.44499999999999</v>
      </c>
      <c r="D31" s="38">
        <f>D30*1.015</f>
        <v>330.89</v>
      </c>
      <c r="E31" s="39">
        <f t="shared" si="2"/>
        <v>496.33499999999998</v>
      </c>
      <c r="H31" s="36">
        <v>2041</v>
      </c>
      <c r="I31" s="37">
        <f t="shared" si="3"/>
        <v>165.57116522790366</v>
      </c>
      <c r="J31" s="38">
        <f t="shared" si="3"/>
        <v>331.14233045580733</v>
      </c>
      <c r="K31" s="39">
        <f t="shared" si="3"/>
        <v>496.71349568371096</v>
      </c>
    </row>
    <row r="32" spans="2:11" s="30" customFormat="1">
      <c r="B32" s="36">
        <v>2042</v>
      </c>
      <c r="C32" s="37">
        <f t="shared" si="1"/>
        <v>167.92667499999999</v>
      </c>
      <c r="D32" s="38">
        <f t="shared" ref="D32:D40" si="4">D31*1.015</f>
        <v>335.85334999999998</v>
      </c>
      <c r="E32" s="39">
        <f t="shared" si="2"/>
        <v>503.78002499999997</v>
      </c>
      <c r="H32" s="36">
        <v>2042</v>
      </c>
      <c r="I32" s="37">
        <f t="shared" si="3"/>
        <v>168.05473270632223</v>
      </c>
      <c r="J32" s="38">
        <f t="shared" si="3"/>
        <v>336.10946541264445</v>
      </c>
      <c r="K32" s="39">
        <f t="shared" si="3"/>
        <v>504.16419811896662</v>
      </c>
    </row>
    <row r="33" spans="2:11" s="30" customFormat="1">
      <c r="B33" s="36">
        <v>2043</v>
      </c>
      <c r="C33" s="37">
        <f t="shared" si="1"/>
        <v>170.44557512499998</v>
      </c>
      <c r="D33" s="38">
        <f t="shared" si="4"/>
        <v>340.89115024999995</v>
      </c>
      <c r="E33" s="39">
        <f t="shared" si="2"/>
        <v>511.3367253749999</v>
      </c>
      <c r="H33" s="36">
        <v>2043</v>
      </c>
      <c r="I33" s="37">
        <f t="shared" si="3"/>
        <v>170.57555369691704</v>
      </c>
      <c r="J33" s="38">
        <f t="shared" si="3"/>
        <v>341.15110739383408</v>
      </c>
      <c r="K33" s="39">
        <f t="shared" si="3"/>
        <v>511.72666109075107</v>
      </c>
    </row>
    <row r="34" spans="2:11" s="30" customFormat="1">
      <c r="B34" s="36">
        <v>2044</v>
      </c>
      <c r="C34" s="37">
        <f t="shared" si="1"/>
        <v>173.00225875187496</v>
      </c>
      <c r="D34" s="38">
        <f t="shared" si="4"/>
        <v>346.00451750374992</v>
      </c>
      <c r="E34" s="39">
        <f t="shared" si="2"/>
        <v>519.00677625562491</v>
      </c>
      <c r="H34" s="36">
        <v>2044</v>
      </c>
      <c r="I34" s="37">
        <f t="shared" si="3"/>
        <v>173.13418700237077</v>
      </c>
      <c r="J34" s="38">
        <f t="shared" si="3"/>
        <v>346.26837400474153</v>
      </c>
      <c r="K34" s="39">
        <f t="shared" si="3"/>
        <v>519.40256100711235</v>
      </c>
    </row>
    <row r="35" spans="2:11" s="30" customFormat="1">
      <c r="B35" s="36">
        <v>2045</v>
      </c>
      <c r="C35" s="37">
        <f t="shared" si="1"/>
        <v>175.59729263315307</v>
      </c>
      <c r="D35" s="38">
        <f t="shared" si="4"/>
        <v>351.19458526630615</v>
      </c>
      <c r="E35" s="39">
        <f t="shared" si="2"/>
        <v>526.79187789945922</v>
      </c>
      <c r="H35" s="36">
        <v>2045</v>
      </c>
      <c r="I35" s="37">
        <f t="shared" si="3"/>
        <v>175.73119980740631</v>
      </c>
      <c r="J35" s="38">
        <f t="shared" si="3"/>
        <v>351.46239961481263</v>
      </c>
      <c r="K35" s="39">
        <f t="shared" si="3"/>
        <v>527.19359942221899</v>
      </c>
    </row>
    <row r="36" spans="2:11" s="30" customFormat="1">
      <c r="B36" s="36">
        <v>2046</v>
      </c>
      <c r="C36" s="37">
        <f t="shared" si="1"/>
        <v>178.23125202265035</v>
      </c>
      <c r="D36" s="38">
        <f t="shared" si="4"/>
        <v>356.4625040453007</v>
      </c>
      <c r="E36" s="39">
        <f t="shared" si="2"/>
        <v>534.69375606795109</v>
      </c>
      <c r="H36" s="36">
        <v>2046</v>
      </c>
      <c r="I36" s="37">
        <f t="shared" si="3"/>
        <v>178.36716780451741</v>
      </c>
      <c r="J36" s="38">
        <f t="shared" si="3"/>
        <v>356.73433560903482</v>
      </c>
      <c r="K36" s="39">
        <f t="shared" si="3"/>
        <v>535.10150341355222</v>
      </c>
    </row>
    <row r="37" spans="2:11" s="30" customFormat="1">
      <c r="B37" s="36">
        <v>2047</v>
      </c>
      <c r="C37" s="37">
        <f t="shared" si="1"/>
        <v>180.90472080299008</v>
      </c>
      <c r="D37" s="38">
        <f t="shared" si="4"/>
        <v>361.80944160598017</v>
      </c>
      <c r="E37" s="39">
        <f t="shared" si="2"/>
        <v>542.7141624089702</v>
      </c>
      <c r="H37" s="36">
        <v>2047</v>
      </c>
      <c r="I37" s="37">
        <f t="shared" si="3"/>
        <v>181.04267532158514</v>
      </c>
      <c r="J37" s="38">
        <f t="shared" si="3"/>
        <v>362.08535064317027</v>
      </c>
      <c r="K37" s="39">
        <f t="shared" si="3"/>
        <v>543.12802596475535</v>
      </c>
    </row>
    <row r="38" spans="2:11" s="30" customFormat="1">
      <c r="B38" s="36">
        <v>2048</v>
      </c>
      <c r="C38" s="37">
        <f t="shared" si="1"/>
        <v>183.61829161503491</v>
      </c>
      <c r="D38" s="38">
        <f t="shared" si="4"/>
        <v>367.23658323006981</v>
      </c>
      <c r="E38" s="39">
        <f t="shared" si="2"/>
        <v>550.85487484510475</v>
      </c>
      <c r="H38" s="36">
        <v>2048</v>
      </c>
      <c r="I38" s="37">
        <f t="shared" si="3"/>
        <v>183.75831545140889</v>
      </c>
      <c r="J38" s="38">
        <f t="shared" si="3"/>
        <v>367.51663090281778</v>
      </c>
      <c r="K38" s="39">
        <f t="shared" si="3"/>
        <v>551.2749463542267</v>
      </c>
    </row>
    <row r="39" spans="2:11" s="30" customFormat="1">
      <c r="B39" s="36">
        <v>2049</v>
      </c>
      <c r="C39" s="37">
        <f t="shared" si="1"/>
        <v>186.37256598926041</v>
      </c>
      <c r="D39" s="38">
        <f t="shared" si="4"/>
        <v>372.74513197852082</v>
      </c>
      <c r="E39" s="39">
        <f t="shared" si="2"/>
        <v>559.11769796778117</v>
      </c>
      <c r="H39" s="36">
        <v>2049</v>
      </c>
      <c r="I39" s="37">
        <f t="shared" si="3"/>
        <v>186.51469018317999</v>
      </c>
      <c r="J39" s="38">
        <f t="shared" si="3"/>
        <v>373.02938036635999</v>
      </c>
      <c r="K39" s="39">
        <f t="shared" si="3"/>
        <v>559.54407054953992</v>
      </c>
    </row>
    <row r="40" spans="2:11" s="30" customFormat="1" ht="13.5" thickBot="1">
      <c r="B40" s="43">
        <v>2050</v>
      </c>
      <c r="C40" s="44">
        <f t="shared" si="1"/>
        <v>189.16815447909929</v>
      </c>
      <c r="D40" s="45">
        <f t="shared" si="4"/>
        <v>378.33630895819857</v>
      </c>
      <c r="E40" s="46">
        <f t="shared" si="2"/>
        <v>567.50446343729789</v>
      </c>
      <c r="H40" s="43">
        <v>2050</v>
      </c>
      <c r="I40" s="44">
        <f t="shared" si="3"/>
        <v>189.31241053592768</v>
      </c>
      <c r="J40" s="45">
        <f t="shared" si="3"/>
        <v>378.62482107185537</v>
      </c>
      <c r="K40" s="46">
        <f t="shared" si="3"/>
        <v>567.93723160778302</v>
      </c>
    </row>
    <row r="41" spans="2:11" s="30" customFormat="1"/>
    <row r="42" spans="2:11" s="30" customFormat="1">
      <c r="B42" s="30" t="s">
        <v>213</v>
      </c>
    </row>
    <row r="43" spans="2:11" s="30" customFormat="1">
      <c r="B43" s="30" t="s">
        <v>214</v>
      </c>
    </row>
    <row r="44" spans="2:11" s="30" customFormat="1">
      <c r="B44" s="30" t="s">
        <v>215</v>
      </c>
      <c r="C44" s="47"/>
      <c r="D44" s="47"/>
      <c r="E44" s="47"/>
    </row>
    <row r="45" spans="2:11" s="30" customFormat="1"/>
    <row r="46" spans="2:11" s="30" customFormat="1">
      <c r="B46" s="30" t="s">
        <v>216</v>
      </c>
    </row>
    <row r="47" spans="2:11" s="30" customFormat="1">
      <c r="B47" s="48" t="s">
        <v>217</v>
      </c>
    </row>
    <row r="48" spans="2:11" s="30" customFormat="1"/>
  </sheetData>
  <mergeCells count="5">
    <mergeCell ref="C4:L4"/>
    <mergeCell ref="B6:F6"/>
    <mergeCell ref="H6:K6"/>
    <mergeCell ref="C8:E8"/>
    <mergeCell ref="I8:K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6A8A9-9844-445D-981F-1D0E5F21DF96}">
  <sheetPr>
    <tabColor theme="0" tint="-4.9989318521683403E-2"/>
    <pageSetUpPr fitToPage="1"/>
  </sheetPr>
  <dimension ref="A1:Q108"/>
  <sheetViews>
    <sheetView showGridLines="0" zoomScaleNormal="100" workbookViewId="0">
      <selection activeCell="B2" sqref="B2"/>
    </sheetView>
  </sheetViews>
  <sheetFormatPr defaultColWidth="0" defaultRowHeight="12.75" zeroHeight="1"/>
  <cols>
    <col min="1" max="1" width="3.28515625" style="3" customWidth="1"/>
    <col min="2" max="2" width="11.28515625" style="3" customWidth="1"/>
    <col min="3" max="3" width="14.28515625" style="4" customWidth="1"/>
    <col min="4" max="4" width="12.28515625" style="5" customWidth="1"/>
    <col min="5" max="6" width="11.28515625" style="6" customWidth="1"/>
    <col min="7" max="7" width="2.28515625" style="3" customWidth="1"/>
    <col min="8" max="8" width="9.28515625" style="7" customWidth="1"/>
    <col min="9" max="9" width="13.7109375" style="8" customWidth="1"/>
    <col min="10" max="10" width="12.28515625" style="9" customWidth="1"/>
    <col min="11" max="11" width="14" style="10" customWidth="1"/>
    <col min="12" max="12" width="8.7109375" style="3" customWidth="1"/>
    <col min="13" max="17" width="0" style="3" hidden="1" customWidth="1"/>
    <col min="18" max="16384" width="8.7109375" style="3" hidden="1"/>
  </cols>
  <sheetData>
    <row r="1" spans="1:17"/>
    <row r="2" spans="1:17" s="237" customFormat="1">
      <c r="A2" s="3"/>
      <c r="B2" s="392" t="s">
        <v>218</v>
      </c>
      <c r="C2" s="393"/>
      <c r="D2" s="393"/>
      <c r="E2" s="393"/>
      <c r="F2" s="393"/>
      <c r="G2" s="393"/>
      <c r="H2" s="393"/>
      <c r="I2" s="393"/>
      <c r="J2" s="393"/>
      <c r="K2" s="393"/>
    </row>
    <row r="3" spans="1:17" ht="12.4" customHeight="1">
      <c r="B3" s="394"/>
      <c r="C3" s="26"/>
      <c r="D3" s="26"/>
      <c r="E3" s="26"/>
      <c r="F3" s="26"/>
      <c r="G3" s="26"/>
      <c r="H3" s="26"/>
      <c r="I3" s="26"/>
      <c r="J3" s="26"/>
      <c r="K3" s="26"/>
    </row>
    <row r="4" spans="1:17" ht="33" customHeight="1">
      <c r="B4" s="28" t="s">
        <v>205</v>
      </c>
      <c r="C4" s="309" t="s">
        <v>219</v>
      </c>
      <c r="D4" s="309"/>
      <c r="E4" s="309"/>
      <c r="F4" s="309"/>
      <c r="G4" s="309"/>
      <c r="H4" s="309"/>
      <c r="I4" s="309"/>
      <c r="J4" s="309"/>
      <c r="K4" s="310"/>
    </row>
    <row r="5" spans="1:17" s="7" customFormat="1">
      <c r="B5" s="208" t="s">
        <v>220</v>
      </c>
      <c r="C5" s="335"/>
      <c r="D5" s="336"/>
      <c r="E5" s="337"/>
      <c r="F5" s="337"/>
      <c r="G5" s="338"/>
      <c r="H5" s="338"/>
      <c r="I5" s="339"/>
      <c r="J5" s="340"/>
      <c r="K5" s="341"/>
      <c r="L5" s="338"/>
    </row>
    <row r="6" spans="1:17" ht="15" customHeight="1">
      <c r="B6" s="342" t="s">
        <v>221</v>
      </c>
      <c r="C6" s="343"/>
      <c r="D6" s="343"/>
      <c r="E6" s="343"/>
      <c r="F6" s="343"/>
      <c r="G6" s="343"/>
      <c r="H6" s="343"/>
      <c r="I6" s="343"/>
      <c r="J6" s="343"/>
      <c r="K6" s="343"/>
      <c r="L6" s="344"/>
    </row>
    <row r="7" spans="1:17">
      <c r="B7" s="345" t="s">
        <v>222</v>
      </c>
      <c r="C7" s="345"/>
      <c r="D7" s="345"/>
      <c r="E7" s="345"/>
      <c r="F7" s="345"/>
      <c r="G7" s="345"/>
      <c r="H7" s="345"/>
      <c r="I7" s="345"/>
      <c r="J7" s="345"/>
      <c r="K7" s="345"/>
      <c r="L7" s="344"/>
    </row>
    <row r="8" spans="1:17" ht="15" customHeight="1">
      <c r="B8" s="498" t="s">
        <v>223</v>
      </c>
      <c r="C8" s="499"/>
      <c r="D8" s="499"/>
      <c r="E8" s="499"/>
      <c r="F8" s="500"/>
      <c r="G8" s="346"/>
      <c r="H8" s="501" t="s">
        <v>224</v>
      </c>
      <c r="I8" s="502"/>
      <c r="J8" s="502"/>
      <c r="K8" s="503"/>
      <c r="L8" s="344"/>
    </row>
    <row r="9" spans="1:17" s="7" customFormat="1" ht="14.25">
      <c r="B9" s="347"/>
      <c r="C9" s="504" t="s">
        <v>225</v>
      </c>
      <c r="D9" s="505"/>
      <c r="E9" s="348" t="s">
        <v>226</v>
      </c>
      <c r="F9" s="349"/>
      <c r="G9" s="350"/>
      <c r="H9" s="351"/>
      <c r="I9" s="506" t="s">
        <v>225</v>
      </c>
      <c r="J9" s="507"/>
      <c r="K9" s="352" t="s">
        <v>227</v>
      </c>
      <c r="L9" s="338"/>
    </row>
    <row r="10" spans="1:17" s="11" customFormat="1" ht="75.2" customHeight="1">
      <c r="B10" s="353" t="s">
        <v>223</v>
      </c>
      <c r="C10" s="354" t="s">
        <v>228</v>
      </c>
      <c r="D10" s="355" t="s">
        <v>229</v>
      </c>
      <c r="E10" s="356" t="s">
        <v>230</v>
      </c>
      <c r="F10" s="356" t="s">
        <v>231</v>
      </c>
      <c r="G10" s="357"/>
      <c r="H10" s="353" t="s">
        <v>224</v>
      </c>
      <c r="I10" s="358" t="s">
        <v>232</v>
      </c>
      <c r="J10" s="355" t="s">
        <v>229</v>
      </c>
      <c r="K10" s="356" t="s">
        <v>233</v>
      </c>
      <c r="L10" s="359"/>
    </row>
    <row r="11" spans="1:17" s="11" customFormat="1">
      <c r="B11" s="360" t="s">
        <v>234</v>
      </c>
      <c r="C11" s="361">
        <v>3.6963815052342968</v>
      </c>
      <c r="D11" s="362"/>
      <c r="E11" s="363">
        <v>19565</v>
      </c>
      <c r="F11" s="364">
        <v>19579</v>
      </c>
      <c r="G11" s="365"/>
      <c r="H11" s="366" t="s">
        <v>235</v>
      </c>
      <c r="I11" s="361">
        <v>3.6756000000000002</v>
      </c>
      <c r="J11" s="362"/>
      <c r="K11" s="363">
        <v>19160</v>
      </c>
      <c r="L11" s="367"/>
      <c r="P11" s="4"/>
      <c r="Q11" s="4"/>
    </row>
    <row r="12" spans="1:17" s="11" customFormat="1">
      <c r="B12" s="360" t="s">
        <v>236</v>
      </c>
      <c r="C12" s="361">
        <v>3.9278613095942174</v>
      </c>
      <c r="D12" s="362">
        <v>6.2623353144725851</v>
      </c>
      <c r="E12" s="363">
        <v>21149</v>
      </c>
      <c r="F12" s="364">
        <v>21125</v>
      </c>
      <c r="G12" s="365"/>
      <c r="H12" s="366" t="s">
        <v>237</v>
      </c>
      <c r="I12" s="361">
        <v>3.9304000000000001</v>
      </c>
      <c r="J12" s="362">
        <v>6.9322015453259302</v>
      </c>
      <c r="K12" s="363">
        <v>20832</v>
      </c>
      <c r="L12" s="367"/>
      <c r="P12" s="4"/>
      <c r="Q12" s="4"/>
    </row>
    <row r="13" spans="1:17" s="11" customFormat="1">
      <c r="B13" s="360" t="s">
        <v>238</v>
      </c>
      <c r="C13" s="361">
        <v>4.1088324871863398</v>
      </c>
      <c r="D13" s="362">
        <v>4.6073718832709565</v>
      </c>
      <c r="E13" s="363">
        <v>22499</v>
      </c>
      <c r="F13" s="364">
        <v>22514</v>
      </c>
      <c r="G13" s="365"/>
      <c r="H13" s="366" t="s">
        <v>239</v>
      </c>
      <c r="I13" s="361">
        <v>4.0877999999999997</v>
      </c>
      <c r="J13" s="362">
        <v>4.0046814573580178</v>
      </c>
      <c r="K13" s="363">
        <v>22093</v>
      </c>
      <c r="L13" s="367"/>
      <c r="P13" s="4"/>
      <c r="Q13" s="4"/>
    </row>
    <row r="14" spans="1:17" s="11" customFormat="1">
      <c r="B14" s="360" t="s">
        <v>240</v>
      </c>
      <c r="C14" s="361">
        <v>4.2081846014383881</v>
      </c>
      <c r="D14" s="362">
        <v>2.4180132570963742</v>
      </c>
      <c r="E14" s="363">
        <v>23325</v>
      </c>
      <c r="F14" s="364">
        <v>23296</v>
      </c>
      <c r="G14" s="365"/>
      <c r="H14" s="366" t="s">
        <v>241</v>
      </c>
      <c r="I14" s="361">
        <v>4.2374000000000001</v>
      </c>
      <c r="J14" s="362">
        <v>3.6596702382699839</v>
      </c>
      <c r="K14" s="363">
        <v>23210</v>
      </c>
      <c r="L14" s="367"/>
      <c r="P14" s="4"/>
      <c r="Q14" s="4"/>
    </row>
    <row r="15" spans="1:17" s="11" customFormat="1">
      <c r="B15" s="360" t="s">
        <v>242</v>
      </c>
      <c r="C15" s="361">
        <v>4.2288651739202825</v>
      </c>
      <c r="D15" s="362">
        <v>0.49143691260182826</v>
      </c>
      <c r="E15" s="363">
        <v>24862</v>
      </c>
      <c r="F15" s="364">
        <v>24916</v>
      </c>
      <c r="G15" s="365"/>
      <c r="H15" s="366" t="s">
        <v>243</v>
      </c>
      <c r="I15" s="361">
        <v>4.2682000000000002</v>
      </c>
      <c r="J15" s="362">
        <v>0.72686081087459675</v>
      </c>
      <c r="K15" s="363">
        <v>24378</v>
      </c>
      <c r="L15" s="367"/>
      <c r="P15" s="4"/>
      <c r="Q15" s="4"/>
    </row>
    <row r="16" spans="1:17" s="11" customFormat="1">
      <c r="B16" s="360" t="s">
        <v>244</v>
      </c>
      <c r="C16" s="361">
        <v>4.3150799763357774</v>
      </c>
      <c r="D16" s="362">
        <v>2.0387219471357914</v>
      </c>
      <c r="E16" s="363">
        <v>26628</v>
      </c>
      <c r="F16" s="364">
        <v>26646</v>
      </c>
      <c r="G16" s="365"/>
      <c r="H16" s="366" t="s">
        <v>245</v>
      </c>
      <c r="I16" s="361">
        <v>4.3125</v>
      </c>
      <c r="J16" s="362">
        <v>1.0379082517220324</v>
      </c>
      <c r="K16" s="363">
        <v>26189</v>
      </c>
      <c r="L16" s="367"/>
      <c r="P16" s="4"/>
      <c r="Q16" s="4"/>
    </row>
    <row r="17" spans="2:17" s="11" customFormat="1">
      <c r="B17" s="360" t="s">
        <v>246</v>
      </c>
      <c r="C17" s="361">
        <v>4.4728246480545026</v>
      </c>
      <c r="D17" s="362">
        <v>3.6556604416096294</v>
      </c>
      <c r="E17" s="363">
        <v>28128</v>
      </c>
      <c r="F17" s="364">
        <v>28157</v>
      </c>
      <c r="G17" s="365"/>
      <c r="H17" s="366" t="s">
        <v>247</v>
      </c>
      <c r="I17" s="361">
        <v>4.4759000000000002</v>
      </c>
      <c r="J17" s="362">
        <v>3.7889855072463821</v>
      </c>
      <c r="K17" s="363">
        <v>27905</v>
      </c>
      <c r="L17" s="367"/>
      <c r="P17" s="4"/>
      <c r="Q17" s="4"/>
    </row>
    <row r="18" spans="2:17" s="11" customFormat="1">
      <c r="B18" s="360" t="s">
        <v>248</v>
      </c>
      <c r="C18" s="361">
        <v>4.6134397316501907</v>
      </c>
      <c r="D18" s="362">
        <v>3.1437647272143781</v>
      </c>
      <c r="E18" s="363">
        <v>29440</v>
      </c>
      <c r="F18" s="364">
        <v>29457</v>
      </c>
      <c r="G18" s="365"/>
      <c r="H18" s="366" t="s">
        <v>249</v>
      </c>
      <c r="I18" s="361">
        <v>4.6372</v>
      </c>
      <c r="J18" s="362">
        <v>3.6037444983131834</v>
      </c>
      <c r="K18" s="363">
        <v>29224</v>
      </c>
      <c r="L18" s="367"/>
      <c r="P18" s="4"/>
      <c r="Q18" s="4"/>
    </row>
    <row r="19" spans="2:17" s="11" customFormat="1">
      <c r="B19" s="360" t="s">
        <v>250</v>
      </c>
      <c r="C19" s="361">
        <v>4.6898392079475499</v>
      </c>
      <c r="D19" s="362">
        <v>1.6560198190782853</v>
      </c>
      <c r="E19" s="363">
        <v>31913</v>
      </c>
      <c r="F19" s="364">
        <v>31869</v>
      </c>
      <c r="G19" s="365"/>
      <c r="H19" s="366" t="s">
        <v>251</v>
      </c>
      <c r="I19" s="361">
        <v>4.7049000000000003</v>
      </c>
      <c r="J19" s="362">
        <v>1.4599327180195014</v>
      </c>
      <c r="K19" s="363">
        <v>31090</v>
      </c>
      <c r="L19" s="367"/>
      <c r="P19" s="4"/>
    </row>
    <row r="20" spans="2:17" ht="12.75" customHeight="1">
      <c r="B20" s="368" t="s">
        <v>252</v>
      </c>
      <c r="C20" s="369">
        <v>4.9109164436140258</v>
      </c>
      <c r="D20" s="362">
        <v>4.7139619476043313</v>
      </c>
      <c r="E20" s="209">
        <v>34844</v>
      </c>
      <c r="F20" s="210">
        <v>34912</v>
      </c>
      <c r="G20" s="365"/>
      <c r="H20" s="366" t="s">
        <v>253</v>
      </c>
      <c r="I20" s="369">
        <v>4.8733000000000004</v>
      </c>
      <c r="J20" s="370">
        <v>3.5792471678462898</v>
      </c>
      <c r="K20" s="209">
        <v>34038</v>
      </c>
      <c r="L20" s="367"/>
      <c r="P20" s="4"/>
    </row>
    <row r="21" spans="2:17">
      <c r="B21" s="368" t="s">
        <v>254</v>
      </c>
      <c r="C21" s="371">
        <v>5.1755041290485604</v>
      </c>
      <c r="D21" s="362">
        <v>5.3877456167798297</v>
      </c>
      <c r="E21" s="211">
        <v>37451</v>
      </c>
      <c r="F21" s="212">
        <v>37406</v>
      </c>
      <c r="G21" s="365"/>
      <c r="H21" s="366" t="s">
        <v>255</v>
      </c>
      <c r="I21" s="369">
        <v>5.1630000000000003</v>
      </c>
      <c r="J21" s="370">
        <v>5.9446371042209556</v>
      </c>
      <c r="K21" s="209">
        <v>36818</v>
      </c>
      <c r="L21" s="367"/>
      <c r="P21" s="4"/>
    </row>
    <row r="22" spans="2:17">
      <c r="B22" s="368" t="s">
        <v>256</v>
      </c>
      <c r="C22" s="371">
        <v>5.4396437370591002</v>
      </c>
      <c r="D22" s="362">
        <v>5.1036498363126217</v>
      </c>
      <c r="E22" s="211">
        <v>39939</v>
      </c>
      <c r="F22" s="212">
        <v>39935</v>
      </c>
      <c r="G22" s="365"/>
      <c r="H22" s="366" t="s">
        <v>257</v>
      </c>
      <c r="I22" s="369">
        <v>5.4386999999999999</v>
      </c>
      <c r="J22" s="370">
        <v>5.3399186519465349</v>
      </c>
      <c r="K22" s="209">
        <v>39383</v>
      </c>
      <c r="L22" s="367"/>
    </row>
    <row r="23" spans="2:17">
      <c r="B23" s="368" t="s">
        <v>258</v>
      </c>
      <c r="C23" s="371">
        <v>5.5882091689149203</v>
      </c>
      <c r="D23" s="362">
        <v>2.731161065635169</v>
      </c>
      <c r="E23" s="211">
        <v>42498</v>
      </c>
      <c r="F23" s="212">
        <v>42606</v>
      </c>
      <c r="G23" s="365"/>
      <c r="H23" s="366" t="s">
        <v>259</v>
      </c>
      <c r="I23" s="369">
        <v>5.5991</v>
      </c>
      <c r="J23" s="370">
        <v>2.9492341919944121</v>
      </c>
      <c r="K23" s="209">
        <v>41666</v>
      </c>
      <c r="L23" s="367"/>
    </row>
    <row r="24" spans="2:17">
      <c r="B24" s="368" t="s">
        <v>260</v>
      </c>
      <c r="C24" s="371">
        <v>5.8806341409948644</v>
      </c>
      <c r="D24" s="362">
        <v>5.2328923853923168</v>
      </c>
      <c r="E24" s="211">
        <v>46753</v>
      </c>
      <c r="F24" s="212">
        <v>46775</v>
      </c>
      <c r="G24" s="365"/>
      <c r="H24" s="366" t="s">
        <v>261</v>
      </c>
      <c r="I24" s="369">
        <v>5.8341000000000003</v>
      </c>
      <c r="J24" s="370">
        <v>4.1971031058563044</v>
      </c>
      <c r="K24" s="209">
        <v>45786</v>
      </c>
      <c r="L24" s="367"/>
    </row>
    <row r="25" spans="2:17">
      <c r="B25" s="368" t="s">
        <v>262</v>
      </c>
      <c r="C25" s="371">
        <v>6.2864117965921045</v>
      </c>
      <c r="D25" s="362">
        <v>6.9002363668315549</v>
      </c>
      <c r="E25" s="211">
        <v>50834</v>
      </c>
      <c r="F25" s="212">
        <v>50889</v>
      </c>
      <c r="G25" s="365"/>
      <c r="H25" s="366" t="s">
        <v>263</v>
      </c>
      <c r="I25" s="369">
        <v>6.2207999999999997</v>
      </c>
      <c r="J25" s="370">
        <v>6.6282717128605837</v>
      </c>
      <c r="K25" s="209">
        <v>49754</v>
      </c>
      <c r="L25" s="367"/>
    </row>
    <row r="26" spans="2:17">
      <c r="B26" s="368" t="s">
        <v>264</v>
      </c>
      <c r="C26" s="371">
        <v>6.9066486915468372</v>
      </c>
      <c r="D26" s="362">
        <v>9.8663103058403898</v>
      </c>
      <c r="E26" s="211">
        <v>57698</v>
      </c>
      <c r="F26" s="212">
        <v>57781</v>
      </c>
      <c r="G26" s="365"/>
      <c r="H26" s="366" t="s">
        <v>265</v>
      </c>
      <c r="I26" s="369">
        <v>6.8186999999999998</v>
      </c>
      <c r="J26" s="370">
        <v>9.6113040123456805</v>
      </c>
      <c r="K26" s="209">
        <v>56020</v>
      </c>
      <c r="L26" s="367"/>
    </row>
    <row r="27" spans="2:17">
      <c r="B27" s="368" t="s">
        <v>266</v>
      </c>
      <c r="C27" s="371">
        <v>7.4285656484457316</v>
      </c>
      <c r="D27" s="362">
        <v>7.5567323633772956</v>
      </c>
      <c r="E27" s="211">
        <v>64537</v>
      </c>
      <c r="F27" s="212">
        <v>64444</v>
      </c>
      <c r="G27" s="365"/>
      <c r="H27" s="366" t="s">
        <v>267</v>
      </c>
      <c r="I27" s="369">
        <v>7.3834999999999997</v>
      </c>
      <c r="J27" s="370">
        <v>8.283103817443207</v>
      </c>
      <c r="K27" s="209">
        <v>62841</v>
      </c>
      <c r="L27" s="367"/>
    </row>
    <row r="28" spans="2:17">
      <c r="B28" s="368" t="s">
        <v>268</v>
      </c>
      <c r="C28" s="371">
        <v>8.0594787905330953</v>
      </c>
      <c r="D28" s="362">
        <v>8.4930681365031599</v>
      </c>
      <c r="E28" s="211">
        <v>73843</v>
      </c>
      <c r="F28" s="212">
        <v>73945</v>
      </c>
      <c r="G28" s="365"/>
      <c r="H28" s="366" t="s">
        <v>269</v>
      </c>
      <c r="I28" s="369">
        <v>7.9412000000000003</v>
      </c>
      <c r="J28" s="370">
        <v>7.5533283673054852</v>
      </c>
      <c r="K28" s="209">
        <v>70502</v>
      </c>
      <c r="L28" s="367"/>
    </row>
    <row r="29" spans="2:17">
      <c r="B29" s="368" t="s">
        <v>270</v>
      </c>
      <c r="C29" s="371">
        <v>8.7682895726180519</v>
      </c>
      <c r="D29" s="362">
        <v>8.7947471605427729</v>
      </c>
      <c r="E29" s="211">
        <v>82737</v>
      </c>
      <c r="F29" s="212">
        <v>82761</v>
      </c>
      <c r="G29" s="365"/>
      <c r="H29" s="366" t="s">
        <v>271</v>
      </c>
      <c r="I29" s="369">
        <v>8.6450999999999993</v>
      </c>
      <c r="J29" s="370">
        <v>8.8638996625195059</v>
      </c>
      <c r="K29" s="209">
        <v>81687</v>
      </c>
      <c r="L29" s="367"/>
    </row>
    <row r="30" spans="2:17">
      <c r="B30" s="368" t="s">
        <v>272</v>
      </c>
      <c r="C30" s="371">
        <v>10.547724855570852</v>
      </c>
      <c r="D30" s="362">
        <v>20.293984000137137</v>
      </c>
      <c r="E30" s="211">
        <v>98039</v>
      </c>
      <c r="F30" s="212">
        <v>98210</v>
      </c>
      <c r="G30" s="365"/>
      <c r="H30" s="366" t="s">
        <v>273</v>
      </c>
      <c r="I30" s="369">
        <v>10.041600000000001</v>
      </c>
      <c r="J30" s="370">
        <v>16.153659298330865</v>
      </c>
      <c r="K30" s="209">
        <v>92534</v>
      </c>
      <c r="L30" s="367"/>
    </row>
    <row r="31" spans="2:17">
      <c r="B31" s="368" t="s">
        <v>274</v>
      </c>
      <c r="C31" s="371">
        <v>13.132087678358051</v>
      </c>
      <c r="D31" s="362">
        <v>24.501613932622163</v>
      </c>
      <c r="E31" s="211">
        <v>120680</v>
      </c>
      <c r="F31" s="212">
        <v>120564</v>
      </c>
      <c r="G31" s="365"/>
      <c r="H31" s="366" t="s">
        <v>275</v>
      </c>
      <c r="I31" s="369">
        <v>12.6676</v>
      </c>
      <c r="J31" s="370">
        <v>26.151210962396419</v>
      </c>
      <c r="K31" s="209">
        <v>114936</v>
      </c>
      <c r="L31" s="367"/>
    </row>
    <row r="32" spans="2:17">
      <c r="B32" s="368" t="s">
        <v>276</v>
      </c>
      <c r="C32" s="371">
        <v>14.960021658737146</v>
      </c>
      <c r="D32" s="362">
        <v>13.919599268222735</v>
      </c>
      <c r="E32" s="211">
        <v>141863</v>
      </c>
      <c r="F32" s="212">
        <v>142376</v>
      </c>
      <c r="G32" s="365"/>
      <c r="H32" s="366" t="s">
        <v>277</v>
      </c>
      <c r="I32" s="369">
        <v>14.6271</v>
      </c>
      <c r="J32" s="370">
        <v>15.468597050743632</v>
      </c>
      <c r="K32" s="209">
        <v>136800</v>
      </c>
      <c r="L32" s="367"/>
    </row>
    <row r="33" spans="2:12">
      <c r="B33" s="368" t="s">
        <v>278</v>
      </c>
      <c r="C33" s="371">
        <v>17.018798381239321</v>
      </c>
      <c r="D33" s="362">
        <v>13.761856563220828</v>
      </c>
      <c r="E33" s="211">
        <v>165822</v>
      </c>
      <c r="F33" s="212">
        <v>165605</v>
      </c>
      <c r="G33" s="365"/>
      <c r="H33" s="366" t="s">
        <v>279</v>
      </c>
      <c r="I33" s="369">
        <v>16.655200000000001</v>
      </c>
      <c r="J33" s="370">
        <v>13.86535950393448</v>
      </c>
      <c r="K33" s="209">
        <v>159524</v>
      </c>
      <c r="L33" s="367"/>
    </row>
    <row r="34" spans="2:12" ht="15">
      <c r="B34" s="368" t="s">
        <v>280</v>
      </c>
      <c r="C34" s="371">
        <v>18.934831049481112</v>
      </c>
      <c r="D34" s="362">
        <v>11.25833108378515</v>
      </c>
      <c r="E34" s="211">
        <v>192026</v>
      </c>
      <c r="F34" s="212">
        <v>192145</v>
      </c>
      <c r="G34" s="365"/>
      <c r="H34" s="366" t="s">
        <v>281</v>
      </c>
      <c r="I34" s="369">
        <v>18.622199999999999</v>
      </c>
      <c r="J34" s="370">
        <v>11.810125366251974</v>
      </c>
      <c r="K34" s="209">
        <v>185837</v>
      </c>
      <c r="L34" s="367"/>
    </row>
    <row r="35" spans="2:12" ht="15">
      <c r="B35" s="368" t="s">
        <v>282</v>
      </c>
      <c r="C35" s="371">
        <v>22.127575704631703</v>
      </c>
      <c r="D35" s="362">
        <v>16.861754122902958</v>
      </c>
      <c r="E35" s="211">
        <v>232168</v>
      </c>
      <c r="F35" s="212">
        <v>232203</v>
      </c>
      <c r="G35" s="365"/>
      <c r="H35" s="366" t="s">
        <v>283</v>
      </c>
      <c r="I35" s="369">
        <v>21.311900000000001</v>
      </c>
      <c r="J35" s="370">
        <v>14.44351365574423</v>
      </c>
      <c r="K35" s="209">
        <v>220586</v>
      </c>
      <c r="L35" s="367"/>
    </row>
    <row r="36" spans="2:12" ht="15">
      <c r="B36" s="368" t="s">
        <v>284</v>
      </c>
      <c r="C36" s="371">
        <v>26.358237149674679</v>
      </c>
      <c r="D36" s="362">
        <v>19.119407844382259</v>
      </c>
      <c r="E36" s="211">
        <v>267048</v>
      </c>
      <c r="F36" s="212">
        <v>267330</v>
      </c>
      <c r="G36" s="365"/>
      <c r="H36" s="366" t="s">
        <v>285</v>
      </c>
      <c r="I36" s="369">
        <v>25.6187</v>
      </c>
      <c r="J36" s="370">
        <v>20.208428155162135</v>
      </c>
      <c r="K36" s="209">
        <v>259499</v>
      </c>
      <c r="L36" s="367"/>
    </row>
    <row r="37" spans="2:12" ht="15">
      <c r="B37" s="368" t="s">
        <v>286</v>
      </c>
      <c r="C37" s="371">
        <v>29.134711920862912</v>
      </c>
      <c r="D37" s="362">
        <v>10.533613289166805</v>
      </c>
      <c r="E37" s="211">
        <v>297719</v>
      </c>
      <c r="F37" s="212">
        <v>297165</v>
      </c>
      <c r="G37" s="365"/>
      <c r="H37" s="366" t="s">
        <v>287</v>
      </c>
      <c r="I37" s="369">
        <v>28.776700000000002</v>
      </c>
      <c r="J37" s="370">
        <v>12.326933060615882</v>
      </c>
      <c r="K37" s="209">
        <v>289653</v>
      </c>
      <c r="L37" s="367"/>
    </row>
    <row r="38" spans="2:12" ht="15">
      <c r="B38" s="368" t="s">
        <v>288</v>
      </c>
      <c r="C38" s="371">
        <v>31.277996017210921</v>
      </c>
      <c r="D38" s="362">
        <v>7.3564622920236804</v>
      </c>
      <c r="E38" s="211">
        <v>326894</v>
      </c>
      <c r="F38" s="212">
        <v>327154</v>
      </c>
      <c r="G38" s="365"/>
      <c r="H38" s="366" t="s">
        <v>289</v>
      </c>
      <c r="I38" s="369">
        <v>31.080400000000001</v>
      </c>
      <c r="J38" s="370">
        <v>8.0054349525831618</v>
      </c>
      <c r="K38" s="209">
        <v>318999</v>
      </c>
      <c r="L38" s="367"/>
    </row>
    <row r="39" spans="2:12" ht="15">
      <c r="B39" s="368" t="s">
        <v>290</v>
      </c>
      <c r="C39" s="371">
        <v>32.771599633318701</v>
      </c>
      <c r="D39" s="362">
        <v>4.7752535529639273</v>
      </c>
      <c r="E39" s="211">
        <v>357532</v>
      </c>
      <c r="F39" s="212">
        <v>356789</v>
      </c>
      <c r="G39" s="365"/>
      <c r="H39" s="366" t="s">
        <v>291</v>
      </c>
      <c r="I39" s="369">
        <v>32.802500000000002</v>
      </c>
      <c r="J39" s="370">
        <v>5.5407909808110611</v>
      </c>
      <c r="K39" s="209">
        <v>350813</v>
      </c>
      <c r="L39" s="367"/>
    </row>
    <row r="40" spans="2:12" ht="15">
      <c r="B40" s="368" t="s">
        <v>292</v>
      </c>
      <c r="C40" s="371">
        <v>34.63684096430606</v>
      </c>
      <c r="D40" s="362">
        <v>5.6916395655309389</v>
      </c>
      <c r="E40" s="211">
        <v>385441</v>
      </c>
      <c r="F40" s="212">
        <v>384649</v>
      </c>
      <c r="G40" s="365"/>
      <c r="H40" s="366" t="s">
        <v>293</v>
      </c>
      <c r="I40" s="369">
        <v>34.515099999999997</v>
      </c>
      <c r="J40" s="370">
        <v>5.2209435256458949</v>
      </c>
      <c r="K40" s="209">
        <v>377386</v>
      </c>
      <c r="L40" s="367"/>
    </row>
    <row r="41" spans="2:12" ht="15">
      <c r="B41" s="368" t="s">
        <v>294</v>
      </c>
      <c r="C41" s="371">
        <v>36.564858315891257</v>
      </c>
      <c r="D41" s="362">
        <v>5.5663775849883548</v>
      </c>
      <c r="E41" s="211">
        <v>423319</v>
      </c>
      <c r="F41" s="212">
        <v>423888</v>
      </c>
      <c r="G41" s="365"/>
      <c r="H41" s="366" t="s">
        <v>295</v>
      </c>
      <c r="I41" s="369">
        <v>36.374499999999998</v>
      </c>
      <c r="J41" s="370">
        <v>5.3872073382374701</v>
      </c>
      <c r="K41" s="209">
        <v>414161</v>
      </c>
      <c r="L41" s="367"/>
    </row>
    <row r="42" spans="2:12" ht="15">
      <c r="B42" s="368" t="s">
        <v>296</v>
      </c>
      <c r="C42" s="371">
        <v>38.086560123377417</v>
      </c>
      <c r="D42" s="362">
        <v>4.1616510430311751</v>
      </c>
      <c r="E42" s="211">
        <v>455208</v>
      </c>
      <c r="F42" s="212">
        <v>455919</v>
      </c>
      <c r="G42" s="365"/>
      <c r="H42" s="366" t="s">
        <v>297</v>
      </c>
      <c r="I42" s="369">
        <v>38.005400000000002</v>
      </c>
      <c r="J42" s="370">
        <v>4.4836355138902366</v>
      </c>
      <c r="K42" s="209">
        <v>446361</v>
      </c>
      <c r="L42" s="367"/>
    </row>
    <row r="43" spans="2:12" ht="15">
      <c r="B43" s="368" t="s">
        <v>298</v>
      </c>
      <c r="C43" s="371">
        <v>40.260037922354982</v>
      </c>
      <c r="D43" s="362">
        <v>5.706679185352554</v>
      </c>
      <c r="E43" s="211">
        <v>511132</v>
      </c>
      <c r="F43" s="212">
        <v>511489</v>
      </c>
      <c r="G43" s="365"/>
      <c r="H43" s="366" t="s">
        <v>299</v>
      </c>
      <c r="I43" s="369">
        <v>40.080800000000004</v>
      </c>
      <c r="J43" s="370">
        <v>5.4608029385297927</v>
      </c>
      <c r="K43" s="209">
        <v>496226</v>
      </c>
      <c r="L43" s="367"/>
    </row>
    <row r="44" spans="2:12" ht="15">
      <c r="B44" s="368" t="s">
        <v>300</v>
      </c>
      <c r="C44" s="371">
        <v>42.96351687510613</v>
      </c>
      <c r="D44" s="362">
        <v>6.71504323459666</v>
      </c>
      <c r="E44" s="211">
        <v>570568</v>
      </c>
      <c r="F44" s="212">
        <v>571496</v>
      </c>
      <c r="G44" s="365"/>
      <c r="H44" s="366" t="s">
        <v>301</v>
      </c>
      <c r="I44" s="369">
        <v>42.527999999999999</v>
      </c>
      <c r="J44" s="370">
        <v>6.1056665535617931</v>
      </c>
      <c r="K44" s="209">
        <v>555980</v>
      </c>
      <c r="L44" s="367"/>
    </row>
    <row r="45" spans="2:12" ht="15">
      <c r="B45" s="368" t="s">
        <v>302</v>
      </c>
      <c r="C45" s="371">
        <v>46.363639693120732</v>
      </c>
      <c r="D45" s="362">
        <v>7.9139769397804969</v>
      </c>
      <c r="E45" s="211">
        <v>629075</v>
      </c>
      <c r="F45" s="212">
        <v>628782</v>
      </c>
      <c r="G45" s="365"/>
      <c r="H45" s="366" t="s">
        <v>303</v>
      </c>
      <c r="I45" s="369">
        <v>45.938299999999998</v>
      </c>
      <c r="J45" s="370">
        <v>8.0189522197140697</v>
      </c>
      <c r="K45" s="209">
        <v>615125</v>
      </c>
      <c r="L45" s="367"/>
    </row>
    <row r="46" spans="2:12" ht="15">
      <c r="B46" s="368" t="s">
        <v>304</v>
      </c>
      <c r="C46" s="371">
        <v>50.249899410708061</v>
      </c>
      <c r="D46" s="362">
        <v>8.3821282006985278</v>
      </c>
      <c r="E46" s="211">
        <v>679572</v>
      </c>
      <c r="F46" s="212">
        <v>681140</v>
      </c>
      <c r="G46" s="365"/>
      <c r="H46" s="366" t="s">
        <v>305</v>
      </c>
      <c r="I46" s="369">
        <v>49.719499999999996</v>
      </c>
      <c r="J46" s="370">
        <v>8.231040330182001</v>
      </c>
      <c r="K46" s="209">
        <v>669873</v>
      </c>
      <c r="L46" s="367"/>
    </row>
    <row r="47" spans="2:12" ht="15">
      <c r="B47" s="368" t="s">
        <v>306</v>
      </c>
      <c r="C47" s="371">
        <v>53.236507972609132</v>
      </c>
      <c r="D47" s="362">
        <v>5.9435115232581683</v>
      </c>
      <c r="E47" s="211">
        <v>716288</v>
      </c>
      <c r="F47" s="212">
        <v>714934</v>
      </c>
      <c r="G47" s="365"/>
      <c r="H47" s="366" t="s">
        <v>307</v>
      </c>
      <c r="I47" s="369">
        <v>53.087299999999999</v>
      </c>
      <c r="J47" s="370">
        <v>6.7735998954132732</v>
      </c>
      <c r="K47" s="209">
        <v>706821</v>
      </c>
      <c r="L47" s="367"/>
    </row>
    <row r="48" spans="2:12" ht="15">
      <c r="B48" s="368" t="s">
        <v>308</v>
      </c>
      <c r="C48" s="371">
        <v>54.695667763234859</v>
      </c>
      <c r="D48" s="362">
        <v>2.7409006454301674</v>
      </c>
      <c r="E48" s="211">
        <v>738955</v>
      </c>
      <c r="F48" s="212">
        <v>740734</v>
      </c>
      <c r="G48" s="365"/>
      <c r="H48" s="366" t="s">
        <v>309</v>
      </c>
      <c r="I48" s="369">
        <v>54.827399999999997</v>
      </c>
      <c r="J48" s="370">
        <v>3.2778084400600491</v>
      </c>
      <c r="K48" s="209">
        <v>732295</v>
      </c>
      <c r="L48" s="367"/>
    </row>
    <row r="49" spans="2:12" ht="15">
      <c r="B49" s="368" t="s">
        <v>310</v>
      </c>
      <c r="C49" s="371">
        <v>56.123542473136681</v>
      </c>
      <c r="D49" s="362">
        <v>2.6105809989975213</v>
      </c>
      <c r="E49" s="211">
        <v>783211</v>
      </c>
      <c r="F49" s="212">
        <v>780764</v>
      </c>
      <c r="G49" s="365"/>
      <c r="H49" s="366" t="s">
        <v>311</v>
      </c>
      <c r="I49" s="369">
        <v>56.400599999999997</v>
      </c>
      <c r="J49" s="370">
        <v>2.8693682355902341</v>
      </c>
      <c r="K49" s="209">
        <v>771414</v>
      </c>
      <c r="L49" s="367"/>
    </row>
    <row r="50" spans="2:12" ht="15">
      <c r="B50" s="368" t="s">
        <v>312</v>
      </c>
      <c r="C50" s="371">
        <v>56.916514053929092</v>
      </c>
      <c r="D50" s="362">
        <v>1.4129036512119026</v>
      </c>
      <c r="E50" s="211">
        <v>821875</v>
      </c>
      <c r="F50" s="212">
        <v>821678</v>
      </c>
      <c r="G50" s="365"/>
      <c r="H50" s="366" t="s">
        <v>313</v>
      </c>
      <c r="I50" s="369">
        <v>57.232700000000001</v>
      </c>
      <c r="J50" s="370">
        <v>1.4753389148342466</v>
      </c>
      <c r="K50" s="209">
        <v>812289</v>
      </c>
      <c r="L50" s="367"/>
    </row>
    <row r="51" spans="2:12" ht="15">
      <c r="B51" s="368" t="s">
        <v>314</v>
      </c>
      <c r="C51" s="371">
        <v>58.670684736183439</v>
      </c>
      <c r="D51" s="362">
        <v>3.0820065343289462</v>
      </c>
      <c r="E51" s="211">
        <v>866242</v>
      </c>
      <c r="F51" s="212">
        <v>865562</v>
      </c>
      <c r="G51" s="365"/>
      <c r="H51" s="366" t="s">
        <v>315</v>
      </c>
      <c r="I51" s="369">
        <v>58.681899999999999</v>
      </c>
      <c r="J51" s="370">
        <v>2.5321188760970519</v>
      </c>
      <c r="K51" s="209">
        <v>853228</v>
      </c>
      <c r="L51" s="367"/>
    </row>
    <row r="52" spans="2:12" ht="15">
      <c r="B52" s="368" t="s">
        <v>316</v>
      </c>
      <c r="C52" s="371">
        <v>60.765028034361272</v>
      </c>
      <c r="D52" s="362">
        <v>3.5696588638690416</v>
      </c>
      <c r="E52" s="211">
        <v>924297</v>
      </c>
      <c r="F52" s="212">
        <v>923925</v>
      </c>
      <c r="G52" s="365"/>
      <c r="H52" s="366" t="s">
        <v>317</v>
      </c>
      <c r="I52" s="369">
        <v>61.180500000000002</v>
      </c>
      <c r="J52" s="370">
        <v>4.2578716776382555</v>
      </c>
      <c r="K52" s="209">
        <v>911191</v>
      </c>
      <c r="L52" s="367"/>
    </row>
    <row r="53" spans="2:12" ht="15">
      <c r="B53" s="368" t="s">
        <v>318</v>
      </c>
      <c r="C53" s="371">
        <v>60.508094001057977</v>
      </c>
      <c r="D53" s="362">
        <v>-0.42283208222664681</v>
      </c>
      <c r="E53" s="211">
        <v>962708</v>
      </c>
      <c r="F53" s="212">
        <v>962216</v>
      </c>
      <c r="G53" s="365"/>
      <c r="H53" s="366" t="s">
        <v>319</v>
      </c>
      <c r="I53" s="369">
        <v>60.972099999999998</v>
      </c>
      <c r="J53" s="370">
        <v>-0.34063141033499983</v>
      </c>
      <c r="K53" s="209">
        <v>952585</v>
      </c>
      <c r="L53" s="367"/>
    </row>
    <row r="54" spans="2:12" ht="15">
      <c r="B54" s="368" t="s">
        <v>320</v>
      </c>
      <c r="C54" s="371">
        <v>61.890079629833792</v>
      </c>
      <c r="D54" s="362">
        <v>2.2839682055621382</v>
      </c>
      <c r="E54" s="211">
        <v>1012210</v>
      </c>
      <c r="F54" s="212">
        <v>1013206</v>
      </c>
      <c r="G54" s="365"/>
      <c r="H54" s="366" t="s">
        <v>321</v>
      </c>
      <c r="I54" s="369">
        <v>61.940800000000003</v>
      </c>
      <c r="J54" s="370">
        <v>1.5887594489938932</v>
      </c>
      <c r="K54" s="209">
        <v>998318</v>
      </c>
      <c r="L54" s="367"/>
    </row>
    <row r="55" spans="2:12" ht="15">
      <c r="B55" s="368" t="s">
        <v>322</v>
      </c>
      <c r="C55" s="371">
        <v>62.241368148033501</v>
      </c>
      <c r="D55" s="362">
        <v>0.56760068867381519</v>
      </c>
      <c r="E55" s="211">
        <v>1054714</v>
      </c>
      <c r="F55" s="212">
        <v>1053779</v>
      </c>
      <c r="G55" s="365"/>
      <c r="H55" s="366" t="s">
        <v>323</v>
      </c>
      <c r="I55" s="369">
        <v>62.780200000000001</v>
      </c>
      <c r="J55" s="370">
        <v>1.3551649316766941</v>
      </c>
      <c r="K55" s="209">
        <v>1041970</v>
      </c>
      <c r="L55" s="367"/>
    </row>
    <row r="56" spans="2:12" ht="15">
      <c r="B56" s="368" t="s">
        <v>324</v>
      </c>
      <c r="C56" s="371">
        <v>63.478086219979097</v>
      </c>
      <c r="D56" s="362">
        <v>1.9869712198552782</v>
      </c>
      <c r="E56" s="211">
        <v>1110346</v>
      </c>
      <c r="F56" s="212">
        <v>1108412</v>
      </c>
      <c r="G56" s="365"/>
      <c r="H56" s="366" t="s">
        <v>325</v>
      </c>
      <c r="I56" s="369">
        <v>63.837400000000002</v>
      </c>
      <c r="J56" s="370">
        <v>1.6839704237960402</v>
      </c>
      <c r="K56" s="209">
        <v>1098500</v>
      </c>
      <c r="L56" s="367"/>
    </row>
    <row r="57" spans="2:12" ht="15">
      <c r="B57" s="368" t="s">
        <v>326</v>
      </c>
      <c r="C57" s="371">
        <v>64.803289098022574</v>
      </c>
      <c r="D57" s="362">
        <v>2.0876541133440516</v>
      </c>
      <c r="E57" s="211">
        <v>1151245</v>
      </c>
      <c r="F57" s="212">
        <v>1153602</v>
      </c>
      <c r="G57" s="365"/>
      <c r="H57" s="366" t="s">
        <v>327</v>
      </c>
      <c r="I57" s="369">
        <v>65.019000000000005</v>
      </c>
      <c r="J57" s="370">
        <v>1.8509525763893939</v>
      </c>
      <c r="K57" s="209">
        <v>1142023</v>
      </c>
      <c r="L57" s="367"/>
    </row>
    <row r="58" spans="2:12" ht="15">
      <c r="B58" s="368" t="s">
        <v>328</v>
      </c>
      <c r="C58" s="371">
        <v>66.176780800158582</v>
      </c>
      <c r="D58" s="362">
        <v>2.1194783802693107</v>
      </c>
      <c r="E58" s="211">
        <v>1208514</v>
      </c>
      <c r="F58" s="212">
        <v>1206447</v>
      </c>
      <c r="G58" s="365"/>
      <c r="H58" s="366" t="s">
        <v>329</v>
      </c>
      <c r="I58" s="369">
        <v>66.358500000000006</v>
      </c>
      <c r="J58" s="370">
        <v>2.0601670280994799</v>
      </c>
      <c r="K58" s="209">
        <v>1190336</v>
      </c>
      <c r="L58" s="367"/>
    </row>
    <row r="59" spans="2:12" ht="15" customHeight="1">
      <c r="B59" s="368" t="s">
        <v>330</v>
      </c>
      <c r="C59" s="371">
        <v>67.859689746891632</v>
      </c>
      <c r="D59" s="362">
        <v>2.5430504874740261</v>
      </c>
      <c r="E59" s="211">
        <v>1275904</v>
      </c>
      <c r="F59" s="212">
        <v>1275183</v>
      </c>
      <c r="G59" s="365"/>
      <c r="H59" s="366" t="s">
        <v>331</v>
      </c>
      <c r="I59" s="369">
        <v>68.173599999999993</v>
      </c>
      <c r="J59" s="370">
        <v>2.7352938960343987</v>
      </c>
      <c r="K59" s="209">
        <v>1259970</v>
      </c>
      <c r="L59" s="367"/>
    </row>
    <row r="60" spans="2:12" ht="15" customHeight="1">
      <c r="B60" s="368" t="s">
        <v>332</v>
      </c>
      <c r="C60" s="371">
        <v>69.8741003044384</v>
      </c>
      <c r="D60" s="362">
        <v>2.9684936153705879</v>
      </c>
      <c r="E60" s="211">
        <v>1341848</v>
      </c>
      <c r="F60" s="212">
        <v>1339834</v>
      </c>
      <c r="G60" s="365"/>
      <c r="H60" s="366" t="s">
        <v>333</v>
      </c>
      <c r="I60" s="369">
        <v>69.927999999999997</v>
      </c>
      <c r="J60" s="370">
        <v>2.5734301841181981</v>
      </c>
      <c r="K60" s="209">
        <v>1322795</v>
      </c>
      <c r="L60" s="367"/>
    </row>
    <row r="61" spans="2:12" ht="15" customHeight="1">
      <c r="B61" s="368" t="s">
        <v>334</v>
      </c>
      <c r="C61" s="371">
        <v>71.945147997414779</v>
      </c>
      <c r="D61" s="362">
        <v>2.9639704610906108</v>
      </c>
      <c r="E61" s="211">
        <v>1423370</v>
      </c>
      <c r="F61" s="212">
        <v>1421392</v>
      </c>
      <c r="G61" s="365"/>
      <c r="H61" s="366" t="s">
        <v>335</v>
      </c>
      <c r="I61" s="369">
        <v>72.117800000000003</v>
      </c>
      <c r="J61" s="370">
        <v>3.1315066925981085</v>
      </c>
      <c r="K61" s="209">
        <v>1399656</v>
      </c>
      <c r="L61" s="367"/>
    </row>
    <row r="62" spans="2:12" ht="15" customHeight="1">
      <c r="B62" s="368" t="s">
        <v>336</v>
      </c>
      <c r="C62" s="371">
        <v>74.078949594114164</v>
      </c>
      <c r="D62" s="362">
        <v>2.9658728296396855</v>
      </c>
      <c r="E62" s="211">
        <v>1494225</v>
      </c>
      <c r="F62" s="212">
        <v>1495935</v>
      </c>
      <c r="G62" s="365"/>
      <c r="H62" s="366" t="s">
        <v>337</v>
      </c>
      <c r="I62" s="369">
        <v>74.1755</v>
      </c>
      <c r="J62" s="370">
        <v>2.853248435199073</v>
      </c>
      <c r="K62" s="209">
        <v>1476722</v>
      </c>
      <c r="L62" s="367"/>
    </row>
    <row r="63" spans="2:12" ht="15" customHeight="1">
      <c r="B63" s="368" t="s">
        <v>338</v>
      </c>
      <c r="C63" s="371">
        <v>76.149532954345318</v>
      </c>
      <c r="D63" s="362">
        <v>2.795103563935617</v>
      </c>
      <c r="E63" s="211">
        <v>1572772</v>
      </c>
      <c r="F63" s="212">
        <v>1573173</v>
      </c>
      <c r="G63" s="365"/>
      <c r="H63" s="366" t="s">
        <v>339</v>
      </c>
      <c r="I63" s="369">
        <v>76.249499999999998</v>
      </c>
      <c r="J63" s="370">
        <v>2.7960714791272023</v>
      </c>
      <c r="K63" s="209">
        <v>1552470</v>
      </c>
      <c r="L63" s="367"/>
    </row>
    <row r="64" spans="2:12" ht="15" customHeight="1">
      <c r="B64" s="368" t="s">
        <v>340</v>
      </c>
      <c r="C64" s="371">
        <v>78.405356687359472</v>
      </c>
      <c r="D64" s="362">
        <v>2.9623605628239504</v>
      </c>
      <c r="E64" s="211">
        <v>1583849</v>
      </c>
      <c r="F64" s="212">
        <v>1584008</v>
      </c>
      <c r="G64" s="365"/>
      <c r="H64" s="366" t="s">
        <v>341</v>
      </c>
      <c r="I64" s="369">
        <v>78.726799999999997</v>
      </c>
      <c r="J64" s="370">
        <v>3.2489393373071294</v>
      </c>
      <c r="K64" s="209">
        <v>1598752</v>
      </c>
      <c r="L64" s="367"/>
    </row>
    <row r="65" spans="2:12" ht="15" customHeight="1">
      <c r="B65" s="368" t="s">
        <v>342</v>
      </c>
      <c r="C65" s="371">
        <v>79.637360806004253</v>
      </c>
      <c r="D65" s="362">
        <v>1.5713264637738775</v>
      </c>
      <c r="E65" s="211">
        <v>1566720</v>
      </c>
      <c r="F65" s="212">
        <v>1566126</v>
      </c>
      <c r="G65" s="365"/>
      <c r="H65" s="366" t="s">
        <v>343</v>
      </c>
      <c r="I65" s="369">
        <v>80.066000000000003</v>
      </c>
      <c r="J65" s="370">
        <v>1.7010725699507729</v>
      </c>
      <c r="K65" s="209">
        <v>1557120</v>
      </c>
      <c r="L65" s="344"/>
    </row>
    <row r="66" spans="2:12" ht="15" customHeight="1">
      <c r="B66" s="368" t="s">
        <v>344</v>
      </c>
      <c r="C66" s="371">
        <v>80.965387621242328</v>
      </c>
      <c r="D66" s="362">
        <v>1.6675926999554072</v>
      </c>
      <c r="E66" s="211">
        <v>1631224</v>
      </c>
      <c r="F66" s="212">
        <v>1632907</v>
      </c>
      <c r="G66" s="365"/>
      <c r="H66" s="366" t="s">
        <v>345</v>
      </c>
      <c r="I66" s="369">
        <v>81.165700000000001</v>
      </c>
      <c r="J66" s="370">
        <v>1.3734918692079017</v>
      </c>
      <c r="K66" s="209">
        <v>1612195</v>
      </c>
      <c r="L66" s="344"/>
    </row>
    <row r="67" spans="2:12" ht="15" customHeight="1">
      <c r="B67" s="368" t="s">
        <v>346</v>
      </c>
      <c r="C67" s="371">
        <v>82.188379789816395</v>
      </c>
      <c r="D67" s="362">
        <v>1.5105123368213189</v>
      </c>
      <c r="E67" s="211">
        <v>1678775</v>
      </c>
      <c r="F67" s="212">
        <v>1676778</v>
      </c>
      <c r="G67" s="365"/>
      <c r="H67" s="366">
        <v>2011</v>
      </c>
      <c r="I67" s="369">
        <v>82.844899999999996</v>
      </c>
      <c r="J67" s="370">
        <v>2.0688542081199257</v>
      </c>
      <c r="K67" s="209">
        <v>1669509</v>
      </c>
      <c r="L67" s="344"/>
    </row>
    <row r="68" spans="2:12" ht="15" customHeight="1">
      <c r="B68" s="368" t="s">
        <v>347</v>
      </c>
      <c r="C68" s="371">
        <v>83.845626856251727</v>
      </c>
      <c r="D68" s="362">
        <v>2.0164007012590779</v>
      </c>
      <c r="E68" s="211">
        <v>1734589</v>
      </c>
      <c r="F68" s="212">
        <v>1736377</v>
      </c>
      <c r="G68" s="365"/>
      <c r="H68" s="366">
        <v>2012</v>
      </c>
      <c r="I68" s="369">
        <v>84.177999999999997</v>
      </c>
      <c r="J68" s="370">
        <v>1.6091515591183065</v>
      </c>
      <c r="K68" s="209">
        <v>1721355</v>
      </c>
      <c r="L68" s="344"/>
    </row>
    <row r="69" spans="2:12" ht="15" customHeight="1">
      <c r="B69" s="368" t="s">
        <v>348</v>
      </c>
      <c r="C69" s="371">
        <v>85.766170750922939</v>
      </c>
      <c r="D69" s="362">
        <v>2.290571335299179</v>
      </c>
      <c r="E69" s="211">
        <v>1817879</v>
      </c>
      <c r="F69" s="212">
        <v>1816590</v>
      </c>
      <c r="G69" s="365"/>
      <c r="H69" s="366">
        <v>2013</v>
      </c>
      <c r="I69" s="369">
        <v>86.06</v>
      </c>
      <c r="J69" s="370">
        <v>2.2357385540164949</v>
      </c>
      <c r="K69" s="209">
        <v>1793155</v>
      </c>
      <c r="L69" s="344"/>
    </row>
    <row r="70" spans="2:12" ht="15" customHeight="1">
      <c r="B70" s="368" t="s">
        <v>349</v>
      </c>
      <c r="C70" s="371">
        <v>86.754255288046608</v>
      </c>
      <c r="D70" s="362">
        <v>1.1520679173064701</v>
      </c>
      <c r="E70" s="211">
        <v>1888390</v>
      </c>
      <c r="F70" s="212">
        <v>1891462</v>
      </c>
      <c r="G70" s="365"/>
      <c r="H70" s="366">
        <v>2014</v>
      </c>
      <c r="I70" s="369">
        <v>87.432900000000004</v>
      </c>
      <c r="J70" s="370">
        <v>1.5952823611433897</v>
      </c>
      <c r="K70" s="209">
        <v>1876162</v>
      </c>
      <c r="L70" s="344"/>
    </row>
    <row r="71" spans="2:12" ht="15" customHeight="1">
      <c r="B71" s="368" t="s">
        <v>350</v>
      </c>
      <c r="C71" s="371">
        <v>87.292444457572557</v>
      </c>
      <c r="D71" s="362">
        <v>0.62036054339815638</v>
      </c>
      <c r="E71" s="211">
        <v>1953366</v>
      </c>
      <c r="F71" s="212">
        <v>1951685</v>
      </c>
      <c r="G71" s="372"/>
      <c r="H71" s="366">
        <v>2015</v>
      </c>
      <c r="I71" s="369">
        <v>87.881500000000003</v>
      </c>
      <c r="J71" s="370">
        <v>0.51307917271416026</v>
      </c>
      <c r="K71" s="209">
        <v>1935212</v>
      </c>
      <c r="L71" s="344"/>
    </row>
    <row r="72" spans="2:12" ht="15" customHeight="1">
      <c r="B72" s="368" t="s">
        <v>351</v>
      </c>
      <c r="C72" s="371">
        <v>89.244695239496153</v>
      </c>
      <c r="D72" s="370">
        <v>2.2364487488633262</v>
      </c>
      <c r="E72" s="211">
        <v>2039801</v>
      </c>
      <c r="F72" s="212">
        <v>2040653</v>
      </c>
      <c r="G72" s="372"/>
      <c r="H72" s="366">
        <v>2016</v>
      </c>
      <c r="I72" s="369">
        <v>89.548000000000002</v>
      </c>
      <c r="J72" s="370">
        <v>1.8963035451147277</v>
      </c>
      <c r="K72" s="209">
        <v>2016638</v>
      </c>
      <c r="L72" s="344"/>
    </row>
    <row r="73" spans="2:12" ht="15" customHeight="1">
      <c r="B73" s="368" t="s">
        <v>352</v>
      </c>
      <c r="C73" s="371">
        <v>90.781605587973814</v>
      </c>
      <c r="D73" s="370">
        <v>1.7221307601008942</v>
      </c>
      <c r="E73" s="211">
        <v>2111738</v>
      </c>
      <c r="F73" s="212">
        <v>2114634</v>
      </c>
      <c r="G73" s="372"/>
      <c r="H73" s="366">
        <v>2017</v>
      </c>
      <c r="I73" s="369">
        <v>91.178600000000003</v>
      </c>
      <c r="J73" s="370">
        <v>1.8209228570152332</v>
      </c>
      <c r="K73" s="209">
        <v>2097143</v>
      </c>
      <c r="L73" s="344"/>
    </row>
    <row r="74" spans="2:12" ht="15" customHeight="1">
      <c r="B74" s="368" t="s">
        <v>353</v>
      </c>
      <c r="C74" s="371">
        <v>92.553433401753622</v>
      </c>
      <c r="D74" s="370">
        <v>1.951747606031027</v>
      </c>
      <c r="E74" s="211">
        <v>2199704</v>
      </c>
      <c r="F74" s="212">
        <v>2195745</v>
      </c>
      <c r="G74" s="372"/>
      <c r="H74" s="366">
        <v>2018</v>
      </c>
      <c r="I74" s="369">
        <v>93.001099999999994</v>
      </c>
      <c r="J74" s="370">
        <v>1.9988242855231282</v>
      </c>
      <c r="K74" s="209">
        <v>2174380</v>
      </c>
      <c r="L74" s="344"/>
    </row>
    <row r="75" spans="2:12" ht="15" customHeight="1">
      <c r="B75" s="368" t="s">
        <v>354</v>
      </c>
      <c r="C75" s="371">
        <v>94.655739761057902</v>
      </c>
      <c r="D75" s="370">
        <v>2.2714515086421923</v>
      </c>
      <c r="E75" s="211">
        <v>2260614</v>
      </c>
      <c r="F75" s="212">
        <v>2259433</v>
      </c>
      <c r="G75" s="372"/>
      <c r="H75" s="366">
        <v>2019</v>
      </c>
      <c r="I75" s="369">
        <v>94.876300000000001</v>
      </c>
      <c r="J75" s="370">
        <v>2.0163202370724722</v>
      </c>
      <c r="K75" s="209">
        <v>2255283</v>
      </c>
      <c r="L75" s="344"/>
    </row>
    <row r="76" spans="2:12" ht="15" customHeight="1">
      <c r="B76" s="368" t="s">
        <v>355</v>
      </c>
      <c r="C76" s="371">
        <v>100</v>
      </c>
      <c r="D76" s="370">
        <v>5.6459970123658243</v>
      </c>
      <c r="E76" s="211">
        <v>2140996</v>
      </c>
      <c r="F76" s="212">
        <v>2144597</v>
      </c>
      <c r="G76" s="372"/>
      <c r="H76" s="366">
        <v>2020</v>
      </c>
      <c r="I76" s="369">
        <v>99.9238</v>
      </c>
      <c r="J76" s="370">
        <v>5.3200852056836103</v>
      </c>
      <c r="K76" s="209">
        <v>2150381</v>
      </c>
      <c r="L76" s="344"/>
    </row>
    <row r="77" spans="2:12" ht="15" customHeight="1">
      <c r="B77" s="373" t="s">
        <v>356</v>
      </c>
      <c r="C77" s="374">
        <f t="shared" ref="C77:C82" si="0">((D77/100)*C76)+C76</f>
        <v>98.979211870359293</v>
      </c>
      <c r="D77" s="375">
        <v>-1.020788129640704</v>
      </c>
      <c r="E77" s="213">
        <v>2364402</v>
      </c>
      <c r="F77" s="214">
        <v>2363009</v>
      </c>
      <c r="G77" s="376"/>
      <c r="H77" s="377">
        <v>2021</v>
      </c>
      <c r="I77" s="339">
        <v>100</v>
      </c>
      <c r="J77" s="378">
        <v>7.6258108678813302E-2</v>
      </c>
      <c r="K77" s="215">
        <v>2317054</v>
      </c>
      <c r="L77" s="344"/>
    </row>
    <row r="78" spans="2:12" ht="15" customHeight="1">
      <c r="B78" s="373" t="s">
        <v>357</v>
      </c>
      <c r="C78" s="374">
        <f t="shared" si="0"/>
        <v>102.99230221445407</v>
      </c>
      <c r="D78" s="375">
        <v>4.0544779739719816</v>
      </c>
      <c r="E78" s="213">
        <v>2513171</v>
      </c>
      <c r="F78" s="214">
        <v>2512583</v>
      </c>
      <c r="G78" s="376"/>
      <c r="H78" s="377" t="s">
        <v>358</v>
      </c>
      <c r="I78" s="374">
        <f t="shared" ref="I78:I82" si="1">((J78/100)*I77)+I77</f>
        <v>102.84929303120009</v>
      </c>
      <c r="J78" s="378">
        <v>2.8492930312000952</v>
      </c>
      <c r="K78" s="215">
        <v>2473978</v>
      </c>
      <c r="L78" s="344"/>
    </row>
    <row r="79" spans="2:12" ht="15">
      <c r="B79" s="373" t="s">
        <v>359</v>
      </c>
      <c r="C79" s="374">
        <f t="shared" si="0"/>
        <v>105.47464525561853</v>
      </c>
      <c r="D79" s="375">
        <v>2.4102219173580908</v>
      </c>
      <c r="E79" s="213">
        <v>2621534</v>
      </c>
      <c r="F79" s="214">
        <v>2622335</v>
      </c>
      <c r="G79" s="376"/>
      <c r="H79" s="377" t="s">
        <v>360</v>
      </c>
      <c r="I79" s="374">
        <f t="shared" si="1"/>
        <v>106.08229977623377</v>
      </c>
      <c r="J79" s="378">
        <v>3.143440902459993</v>
      </c>
      <c r="K79" s="215">
        <v>2596609</v>
      </c>
      <c r="L79" s="344"/>
    </row>
    <row r="80" spans="2:12" ht="12.75" customHeight="1">
      <c r="B80" s="373" t="s">
        <v>361</v>
      </c>
      <c r="C80" s="374">
        <f t="shared" si="0"/>
        <v>107.43049013998213</v>
      </c>
      <c r="D80" s="375">
        <v>1.8543270561598879</v>
      </c>
      <c r="E80" s="213">
        <v>2726167</v>
      </c>
      <c r="F80" s="214">
        <v>2725709</v>
      </c>
      <c r="G80" s="376"/>
      <c r="H80" s="377" t="s">
        <v>362</v>
      </c>
      <c r="I80" s="374">
        <f t="shared" si="1"/>
        <v>108.05487175134886</v>
      </c>
      <c r="J80" s="378">
        <v>1.8594732384912049</v>
      </c>
      <c r="K80" s="215">
        <v>2700903</v>
      </c>
      <c r="L80" s="344"/>
    </row>
    <row r="81" spans="2:16" ht="15">
      <c r="B81" s="373" t="s">
        <v>363</v>
      </c>
      <c r="C81" s="374">
        <f t="shared" si="0"/>
        <v>109.52869336047104</v>
      </c>
      <c r="D81" s="375">
        <v>1.9530798172427088</v>
      </c>
      <c r="E81" s="213">
        <v>2826172</v>
      </c>
      <c r="F81" s="214">
        <v>2826096</v>
      </c>
      <c r="G81" s="376"/>
      <c r="H81" s="377" t="s">
        <v>364</v>
      </c>
      <c r="I81" s="374">
        <f t="shared" si="1"/>
        <v>110.0994839106021</v>
      </c>
      <c r="J81" s="378">
        <v>1.892198034308179</v>
      </c>
      <c r="K81" s="215">
        <v>2800966</v>
      </c>
      <c r="L81" s="344"/>
    </row>
    <row r="82" spans="2:16" ht="15">
      <c r="B82" s="379" t="s">
        <v>365</v>
      </c>
      <c r="C82" s="374">
        <f t="shared" si="0"/>
        <v>111.71986521039268</v>
      </c>
      <c r="D82" s="380">
        <v>2.0005459598703146</v>
      </c>
      <c r="E82" s="216">
        <v>2931226</v>
      </c>
      <c r="F82" s="217">
        <v>2931334</v>
      </c>
      <c r="G82" s="376"/>
      <c r="H82" s="381" t="s">
        <v>366</v>
      </c>
      <c r="I82" s="374">
        <f t="shared" si="1"/>
        <v>112.30186908370544</v>
      </c>
      <c r="J82" s="382">
        <v>2.0003592159356653</v>
      </c>
      <c r="K82" s="218">
        <v>2904268</v>
      </c>
      <c r="L82" s="344"/>
    </row>
    <row r="83" spans="2:16" ht="15">
      <c r="B83" s="219" t="s">
        <v>367</v>
      </c>
      <c r="C83" s="383"/>
      <c r="D83" s="384"/>
      <c r="E83" s="385"/>
      <c r="F83" s="385"/>
      <c r="G83" s="386"/>
      <c r="H83" s="386">
        <f>I77/I68</f>
        <v>1.1879588491054671</v>
      </c>
      <c r="I83" s="386"/>
      <c r="J83" s="387"/>
      <c r="K83" s="387"/>
      <c r="L83" s="344"/>
    </row>
    <row r="84" spans="2:16" ht="12.75" customHeight="1">
      <c r="B84" s="78" t="s">
        <v>368</v>
      </c>
      <c r="C84" s="21"/>
      <c r="D84" s="22"/>
      <c r="E84" s="23"/>
      <c r="F84" s="23"/>
      <c r="G84" s="20"/>
      <c r="H84" s="12"/>
      <c r="I84" s="13"/>
      <c r="J84" s="14"/>
      <c r="K84" s="15"/>
      <c r="L84" s="344"/>
    </row>
    <row r="85" spans="2:16" ht="15" customHeight="1">
      <c r="B85" s="162" t="s">
        <v>369</v>
      </c>
      <c r="C85" s="456" t="s">
        <v>370</v>
      </c>
      <c r="D85" s="456"/>
      <c r="E85" s="456"/>
      <c r="F85" s="456"/>
      <c r="G85" s="456"/>
      <c r="H85" s="456"/>
      <c r="I85" s="456"/>
      <c r="J85" s="456"/>
      <c r="K85" s="456"/>
      <c r="L85" s="344"/>
    </row>
    <row r="86" spans="2:16" ht="12.75" customHeight="1">
      <c r="B86" s="162"/>
      <c r="C86" s="509" t="s">
        <v>371</v>
      </c>
      <c r="D86" s="456"/>
      <c r="E86" s="456"/>
      <c r="F86" s="456"/>
      <c r="G86" s="456"/>
      <c r="H86" s="456"/>
      <c r="I86" s="456"/>
      <c r="J86" s="456"/>
      <c r="K86" s="456"/>
      <c r="L86" s="344"/>
    </row>
    <row r="87" spans="2:16" ht="25.9" customHeight="1">
      <c r="B87" s="162"/>
      <c r="C87" s="456" t="s">
        <v>372</v>
      </c>
      <c r="D87" s="456"/>
      <c r="E87" s="456"/>
      <c r="F87" s="456"/>
      <c r="G87" s="456"/>
      <c r="H87" s="456"/>
      <c r="I87" s="456"/>
      <c r="J87" s="456"/>
      <c r="K87" s="456"/>
      <c r="L87" s="344"/>
    </row>
    <row r="88" spans="2:16" ht="25.5" customHeight="1">
      <c r="B88" s="162"/>
      <c r="C88" s="509" t="s">
        <v>371</v>
      </c>
      <c r="D88" s="456"/>
      <c r="E88" s="456"/>
      <c r="F88" s="456"/>
      <c r="G88" s="456"/>
      <c r="H88" s="456"/>
      <c r="I88" s="456"/>
      <c r="J88" s="456"/>
      <c r="K88" s="456"/>
      <c r="L88" s="344"/>
    </row>
    <row r="89" spans="2:16" ht="15" customHeight="1">
      <c r="B89" s="162"/>
      <c r="C89" s="510" t="s">
        <v>373</v>
      </c>
      <c r="D89" s="510"/>
      <c r="E89" s="510"/>
      <c r="F89" s="510"/>
      <c r="G89" s="510"/>
      <c r="H89" s="510"/>
      <c r="I89" s="510"/>
      <c r="J89" s="510"/>
      <c r="K89" s="510"/>
      <c r="L89" s="344"/>
      <c r="M89" s="16"/>
      <c r="N89" s="16"/>
      <c r="P89" s="16"/>
    </row>
    <row r="90" spans="2:16" ht="25.15" customHeight="1">
      <c r="B90" s="162"/>
      <c r="C90" s="509" t="s">
        <v>374</v>
      </c>
      <c r="D90" s="456"/>
      <c r="E90" s="456"/>
      <c r="F90" s="456"/>
      <c r="G90" s="456"/>
      <c r="H90" s="456"/>
      <c r="I90" s="456"/>
      <c r="J90" s="456"/>
      <c r="K90" s="456"/>
      <c r="L90" s="344"/>
      <c r="M90" s="16"/>
      <c r="N90" s="16"/>
      <c r="P90" s="16"/>
    </row>
    <row r="91" spans="2:16" ht="26.65" customHeight="1">
      <c r="B91" s="162" t="s">
        <v>375</v>
      </c>
      <c r="C91" s="456" t="s">
        <v>376</v>
      </c>
      <c r="D91" s="456"/>
      <c r="E91" s="456"/>
      <c r="F91" s="456"/>
      <c r="G91" s="456"/>
      <c r="H91" s="456"/>
      <c r="I91" s="456"/>
      <c r="J91" s="456"/>
      <c r="K91" s="456"/>
      <c r="L91" s="344"/>
    </row>
    <row r="92" spans="2:16" ht="12.75" customHeight="1">
      <c r="B92" s="162"/>
      <c r="C92" s="509" t="s">
        <v>371</v>
      </c>
      <c r="D92" s="456"/>
      <c r="E92" s="456"/>
      <c r="F92" s="456"/>
      <c r="G92" s="456"/>
      <c r="H92" s="456"/>
      <c r="I92" s="456"/>
      <c r="J92" s="456"/>
      <c r="K92" s="456"/>
      <c r="L92" s="344"/>
      <c r="M92" s="16"/>
      <c r="N92" s="16"/>
      <c r="P92" s="16"/>
    </row>
    <row r="93" spans="2:16" ht="26.65" customHeight="1">
      <c r="B93" s="162"/>
      <c r="C93" s="456" t="s">
        <v>377</v>
      </c>
      <c r="D93" s="456"/>
      <c r="E93" s="456"/>
      <c r="F93" s="456"/>
      <c r="G93" s="456"/>
      <c r="H93" s="456"/>
      <c r="I93" s="456"/>
      <c r="J93" s="456"/>
      <c r="K93" s="456"/>
      <c r="L93" s="344"/>
    </row>
    <row r="94" spans="2:16" ht="25.5" customHeight="1">
      <c r="B94" s="162"/>
      <c r="C94" s="509" t="s">
        <v>371</v>
      </c>
      <c r="D94" s="456"/>
      <c r="E94" s="456"/>
      <c r="F94" s="456"/>
      <c r="G94" s="456"/>
      <c r="H94" s="456"/>
      <c r="I94" s="456"/>
      <c r="J94" s="456"/>
      <c r="K94" s="456"/>
      <c r="L94" s="344"/>
    </row>
    <row r="95" spans="2:16" ht="15" customHeight="1">
      <c r="B95" s="162"/>
      <c r="C95" s="510" t="s">
        <v>378</v>
      </c>
      <c r="D95" s="510"/>
      <c r="E95" s="510"/>
      <c r="F95" s="510"/>
      <c r="G95" s="510"/>
      <c r="H95" s="510"/>
      <c r="I95" s="510"/>
      <c r="J95" s="510"/>
      <c r="K95" s="510"/>
      <c r="L95" s="344"/>
      <c r="M95" s="16"/>
      <c r="N95" s="16"/>
      <c r="P95" s="16"/>
    </row>
    <row r="96" spans="2:16" ht="15" customHeight="1">
      <c r="B96" s="162"/>
      <c r="C96" s="509" t="s">
        <v>374</v>
      </c>
      <c r="D96" s="456"/>
      <c r="E96" s="456"/>
      <c r="F96" s="456"/>
      <c r="G96" s="456"/>
      <c r="H96" s="456"/>
      <c r="I96" s="456"/>
      <c r="J96" s="456"/>
      <c r="K96" s="456"/>
      <c r="L96" s="344"/>
    </row>
    <row r="97" spans="2:16" ht="27.75" customHeight="1">
      <c r="B97" s="162" t="s">
        <v>379</v>
      </c>
      <c r="C97" s="395"/>
      <c r="D97" s="17"/>
      <c r="E97" s="18"/>
      <c r="F97" s="18"/>
      <c r="G97" s="303"/>
      <c r="H97" s="396"/>
      <c r="I97" s="395"/>
      <c r="J97" s="397"/>
      <c r="K97" s="18"/>
      <c r="L97" s="344"/>
      <c r="M97" s="16"/>
      <c r="N97" s="16"/>
      <c r="P97" s="16"/>
    </row>
    <row r="98" spans="2:16" ht="16.5" customHeight="1">
      <c r="B98" s="19" t="s">
        <v>380</v>
      </c>
      <c r="C98" s="508" t="s">
        <v>381</v>
      </c>
      <c r="D98" s="508"/>
      <c r="E98" s="508"/>
      <c r="F98" s="508"/>
      <c r="G98" s="508"/>
      <c r="H98" s="508"/>
      <c r="I98" s="508"/>
      <c r="J98" s="508"/>
      <c r="K98" s="508"/>
      <c r="L98" s="344"/>
      <c r="M98" s="16"/>
      <c r="N98" s="16"/>
      <c r="P98" s="16"/>
    </row>
    <row r="99" spans="2:16" ht="27.75" customHeight="1">
      <c r="B99" s="19" t="s">
        <v>382</v>
      </c>
      <c r="C99" s="456" t="s">
        <v>383</v>
      </c>
      <c r="D99" s="456"/>
      <c r="E99" s="456"/>
      <c r="F99" s="456"/>
      <c r="G99" s="456"/>
      <c r="H99" s="456"/>
      <c r="I99" s="456"/>
      <c r="J99" s="456"/>
      <c r="K99" s="456"/>
      <c r="L99" s="344"/>
      <c r="M99" s="16"/>
      <c r="N99" s="16"/>
      <c r="P99" s="16"/>
    </row>
    <row r="100" spans="2:16" ht="27.75" customHeight="1">
      <c r="B100" s="19" t="s">
        <v>384</v>
      </c>
      <c r="C100" s="456" t="s">
        <v>385</v>
      </c>
      <c r="D100" s="456"/>
      <c r="E100" s="456"/>
      <c r="F100" s="456"/>
      <c r="G100" s="456"/>
      <c r="H100" s="456"/>
      <c r="I100" s="456"/>
      <c r="J100" s="456"/>
      <c r="K100" s="456"/>
      <c r="L100" s="344"/>
      <c r="M100" s="16"/>
      <c r="N100" s="16"/>
      <c r="P100" s="16"/>
    </row>
    <row r="101" spans="2:16" ht="13.5" customHeight="1">
      <c r="B101" s="19" t="s">
        <v>386</v>
      </c>
      <c r="C101" s="456" t="s">
        <v>387</v>
      </c>
      <c r="D101" s="456"/>
      <c r="E101" s="456"/>
      <c r="F101" s="456"/>
      <c r="G101" s="456"/>
      <c r="H101" s="456"/>
      <c r="I101" s="456"/>
      <c r="J101" s="456"/>
      <c r="K101" s="456"/>
      <c r="L101" s="344"/>
      <c r="M101" s="16"/>
      <c r="N101" s="16"/>
      <c r="P101" s="16"/>
    </row>
    <row r="102" spans="2:16" ht="15" customHeight="1">
      <c r="B102" s="19" t="s">
        <v>388</v>
      </c>
      <c r="C102" s="456" t="s">
        <v>389</v>
      </c>
      <c r="D102" s="456"/>
      <c r="E102" s="456"/>
      <c r="F102" s="456"/>
      <c r="G102" s="456"/>
      <c r="H102" s="456"/>
      <c r="I102" s="456"/>
      <c r="J102" s="456"/>
      <c r="K102" s="456"/>
      <c r="L102" s="344"/>
      <c r="M102" s="16"/>
      <c r="N102" s="16"/>
      <c r="P102" s="16"/>
    </row>
    <row r="103" spans="2:16" ht="16.5" customHeight="1">
      <c r="B103" s="162"/>
      <c r="C103" s="509" t="s">
        <v>390</v>
      </c>
      <c r="D103" s="456"/>
      <c r="E103" s="456"/>
      <c r="F103" s="456"/>
      <c r="G103" s="456"/>
      <c r="H103" s="456"/>
      <c r="I103" s="456"/>
      <c r="J103" s="456"/>
      <c r="K103" s="456"/>
      <c r="L103" s="344"/>
      <c r="M103" s="16"/>
      <c r="N103" s="16"/>
      <c r="P103" s="16"/>
    </row>
    <row r="104" spans="2:16" ht="15" customHeight="1">
      <c r="B104" s="19" t="s">
        <v>391</v>
      </c>
      <c r="C104" s="456" t="s">
        <v>392</v>
      </c>
      <c r="D104" s="456"/>
      <c r="E104" s="456"/>
      <c r="F104" s="456"/>
      <c r="G104" s="456"/>
      <c r="H104" s="456"/>
      <c r="I104" s="456"/>
      <c r="J104" s="456"/>
      <c r="K104" s="456"/>
      <c r="L104" s="344"/>
      <c r="M104" s="16"/>
      <c r="N104" s="16"/>
      <c r="P104" s="16"/>
    </row>
    <row r="105" spans="2:16" ht="15" customHeight="1">
      <c r="B105" s="162"/>
      <c r="C105" s="509" t="s">
        <v>393</v>
      </c>
      <c r="D105" s="456"/>
      <c r="E105" s="456"/>
      <c r="F105" s="456"/>
      <c r="G105" s="456"/>
      <c r="H105" s="456"/>
      <c r="I105" s="456"/>
      <c r="J105" s="456"/>
      <c r="K105" s="456"/>
      <c r="L105" s="344"/>
    </row>
    <row r="106" spans="2:16" ht="15">
      <c r="B106" s="20"/>
      <c r="C106" s="21"/>
      <c r="D106" s="22"/>
      <c r="E106" s="23"/>
      <c r="F106" s="23"/>
      <c r="G106" s="20"/>
      <c r="H106" s="12"/>
      <c r="I106" s="13"/>
      <c r="J106" s="14"/>
      <c r="K106" s="15"/>
      <c r="L106" s="344"/>
    </row>
    <row r="107" spans="2:16" ht="15">
      <c r="B107" s="344"/>
      <c r="C107" s="388"/>
      <c r="D107" s="389"/>
      <c r="E107" s="390"/>
      <c r="F107" s="390"/>
      <c r="G107" s="344"/>
      <c r="H107" s="338"/>
      <c r="I107" s="339"/>
      <c r="J107" s="340"/>
      <c r="K107" s="341"/>
      <c r="L107" s="344"/>
    </row>
    <row r="108" spans="2:16" ht="15"/>
  </sheetData>
  <mergeCells count="24">
    <mergeCell ref="C105:K105"/>
    <mergeCell ref="C99:K99"/>
    <mergeCell ref="C100:K100"/>
    <mergeCell ref="C101:K101"/>
    <mergeCell ref="C102:K102"/>
    <mergeCell ref="C103:K103"/>
    <mergeCell ref="C104:K104"/>
    <mergeCell ref="C98:K98"/>
    <mergeCell ref="C86:K86"/>
    <mergeCell ref="C87:K87"/>
    <mergeCell ref="C88:K88"/>
    <mergeCell ref="C89:K89"/>
    <mergeCell ref="C90:K90"/>
    <mergeCell ref="C91:K91"/>
    <mergeCell ref="C92:K92"/>
    <mergeCell ref="C93:K93"/>
    <mergeCell ref="C94:K94"/>
    <mergeCell ref="C95:K95"/>
    <mergeCell ref="C96:K96"/>
    <mergeCell ref="C85:K85"/>
    <mergeCell ref="B8:F8"/>
    <mergeCell ref="H8:K8"/>
    <mergeCell ref="C9:D9"/>
    <mergeCell ref="I9:J9"/>
  </mergeCells>
  <hyperlinks>
    <hyperlink ref="C105" r:id="rId1" xr:uid="{6A218E53-1D57-4697-AB41-FC72CCF6B27C}"/>
    <hyperlink ref="C103" r:id="rId2" xr:uid="{1D9CBC5B-C11C-4DD4-94A1-D5510C96AB95}"/>
    <hyperlink ref="C90:K90" r:id="rId3" display="https://obr.uk/efo/economic-and-fiscal-outlook-march-2022/" xr:uid="{167322FB-EE71-44FF-A501-EB2F3827D39B}"/>
    <hyperlink ref="C96:K96" r:id="rId4" display="https://obr.uk/efo/economic-and-fiscal-outlook-march-2022/" xr:uid="{00CFAAA4-21CC-4742-909A-D7F5A93D3319}"/>
    <hyperlink ref="C86:K86" r:id="rId5" display="https://www.ons.gov.uk/file?uri=%2feconomy%2fgrossdomesticproductgdp%2fdatasets%2fuksecondestimateofgdpdatatables%2fquarter4octtodec2021quarterlynationalaccounts/quarterlynationalaccountsdatatables.xls" xr:uid="{CAC522DD-C8D2-4687-8D4B-B67FEB326631}"/>
    <hyperlink ref="C88:K88" r:id="rId6" display="https://www.ons.gov.uk/file?uri=%2feconomy%2fgrossdomesticproductgdp%2fdatasets%2fuksecondestimateofgdpdatatables%2fquarter4octtodec2021quarterlynationalaccounts/quarterlynationalaccountsdatatables.xls" xr:uid="{EF0A6076-60DA-46FC-A998-AF5B81F31493}"/>
    <hyperlink ref="C92:K92" r:id="rId7" display="https://www.ons.gov.uk/file?uri=%2feconomy%2fgrossdomesticproductgdp%2fdatasets%2fuksecondestimateofgdpdatatables%2fquarter4octtodec2021quarterlynationalaccounts/quarterlynationalaccountsdatatables.xls" xr:uid="{7EE9CF7F-F1AA-40AC-80FF-AC282834036E}"/>
    <hyperlink ref="C94:K94" r:id="rId8" display="https://www.ons.gov.uk/file?uri=%2feconomy%2fgrossdomesticproductgdp%2fdatasets%2fuksecondestimateofgdpdatatables%2fquarter4octtodec2021quarterlynationalaccounts/quarterlynationalaccountsdatatables.xls" xr:uid="{A13040B7-09C4-4896-AD08-14759471C342}"/>
  </hyperlinks>
  <pageMargins left="1.55" right="0.75" top="0.45" bottom="0.5" header="0.3" footer="0.23"/>
  <pageSetup paperSize="9" scale="49" orientation="portrait" horizontalDpi="300" verticalDpi="300" r:id="rId9"/>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99EFB-144F-42CF-89BA-4734D182A457}">
  <sheetPr>
    <tabColor theme="0" tint="-0.249977111117893"/>
  </sheetPr>
  <dimension ref="A1:AG109"/>
  <sheetViews>
    <sheetView showGridLines="0" topLeftCell="A33" zoomScaleNormal="100" workbookViewId="0">
      <selection activeCell="F46" sqref="F46"/>
    </sheetView>
  </sheetViews>
  <sheetFormatPr defaultColWidth="0" defaultRowHeight="12.75" zeroHeight="1"/>
  <cols>
    <col min="1" max="1" width="4.85546875" style="20" customWidth="1"/>
    <col min="2" max="2" width="28.42578125" style="20" customWidth="1"/>
    <col min="3" max="5" width="15.7109375" style="20" customWidth="1"/>
    <col min="6" max="6" width="23.7109375" style="20" customWidth="1"/>
    <col min="7" max="11" width="12.7109375" style="20" customWidth="1"/>
    <col min="12" max="12" width="17.85546875" style="20" customWidth="1"/>
    <col min="13" max="16" width="8.85546875" style="20" customWidth="1"/>
    <col min="17" max="24" width="8.85546875" style="20" hidden="1" customWidth="1"/>
    <col min="25" max="25" width="11.7109375" style="20" hidden="1" customWidth="1"/>
    <col min="26" max="33" width="0" style="20" hidden="1" customWidth="1"/>
    <col min="34" max="16384" width="0" style="20" hidden="1"/>
  </cols>
  <sheetData>
    <row r="1" spans="1:27"/>
    <row r="2" spans="1:27" s="242" customFormat="1" ht="26.65" customHeight="1">
      <c r="A2" s="30"/>
      <c r="B2" s="512" t="s">
        <v>29</v>
      </c>
      <c r="C2" s="512"/>
      <c r="D2" s="512"/>
      <c r="E2" s="512"/>
      <c r="F2" s="512"/>
      <c r="G2" s="512"/>
      <c r="H2" s="512"/>
    </row>
    <row r="3" spans="1:27"/>
    <row r="4" spans="1:27" ht="19.5" customHeight="1">
      <c r="B4" s="162" t="s">
        <v>394</v>
      </c>
      <c r="C4" s="290"/>
      <c r="D4" s="290"/>
      <c r="E4" s="290"/>
      <c r="F4" s="290"/>
      <c r="G4" s="290"/>
      <c r="H4" s="290"/>
      <c r="I4" s="290"/>
      <c r="J4" s="290"/>
      <c r="K4" s="290"/>
      <c r="L4" s="290"/>
    </row>
    <row r="5" spans="1:27" ht="27.75" customHeight="1">
      <c r="B5" s="162" t="s">
        <v>395</v>
      </c>
    </row>
    <row r="6" spans="1:27" s="195" customFormat="1">
      <c r="A6" s="20"/>
      <c r="B6" s="201" t="s">
        <v>109</v>
      </c>
    </row>
    <row r="7" spans="1:27" ht="27" customHeight="1">
      <c r="B7" s="538" t="s">
        <v>396</v>
      </c>
      <c r="C7" s="538"/>
      <c r="D7" s="538"/>
      <c r="E7" s="538"/>
      <c r="F7" s="538"/>
      <c r="G7" s="538"/>
      <c r="H7" s="538"/>
      <c r="I7" s="538"/>
      <c r="J7" s="78"/>
      <c r="K7" s="78"/>
      <c r="L7" s="78"/>
    </row>
    <row r="8" spans="1:27" s="113" customFormat="1" ht="38.25">
      <c r="B8" s="163" t="s">
        <v>112</v>
      </c>
      <c r="C8" s="163" t="s">
        <v>113</v>
      </c>
      <c r="D8" s="163" t="s">
        <v>114</v>
      </c>
      <c r="E8" s="163" t="s">
        <v>115</v>
      </c>
      <c r="F8" s="163" t="s">
        <v>397</v>
      </c>
      <c r="G8" s="163" t="s">
        <v>398</v>
      </c>
      <c r="H8" s="163" t="s">
        <v>399</v>
      </c>
      <c r="I8" s="163" t="s">
        <v>400</v>
      </c>
      <c r="J8" s="291"/>
      <c r="K8" s="291"/>
      <c r="L8" s="291"/>
    </row>
    <row r="9" spans="1:27">
      <c r="B9" s="79" t="s">
        <v>119</v>
      </c>
      <c r="C9" s="175">
        <f>'Data inputs'!G16</f>
        <v>0</v>
      </c>
      <c r="D9" s="175">
        <f>'Data inputs'!H16</f>
        <v>0</v>
      </c>
      <c r="E9" s="175">
        <f>'Data inputs'!I16</f>
        <v>0</v>
      </c>
      <c r="F9" s="176">
        <f>'Indicative values'!H9</f>
        <v>-50.926188850863731</v>
      </c>
      <c r="G9" s="176">
        <f>C9*$F$9</f>
        <v>0</v>
      </c>
      <c r="H9" s="176">
        <f>D9*$F$9</f>
        <v>0</v>
      </c>
      <c r="I9" s="176">
        <f>E9*$F$9</f>
        <v>0</v>
      </c>
      <c r="J9" s="189"/>
      <c r="K9" s="189"/>
      <c r="L9" s="189"/>
    </row>
    <row r="10" spans="1:27">
      <c r="B10" s="79" t="s">
        <v>120</v>
      </c>
      <c r="C10" s="175">
        <f>'Data inputs'!G17</f>
        <v>0</v>
      </c>
      <c r="D10" s="175">
        <f>'Data inputs'!H17</f>
        <v>0</v>
      </c>
      <c r="E10" s="175">
        <f>'Data inputs'!I17</f>
        <v>0</v>
      </c>
      <c r="F10" s="176">
        <f>'Indicative values'!H10</f>
        <v>142.76038410833542</v>
      </c>
      <c r="G10" s="177">
        <f>C10*$F$10</f>
        <v>0</v>
      </c>
      <c r="H10" s="177">
        <f>D10*$F$10</f>
        <v>0</v>
      </c>
      <c r="I10" s="177">
        <f>E10*$F$10</f>
        <v>0</v>
      </c>
      <c r="J10" s="189"/>
      <c r="K10" s="189"/>
      <c r="L10" s="189"/>
    </row>
    <row r="11" spans="1:27">
      <c r="B11" s="79" t="s">
        <v>121</v>
      </c>
      <c r="C11" s="175">
        <f>'Data inputs'!G18</f>
        <v>0</v>
      </c>
      <c r="D11" s="175">
        <f>'Data inputs'!H18</f>
        <v>0</v>
      </c>
      <c r="E11" s="175">
        <f>'Data inputs'!I18</f>
        <v>0</v>
      </c>
      <c r="F11" s="176">
        <f>'Indicative values'!H11</f>
        <v>1979.2563608251032</v>
      </c>
      <c r="G11" s="177">
        <f>C11*$F$11</f>
        <v>0</v>
      </c>
      <c r="H11" s="177">
        <f>D11*$F$11</f>
        <v>0</v>
      </c>
      <c r="I11" s="177">
        <f>E11*$F$11</f>
        <v>0</v>
      </c>
      <c r="J11" s="189"/>
      <c r="K11" s="189"/>
      <c r="L11" s="189"/>
    </row>
    <row r="12" spans="1:27">
      <c r="B12" s="79" t="s">
        <v>194</v>
      </c>
      <c r="C12" s="175">
        <f>'Data inputs'!G19</f>
        <v>0</v>
      </c>
      <c r="D12" s="175">
        <f>'Data inputs'!H19</f>
        <v>0</v>
      </c>
      <c r="E12" s="175">
        <f>'Data inputs'!I19</f>
        <v>0</v>
      </c>
      <c r="F12" s="176">
        <f>'Indicative values'!H12</f>
        <v>169.68785525662344</v>
      </c>
      <c r="G12" s="177">
        <f>C12*$F$12</f>
        <v>0</v>
      </c>
      <c r="H12" s="177">
        <f>D12*$F$12</f>
        <v>0</v>
      </c>
      <c r="I12" s="177">
        <f>E12*$F$12</f>
        <v>0</v>
      </c>
      <c r="J12" s="189"/>
      <c r="K12" s="189"/>
      <c r="L12" s="189"/>
    </row>
    <row r="13" spans="1:27">
      <c r="B13" s="79" t="s">
        <v>123</v>
      </c>
      <c r="C13" s="175">
        <f>'Data inputs'!G20</f>
        <v>0</v>
      </c>
      <c r="D13" s="175">
        <f>'Data inputs'!H20</f>
        <v>0</v>
      </c>
      <c r="E13" s="175">
        <f>'Data inputs'!I20</f>
        <v>0</v>
      </c>
      <c r="F13" s="176">
        <f>'Indicative values'!H13</f>
        <v>1020.7433266239696</v>
      </c>
      <c r="G13" s="177">
        <f>C13*$F$13</f>
        <v>0</v>
      </c>
      <c r="H13" s="177">
        <f>D13*$F$13</f>
        <v>0</v>
      </c>
      <c r="I13" s="177">
        <f>E13*$F$13</f>
        <v>0</v>
      </c>
      <c r="J13" s="189"/>
      <c r="K13" s="189"/>
      <c r="L13" s="189"/>
    </row>
    <row r="14" spans="1:27">
      <c r="B14" s="79" t="s">
        <v>401</v>
      </c>
      <c r="C14" s="175">
        <f>SUM(C9:C13)</f>
        <v>0</v>
      </c>
      <c r="D14" s="178">
        <f>SUM(D9:D13)</f>
        <v>0</v>
      </c>
      <c r="E14" s="178">
        <f>SUM(E9:E13)</f>
        <v>0</v>
      </c>
      <c r="F14" s="98"/>
      <c r="G14" s="177">
        <f>SUM(G9:G13)</f>
        <v>0</v>
      </c>
      <c r="H14" s="177">
        <f t="shared" ref="H14:I14" si="0">SUM(H9:H13)</f>
        <v>0</v>
      </c>
      <c r="I14" s="177">
        <f t="shared" si="0"/>
        <v>0</v>
      </c>
      <c r="J14" s="189"/>
      <c r="K14" s="189"/>
      <c r="L14" s="189"/>
      <c r="AA14" s="78"/>
    </row>
    <row r="15" spans="1:27">
      <c r="B15" s="78"/>
      <c r="AA15" s="78"/>
    </row>
    <row r="16" spans="1:27">
      <c r="B16" s="80" t="s">
        <v>402</v>
      </c>
      <c r="C16" s="80"/>
      <c r="D16" s="80"/>
      <c r="E16" s="80"/>
      <c r="F16" s="80"/>
      <c r="G16" s="80"/>
      <c r="H16" s="80"/>
      <c r="I16" s="80"/>
      <c r="J16" s="78"/>
      <c r="K16" s="78"/>
      <c r="L16" s="78"/>
      <c r="AA16" s="78"/>
    </row>
    <row r="17" spans="2:27" ht="28.15" customHeight="1">
      <c r="B17" s="163" t="s">
        <v>112</v>
      </c>
      <c r="C17" s="163" t="s">
        <v>113</v>
      </c>
      <c r="D17" s="163" t="s">
        <v>114</v>
      </c>
      <c r="E17" s="163" t="s">
        <v>115</v>
      </c>
      <c r="F17" s="163" t="s">
        <v>397</v>
      </c>
      <c r="G17" s="163" t="s">
        <v>398</v>
      </c>
      <c r="H17" s="163" t="s">
        <v>399</v>
      </c>
      <c r="I17" s="163" t="s">
        <v>400</v>
      </c>
      <c r="J17" s="78"/>
      <c r="K17" s="78"/>
      <c r="L17" s="78"/>
      <c r="AA17" s="78"/>
    </row>
    <row r="18" spans="2:27">
      <c r="B18" s="79" t="s">
        <v>119</v>
      </c>
      <c r="C18" s="175">
        <f>'Data inputs'!G16</f>
        <v>0</v>
      </c>
      <c r="D18" s="175">
        <f>'Data inputs'!H16</f>
        <v>0</v>
      </c>
      <c r="E18" s="175">
        <f>'Data inputs'!I16</f>
        <v>0</v>
      </c>
      <c r="F18" s="176">
        <f>SUM('Indicative values'!C9, 'Indicative values'!D9)</f>
        <v>20.07</v>
      </c>
      <c r="G18" s="179">
        <f>C18*$F18</f>
        <v>0</v>
      </c>
      <c r="H18" s="179">
        <f t="shared" ref="H18:I18" si="1">D18*$F18</f>
        <v>0</v>
      </c>
      <c r="I18" s="179">
        <f t="shared" si="1"/>
        <v>0</v>
      </c>
      <c r="J18" s="103"/>
      <c r="K18" s="103"/>
      <c r="L18" s="103"/>
      <c r="AA18" s="78"/>
    </row>
    <row r="19" spans="2:27">
      <c r="B19" s="79" t="s">
        <v>120</v>
      </c>
      <c r="C19" s="175">
        <f>'Data inputs'!G17</f>
        <v>0</v>
      </c>
      <c r="D19" s="175">
        <f>'Data inputs'!H17</f>
        <v>0</v>
      </c>
      <c r="E19" s="175">
        <f>'Data inputs'!I17</f>
        <v>0</v>
      </c>
      <c r="F19" s="176">
        <f>SUM('Indicative values'!C10, 'Indicative values'!D10)</f>
        <v>54.627184155539069</v>
      </c>
      <c r="G19" s="179">
        <f>C19*$F19</f>
        <v>0</v>
      </c>
      <c r="H19" s="179">
        <f>D19*$F19</f>
        <v>0</v>
      </c>
      <c r="I19" s="179">
        <f t="shared" ref="I19:I22" si="2">E19*$F19</f>
        <v>0</v>
      </c>
      <c r="J19" s="103"/>
      <c r="K19" s="103"/>
      <c r="L19" s="103"/>
      <c r="AA19" s="78"/>
    </row>
    <row r="20" spans="2:27">
      <c r="B20" s="79" t="s">
        <v>121</v>
      </c>
      <c r="C20" s="175">
        <f>'Data inputs'!G18</f>
        <v>0</v>
      </c>
      <c r="D20" s="175">
        <f>'Data inputs'!H18</f>
        <v>0</v>
      </c>
      <c r="E20" s="175">
        <f>'Data inputs'!I18</f>
        <v>0</v>
      </c>
      <c r="F20" s="176">
        <f>SUM('Indicative values'!C11, 'Indicative values'!D11)</f>
        <v>571.57330602349452</v>
      </c>
      <c r="G20" s="179">
        <f t="shared" ref="G20:G22" si="3">C20*$F20</f>
        <v>0</v>
      </c>
      <c r="H20" s="179">
        <f t="shared" ref="H20:H22" si="4">D20*$F20</f>
        <v>0</v>
      </c>
      <c r="I20" s="179">
        <f t="shared" si="2"/>
        <v>0</v>
      </c>
      <c r="J20" s="103"/>
      <c r="K20" s="103"/>
      <c r="L20" s="103"/>
      <c r="AA20" s="78"/>
    </row>
    <row r="21" spans="2:27">
      <c r="B21" s="79" t="s">
        <v>194</v>
      </c>
      <c r="C21" s="175">
        <f>'Data inputs'!G19</f>
        <v>0</v>
      </c>
      <c r="D21" s="175">
        <f>'Data inputs'!H19</f>
        <v>0</v>
      </c>
      <c r="E21" s="175">
        <f>'Data inputs'!I19</f>
        <v>0</v>
      </c>
      <c r="F21" s="176">
        <f>SUM('Indicative values'!C12, 'Indicative values'!D12)</f>
        <v>181.92857747228959</v>
      </c>
      <c r="G21" s="179">
        <f t="shared" si="3"/>
        <v>0</v>
      </c>
      <c r="H21" s="179">
        <f t="shared" si="4"/>
        <v>0</v>
      </c>
      <c r="I21" s="179">
        <f t="shared" si="2"/>
        <v>0</v>
      </c>
      <c r="J21" s="103"/>
      <c r="K21" s="103"/>
      <c r="L21" s="103"/>
      <c r="AA21" s="78"/>
    </row>
    <row r="22" spans="2:27">
      <c r="B22" s="79" t="s">
        <v>123</v>
      </c>
      <c r="C22" s="175">
        <f>'Data inputs'!G20</f>
        <v>0</v>
      </c>
      <c r="D22" s="175">
        <f>'Data inputs'!H20</f>
        <v>0</v>
      </c>
      <c r="E22" s="175">
        <f>'Data inputs'!I20</f>
        <v>0</v>
      </c>
      <c r="F22" s="176">
        <f>SUM('Indicative values'!C13, 'Indicative values'!D13)</f>
        <v>117.37802710780679</v>
      </c>
      <c r="G22" s="179">
        <f t="shared" si="3"/>
        <v>0</v>
      </c>
      <c r="H22" s="179">
        <f t="shared" si="4"/>
        <v>0</v>
      </c>
      <c r="I22" s="179">
        <f t="shared" si="2"/>
        <v>0</v>
      </c>
      <c r="J22" s="103"/>
      <c r="K22" s="103"/>
      <c r="L22" s="103"/>
      <c r="AA22" s="78"/>
    </row>
    <row r="23" spans="2:27">
      <c r="B23" s="79" t="s">
        <v>401</v>
      </c>
      <c r="C23" s="175">
        <f>SUM(C18:C22)</f>
        <v>0</v>
      </c>
      <c r="D23" s="175">
        <f t="shared" ref="D23:E23" si="5">SUM(D18:D22)</f>
        <v>0</v>
      </c>
      <c r="E23" s="175">
        <f t="shared" si="5"/>
        <v>0</v>
      </c>
      <c r="F23" s="98"/>
      <c r="G23" s="179">
        <f>SUM(G18:G22)</f>
        <v>0</v>
      </c>
      <c r="H23" s="179">
        <f t="shared" ref="H23:I23" si="6">SUM(H18:H22)</f>
        <v>0</v>
      </c>
      <c r="I23" s="179">
        <f t="shared" si="6"/>
        <v>0</v>
      </c>
      <c r="J23" s="103"/>
      <c r="K23" s="103"/>
      <c r="L23" s="103"/>
      <c r="AA23" s="78"/>
    </row>
    <row r="24" spans="2:27">
      <c r="B24" s="78"/>
      <c r="AA24" s="78"/>
    </row>
    <row r="25" spans="2:27">
      <c r="B25" s="80" t="s">
        <v>403</v>
      </c>
      <c r="C25" s="80"/>
      <c r="D25" s="80"/>
      <c r="E25" s="80"/>
    </row>
    <row r="26" spans="2:27">
      <c r="B26" s="102"/>
      <c r="C26" s="79" t="s">
        <v>116</v>
      </c>
      <c r="D26" s="79" t="s">
        <v>117</v>
      </c>
      <c r="E26" s="79" t="s">
        <v>118</v>
      </c>
    </row>
    <row r="27" spans="2:27">
      <c r="B27" s="79" t="s">
        <v>180</v>
      </c>
      <c r="C27" s="180">
        <f>G14</f>
        <v>0</v>
      </c>
      <c r="D27" s="180">
        <f>H14</f>
        <v>0</v>
      </c>
      <c r="E27" s="180">
        <f>I14</f>
        <v>0</v>
      </c>
    </row>
    <row r="28" spans="2:27" ht="13.9" customHeight="1">
      <c r="B28" s="78"/>
      <c r="C28" s="103"/>
      <c r="D28" s="103"/>
      <c r="E28" s="103"/>
    </row>
    <row r="29" spans="2:27" ht="13.9" customHeight="1">
      <c r="B29" s="80" t="s">
        <v>404</v>
      </c>
      <c r="C29" s="80"/>
      <c r="D29" s="80"/>
      <c r="E29" s="80"/>
    </row>
    <row r="30" spans="2:27" ht="13.9" customHeight="1">
      <c r="B30" s="102"/>
      <c r="C30" s="79" t="s">
        <v>116</v>
      </c>
      <c r="D30" s="79" t="s">
        <v>117</v>
      </c>
      <c r="E30" s="79" t="s">
        <v>118</v>
      </c>
    </row>
    <row r="31" spans="2:27" ht="13.9" customHeight="1">
      <c r="B31" s="79" t="s">
        <v>180</v>
      </c>
      <c r="C31" s="180">
        <f>G23</f>
        <v>0</v>
      </c>
      <c r="D31" s="180">
        <f>H23</f>
        <v>0</v>
      </c>
      <c r="E31" s="180">
        <f>I23</f>
        <v>0</v>
      </c>
    </row>
    <row r="32" spans="2:27" ht="13.9" customHeight="1">
      <c r="B32" s="78"/>
      <c r="C32" s="103"/>
      <c r="D32" s="103"/>
      <c r="E32" s="103"/>
    </row>
    <row r="33" spans="1:12" ht="13.9" customHeight="1">
      <c r="B33" s="80" t="s">
        <v>405</v>
      </c>
      <c r="C33" s="80"/>
      <c r="D33" s="80"/>
      <c r="E33" s="80"/>
    </row>
    <row r="34" spans="1:12" ht="57" customHeight="1">
      <c r="B34" s="292" t="s">
        <v>112</v>
      </c>
      <c r="C34" s="293" t="s">
        <v>406</v>
      </c>
      <c r="D34" s="293" t="s">
        <v>407</v>
      </c>
      <c r="E34" s="163" t="s">
        <v>408</v>
      </c>
    </row>
    <row r="35" spans="1:12" ht="13.9" customHeight="1">
      <c r="B35" s="79" t="s">
        <v>119</v>
      </c>
      <c r="C35" s="181">
        <f>'Data inputs'!G16*'Indicative values'!$F9*-1</f>
        <v>0</v>
      </c>
      <c r="D35" s="181">
        <f>'Data inputs'!H16*'Indicative values'!$F9*-1</f>
        <v>0</v>
      </c>
      <c r="E35" s="181">
        <f>'Data inputs'!I16*'Indicative values'!$F9*-1</f>
        <v>0</v>
      </c>
    </row>
    <row r="36" spans="1:12" ht="13.9" customHeight="1">
      <c r="B36" s="79" t="s">
        <v>120</v>
      </c>
      <c r="C36" s="181">
        <f>'Data inputs'!G17*'Indicative values'!$F10*-1</f>
        <v>0</v>
      </c>
      <c r="D36" s="181">
        <f>'Data inputs'!H17*'Indicative values'!$F10*-1</f>
        <v>0</v>
      </c>
      <c r="E36" s="181">
        <f>'Data inputs'!I17*'Indicative values'!$F10*-1</f>
        <v>0</v>
      </c>
    </row>
    <row r="37" spans="1:12" ht="13.9" customHeight="1">
      <c r="B37" s="79" t="s">
        <v>121</v>
      </c>
      <c r="C37" s="181">
        <f>'Data inputs'!G18*'Indicative values'!$F11*-1</f>
        <v>0</v>
      </c>
      <c r="D37" s="181">
        <f>'Data inputs'!H18*'Indicative values'!$F11*-1</f>
        <v>0</v>
      </c>
      <c r="E37" s="181">
        <f>'Data inputs'!I18*'Indicative values'!$F11*-1</f>
        <v>0</v>
      </c>
    </row>
    <row r="38" spans="1:12" ht="13.9" customHeight="1">
      <c r="B38" s="79" t="s">
        <v>194</v>
      </c>
      <c r="C38" s="181">
        <f>'Data inputs'!G19*'Indicative values'!$F12*-1</f>
        <v>0</v>
      </c>
      <c r="D38" s="181">
        <f>'Data inputs'!H19*'Indicative values'!$F12*-1</f>
        <v>0</v>
      </c>
      <c r="E38" s="181">
        <f>'Data inputs'!I19*'Indicative values'!$F12*-1</f>
        <v>0</v>
      </c>
    </row>
    <row r="39" spans="1:12" ht="13.9" customHeight="1">
      <c r="B39" s="79" t="s">
        <v>123</v>
      </c>
      <c r="C39" s="181">
        <f>'Data inputs'!G20*'Indicative values'!$F13*-1</f>
        <v>0</v>
      </c>
      <c r="D39" s="181">
        <f>'Data inputs'!H20*'Indicative values'!$F13*-1</f>
        <v>0</v>
      </c>
      <c r="E39" s="181">
        <f>'Data inputs'!I20*'Indicative values'!$F13*-1</f>
        <v>0</v>
      </c>
    </row>
    <row r="40" spans="1:12" ht="13.9" customHeight="1">
      <c r="B40" s="79" t="s">
        <v>401</v>
      </c>
      <c r="C40" s="181">
        <f>SUM(C35:C39)</f>
        <v>0</v>
      </c>
      <c r="D40" s="181">
        <f t="shared" ref="D40:E40" si="7">SUM(D35:D39)</f>
        <v>0</v>
      </c>
      <c r="E40" s="181">
        <f t="shared" si="7"/>
        <v>0</v>
      </c>
    </row>
    <row r="41" spans="1:12" ht="40.5" customHeight="1">
      <c r="B41" s="511" t="s">
        <v>409</v>
      </c>
      <c r="C41" s="511"/>
      <c r="D41" s="511"/>
      <c r="E41" s="511"/>
    </row>
    <row r="42" spans="1:12" ht="13.9" customHeight="1">
      <c r="B42" s="78"/>
      <c r="C42" s="103"/>
      <c r="D42" s="103"/>
      <c r="E42" s="103"/>
    </row>
    <row r="43" spans="1:12" s="195" customFormat="1">
      <c r="A43" s="30"/>
      <c r="B43" s="201" t="s">
        <v>124</v>
      </c>
    </row>
    <row r="44" spans="1:12"/>
    <row r="45" spans="1:12" ht="38.25">
      <c r="B45" s="294" t="s">
        <v>112</v>
      </c>
      <c r="C45" s="163" t="s">
        <v>113</v>
      </c>
      <c r="D45" s="163" t="s">
        <v>114</v>
      </c>
      <c r="E45" s="163" t="s">
        <v>115</v>
      </c>
      <c r="F45" s="163" t="s">
        <v>397</v>
      </c>
      <c r="G45" s="163" t="s">
        <v>398</v>
      </c>
      <c r="H45" s="163" t="s">
        <v>399</v>
      </c>
      <c r="I45" s="163" t="s">
        <v>400</v>
      </c>
      <c r="J45" s="78"/>
      <c r="K45" s="78"/>
      <c r="L45" s="78"/>
    </row>
    <row r="46" spans="1:12">
      <c r="B46" s="79" t="s">
        <v>126</v>
      </c>
      <c r="C46" s="175">
        <f>'Data inputs'!G24</f>
        <v>0</v>
      </c>
      <c r="D46" s="175">
        <f>'Data inputs'!H24</f>
        <v>0</v>
      </c>
      <c r="E46" s="175">
        <f>'Data inputs'!I24</f>
        <v>0</v>
      </c>
      <c r="F46" s="176">
        <f>'Indicative values'!H19</f>
        <v>244.61700000000002</v>
      </c>
      <c r="G46" s="176">
        <f>C46*$F$46</f>
        <v>0</v>
      </c>
      <c r="H46" s="176">
        <f>D46*$F$46</f>
        <v>0</v>
      </c>
      <c r="I46" s="176">
        <f>E46*$F$46</f>
        <v>0</v>
      </c>
      <c r="J46" s="189"/>
      <c r="K46" s="189"/>
      <c r="L46" s="189"/>
    </row>
    <row r="47" spans="1:12">
      <c r="B47" s="79" t="s">
        <v>127</v>
      </c>
      <c r="C47" s="175">
        <f>'Data inputs'!G25</f>
        <v>0</v>
      </c>
      <c r="D47" s="175">
        <f>'Data inputs'!H25</f>
        <v>0</v>
      </c>
      <c r="E47" s="175">
        <f>'Data inputs'!I25</f>
        <v>0</v>
      </c>
      <c r="F47" s="176">
        <f>'Indicative values'!H20</f>
        <v>118.11</v>
      </c>
      <c r="G47" s="177">
        <f>C47*$F$47</f>
        <v>0</v>
      </c>
      <c r="H47" s="177">
        <f>D47*$F$47</f>
        <v>0</v>
      </c>
      <c r="I47" s="177">
        <f>E47*$F$47</f>
        <v>0</v>
      </c>
      <c r="J47" s="189"/>
      <c r="K47" s="189"/>
      <c r="L47" s="189"/>
    </row>
    <row r="48" spans="1:12">
      <c r="B48" s="79" t="s">
        <v>128</v>
      </c>
      <c r="C48" s="175">
        <f>'Data inputs'!G26</f>
        <v>0</v>
      </c>
      <c r="D48" s="175">
        <f>'Data inputs'!H26</f>
        <v>0</v>
      </c>
      <c r="E48" s="175">
        <f>'Data inputs'!I26</f>
        <v>0</v>
      </c>
      <c r="F48" s="176">
        <f>'Indicative values'!H21</f>
        <v>223.18</v>
      </c>
      <c r="G48" s="177">
        <f>C48*$F$48</f>
        <v>0</v>
      </c>
      <c r="H48" s="177">
        <f>D48*$F$48</f>
        <v>0</v>
      </c>
      <c r="I48" s="177">
        <f>E48*$F$48</f>
        <v>0</v>
      </c>
      <c r="J48" s="189"/>
      <c r="K48" s="189"/>
      <c r="L48" s="189"/>
    </row>
    <row r="49" spans="1:18">
      <c r="B49" s="79" t="s">
        <v>129</v>
      </c>
      <c r="C49" s="175">
        <f>'Data inputs'!G27</f>
        <v>0</v>
      </c>
      <c r="D49" s="175">
        <f>'Data inputs'!H27</f>
        <v>0</v>
      </c>
      <c r="E49" s="175">
        <f>'Data inputs'!I27</f>
        <v>0</v>
      </c>
      <c r="F49" s="176">
        <f>'Indicative values'!H22</f>
        <v>230.30525734513276</v>
      </c>
      <c r="G49" s="177">
        <f>C49*$F$49</f>
        <v>0</v>
      </c>
      <c r="H49" s="177">
        <f>D49*$F$49</f>
        <v>0</v>
      </c>
      <c r="I49" s="177">
        <f>E49*$F$49</f>
        <v>0</v>
      </c>
      <c r="J49" s="189"/>
      <c r="K49" s="189"/>
      <c r="L49" s="189"/>
    </row>
    <row r="50" spans="1:18">
      <c r="B50" s="79" t="s">
        <v>401</v>
      </c>
      <c r="C50" s="175">
        <f>SUM(C46:C49)</f>
        <v>0</v>
      </c>
      <c r="D50" s="178">
        <f>SUM(D46:D49)</f>
        <v>0</v>
      </c>
      <c r="E50" s="178">
        <f>SUM(E46:E49)</f>
        <v>0</v>
      </c>
      <c r="F50" s="98"/>
      <c r="G50" s="177">
        <f>SUM(G46:G49)</f>
        <v>0</v>
      </c>
      <c r="H50" s="177">
        <f t="shared" ref="H50:I50" si="8">SUM(H46:H49)</f>
        <v>0</v>
      </c>
      <c r="I50" s="177">
        <f t="shared" si="8"/>
        <v>0</v>
      </c>
      <c r="J50" s="189"/>
      <c r="K50" s="189"/>
      <c r="L50" s="189"/>
    </row>
    <row r="51" spans="1:18"/>
    <row r="52" spans="1:18">
      <c r="B52" s="80" t="s">
        <v>410</v>
      </c>
      <c r="C52" s="80"/>
      <c r="D52" s="80"/>
      <c r="E52" s="80"/>
    </row>
    <row r="53" spans="1:18">
      <c r="B53" s="102"/>
      <c r="C53" s="79" t="s">
        <v>116</v>
      </c>
      <c r="D53" s="79" t="s">
        <v>117</v>
      </c>
      <c r="E53" s="79" t="s">
        <v>118</v>
      </c>
    </row>
    <row r="54" spans="1:18">
      <c r="B54" s="79" t="s">
        <v>180</v>
      </c>
      <c r="C54" s="179">
        <f>SUM(G46:G49)</f>
        <v>0</v>
      </c>
      <c r="D54" s="179">
        <f>SUM(H46:H49)</f>
        <v>0</v>
      </c>
      <c r="E54" s="179">
        <f>SUM(I46:I49)</f>
        <v>0</v>
      </c>
    </row>
    <row r="55" spans="1:18"/>
    <row r="56" spans="1:18" s="195" customFormat="1">
      <c r="A56" s="20"/>
      <c r="B56" s="201" t="s">
        <v>130</v>
      </c>
    </row>
    <row r="57" spans="1:18">
      <c r="B57" s="78"/>
    </row>
    <row r="58" spans="1:18" ht="51">
      <c r="B58" s="295" t="s">
        <v>133</v>
      </c>
      <c r="C58" s="163" t="s">
        <v>134</v>
      </c>
      <c r="D58" s="163" t="s">
        <v>135</v>
      </c>
      <c r="E58" s="163" t="s">
        <v>136</v>
      </c>
      <c r="F58" s="163" t="s">
        <v>411</v>
      </c>
      <c r="G58" s="163" t="s">
        <v>412</v>
      </c>
      <c r="H58" s="163" t="s">
        <v>413</v>
      </c>
      <c r="I58" s="163" t="s">
        <v>414</v>
      </c>
      <c r="J58" s="163" t="s">
        <v>415</v>
      </c>
      <c r="K58" s="163" t="s">
        <v>416</v>
      </c>
      <c r="L58" s="296" t="s">
        <v>417</v>
      </c>
      <c r="M58" s="296" t="s">
        <v>418</v>
      </c>
      <c r="N58" s="296" t="s">
        <v>419</v>
      </c>
      <c r="O58" s="296" t="s">
        <v>420</v>
      </c>
      <c r="P58" s="116"/>
      <c r="Q58" s="116"/>
      <c r="R58" s="116"/>
    </row>
    <row r="59" spans="1:18">
      <c r="B59" s="79" t="s">
        <v>143</v>
      </c>
      <c r="C59" s="178">
        <f>'Data inputs'!G31</f>
        <v>0</v>
      </c>
      <c r="D59" s="178">
        <f>'Data inputs'!H31</f>
        <v>0</v>
      </c>
      <c r="E59" s="178">
        <f>'Data inputs'!I31</f>
        <v>0</v>
      </c>
      <c r="F59" s="178" t="str">
        <f>'Data inputs'!K31</f>
        <v>Y</v>
      </c>
      <c r="G59" s="178" t="str">
        <f>'Data inputs'!L31</f>
        <v>Y</v>
      </c>
      <c r="H59" s="178" t="str">
        <f>'Data inputs'!M31</f>
        <v>Y</v>
      </c>
      <c r="I59" s="178" t="str">
        <f>'Data inputs'!N31</f>
        <v>Y</v>
      </c>
      <c r="J59" s="178" t="str">
        <f>'Data inputs'!O31</f>
        <v>Y</v>
      </c>
      <c r="K59" s="178" t="str">
        <f>'Data inputs'!P31</f>
        <v>N</v>
      </c>
      <c r="L59" s="182">
        <f>'Indicative values'!H28</f>
        <v>3481.0359333704969</v>
      </c>
      <c r="M59" s="182">
        <f>C59*(COUNTIF($F$59:$K$59, "Y")*$L$59)</f>
        <v>0</v>
      </c>
      <c r="N59" s="182">
        <f>D59*(COUNTIF($F$59:$K$59, "Y")*$L$59)</f>
        <v>0</v>
      </c>
      <c r="O59" s="182">
        <f>E59*(COUNTIF($F$59:$K$59, "Y")*$L$59)</f>
        <v>0</v>
      </c>
      <c r="P59" s="103"/>
      <c r="Q59" s="187"/>
      <c r="R59" s="187"/>
    </row>
    <row r="60" spans="1:18">
      <c r="B60" s="79" t="s">
        <v>146</v>
      </c>
      <c r="C60" s="178">
        <f>'Data inputs'!G32</f>
        <v>0</v>
      </c>
      <c r="D60" s="178">
        <f>'Data inputs'!H32</f>
        <v>0</v>
      </c>
      <c r="E60" s="178">
        <f>'Data inputs'!I32</f>
        <v>0</v>
      </c>
      <c r="F60" s="178" t="str">
        <f>'Data inputs'!K32</f>
        <v>Y</v>
      </c>
      <c r="G60" s="178" t="str">
        <f>'Data inputs'!L32</f>
        <v>Y</v>
      </c>
      <c r="H60" s="178" t="str">
        <f>'Data inputs'!M32</f>
        <v>Y</v>
      </c>
      <c r="I60" s="178" t="str">
        <f>'Data inputs'!N32</f>
        <v>Y</v>
      </c>
      <c r="J60" s="178" t="str">
        <f>'Data inputs'!O32</f>
        <v>Y</v>
      </c>
      <c r="K60" s="178" t="str">
        <f>'Data inputs'!P32</f>
        <v>N</v>
      </c>
      <c r="L60" s="182">
        <f>'Indicative values'!H29</f>
        <v>4001.1907280120654</v>
      </c>
      <c r="M60" s="183">
        <f>C60*(COUNTIF($F$60:$K$60, "Y")*$L$60)</f>
        <v>0</v>
      </c>
      <c r="N60" s="183">
        <f>D60*(COUNTIF($F$60:$K$60, "Y")*$L$60)</f>
        <v>0</v>
      </c>
      <c r="O60" s="183">
        <f>E60*(COUNTIF($F$60:$K$60, "Y")*$L$60)</f>
        <v>0</v>
      </c>
      <c r="P60" s="103"/>
      <c r="Q60" s="187"/>
      <c r="R60" s="187"/>
    </row>
    <row r="61" spans="1:18">
      <c r="B61" s="79" t="s">
        <v>147</v>
      </c>
      <c r="C61" s="178">
        <f>'Data inputs'!G33</f>
        <v>0</v>
      </c>
      <c r="D61" s="178">
        <f>'Data inputs'!H33</f>
        <v>0</v>
      </c>
      <c r="E61" s="178">
        <f>'Data inputs'!I33</f>
        <v>0</v>
      </c>
      <c r="F61" s="178" t="str">
        <f>'Data inputs'!K33</f>
        <v>Y</v>
      </c>
      <c r="G61" s="178" t="str">
        <f>'Data inputs'!L33</f>
        <v>Y</v>
      </c>
      <c r="H61" s="178" t="str">
        <f>'Data inputs'!M33</f>
        <v>Y</v>
      </c>
      <c r="I61" s="178" t="str">
        <f>'Data inputs'!N33</f>
        <v>Y</v>
      </c>
      <c r="J61" s="178" t="str">
        <f>'Data inputs'!O33</f>
        <v>Y</v>
      </c>
      <c r="K61" s="178" t="str">
        <f>'Data inputs'!P33</f>
        <v>N</v>
      </c>
      <c r="L61" s="182">
        <f>'Indicative values'!H30</f>
        <v>4641.3812444939967</v>
      </c>
      <c r="M61" s="183">
        <f>C61*(COUNTIF($F$61:$K$61, "Y")*$L$61)</f>
        <v>0</v>
      </c>
      <c r="N61" s="183">
        <f t="shared" ref="N61:O61" si="9">D61*(COUNTIF($F$61:$K$61, "Y")*$L$61)</f>
        <v>0</v>
      </c>
      <c r="O61" s="183">
        <f t="shared" si="9"/>
        <v>0</v>
      </c>
      <c r="P61" s="103"/>
      <c r="Q61" s="187"/>
      <c r="R61" s="187"/>
    </row>
    <row r="62" spans="1:18">
      <c r="B62" s="79" t="s">
        <v>401</v>
      </c>
      <c r="C62" s="178">
        <f>SUM(C59:C61)</f>
        <v>0</v>
      </c>
      <c r="D62" s="178">
        <f t="shared" ref="D62:E62" si="10">SUM(D59:D61)</f>
        <v>0</v>
      </c>
      <c r="E62" s="178">
        <f t="shared" si="10"/>
        <v>0</v>
      </c>
      <c r="F62" s="105"/>
      <c r="G62" s="105"/>
      <c r="H62" s="105"/>
      <c r="I62" s="105"/>
      <c r="J62" s="105"/>
      <c r="K62" s="105"/>
      <c r="L62" s="98"/>
      <c r="M62" s="183">
        <f>SUM(M59:M61)</f>
        <v>0</v>
      </c>
      <c r="N62" s="183">
        <f>SUM(N59:N61)</f>
        <v>0</v>
      </c>
      <c r="O62" s="183">
        <f t="shared" ref="O62" si="11">SUM(O59:O61)</f>
        <v>0</v>
      </c>
      <c r="P62" s="103"/>
      <c r="Q62" s="187"/>
      <c r="R62" s="187"/>
    </row>
    <row r="63" spans="1:18" ht="12.75" customHeight="1">
      <c r="C63"/>
      <c r="D63"/>
      <c r="E63"/>
      <c r="F63"/>
      <c r="G63"/>
      <c r="H63"/>
      <c r="I63"/>
      <c r="J63"/>
      <c r="K63"/>
      <c r="L63"/>
      <c r="M63"/>
      <c r="N63"/>
      <c r="O63"/>
      <c r="P63"/>
      <c r="Q63"/>
      <c r="R63"/>
    </row>
    <row r="64" spans="1:18" s="162" customFormat="1" ht="51">
      <c r="B64" s="295" t="s">
        <v>148</v>
      </c>
      <c r="C64" s="292" t="s">
        <v>149</v>
      </c>
      <c r="D64" s="292" t="s">
        <v>150</v>
      </c>
      <c r="E64" s="292" t="s">
        <v>151</v>
      </c>
      <c r="F64" s="163" t="s">
        <v>411</v>
      </c>
      <c r="G64" s="163" t="s">
        <v>412</v>
      </c>
      <c r="H64" s="163" t="s">
        <v>413</v>
      </c>
      <c r="I64" s="163" t="s">
        <v>414</v>
      </c>
      <c r="J64" s="163" t="s">
        <v>415</v>
      </c>
      <c r="K64" s="163" t="s">
        <v>416</v>
      </c>
      <c r="L64" s="296" t="s">
        <v>417</v>
      </c>
      <c r="M64" s="296" t="s">
        <v>418</v>
      </c>
      <c r="N64" s="296" t="s">
        <v>419</v>
      </c>
      <c r="O64" s="296" t="s">
        <v>420</v>
      </c>
      <c r="P64" s="317"/>
      <c r="Q64" s="317"/>
      <c r="R64" s="317"/>
    </row>
    <row r="65" spans="1:33">
      <c r="B65" s="79" t="s">
        <v>143</v>
      </c>
      <c r="C65" s="178">
        <f>'Data inputs'!G36</f>
        <v>0</v>
      </c>
      <c r="D65" s="178">
        <f>'Data inputs'!H36</f>
        <v>0</v>
      </c>
      <c r="E65" s="178">
        <f>'Data inputs'!I36</f>
        <v>0</v>
      </c>
      <c r="F65" s="178" t="str">
        <f>'Data inputs'!K36</f>
        <v>Y</v>
      </c>
      <c r="G65" s="178" t="str">
        <f>'Data inputs'!L36</f>
        <v>Y</v>
      </c>
      <c r="H65" s="178" t="str">
        <f>'Data inputs'!M36</f>
        <v>Y</v>
      </c>
      <c r="I65" s="178" t="str">
        <f>'Data inputs'!N36</f>
        <v>Y</v>
      </c>
      <c r="J65" s="178" t="str">
        <f>'Data inputs'!O36</f>
        <v>Y</v>
      </c>
      <c r="K65" s="178" t="str">
        <f>'Data inputs'!P36</f>
        <v>N</v>
      </c>
      <c r="L65" s="182">
        <f>'Indicative values'!H33</f>
        <v>1267.1561057124984</v>
      </c>
      <c r="M65" s="179">
        <f>C65*(COUNTIF($F$65:$K$65, "Y")*$L$65)</f>
        <v>0</v>
      </c>
      <c r="N65" s="179">
        <f>D65*(COUNTIF(F65:K65, "Y")*L65)</f>
        <v>0</v>
      </c>
      <c r="O65" s="179">
        <f>E65*(COUNTIF($F$65:$K$65, "Y")*$L$65)</f>
        <v>0</v>
      </c>
      <c r="P65" s="103"/>
      <c r="Q65" s="103"/>
      <c r="R65" s="103"/>
    </row>
    <row r="66" spans="1:33">
      <c r="B66" s="79" t="s">
        <v>146</v>
      </c>
      <c r="C66" s="178">
        <f>'Data inputs'!G37</f>
        <v>0</v>
      </c>
      <c r="D66" s="178">
        <f>'Data inputs'!H37</f>
        <v>0</v>
      </c>
      <c r="E66" s="178">
        <f>'Data inputs'!I37</f>
        <v>0</v>
      </c>
      <c r="F66" s="178" t="str">
        <f>'Data inputs'!K37</f>
        <v>Y</v>
      </c>
      <c r="G66" s="178" t="str">
        <f>'Data inputs'!L37</f>
        <v>Y</v>
      </c>
      <c r="H66" s="178" t="str">
        <f>'Data inputs'!M37</f>
        <v>Y</v>
      </c>
      <c r="I66" s="178" t="str">
        <f>'Data inputs'!N37</f>
        <v>Y</v>
      </c>
      <c r="J66" s="178" t="str">
        <f>'Data inputs'!O37</f>
        <v>Y</v>
      </c>
      <c r="K66" s="178" t="str">
        <f>'Data inputs'!P37</f>
        <v>N</v>
      </c>
      <c r="L66" s="182">
        <f>'Indicative values'!H34</f>
        <v>1465.1492472300761</v>
      </c>
      <c r="M66" s="179">
        <f>C66*(COUNTIF($F$66:$K$66, "Y")*$L$66)</f>
        <v>0</v>
      </c>
      <c r="N66" s="179">
        <f>D66*(COUNTIF($F$66:$K$66, "Y")*$L$66)</f>
        <v>0</v>
      </c>
      <c r="O66" s="179">
        <f>E66*(COUNTIF($F$66:$K$66, "Y")*$L$66)</f>
        <v>0</v>
      </c>
      <c r="P66" s="103"/>
      <c r="Q66" s="103"/>
      <c r="R66" s="103"/>
    </row>
    <row r="67" spans="1:33">
      <c r="B67" s="79" t="s">
        <v>147</v>
      </c>
      <c r="C67" s="178">
        <f>'Data inputs'!G38</f>
        <v>0</v>
      </c>
      <c r="D67" s="178">
        <f>'Data inputs'!H38</f>
        <v>0</v>
      </c>
      <c r="E67" s="178">
        <f>'Data inputs'!I38</f>
        <v>0</v>
      </c>
      <c r="F67" s="178" t="str">
        <f>'Data inputs'!K38</f>
        <v>Y</v>
      </c>
      <c r="G67" s="178" t="str">
        <f>'Data inputs'!L38</f>
        <v>Y</v>
      </c>
      <c r="H67" s="178" t="str">
        <f>'Data inputs'!M38</f>
        <v>Y</v>
      </c>
      <c r="I67" s="178" t="str">
        <f>'Data inputs'!N38</f>
        <v>Y</v>
      </c>
      <c r="J67" s="178" t="str">
        <f>'Data inputs'!O38</f>
        <v>Y</v>
      </c>
      <c r="K67" s="178" t="str">
        <f>'Data inputs'!P38</f>
        <v>N</v>
      </c>
      <c r="L67" s="182">
        <f>'Indicative values'!H35</f>
        <v>1682.9417028994119</v>
      </c>
      <c r="M67" s="179">
        <f>C67*(COUNTIF($F$67:$K$67, "Y")*$L$67)</f>
        <v>0</v>
      </c>
      <c r="N67" s="179">
        <f>D67*(COUNTIF($F$67:$K$67, "Y")*$L$67)</f>
        <v>0</v>
      </c>
      <c r="O67" s="179">
        <f>E67*(COUNTIF($F$67:$K$67, "Y")*$L$67)</f>
        <v>0</v>
      </c>
      <c r="P67" s="103"/>
      <c r="Q67" s="103"/>
      <c r="R67" s="103"/>
    </row>
    <row r="68" spans="1:33" ht="13.9" customHeight="1">
      <c r="B68" s="79" t="s">
        <v>401</v>
      </c>
      <c r="C68" s="178">
        <f>SUM(C65:C67)</f>
        <v>0</v>
      </c>
      <c r="D68" s="178">
        <f t="shared" ref="D68:E68" si="12">SUM(D65:D67)</f>
        <v>0</v>
      </c>
      <c r="E68" s="178">
        <f t="shared" si="12"/>
        <v>0</v>
      </c>
      <c r="F68" s="98"/>
      <c r="G68" s="98"/>
      <c r="H68" s="98"/>
      <c r="I68" s="98"/>
      <c r="J68" s="98"/>
      <c r="K68" s="98"/>
      <c r="L68" s="106"/>
      <c r="M68" s="179">
        <f>SUM(M65:M67)</f>
        <v>0</v>
      </c>
      <c r="N68" s="179">
        <f>SUM(N65:N67)</f>
        <v>0</v>
      </c>
      <c r="O68" s="179">
        <f t="shared" ref="O68" si="13">SUM(O65:O67)</f>
        <v>0</v>
      </c>
      <c r="P68" s="103"/>
      <c r="Q68" s="103"/>
      <c r="R68" s="103"/>
    </row>
    <row r="69" spans="1:33" ht="13.9" customHeight="1">
      <c r="Y69" s="78"/>
      <c r="AA69" s="108"/>
      <c r="AB69" s="108"/>
      <c r="AC69" s="108"/>
      <c r="AE69" s="108"/>
      <c r="AF69" s="108"/>
      <c r="AG69" s="108"/>
    </row>
    <row r="70" spans="1:33" ht="13.9" customHeight="1">
      <c r="B70" s="80" t="s">
        <v>421</v>
      </c>
      <c r="C70" s="80"/>
      <c r="D70" s="80"/>
      <c r="E70" s="80"/>
      <c r="Y70" s="78"/>
      <c r="AA70" s="108"/>
      <c r="AB70" s="108"/>
      <c r="AC70" s="108"/>
      <c r="AE70" s="108"/>
      <c r="AF70" s="108"/>
      <c r="AG70" s="108"/>
    </row>
    <row r="71" spans="1:33" ht="13.9" customHeight="1">
      <c r="B71" s="79"/>
      <c r="C71" s="79" t="s">
        <v>116</v>
      </c>
      <c r="D71" s="79" t="s">
        <v>117</v>
      </c>
      <c r="E71" s="79" t="s">
        <v>118</v>
      </c>
      <c r="Y71" s="78"/>
      <c r="AA71" s="108"/>
      <c r="AB71" s="108"/>
      <c r="AC71" s="108"/>
      <c r="AE71" s="108"/>
      <c r="AF71" s="108"/>
      <c r="AG71" s="108"/>
    </row>
    <row r="72" spans="1:33" ht="13.9" customHeight="1">
      <c r="B72" s="79" t="s">
        <v>180</v>
      </c>
      <c r="C72" s="180">
        <f>SUM(M62,M68)</f>
        <v>0</v>
      </c>
      <c r="D72" s="180">
        <f>SUM(N62,N68)</f>
        <v>0</v>
      </c>
      <c r="E72" s="180">
        <f>SUM(O62,O68)</f>
        <v>0</v>
      </c>
      <c r="Y72" s="78"/>
      <c r="AA72" s="108"/>
      <c r="AB72" s="108"/>
      <c r="AC72" s="108"/>
      <c r="AE72" s="108"/>
      <c r="AF72" s="108"/>
      <c r="AG72" s="108"/>
    </row>
    <row r="73" spans="1:33" ht="13.9" customHeight="1">
      <c r="Y73" s="78"/>
      <c r="AA73" s="108"/>
      <c r="AB73" s="108"/>
      <c r="AC73" s="108"/>
      <c r="AE73" s="108"/>
      <c r="AF73" s="108"/>
      <c r="AG73" s="108"/>
    </row>
    <row r="74" spans="1:33" s="195" customFormat="1">
      <c r="A74" s="20"/>
      <c r="B74" s="201" t="s">
        <v>153</v>
      </c>
    </row>
    <row r="75" spans="1:33" ht="15">
      <c r="B75"/>
      <c r="C75"/>
      <c r="D75"/>
      <c r="E75"/>
      <c r="F75"/>
      <c r="G75"/>
      <c r="H75"/>
      <c r="I75"/>
      <c r="J75"/>
      <c r="K75"/>
      <c r="L75"/>
    </row>
    <row r="76" spans="1:33" ht="38.25">
      <c r="B76" s="163" t="s">
        <v>76</v>
      </c>
      <c r="C76" s="293" t="s">
        <v>155</v>
      </c>
      <c r="D76" s="293" t="s">
        <v>156</v>
      </c>
      <c r="E76" s="293" t="s">
        <v>157</v>
      </c>
      <c r="F76" s="163" t="s">
        <v>422</v>
      </c>
      <c r="G76" s="296" t="s">
        <v>418</v>
      </c>
      <c r="H76" s="296" t="s">
        <v>419</v>
      </c>
      <c r="I76" s="296" t="s">
        <v>420</v>
      </c>
      <c r="J76" s="78"/>
      <c r="K76" s="78"/>
      <c r="L76" s="78"/>
    </row>
    <row r="77" spans="1:33">
      <c r="B77" s="79" t="s">
        <v>158</v>
      </c>
      <c r="C77" s="178">
        <f>'Data inputs'!G42</f>
        <v>0</v>
      </c>
      <c r="D77" s="178">
        <f>'Data inputs'!H42</f>
        <v>0</v>
      </c>
      <c r="E77" s="178">
        <f>'Data inputs'!I42</f>
        <v>0</v>
      </c>
      <c r="F77" s="232">
        <f>'Indicative values'!H40</f>
        <v>3.49796015041359</v>
      </c>
      <c r="G77" s="184">
        <f>C77*$F$77</f>
        <v>0</v>
      </c>
      <c r="H77" s="184">
        <f>D77*$F$77</f>
        <v>0</v>
      </c>
      <c r="I77" s="184">
        <f>E77*$F$77</f>
        <v>0</v>
      </c>
      <c r="J77" s="103"/>
      <c r="K77" s="103"/>
      <c r="L77" s="103"/>
    </row>
    <row r="78" spans="1:33">
      <c r="B78" s="79" t="s">
        <v>120</v>
      </c>
      <c r="C78" s="178">
        <f>'Data inputs'!G43</f>
        <v>0</v>
      </c>
      <c r="D78" s="178">
        <f>'Data inputs'!H43</f>
        <v>0</v>
      </c>
      <c r="E78" s="178">
        <f>'Data inputs'!I43</f>
        <v>0</v>
      </c>
      <c r="F78" s="232">
        <f>'Indicative values'!H41</f>
        <v>3.6672162867239209</v>
      </c>
      <c r="G78" s="179">
        <f>C78*$F$78</f>
        <v>0</v>
      </c>
      <c r="H78" s="179">
        <f>D78*$F$78</f>
        <v>0</v>
      </c>
      <c r="I78" s="179">
        <f>E78*$F$78</f>
        <v>0</v>
      </c>
      <c r="J78" s="103"/>
      <c r="K78" s="103"/>
      <c r="L78" s="103"/>
    </row>
    <row r="79" spans="1:33">
      <c r="B79" s="79" t="s">
        <v>121</v>
      </c>
      <c r="C79" s="178">
        <f>'Data inputs'!G44</f>
        <v>0</v>
      </c>
      <c r="D79" s="178">
        <f>'Data inputs'!H44</f>
        <v>0</v>
      </c>
      <c r="E79" s="178">
        <f>'Data inputs'!I44</f>
        <v>0</v>
      </c>
      <c r="F79" s="232">
        <f>'Indicative values'!H42</f>
        <v>3.497960150413586</v>
      </c>
      <c r="G79" s="179">
        <f>C79*$F$79</f>
        <v>0</v>
      </c>
      <c r="H79" s="179">
        <f>D79*$F$79</f>
        <v>0</v>
      </c>
      <c r="I79" s="179">
        <f>E79*$F$79</f>
        <v>0</v>
      </c>
      <c r="J79" s="103"/>
      <c r="K79" s="103"/>
      <c r="L79" s="103"/>
    </row>
    <row r="80" spans="1:33" ht="12.75" customHeight="1">
      <c r="B80" s="79" t="s">
        <v>194</v>
      </c>
      <c r="C80" s="178">
        <f>'Data inputs'!G45</f>
        <v>0</v>
      </c>
      <c r="D80" s="178">
        <f>'Data inputs'!H45</f>
        <v>0</v>
      </c>
      <c r="E80" s="178">
        <f>'Data inputs'!I45</f>
        <v>0</v>
      </c>
      <c r="F80" s="232">
        <f>'Indicative values'!H43</f>
        <v>4.1072822411307914</v>
      </c>
      <c r="G80" s="179">
        <f>C80*$F$80</f>
        <v>0</v>
      </c>
      <c r="H80" s="179">
        <f>D80*$F$80</f>
        <v>0</v>
      </c>
      <c r="I80" s="179">
        <f>E80*$F$80</f>
        <v>0</v>
      </c>
      <c r="J80" s="103"/>
      <c r="K80" s="103"/>
      <c r="L80" s="103"/>
    </row>
    <row r="81" spans="1:26">
      <c r="B81" s="79" t="s">
        <v>123</v>
      </c>
      <c r="C81" s="178">
        <f>'Data inputs'!G46</f>
        <v>0</v>
      </c>
      <c r="D81" s="178">
        <f>'Data inputs'!H46</f>
        <v>0</v>
      </c>
      <c r="E81" s="178">
        <f>'Data inputs'!I46</f>
        <v>0</v>
      </c>
      <c r="F81" s="232">
        <f>'Indicative values'!H44</f>
        <v>5.2130889983583124</v>
      </c>
      <c r="G81" s="179">
        <f>C81*$F$81</f>
        <v>0</v>
      </c>
      <c r="H81" s="179">
        <f>D81*$F$81</f>
        <v>0</v>
      </c>
      <c r="I81" s="179">
        <f>E81*$F$81</f>
        <v>0</v>
      </c>
      <c r="J81" s="103"/>
      <c r="K81" s="103"/>
      <c r="L81" s="103"/>
    </row>
    <row r="82" spans="1:26">
      <c r="B82" s="79" t="s">
        <v>202</v>
      </c>
      <c r="C82" s="178">
        <f>'Data inputs'!G47</f>
        <v>0</v>
      </c>
      <c r="D82" s="178">
        <f>'Data inputs'!H47</f>
        <v>0</v>
      </c>
      <c r="E82" s="178">
        <f>'Data inputs'!I47</f>
        <v>0</v>
      </c>
      <c r="F82" s="232">
        <f>'Indicative values'!H45</f>
        <v>3.6672162867239209</v>
      </c>
      <c r="G82" s="179">
        <f>C82*$F$82</f>
        <v>0</v>
      </c>
      <c r="H82" s="179">
        <f>D82*$F$82</f>
        <v>0</v>
      </c>
      <c r="I82" s="179">
        <f>E82*$F$82</f>
        <v>0</v>
      </c>
      <c r="J82" s="103"/>
      <c r="K82" s="103"/>
      <c r="L82" s="103"/>
    </row>
    <row r="83" spans="1:26">
      <c r="B83" s="79" t="s">
        <v>203</v>
      </c>
      <c r="C83" s="178">
        <f>'Data inputs'!G48</f>
        <v>0</v>
      </c>
      <c r="D83" s="178">
        <f>'Data inputs'!H48</f>
        <v>0</v>
      </c>
      <c r="E83" s="178">
        <f>'Data inputs'!I48</f>
        <v>0</v>
      </c>
      <c r="F83" s="232">
        <f>'Indicative values'!H47</f>
        <v>3.45</v>
      </c>
      <c r="G83" s="179">
        <f>C83*$F$83</f>
        <v>0</v>
      </c>
      <c r="H83" s="179">
        <f t="shared" ref="H83:I83" si="14">D83*$F$83</f>
        <v>0</v>
      </c>
      <c r="I83" s="179">
        <f t="shared" si="14"/>
        <v>0</v>
      </c>
      <c r="J83" s="103"/>
      <c r="K83" s="103"/>
      <c r="L83" s="103"/>
    </row>
    <row r="84" spans="1:26">
      <c r="B84" s="79" t="s">
        <v>401</v>
      </c>
      <c r="C84" s="178">
        <f>SUM(C77:C83)</f>
        <v>0</v>
      </c>
      <c r="D84" s="178">
        <f t="shared" ref="D84:E84" si="15">SUM(D77:D83)</f>
        <v>0</v>
      </c>
      <c r="E84" s="178">
        <f t="shared" si="15"/>
        <v>0</v>
      </c>
      <c r="F84" s="98"/>
      <c r="G84" s="185">
        <f>SUM(G77:G83)</f>
        <v>0</v>
      </c>
      <c r="H84" s="185">
        <f>SUM(H77:H83)</f>
        <v>0</v>
      </c>
      <c r="I84" s="185">
        <f t="shared" ref="I84" si="16">SUM(I77:I83)</f>
        <v>0</v>
      </c>
      <c r="J84" s="190"/>
      <c r="K84" s="190"/>
      <c r="Z84" s="78"/>
    </row>
    <row r="85" spans="1:26"/>
    <row r="86" spans="1:26">
      <c r="B86" s="514" t="s">
        <v>423</v>
      </c>
      <c r="C86" s="514"/>
      <c r="D86" s="514"/>
      <c r="E86" s="514"/>
    </row>
    <row r="87" spans="1:26">
      <c r="B87" s="102"/>
      <c r="C87" s="79" t="s">
        <v>116</v>
      </c>
      <c r="D87" s="79" t="s">
        <v>117</v>
      </c>
      <c r="E87" s="79" t="s">
        <v>118</v>
      </c>
    </row>
    <row r="88" spans="1:26">
      <c r="B88" s="79" t="s">
        <v>180</v>
      </c>
      <c r="C88" s="179">
        <f>G84</f>
        <v>0</v>
      </c>
      <c r="D88" s="179">
        <f t="shared" ref="D88:E88" si="17">H84</f>
        <v>0</v>
      </c>
      <c r="E88" s="179">
        <f t="shared" si="17"/>
        <v>0</v>
      </c>
    </row>
    <row r="89" spans="1:26"/>
    <row r="90" spans="1:26" s="195" customFormat="1">
      <c r="A90" s="20"/>
      <c r="B90" s="201" t="s">
        <v>18</v>
      </c>
    </row>
    <row r="91" spans="1:26"/>
    <row r="92" spans="1:26">
      <c r="B92" s="514" t="s">
        <v>424</v>
      </c>
      <c r="C92" s="514"/>
      <c r="D92" s="514"/>
      <c r="E92" s="514"/>
      <c r="F92" s="514"/>
    </row>
    <row r="93" spans="1:26">
      <c r="B93" s="79" t="s">
        <v>425</v>
      </c>
      <c r="C93" s="79" t="s">
        <v>426</v>
      </c>
      <c r="D93" s="79" t="s">
        <v>116</v>
      </c>
      <c r="E93" s="79" t="s">
        <v>117</v>
      </c>
      <c r="F93" s="79" t="s">
        <v>118</v>
      </c>
    </row>
    <row r="94" spans="1:26" ht="25.5">
      <c r="B94" s="294" t="s">
        <v>427</v>
      </c>
      <c r="C94" s="321" t="s">
        <v>428</v>
      </c>
      <c r="D94" s="179">
        <f>C27</f>
        <v>0</v>
      </c>
      <c r="E94" s="179">
        <f>D27</f>
        <v>0</v>
      </c>
      <c r="F94" s="179">
        <f>E27</f>
        <v>0</v>
      </c>
    </row>
    <row r="95" spans="1:26" ht="25.5">
      <c r="B95" s="319"/>
      <c r="C95" s="321" t="s">
        <v>195</v>
      </c>
      <c r="D95" s="179">
        <f>C54</f>
        <v>0</v>
      </c>
      <c r="E95" s="179">
        <f>D54</f>
        <v>0</v>
      </c>
      <c r="F95" s="179">
        <f>E54</f>
        <v>0</v>
      </c>
    </row>
    <row r="96" spans="1:26">
      <c r="B96" s="319"/>
      <c r="C96" s="321" t="s">
        <v>72</v>
      </c>
      <c r="D96" s="179">
        <f>C72</f>
        <v>0</v>
      </c>
      <c r="E96" s="179">
        <f>D72</f>
        <v>0</v>
      </c>
      <c r="F96" s="179">
        <f>E72</f>
        <v>0</v>
      </c>
    </row>
    <row r="97" spans="2:6">
      <c r="B97" s="320"/>
      <c r="C97" s="321" t="s">
        <v>76</v>
      </c>
      <c r="D97" s="179">
        <f>C88</f>
        <v>0</v>
      </c>
      <c r="E97" s="179">
        <f>D88</f>
        <v>0</v>
      </c>
      <c r="F97" s="179">
        <f>E88</f>
        <v>0</v>
      </c>
    </row>
    <row r="98" spans="2:6">
      <c r="B98" s="513" t="s">
        <v>429</v>
      </c>
      <c r="C98" s="513"/>
      <c r="D98" s="186">
        <f ca="1">Profiling!$C9</f>
        <v>0</v>
      </c>
      <c r="E98" s="186">
        <f ca="1">Profiling!$C10</f>
        <v>0</v>
      </c>
      <c r="F98" s="186">
        <f ca="1">Profiling!$C11</f>
        <v>0</v>
      </c>
    </row>
    <row r="99" spans="2:6"/>
    <row r="100" spans="2:6"/>
    <row r="101" spans="2:6"/>
    <row r="102" spans="2:6"/>
    <row r="103" spans="2:6"/>
    <row r="104" spans="2:6"/>
    <row r="105" spans="2:6"/>
    <row r="106" spans="2:6"/>
    <row r="107" spans="2:6"/>
    <row r="108" spans="2:6"/>
    <row r="109" spans="2:6"/>
  </sheetData>
  <mergeCells count="6">
    <mergeCell ref="B41:E41"/>
    <mergeCell ref="B2:H2"/>
    <mergeCell ref="B7:I7"/>
    <mergeCell ref="B98:C98"/>
    <mergeCell ref="B86:E86"/>
    <mergeCell ref="B92:F9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ImageCreateDate xmlns="http://schemas.microsoft.com/sharepoint/v3/fields" xsi:nil="true"/>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Programmes &amp; Projects Economics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EA</TermName>
          <TermId xmlns="http://schemas.microsoft.com/office/infopath/2007/PartnerControls">d5f78ddb-b1b6-4328-9877-d7e3ed06fdac</TermId>
        </TermInfo>
      </Terms>
    </fe59e9859d6a491389c5b03567f5dda5>
    <wic_System_Copyright xmlns="http://schemas.microsoft.com/sharepoint/v3/fields" xsi:nil="true"/>
    <Team xmlns="662745e8-e224-48e8-a2e3-254862b8c2f5">Economic and Social Sciences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2.xml><?xml version="1.0" encoding="utf-8"?>
<ct:contentTypeSchema xmlns:ct="http://schemas.microsoft.com/office/2006/metadata/contentType" xmlns:ma="http://schemas.microsoft.com/office/2006/metadata/properties/metaAttributes" ct:_="" ma:_="" ma:contentTypeName="Defra Image" ma:contentTypeID="0x0101009148F5A04DDD49CBA7127AADA5FB792B00AADE34325A8B49CDA8BB4DB53328F214003B02ABCC6D8F434E9CAFE017FAD4D7F70096F351014E1A6842A5D1ABA1F7DE2CBA" ma:contentTypeVersion="1" ma:contentTypeDescription="Upload an image." ma:contentTypeScope="" ma:versionID="b109e3b46839f5e69f9798574b5eae90">
  <xsd:schema xmlns:xsd="http://www.w3.org/2001/XMLSchema" xmlns:xs="http://www.w3.org/2001/XMLSchema" xmlns:p="http://schemas.microsoft.com/office/2006/metadata/properties" xmlns:ns1="http://schemas.microsoft.com/sharepoint/v3" xmlns:ns2="http://schemas.microsoft.com/sharepoint/v3/fields" xmlns:ns3="662745e8-e224-48e8-a2e3-254862b8c2f5" targetNamespace="http://schemas.microsoft.com/office/2006/metadata/properties" ma:root="true" ma:fieldsID="afe1c4975b1e9046191ac3fa907c93d5" ns1:_="" ns2:_="" ns3:_="">
    <xsd:import namespace="http://schemas.microsoft.com/sharepoint/v3"/>
    <xsd:import namespace="http://schemas.microsoft.com/sharepoint/v3/fields"/>
    <xsd:import namespace="662745e8-e224-48e8-a2e3-254862b8c2f5"/>
    <xsd:element name="properties">
      <xsd:complexType>
        <xsd:sequence>
          <xsd:element name="documentManagement">
            <xsd:complexType>
              <xsd:all>
                <xsd:element ref="ns1:FileRef" minOccurs="0"/>
                <xsd:element ref="ns1:File_x0020_Type" minOccurs="0"/>
                <xsd:element ref="ns1:HTML_x0020_File_x0020_Type" minOccurs="0"/>
                <xsd:element ref="ns1:FSObjType" minOccurs="0"/>
                <xsd:element ref="ns1:ThumbnailExists" minOccurs="0"/>
                <xsd:element ref="ns1:PreviewExists" minOccurs="0"/>
                <xsd:element ref="ns2:ImageWidth" minOccurs="0"/>
                <xsd:element ref="ns2:ImageHeight" minOccurs="0"/>
                <xsd:element ref="ns2:ImageCreateDate" minOccurs="0"/>
                <xsd:element ref="ns2:wic_System_Copyright" minOccurs="0"/>
                <xsd:element ref="ns3:lae2bfa7b6474897ab4a53f76ea236c7" minOccurs="0"/>
                <xsd:element ref="ns3:TaxCatchAll" minOccurs="0"/>
                <xsd:element ref="ns3:TaxCatchAllLabel" minOccurs="0"/>
                <xsd:element ref="ns3:cf401361b24e474cb011be6eb76c0e76" minOccurs="0"/>
                <xsd:element ref="ns3:n7493b4506bf40e28c373b1e51a33445" minOccurs="0"/>
                <xsd:element ref="ns3:HOMigrated" minOccurs="0"/>
                <xsd:element ref="ns3:k85d23755b3a46b5a51451cf336b2e9b" minOccurs="0"/>
                <xsd:element ref="ns3:Team" minOccurs="0"/>
                <xsd:element ref="ns3:Topic" minOccurs="0"/>
                <xsd:element ref="ns3:ddeb1fd0a9ad4436a96525d34737dc44" minOccurs="0"/>
                <xsd:element ref="ns3:fe59e9859d6a491389c5b03567f5dda5"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ileRef" ma:index="8" nillable="true" ma:displayName="URL Path" ma:hidden="true" ma:list="Docs" ma:internalName="FileRef" ma:readOnly="true" ma:showField="FullUrl">
      <xsd:simpleType>
        <xsd:restriction base="dms:Lookup"/>
      </xsd:simpleType>
    </xsd:element>
    <xsd:element name="File_x0020_Type" ma:index="9" nillable="true" ma:displayName="File Type" ma:hidden="true" ma:internalName="File_x0020_Type" ma:readOnly="true">
      <xsd:simpleType>
        <xsd:restriction base="dms:Text"/>
      </xsd:simpleType>
    </xsd:element>
    <xsd:element name="HTML_x0020_File_x0020_Type" ma:index="10" nillable="true" ma:displayName="HTML File Type" ma:hidden="true" ma:internalName="HTML_x0020_File_x0020_Type" ma:readOnly="true">
      <xsd:simpleType>
        <xsd:restriction base="dms:Text"/>
      </xsd:simpleType>
    </xsd:element>
    <xsd:element name="FSObjType" ma:index="11" nillable="true" ma:displayName="Item Type" ma:hidden="true" ma:list="Docs" ma:internalName="FSObjType" ma:readOnly="true" ma:showField="FSType">
      <xsd:simpleType>
        <xsd:restriction base="dms:Lookup"/>
      </xsd:simpleType>
    </xsd:element>
    <xsd:element name="ThumbnailExists" ma:index="18" nillable="true" ma:displayName="Thumbnail Exists" ma:default="FALSE" ma:hidden="true" ma:internalName="ThumbnailExists" ma:readOnly="true">
      <xsd:simpleType>
        <xsd:restriction base="dms:Boolean"/>
      </xsd:simpleType>
    </xsd:element>
    <xsd:element name="PreviewExists" ma:index="19" nillable="true" ma:displayName="Preview Exists" ma:default="FALSE" ma:hidden="true" ma:internalName="PreviewExists"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ImageWidth" ma:index="20" nillable="true" ma:displayName="Picture Width" ma:internalName="ImageWidth" ma:readOnly="true">
      <xsd:simpleType>
        <xsd:restriction base="dms:Unknown"/>
      </xsd:simpleType>
    </xsd:element>
    <xsd:element name="ImageHeight" ma:index="22" nillable="true" ma:displayName="Picture Height" ma:internalName="ImageHeight" ma:readOnly="true">
      <xsd:simpleType>
        <xsd:restriction base="dms:Unknown"/>
      </xsd:simpleType>
    </xsd:element>
    <xsd:element name="ImageCreateDate" ma:index="25" nillable="true" ma:displayName="Date Picture Taken" ma:format="DateTime" ma:hidden="true" ma:internalName="ImageCreateDate">
      <xsd:simpleType>
        <xsd:restriction base="dms:DateTime"/>
      </xsd:simpleType>
    </xsd:element>
    <xsd:element name="wic_System_Copyright" ma:index="26" nillable="true" ma:displayName="Copyright" ma:internalName="wic_System_Copyrigh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27"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28" nillable="true" ma:displayName="Taxonomy Catch All Column" ma:hidden="true" ma:list="{b552a487-af10-46a5-981a-2826d7563cae}" ma:internalName="TaxCatchAll" ma:showField="CatchAllData" ma:web="509d8771-36ef-4772-9475-a7b8d9a09512">
      <xsd:complexType>
        <xsd:complexContent>
          <xsd:extension base="dms:MultiChoiceLookup">
            <xsd:sequence>
              <xsd:element name="Value" type="dms:Lookup" maxOccurs="unbounded" minOccurs="0" nillable="true"/>
            </xsd:sequence>
          </xsd:extension>
        </xsd:complexContent>
      </xsd:complexType>
    </xsd:element>
    <xsd:element name="TaxCatchAllLabel" ma:index="29" nillable="true" ma:displayName="Taxonomy Catch All Column1" ma:hidden="true" ma:list="{b552a487-af10-46a5-981a-2826d7563cae}" ma:internalName="TaxCatchAllLabel" ma:readOnly="true" ma:showField="CatchAllDataLabel" ma:web="509d8771-36ef-4772-9475-a7b8d9a09512">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31"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33"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35" nillable="true" ma:displayName="Migrated" ma:default="0" ma:internalName="HOMigrated">
      <xsd:simpleType>
        <xsd:restriction base="dms:Boolean"/>
      </xsd:simpleType>
    </xsd:element>
    <xsd:element name="k85d23755b3a46b5a51451cf336b2e9b" ma:index="36"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38" nillable="true" ma:displayName="Team" ma:default="Economic and Social Sciences" ma:internalName="Team">
      <xsd:simpleType>
        <xsd:restriction base="dms:Text"/>
      </xsd:simpleType>
    </xsd:element>
    <xsd:element name="Topic" ma:index="39" nillable="true" ma:displayName="Topic" ma:default="Programmes &amp; Projects Economics" ma:internalName="Topic">
      <xsd:simpleType>
        <xsd:restriction base="dms:Text"/>
      </xsd:simpleType>
    </xsd:element>
    <xsd:element name="ddeb1fd0a9ad4436a96525d34737dc44" ma:index="40"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42" nillable="true" ma:taxonomy="true" ma:internalName="fe59e9859d6a491389c5b03567f5dda5" ma:taxonomyFieldName="OrganisationalUnit" ma:displayName="Organisational Unit" ma:default="8;#EA|d5f78ddb-b1b6-4328-9877-d7e3ed06fdac"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4"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23" ma:displayName="Comments"/>
        <xsd:element name="keywords" minOccurs="0" maxOccurs="1" type="xsd:string" ma:index="14"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d1117845-93f6-4da3-abaa-fcb4fa669c78" ContentTypeId="0x0101009148F5A04DDD49CBA7127AADA5FB792B00AADE34325A8B49CDA8BB4DB53328F214003B02ABCC6D8F434E9CAFE017FAD4D7F7" PreviousValue="false"/>
</file>

<file path=customXml/itemProps1.xml><?xml version="1.0" encoding="utf-8"?>
<ds:datastoreItem xmlns:ds="http://schemas.openxmlformats.org/officeDocument/2006/customXml" ds:itemID="{BD5E2BB2-B950-4382-BCE5-F6BFE91729AF}"/>
</file>

<file path=customXml/itemProps2.xml><?xml version="1.0" encoding="utf-8"?>
<ds:datastoreItem xmlns:ds="http://schemas.openxmlformats.org/officeDocument/2006/customXml" ds:itemID="{DE189E66-A58E-4124-AAD8-ED4682371D9D}"/>
</file>

<file path=customXml/itemProps3.xml><?xml version="1.0" encoding="utf-8"?>
<ds:datastoreItem xmlns:ds="http://schemas.openxmlformats.org/officeDocument/2006/customXml" ds:itemID="{A6195B16-5080-46C4-A087-ADCAF1DB4BB4}"/>
</file>

<file path=customXml/itemProps4.xml><?xml version="1.0" encoding="utf-8"?>
<ds:datastoreItem xmlns:ds="http://schemas.openxmlformats.org/officeDocument/2006/customXml" ds:itemID="{566794F9-F772-48D8-A873-7209654FFA9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Provins</dc:creator>
  <cp:keywords/>
  <dc:description/>
  <cp:lastModifiedBy>Levy, Viviana</cp:lastModifiedBy>
  <cp:revision/>
  <dcterms:created xsi:type="dcterms:W3CDTF">2022-02-18T11:21:36Z</dcterms:created>
  <dcterms:modified xsi:type="dcterms:W3CDTF">2023-03-20T17:12:20Z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0x0101009148F5A04DDD49CBA7127AADA5FB792B00AADE34325A8B49CDA8BB4DB53328F214003B02ABCC6D8F434E9CAFE017FAD4D7F70096F351014E1A6842A5D1ABA1F7DE2CBA</vt:lpwstr>
  </property>
  <property fmtid="{D5CDD505-2E9C-101B-9397-08002B2CF9AE}" pid="3" name="Distribution">
    <vt:lpwstr>9;#Internal Defra Group|0867f7b3-e76e-40ca-bb1f-5ba341a49230</vt:lpwstr>
  </property>
  <property fmtid="{D5CDD505-2E9C-101B-9397-08002B2CF9AE}" pid="4" name="HOCopyrightLevel">
    <vt:lpwstr>7;#Crown|69589897-2828-4761-976e-717fd8e631c9</vt:lpwstr>
  </property>
  <property fmtid="{D5CDD505-2E9C-101B-9397-08002B2CF9AE}" pid="5" name="HOGovernmentSecurityClassification">
    <vt:lpwstr>6;#Official|14c80daa-741b-422c-9722-f71693c9ede4</vt:lpwstr>
  </property>
  <property fmtid="{D5CDD505-2E9C-101B-9397-08002B2CF9AE}" pid="6" name="HOSiteType">
    <vt:lpwstr>10;#Team|ff0485df-0575-416f-802f-e999165821b7</vt:lpwstr>
  </property>
  <property fmtid="{D5CDD505-2E9C-101B-9397-08002B2CF9AE}" pid="7" name="OrganisationalUnit">
    <vt:lpwstr>8;#EA|d5f78ddb-b1b6-4328-9877-d7e3ed06fdac</vt:lpwstr>
  </property>
  <property fmtid="{D5CDD505-2E9C-101B-9397-08002B2CF9AE}" pid="8" name="InformationType">
    <vt:lpwstr/>
  </property>
</Properties>
</file>