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fishstat\Callum\Nat stats Publication\2023\January 2023\"/>
    </mc:Choice>
  </mc:AlternateContent>
  <xr:revisionPtr revIDLastSave="0" documentId="13_ncr:1_{84781624-191B-45BC-82EB-7CE8F6E1BA85}"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January" sheetId="45" r:id="rId2"/>
    <sheet name="Table 1" sheetId="4" r:id="rId3"/>
    <sheet name="Table 1a" sheetId="55" r:id="rId4"/>
    <sheet name="Table 1b" sheetId="56" r:id="rId5"/>
    <sheet name="Table 2" sheetId="57" r:id="rId6"/>
    <sheet name="Table 3" sheetId="87" r:id="rId7"/>
    <sheet name="Table 4" sheetId="50" r:id="rId8"/>
    <sheet name="Table 5" sheetId="59" r:id="rId9"/>
    <sheet name="Table 6" sheetId="12" r:id="rId10"/>
    <sheet name="Table 7" sheetId="30" r:id="rId11"/>
    <sheet name="Table 8" sheetId="47" r:id="rId12"/>
    <sheet name="Glossary" sheetId="8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4" l="1"/>
  <c r="J72" i="56"/>
  <c r="J71" i="56"/>
  <c r="J68" i="56"/>
  <c r="J67" i="56"/>
  <c r="J64" i="56"/>
  <c r="J63" i="56"/>
  <c r="J55" i="56"/>
  <c r="J54" i="56"/>
  <c r="J50" i="56"/>
  <c r="J49" i="56"/>
  <c r="J45" i="56"/>
  <c r="J41" i="56"/>
  <c r="J38" i="56"/>
  <c r="F71" i="56"/>
  <c r="F68" i="56"/>
  <c r="F67" i="56"/>
  <c r="F64" i="56"/>
  <c r="F63" i="56"/>
  <c r="F57" i="56"/>
  <c r="F54" i="56"/>
  <c r="F51" i="56"/>
  <c r="F49" i="56"/>
  <c r="F45" i="56"/>
  <c r="F44" i="56"/>
  <c r="F40" i="56"/>
  <c r="F38" i="56"/>
  <c r="F37" i="56"/>
  <c r="F36" i="56"/>
  <c r="F32" i="56"/>
  <c r="F27" i="56"/>
  <c r="J71" i="55"/>
  <c r="J67" i="55"/>
  <c r="J63" i="55"/>
  <c r="J54" i="55"/>
  <c r="J45" i="55"/>
  <c r="J41" i="55"/>
  <c r="J37" i="55"/>
  <c r="J31" i="55"/>
  <c r="F67" i="55"/>
  <c r="F63" i="55"/>
  <c r="F54" i="55"/>
  <c r="F49" i="55"/>
  <c r="F45" i="55"/>
  <c r="F41" i="55"/>
  <c r="F37" i="55"/>
  <c r="F36" i="55"/>
  <c r="J71" i="4"/>
  <c r="J67" i="4"/>
  <c r="J63" i="4"/>
  <c r="J54" i="4"/>
  <c r="J45" i="4"/>
  <c r="J37" i="4"/>
  <c r="J28" i="4"/>
  <c r="F72" i="4"/>
  <c r="F71" i="4"/>
  <c r="F67" i="4"/>
  <c r="F63" i="4"/>
  <c r="F54" i="4"/>
  <c r="F53" i="4"/>
  <c r="F44" i="4"/>
  <c r="F42" i="4"/>
  <c r="F41" i="4"/>
  <c r="F36" i="4"/>
  <c r="F59" i="4" l="1"/>
  <c r="J42" i="4"/>
  <c r="J68" i="4"/>
  <c r="F58" i="55"/>
  <c r="F59" i="56"/>
  <c r="J59" i="56"/>
  <c r="J36" i="56"/>
  <c r="F31" i="56"/>
  <c r="F28" i="56"/>
  <c r="F51" i="55"/>
  <c r="F57" i="55"/>
  <c r="F72" i="55"/>
  <c r="J33" i="55"/>
  <c r="J51" i="55"/>
  <c r="F64" i="55"/>
  <c r="F31" i="55"/>
  <c r="J58" i="55"/>
  <c r="J64" i="55"/>
  <c r="J72" i="55"/>
  <c r="F68" i="55"/>
  <c r="F44" i="55"/>
  <c r="F46" i="55"/>
  <c r="F40" i="55"/>
  <c r="F42" i="55"/>
  <c r="J53" i="56"/>
  <c r="J52" i="56"/>
  <c r="J23" i="56"/>
  <c r="F25" i="56"/>
  <c r="F12" i="56"/>
  <c r="J20" i="56"/>
  <c r="J33" i="56"/>
  <c r="J42" i="56"/>
  <c r="J44" i="56"/>
  <c r="J43" i="56"/>
  <c r="F46" i="56"/>
  <c r="J62" i="56"/>
  <c r="J35" i="56"/>
  <c r="F41" i="56"/>
  <c r="J57" i="56"/>
  <c r="F66" i="56"/>
  <c r="J14" i="56"/>
  <c r="J27" i="56"/>
  <c r="J29" i="56"/>
  <c r="J40" i="56"/>
  <c r="J25" i="56"/>
  <c r="J46" i="56"/>
  <c r="F70" i="56"/>
  <c r="J24" i="56"/>
  <c r="F24" i="56"/>
  <c r="J28" i="56"/>
  <c r="J15" i="56"/>
  <c r="J51" i="56"/>
  <c r="J66" i="56"/>
  <c r="J65" i="56"/>
  <c r="F72" i="56"/>
  <c r="F58" i="56"/>
  <c r="F29" i="56"/>
  <c r="J32" i="56"/>
  <c r="J37" i="56"/>
  <c r="F53" i="56"/>
  <c r="J58" i="56"/>
  <c r="F62" i="56"/>
  <c r="F11" i="56"/>
  <c r="F23" i="56"/>
  <c r="J31" i="56"/>
  <c r="F33" i="56"/>
  <c r="F42" i="56"/>
  <c r="F50" i="56"/>
  <c r="F55" i="56"/>
  <c r="J70" i="56"/>
  <c r="F56" i="56"/>
  <c r="F69" i="56"/>
  <c r="F29" i="55"/>
  <c r="F23" i="55"/>
  <c r="J15" i="55"/>
  <c r="J28" i="55"/>
  <c r="F30" i="55"/>
  <c r="J44" i="55"/>
  <c r="J50" i="55"/>
  <c r="J53" i="55"/>
  <c r="F55" i="55"/>
  <c r="J62" i="55"/>
  <c r="F71" i="55"/>
  <c r="F27" i="55"/>
  <c r="J32" i="55"/>
  <c r="J38" i="55"/>
  <c r="J42" i="55"/>
  <c r="F59" i="55"/>
  <c r="J68" i="55"/>
  <c r="F66" i="55"/>
  <c r="J23" i="55"/>
  <c r="F25" i="55"/>
  <c r="J55" i="55"/>
  <c r="J59" i="55"/>
  <c r="F33" i="55"/>
  <c r="J46" i="55"/>
  <c r="J66" i="55"/>
  <c r="F24" i="55"/>
  <c r="J29" i="55"/>
  <c r="J36" i="55"/>
  <c r="F18" i="55"/>
  <c r="F70" i="55"/>
  <c r="F69" i="55"/>
  <c r="F28" i="55"/>
  <c r="F52" i="55"/>
  <c r="F53" i="55"/>
  <c r="J69" i="55"/>
  <c r="J70" i="55"/>
  <c r="J24" i="55"/>
  <c r="F38" i="55"/>
  <c r="J39" i="55"/>
  <c r="J40" i="55"/>
  <c r="F50" i="55"/>
  <c r="F62" i="55"/>
  <c r="J25" i="55"/>
  <c r="J27" i="55"/>
  <c r="J49" i="55"/>
  <c r="J57" i="55"/>
  <c r="F32" i="55"/>
  <c r="F51" i="4"/>
  <c r="F68" i="4"/>
  <c r="F64" i="4"/>
  <c r="J46" i="4"/>
  <c r="J58" i="4"/>
  <c r="F46" i="4"/>
  <c r="J55" i="4"/>
  <c r="J70" i="4"/>
  <c r="J72" i="4"/>
  <c r="J49" i="4"/>
  <c r="F70" i="4"/>
  <c r="F66" i="4"/>
  <c r="F31" i="4"/>
  <c r="F29" i="4"/>
  <c r="F16" i="4"/>
  <c r="F23" i="4"/>
  <c r="J57" i="4"/>
  <c r="J24" i="4"/>
  <c r="F49" i="4"/>
  <c r="J51" i="4"/>
  <c r="J53" i="4"/>
  <c r="F38" i="4"/>
  <c r="J41" i="4"/>
  <c r="F62" i="4"/>
  <c r="J25" i="4"/>
  <c r="F50" i="4"/>
  <c r="F32" i="4"/>
  <c r="F25" i="4"/>
  <c r="J32" i="4"/>
  <c r="F37" i="4"/>
  <c r="F45" i="4"/>
  <c r="J50" i="4"/>
  <c r="F55" i="4"/>
  <c r="F57" i="4"/>
  <c r="J31" i="4"/>
  <c r="J44" i="4"/>
  <c r="F27" i="4"/>
  <c r="J23" i="4"/>
  <c r="J27" i="4"/>
  <c r="J29" i="4"/>
  <c r="F40" i="4"/>
  <c r="F58" i="4"/>
  <c r="F28" i="4"/>
  <c r="F33" i="4"/>
  <c r="J38" i="4"/>
  <c r="J62" i="4"/>
  <c r="J66" i="4"/>
  <c r="J65" i="4"/>
  <c r="J56" i="4"/>
  <c r="J59" i="4"/>
  <c r="J64" i="4"/>
  <c r="J40" i="4"/>
  <c r="J33" i="4"/>
  <c r="F24" i="4"/>
  <c r="J39" i="4" l="1"/>
  <c r="J56" i="55"/>
  <c r="J11" i="55"/>
  <c r="J69" i="56"/>
  <c r="F43" i="56"/>
  <c r="F18" i="56"/>
  <c r="F20" i="56"/>
  <c r="J16" i="56"/>
  <c r="J18" i="56"/>
  <c r="J12" i="56"/>
  <c r="J10" i="56"/>
  <c r="F19" i="56"/>
  <c r="F15" i="56"/>
  <c r="J20" i="55"/>
  <c r="J12" i="55"/>
  <c r="J43" i="55"/>
  <c r="J52" i="55"/>
  <c r="F12" i="55"/>
  <c r="J65" i="55"/>
  <c r="J19" i="55"/>
  <c r="J14" i="55"/>
  <c r="F10" i="55"/>
  <c r="F19" i="55"/>
  <c r="F16" i="55"/>
  <c r="F14" i="55"/>
  <c r="J19" i="56"/>
  <c r="J48" i="56"/>
  <c r="F35" i="56"/>
  <c r="F10" i="56"/>
  <c r="J26" i="56"/>
  <c r="J34" i="56"/>
  <c r="J39" i="56"/>
  <c r="F39" i="56"/>
  <c r="J56" i="56"/>
  <c r="F22" i="56"/>
  <c r="F9" i="56"/>
  <c r="J30" i="56"/>
  <c r="F14" i="56"/>
  <c r="F16" i="56"/>
  <c r="J22" i="56"/>
  <c r="F52" i="56"/>
  <c r="F65" i="56"/>
  <c r="J61" i="56"/>
  <c r="F61" i="56"/>
  <c r="F60" i="56"/>
  <c r="F17" i="56"/>
  <c r="F30" i="56"/>
  <c r="F48" i="56"/>
  <c r="F47" i="56"/>
  <c r="F26" i="56"/>
  <c r="J11" i="56"/>
  <c r="F20" i="55"/>
  <c r="J48" i="55"/>
  <c r="F56" i="55"/>
  <c r="J22" i="55"/>
  <c r="J10" i="55"/>
  <c r="J35" i="55"/>
  <c r="J34" i="55"/>
  <c r="F22" i="55"/>
  <c r="J13" i="55"/>
  <c r="J16" i="55"/>
  <c r="J26" i="55"/>
  <c r="F43" i="55"/>
  <c r="F65" i="55"/>
  <c r="F48" i="55"/>
  <c r="F35" i="55"/>
  <c r="F15" i="55"/>
  <c r="F11" i="55"/>
  <c r="J18" i="55"/>
  <c r="J17" i="55"/>
  <c r="J30" i="55"/>
  <c r="F61" i="55"/>
  <c r="F60" i="55"/>
  <c r="F26" i="55"/>
  <c r="F13" i="55"/>
  <c r="J61" i="55"/>
  <c r="J60" i="55"/>
  <c r="F39" i="55"/>
  <c r="J20" i="4"/>
  <c r="F10" i="4"/>
  <c r="J52" i="4"/>
  <c r="F39" i="4"/>
  <c r="F20" i="4"/>
  <c r="J43" i="4"/>
  <c r="J69" i="4"/>
  <c r="J19" i="4"/>
  <c r="J11" i="4"/>
  <c r="J16" i="4"/>
  <c r="J15" i="4"/>
  <c r="J12" i="4"/>
  <c r="F69" i="4"/>
  <c r="F65" i="4"/>
  <c r="F52" i="4"/>
  <c r="F18" i="4"/>
  <c r="F43" i="4"/>
  <c r="F15" i="4"/>
  <c r="F14" i="4"/>
  <c r="F19" i="4"/>
  <c r="F30" i="4"/>
  <c r="F11" i="4"/>
  <c r="J26" i="4"/>
  <c r="J13" i="4"/>
  <c r="F9" i="4"/>
  <c r="J61" i="4"/>
  <c r="F35" i="4"/>
  <c r="F12" i="4"/>
  <c r="J10" i="4"/>
  <c r="J35" i="4"/>
  <c r="J22" i="4"/>
  <c r="F61" i="4"/>
  <c r="F56" i="4"/>
  <c r="J47" i="4"/>
  <c r="J18" i="4"/>
  <c r="J14" i="4"/>
  <c r="J48" i="4"/>
  <c r="F26" i="4"/>
  <c r="J30" i="4"/>
  <c r="F48" i="4"/>
  <c r="F22" i="4"/>
  <c r="J34" i="4" l="1"/>
  <c r="J60" i="4"/>
  <c r="F17" i="55"/>
  <c r="F34" i="56"/>
  <c r="F13" i="56"/>
  <c r="J60" i="56"/>
  <c r="J47" i="56"/>
  <c r="J17" i="56"/>
  <c r="J9" i="56"/>
  <c r="F34" i="55"/>
  <c r="J47" i="55"/>
  <c r="J9" i="55"/>
  <c r="F21" i="56"/>
  <c r="F8" i="56"/>
  <c r="J21" i="56"/>
  <c r="J13" i="56"/>
  <c r="J21" i="55"/>
  <c r="F21" i="55"/>
  <c r="F47" i="55"/>
  <c r="F9" i="55"/>
  <c r="J17" i="4"/>
  <c r="J9" i="4"/>
  <c r="F60" i="4"/>
  <c r="F47" i="4"/>
  <c r="F17" i="4"/>
  <c r="F34" i="4"/>
  <c r="F13" i="4"/>
  <c r="F21" i="4"/>
  <c r="J21" i="4"/>
  <c r="J8" i="4"/>
  <c r="F8" i="55" l="1"/>
  <c r="J8" i="56"/>
  <c r="J8" i="55"/>
  <c r="F8" i="4"/>
  <c r="J10" i="12" l="1"/>
  <c r="J11" i="12"/>
  <c r="J12" i="12"/>
  <c r="J13" i="12"/>
  <c r="J15" i="12"/>
  <c r="J16" i="12"/>
  <c r="J17" i="12"/>
  <c r="J18" i="12"/>
  <c r="J20" i="12"/>
  <c r="J21" i="12"/>
  <c r="J22" i="12"/>
  <c r="J23" i="12"/>
  <c r="F10" i="12"/>
  <c r="F11" i="12"/>
  <c r="F12" i="12"/>
  <c r="F13" i="12"/>
  <c r="F15" i="12"/>
  <c r="F16" i="12"/>
  <c r="F17" i="12"/>
  <c r="F18" i="12"/>
  <c r="F20" i="12"/>
  <c r="F21" i="12"/>
  <c r="F22" i="12"/>
  <c r="F23" i="12"/>
  <c r="J19" i="12"/>
  <c r="F19" i="12"/>
  <c r="F14" i="12"/>
  <c r="J14" i="12"/>
  <c r="F9" i="12"/>
  <c r="J8" i="12" l="1"/>
  <c r="J9" i="12"/>
  <c r="F8" i="12"/>
  <c r="F8" i="30" l="1"/>
  <c r="J39" i="59"/>
  <c r="J17" i="59"/>
  <c r="F8" i="59" l="1"/>
  <c r="E32" i="57"/>
  <c r="E40" i="57"/>
  <c r="E54" i="57"/>
  <c r="N37" i="30" l="1"/>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5" i="87"/>
  <c r="E40" i="87"/>
  <c r="E32" i="87"/>
  <c r="E47" i="57"/>
  <c r="E24" i="57"/>
  <c r="E38" i="57" l="1"/>
  <c r="E37" i="57"/>
  <c r="F26" i="30"/>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N32" i="30"/>
  <c r="J12" i="30"/>
  <c r="J13" i="30"/>
  <c r="F20" i="30"/>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30" i="59"/>
  <c r="J38" i="59"/>
  <c r="J12" i="59"/>
  <c r="F22" i="59"/>
  <c r="F29" i="59"/>
  <c r="F31" i="59"/>
  <c r="F37" i="59"/>
  <c r="F39" i="59"/>
  <c r="E49" i="87"/>
  <c r="E7" i="87"/>
  <c r="E8" i="87"/>
  <c r="E16" i="87"/>
  <c r="E20" i="87"/>
  <c r="E43" i="87"/>
  <c r="E51" i="87"/>
  <c r="E38" i="87"/>
  <c r="E42" i="57"/>
  <c r="E46" i="57"/>
  <c r="E50" i="57"/>
  <c r="E51" i="57"/>
  <c r="E34" i="87"/>
  <c r="E26" i="87"/>
  <c r="E11" i="87"/>
  <c r="E15" i="87"/>
  <c r="E50" i="87"/>
  <c r="E28" i="87"/>
  <c r="E9" i="87"/>
  <c r="E29" i="87"/>
  <c r="E22" i="87"/>
  <c r="E30" i="87"/>
  <c r="E35" i="87"/>
  <c r="E23" i="87"/>
  <c r="E46" i="87"/>
  <c r="E12" i="87"/>
  <c r="E42" i="87"/>
  <c r="J8" i="30"/>
  <c r="N8" i="30"/>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E53" i="50"/>
  <c r="E39" i="50"/>
  <c r="E41" i="50"/>
  <c r="E31" i="50"/>
  <c r="E41" i="87"/>
  <c r="E33" i="87"/>
  <c r="J11" i="30"/>
  <c r="J10" i="30"/>
  <c r="N13" i="30"/>
  <c r="N9" i="30"/>
  <c r="N11" i="30"/>
  <c r="N10" i="30"/>
  <c r="F32" i="30"/>
  <c r="J9" i="30"/>
  <c r="F9" i="30"/>
  <c r="F12" i="30"/>
  <c r="F13" i="30"/>
  <c r="F11" i="30"/>
  <c r="F10" i="30"/>
  <c r="F14" i="30"/>
  <c r="F19" i="59" l="1"/>
  <c r="J9" i="59"/>
  <c r="J19" i="59"/>
  <c r="E53" i="87"/>
  <c r="F25" i="59"/>
  <c r="J25" i="59"/>
  <c r="F9" i="59"/>
  <c r="F35" i="59"/>
  <c r="J35" i="59"/>
  <c r="E31" i="87"/>
  <c r="E39" i="87"/>
  <c r="E39" i="57"/>
  <c r="E31" i="57"/>
  <c r="E53" i="57"/>
  <c r="E55" i="50"/>
  <c r="J8" i="59" l="1"/>
  <c r="E55" i="87"/>
  <c r="E55" i="57"/>
</calcChain>
</file>

<file path=xl/sharedStrings.xml><?xml version="1.0" encoding="utf-8"?>
<sst xmlns="http://schemas.openxmlformats.org/spreadsheetml/2006/main" count="618" uniqueCount="188">
  <si>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</si>
  <si>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</si>
  <si>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</si>
  <si>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</si>
  <si>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</si>
  <si>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</si>
  <si>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</si>
  <si>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</si>
  <si>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</si>
  <si>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</si>
  <si>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</si>
  <si>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</si>
  <si>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</si>
  <si>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</si>
  <si>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</si>
  <si>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</si>
  <si>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</si>
  <si>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</si>
  <si>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</si>
  <si>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</si>
  <si>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</si>
  <si>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</si>
  <si>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</si>
  <si>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</si>
  <si>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</si>
  <si>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</si>
  <si>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</si>
  <si>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</si>
  <si>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</si>
  <si>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</si>
  <si>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</si>
  <si>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</si>
  <si>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</si>
  <si>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</si>
  <si>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</si>
  <si>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</si>
  <si>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</si>
  <si>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</si>
  <si>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</si>
  <si>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</si>
  <si>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</si>
  <si>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</si>
  <si>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</si>
  <si>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</si>
  <si>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</si>
  <si>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</si>
  <si>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</si>
  <si>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</si>
  <si>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</si>
  <si>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</si>
  <si>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</si>
  <si>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</si>
  <si>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</si>
  <si>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</si>
  <si>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</si>
  <si>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</si>
  <si>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</si>
  <si>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</si>
  <si>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</si>
  <si>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</si>
  <si>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</si>
  <si>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</si>
  <si>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</si>
  <si>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</si>
  <si>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</si>
  <si>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</si>
  <si>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</si>
  <si>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</si>
  <si>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</si>
  <si>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</si>
  <si>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</si>
  <si>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</si>
  <si>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</si>
  <si>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</si>
  <si>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</si>
  <si>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</si>
  <si>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</si>
  <si>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</si>
  <si>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</si>
  <si>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</si>
  <si>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</si>
  <si>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</si>
  <si>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</si>
  <si>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</si>
  <si>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</si>
  <si>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</si>
  <si>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</si>
  <si>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</si>
  <si>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</si>
  <si>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</si>
  <si>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</si>
  <si>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</si>
  <si>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</si>
  <si>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</si>
  <si>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</si>
  <si>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</si>
  <si>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</si>
  <si>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</si>
  <si>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</si>
  <si>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</si>
  <si>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</si>
  <si>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</si>
  <si>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</si>
  <si>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</si>
  <si>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</si>
  <si>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</si>
  <si>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</si>
  <si>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</si>
  <si>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</si>
  <si>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</si>
  <si>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</si>
  <si>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</si>
  <si>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</si>
  <si>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</si>
  <si>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</si>
  <si>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</si>
  <si>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</si>
  <si>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</si>
  <si>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</si>
  <si>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</si>
  <si>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</si>
  <si>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</si>
  <si>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</si>
  <si>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</si>
  <si>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</si>
  <si>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</si>
  <si>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</si>
  <si>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</si>
  <si>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</si>
  <si>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</si>
  <si>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</si>
  <si>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</si>
  <si>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</si>
  <si>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</si>
  <si>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</si>
  <si>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</si>
  <si>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</si>
  <si>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</si>
  <si>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</si>
  <si>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</si>
  <si>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</si>
  <si>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</si>
  <si>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</si>
  <si>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</si>
  <si>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</si>
  <si>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</si>
  <si>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</si>
  <si>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</si>
  <si>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</si>
  <si>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</si>
  <si>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</si>
  <si>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</si>
  <si>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</si>
  <si>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</si>
  <si>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</si>
  <si>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</si>
  <si>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</si>
  <si>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</si>
  <si>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</si>
  <si>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</si>
  <si>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</si>
  <si>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</si>
  <si>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</si>
  <si>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</si>
  <si>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</si>
  <si>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</si>
  <si>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</si>
  <si>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</si>
  <si>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</si>
  <si>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</si>
  <si>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</si>
  <si>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</si>
  <si>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</si>
  <si>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</si>
  <si>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</si>
  <si>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</si>
  <si>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</si>
  <si>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</si>
  <si>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</si>
  <si>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</si>
  <si>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</si>
  <si>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</si>
  <si>
    <t>Monthly Provisional UK Sea Fisheries Statistics January 2023</t>
  </si>
  <si>
    <t>Highlights - January 2023 (compared to same month in 2022)</t>
  </si>
  <si>
    <t>Highlights - January 2023</t>
  </si>
  <si>
    <t>Highlights - January</t>
  </si>
  <si>
    <t>This workbook was updated 24th February 2023</t>
  </si>
  <si>
    <t>2022 vs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</si>
</sst>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s>
  <cellStyleXfs count="14">
    <xf numFmtId="0" fontId="0" fillId="0" borderId="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applyNumberFormat="0" applyFont="0" applyBorder="0" applyProtection="0"/>
    <xf numFmtId="0" fontId="18" fillId="0" borderId="0" applyNumberFormat="0" applyBorder="0" applyProtection="0"/>
    <xf numFmtId="9" fontId="25" fillId="0" borderId="0" applyFont="0" applyFill="0" applyBorder="0" applyAlignment="0" applyProtection="0"/>
    <xf numFmtId="0" fontId="27" fillId="0" borderId="0" applyNumberFormat="0" applyFill="0" applyBorder="0" applyAlignment="0" applyProtection="0"/>
    <xf numFmtId="0" fontId="32" fillId="0" borderId="0"/>
    <xf numFmtId="0" fontId="37" fillId="0" borderId="0" applyNumberFormat="0" applyBorder="0" applyProtection="0"/>
    <xf numFmtId="0" fontId="38" fillId="0" borderId="0" applyNumberFormat="0" applyBorder="0" applyProtection="0"/>
    <xf numFmtId="43" fontId="25" fillId="0" borderId="0" applyFont="0" applyFill="0" applyBorder="0" applyAlignment="0" applyProtection="0"/>
    <xf numFmtId="0" fontId="4" fillId="0" borderId="0"/>
    <xf numFmtId="0" fontId="2" fillId="0" borderId="0"/>
  </cellStyleXfs>
  <cellXfs count="248">
    <xf numFmtId="0" fontId="0" fillId="0" borderId="0" xfId="0"/>
    <xf numFmtId="0" fontId="13" fillId="0" borderId="0" xfId="0" applyFont="1"/>
    <xf numFmtId="0" fontId="14" fillId="0" borderId="0" xfId="0" applyFont="1"/>
    <xf numFmtId="0" fontId="15"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13" fillId="0" borderId="3" xfId="0" applyFont="1" applyBorder="1"/>
    <xf numFmtId="0" fontId="13" fillId="0" borderId="0" xfId="0" applyFont="1" applyBorder="1"/>
    <xf numFmtId="9" fontId="19" fillId="0" borderId="0" xfId="6" applyFont="1" applyAlignment="1">
      <alignment horizontal="right"/>
    </xf>
    <xf numFmtId="0" fontId="28" fillId="0" borderId="0" xfId="0" applyFont="1"/>
    <xf numFmtId="0" fontId="29" fillId="0" borderId="0" xfId="0" applyFont="1"/>
    <xf numFmtId="0" fontId="31" fillId="0" borderId="0" xfId="0" applyFont="1"/>
    <xf numFmtId="0" fontId="0" fillId="2" borderId="0" xfId="0" applyFill="1"/>
    <xf numFmtId="0" fontId="13" fillId="0" borderId="0" xfId="0" applyFont="1" applyAlignment="1">
      <alignment vertical="top" wrapText="1"/>
    </xf>
    <xf numFmtId="168" fontId="33" fillId="0" borderId="0" xfId="8" applyNumberFormat="1" applyFont="1" applyAlignment="1">
      <alignment horizontal="right"/>
    </xf>
    <xf numFmtId="0" fontId="34" fillId="0" borderId="0" xfId="0" applyFont="1"/>
    <xf numFmtId="0" fontId="33" fillId="0" borderId="0" xfId="0" applyFont="1"/>
    <xf numFmtId="0" fontId="34" fillId="0" borderId="0" xfId="0" applyFont="1" applyAlignment="1">
      <alignment vertical="top" wrapText="1"/>
    </xf>
    <xf numFmtId="0" fontId="14" fillId="2" borderId="0" xfId="0" applyFont="1" applyFill="1"/>
    <xf numFmtId="0" fontId="21" fillId="2" borderId="0" xfId="0" applyFont="1" applyFill="1"/>
    <xf numFmtId="0" fontId="12" fillId="2" borderId="0" xfId="0" applyFont="1" applyFill="1"/>
    <xf numFmtId="0" fontId="28" fillId="2" borderId="0" xfId="0" applyFont="1" applyFill="1" applyAlignment="1">
      <alignment vertical="top" wrapText="1"/>
    </xf>
    <xf numFmtId="9" fontId="22" fillId="0" borderId="0" xfId="0" applyNumberFormat="1" applyFont="1"/>
    <xf numFmtId="0" fontId="24" fillId="0" borderId="0" xfId="7" applyFont="1" applyFill="1"/>
    <xf numFmtId="3" fontId="19" fillId="0" borderId="0" xfId="1" applyNumberFormat="1" applyFont="1" applyFill="1" applyBorder="1" applyAlignment="1" applyProtection="1">
      <alignment horizontal="left"/>
    </xf>
    <xf numFmtId="0" fontId="17" fillId="0" borderId="0" xfId="1"/>
    <xf numFmtId="0" fontId="19" fillId="0" borderId="0" xfId="4" applyFont="1" applyFill="1" applyAlignment="1" applyProtection="1"/>
    <xf numFmtId="0" fontId="17" fillId="0" borderId="0" xfId="4" applyFont="1" applyFill="1" applyAlignment="1" applyProtection="1">
      <alignment horizontal="left"/>
    </xf>
    <xf numFmtId="0" fontId="19" fillId="0" borderId="0" xfId="1" applyFont="1" applyFill="1" applyBorder="1"/>
    <xf numFmtId="3" fontId="19" fillId="0" borderId="0" xfId="1" applyNumberFormat="1" applyFont="1" applyFill="1" applyBorder="1"/>
    <xf numFmtId="0" fontId="20" fillId="0" borderId="0" xfId="1" applyFont="1" applyFill="1" applyBorder="1"/>
    <xf numFmtId="3" fontId="20" fillId="0" borderId="0" xfId="1" applyNumberFormat="1" applyFont="1" applyFill="1" applyBorder="1"/>
    <xf numFmtId="0" fontId="35" fillId="0" borderId="0" xfId="10" applyFont="1" applyFill="1" applyBorder="1" applyAlignment="1" applyProtection="1"/>
    <xf numFmtId="0" fontId="0" fillId="0" borderId="0" xfId="0" applyBorder="1"/>
    <xf numFmtId="0" fontId="17" fillId="0" borderId="0" xfId="1"/>
    <xf numFmtId="0" fontId="19" fillId="0" borderId="0" xfId="1" applyFont="1" applyFill="1"/>
    <xf numFmtId="3" fontId="20" fillId="0" borderId="0" xfId="1" applyNumberFormat="1" applyFont="1" applyAlignment="1" applyProtection="1">
      <alignment horizontal="left"/>
    </xf>
    <xf numFmtId="0" fontId="36" fillId="0" borderId="0" xfId="1" applyFont="1" applyAlignment="1"/>
    <xf numFmtId="0" fontId="36" fillId="0" borderId="0" xfId="1" applyFont="1" applyFill="1" applyAlignment="1"/>
    <xf numFmtId="0" fontId="13" fillId="0" borderId="7" xfId="0" applyFont="1" applyBorder="1"/>
    <xf numFmtId="0" fontId="0" fillId="0" borderId="3" xfId="0" applyBorder="1"/>
    <xf numFmtId="0" fontId="39"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0" fillId="0" borderId="0" xfId="8" applyNumberFormat="1" applyFont="1" applyAlignment="1">
      <alignment horizontal="right"/>
    </xf>
    <xf numFmtId="0" fontId="34" fillId="0" borderId="0" xfId="0" applyFont="1" applyAlignment="1">
      <alignment horizontal="left" wrapText="1"/>
    </xf>
    <xf numFmtId="0" fontId="39" fillId="0" borderId="0" xfId="1" applyFont="1"/>
    <xf numFmtId="0" fontId="39" fillId="0" borderId="0" xfId="1" applyFont="1" applyAlignment="1">
      <alignment horizontal="right"/>
    </xf>
    <xf numFmtId="3" fontId="36" fillId="0" borderId="0" xfId="1" applyNumberFormat="1" applyFont="1" applyAlignment="1" applyProtection="1">
      <alignment horizontal="left"/>
    </xf>
    <xf numFmtId="3" fontId="39" fillId="0" borderId="0" xfId="1" applyNumberFormat="1" applyFont="1" applyAlignment="1" applyProtection="1">
      <alignment horizontal="left" indent="1"/>
    </xf>
    <xf numFmtId="0" fontId="13" fillId="0" borderId="0" xfId="0" applyFont="1" applyAlignment="1">
      <alignment horizontal="left" indent="1"/>
    </xf>
    <xf numFmtId="3" fontId="39" fillId="0" borderId="0" xfId="1" applyNumberFormat="1" applyFont="1" applyAlignment="1" applyProtection="1">
      <alignment horizontal="left"/>
    </xf>
    <xf numFmtId="0" fontId="13" fillId="0" borderId="0" xfId="0" applyNumberFormat="1" applyFont="1" applyBorder="1" applyAlignment="1">
      <alignment horizontal="right"/>
    </xf>
    <xf numFmtId="0" fontId="36" fillId="0" borderId="0" xfId="1" applyFont="1"/>
    <xf numFmtId="0" fontId="39" fillId="0" borderId="0" xfId="1" applyFont="1" applyBorder="1"/>
    <xf numFmtId="165" fontId="39" fillId="0" borderId="2" xfId="1" applyNumberFormat="1" applyFont="1" applyBorder="1" applyAlignment="1">
      <alignment horizontal="left"/>
    </xf>
    <xf numFmtId="0" fontId="39" fillId="0" borderId="2" xfId="1" applyFont="1" applyBorder="1" applyAlignment="1">
      <alignment horizontal="left"/>
    </xf>
    <xf numFmtId="0" fontId="39" fillId="0" borderId="2" xfId="1" applyFont="1" applyBorder="1"/>
    <xf numFmtId="0" fontId="39" fillId="0" borderId="2" xfId="1" applyFont="1" applyBorder="1" applyAlignment="1">
      <alignment horizontal="right"/>
    </xf>
    <xf numFmtId="1" fontId="39" fillId="0" borderId="2" xfId="1" applyNumberFormat="1" applyFont="1" applyBorder="1"/>
    <xf numFmtId="165" fontId="39" fillId="0" borderId="0" xfId="1" applyNumberFormat="1" applyFont="1" applyAlignment="1">
      <alignment horizontal="right"/>
    </xf>
    <xf numFmtId="9" fontId="39" fillId="0" borderId="0" xfId="6" applyFont="1" applyAlignment="1">
      <alignment horizontal="right"/>
    </xf>
    <xf numFmtId="0" fontId="39" fillId="0" borderId="0" xfId="1" applyFont="1" applyBorder="1" applyAlignment="1">
      <alignment horizontal="left"/>
    </xf>
    <xf numFmtId="0" fontId="39" fillId="0" borderId="4" xfId="1" applyFont="1" applyBorder="1" applyAlignment="1">
      <alignment horizontal="left"/>
    </xf>
    <xf numFmtId="3" fontId="28" fillId="0" borderId="0" xfId="1" applyNumberFormat="1" applyFont="1" applyAlignment="1" applyProtection="1">
      <alignment horizontal="left"/>
    </xf>
    <xf numFmtId="3" fontId="39" fillId="0" borderId="3" xfId="1" applyNumberFormat="1" applyFont="1" applyBorder="1" applyAlignment="1" applyProtection="1">
      <alignment horizontal="left"/>
    </xf>
    <xf numFmtId="0" fontId="13" fillId="0" borderId="3" xfId="0" applyFont="1" applyBorder="1" applyAlignment="1">
      <alignment horizontal="left" indent="1"/>
    </xf>
    <xf numFmtId="0" fontId="13" fillId="0" borderId="0" xfId="0" quotePrefix="1" applyNumberFormat="1" applyFont="1"/>
    <xf numFmtId="169" fontId="28" fillId="0" borderId="0" xfId="8" applyNumberFormat="1" applyFont="1" applyAlignment="1">
      <alignment horizontal="right"/>
    </xf>
    <xf numFmtId="166" fontId="39" fillId="0" borderId="3" xfId="1" applyNumberFormat="1" applyFont="1" applyBorder="1" applyAlignment="1">
      <alignment horizontal="right"/>
    </xf>
    <xf numFmtId="3" fontId="39" fillId="0" borderId="0" xfId="1" applyNumberFormat="1" applyFont="1" applyFill="1" applyBorder="1"/>
    <xf numFmtId="170" fontId="39" fillId="0" borderId="0" xfId="1" applyNumberFormat="1" applyFont="1" applyFill="1" applyBorder="1" applyAlignment="1">
      <alignment horizontal="center"/>
    </xf>
    <xf numFmtId="3" fontId="39" fillId="0" borderId="0" xfId="1" applyNumberFormat="1" applyFont="1" applyFill="1" applyAlignment="1">
      <alignment horizontal="left"/>
    </xf>
    <xf numFmtId="3" fontId="39" fillId="0" borderId="0" xfId="1" applyNumberFormat="1" applyFont="1" applyFill="1" applyAlignment="1">
      <alignment horizontal="right"/>
    </xf>
    <xf numFmtId="164" fontId="39" fillId="0" borderId="0" xfId="1" applyNumberFormat="1" applyFont="1" applyFill="1" applyAlignment="1">
      <alignment horizontal="right"/>
    </xf>
    <xf numFmtId="3" fontId="39" fillId="0" borderId="2" xfId="1" applyNumberFormat="1" applyFont="1" applyFill="1" applyBorder="1"/>
    <xf numFmtId="164" fontId="39" fillId="0" borderId="2" xfId="1" applyNumberFormat="1" applyFont="1" applyFill="1" applyBorder="1" applyAlignment="1">
      <alignment horizontal="right"/>
    </xf>
    <xf numFmtId="0" fontId="39" fillId="0" borderId="0" xfId="1" applyFont="1" applyFill="1"/>
    <xf numFmtId="3" fontId="39" fillId="0" borderId="0" xfId="1" applyNumberFormat="1" applyFont="1" applyFill="1" applyAlignment="1" applyProtection="1">
      <alignment horizontal="left"/>
    </xf>
    <xf numFmtId="0" fontId="36" fillId="0" borderId="0" xfId="1" applyFont="1" applyFill="1"/>
    <xf numFmtId="164" fontId="36" fillId="0" borderId="0" xfId="1" applyNumberFormat="1" applyFont="1" applyFill="1" applyAlignment="1">
      <alignment horizontal="right"/>
    </xf>
    <xf numFmtId="3" fontId="36" fillId="0" borderId="0" xfId="1" applyNumberFormat="1" applyFont="1" applyFill="1"/>
    <xf numFmtId="0" fontId="39" fillId="0" borderId="6" xfId="1" applyFont="1" applyFill="1" applyBorder="1"/>
    <xf numFmtId="3" fontId="39" fillId="0" borderId="4" xfId="1" applyNumberFormat="1" applyFont="1" applyFill="1" applyBorder="1" applyAlignment="1">
      <alignment horizontal="right"/>
    </xf>
    <xf numFmtId="164" fontId="39" fillId="0" borderId="4" xfId="1" applyNumberFormat="1" applyFont="1" applyFill="1" applyBorder="1" applyAlignment="1">
      <alignment horizontal="right"/>
    </xf>
    <xf numFmtId="3" fontId="39" fillId="0" borderId="0" xfId="1" applyNumberFormat="1" applyFont="1" applyFill="1" applyBorder="1" applyAlignment="1">
      <alignment horizontal="left"/>
    </xf>
    <xf numFmtId="0" fontId="13" fillId="0" borderId="8" xfId="0" applyFont="1" applyBorder="1"/>
    <xf numFmtId="3" fontId="39" fillId="0" borderId="1" xfId="4" applyNumberFormat="1" applyFont="1" applyFill="1" applyBorder="1" applyAlignment="1" applyProtection="1">
      <alignment horizontal="left"/>
    </xf>
    <xf numFmtId="3" fontId="39" fillId="0" borderId="0" xfId="4" applyNumberFormat="1" applyFont="1" applyFill="1" applyAlignment="1" applyProtection="1">
      <alignment horizontal="left"/>
    </xf>
    <xf numFmtId="170" fontId="39" fillId="0" borderId="0" xfId="4" applyNumberFormat="1" applyFont="1" applyFill="1" applyAlignment="1" applyProtection="1">
      <alignment horizontal="right" wrapText="1"/>
    </xf>
    <xf numFmtId="170" fontId="39" fillId="0" borderId="0" xfId="4" applyNumberFormat="1" applyFont="1" applyFill="1" applyBorder="1" applyAlignment="1" applyProtection="1">
      <alignment horizontal="right" wrapText="1"/>
    </xf>
    <xf numFmtId="3" fontId="39" fillId="0" borderId="2" xfId="4" applyNumberFormat="1" applyFont="1" applyFill="1" applyBorder="1" applyAlignment="1" applyProtection="1"/>
    <xf numFmtId="3" fontId="39" fillId="0" borderId="2" xfId="4" applyNumberFormat="1" applyFont="1" applyFill="1" applyBorder="1" applyAlignment="1" applyProtection="1">
      <alignment horizontal="right"/>
    </xf>
    <xf numFmtId="3" fontId="39" fillId="0" borderId="0" xfId="4" applyNumberFormat="1" applyFont="1" applyFill="1" applyAlignment="1" applyProtection="1"/>
    <xf numFmtId="3" fontId="39" fillId="0" borderId="0" xfId="4" applyNumberFormat="1" applyFont="1" applyFill="1" applyAlignment="1" applyProtection="1">
      <alignment horizontal="right"/>
    </xf>
    <xf numFmtId="0" fontId="36" fillId="0" borderId="0" xfId="4" applyFont="1" applyFill="1" applyAlignment="1" applyProtection="1">
      <alignment horizontal="left"/>
    </xf>
    <xf numFmtId="0" fontId="39" fillId="0" borderId="0" xfId="4" applyFont="1" applyFill="1" applyAlignment="1" applyProtection="1"/>
    <xf numFmtId="0" fontId="36" fillId="0" borderId="0" xfId="4" applyFont="1" applyFill="1" applyAlignment="1" applyProtection="1"/>
    <xf numFmtId="0" fontId="39" fillId="0" borderId="6" xfId="4" applyFont="1" applyFill="1" applyBorder="1" applyAlignment="1" applyProtection="1"/>
    <xf numFmtId="164" fontId="39" fillId="0" borderId="6" xfId="4" applyNumberFormat="1" applyFont="1" applyFill="1" applyBorder="1" applyAlignment="1" applyProtection="1"/>
    <xf numFmtId="0" fontId="0" fillId="0" borderId="0" xfId="0" applyNumberFormat="1" applyFill="1" applyBorder="1"/>
    <xf numFmtId="0" fontId="41" fillId="0" borderId="0" xfId="0" applyFont="1" applyFill="1" applyBorder="1"/>
    <xf numFmtId="0" fontId="41" fillId="0" borderId="0" xfId="0" applyFont="1" applyFill="1" applyBorder="1" applyAlignment="1">
      <alignment horizontal="left"/>
    </xf>
    <xf numFmtId="0" fontId="41" fillId="0" borderId="0" xfId="0" applyNumberFormat="1" applyFont="1" applyFill="1" applyBorder="1"/>
    <xf numFmtId="0" fontId="41" fillId="0" borderId="0" xfId="0" applyFont="1" applyFill="1" applyBorder="1" applyAlignment="1">
      <alignment horizontal="left" indent="1"/>
    </xf>
    <xf numFmtId="0" fontId="42" fillId="0" borderId="0" xfId="0" applyFont="1" applyFill="1" applyBorder="1" applyAlignment="1">
      <alignment horizontal="left" indent="2"/>
    </xf>
    <xf numFmtId="0" fontId="42" fillId="0" borderId="0" xfId="0" applyNumberFormat="1" applyFont="1" applyFill="1" applyBorder="1"/>
    <xf numFmtId="0" fontId="26" fillId="0" borderId="0" xfId="0" applyNumberFormat="1" applyFont="1" applyFill="1" applyBorder="1"/>
    <xf numFmtId="0" fontId="26" fillId="0" borderId="0" xfId="0" applyFont="1" applyFill="1" applyBorder="1"/>
    <xf numFmtId="0" fontId="15" fillId="0" borderId="0" xfId="0" applyNumberFormat="1" applyFont="1" applyBorder="1" applyAlignment="1">
      <alignment horizontal="right"/>
    </xf>
    <xf numFmtId="0" fontId="28" fillId="0" borderId="0" xfId="0" applyNumberFormat="1" applyFont="1" applyBorder="1" applyAlignment="1">
      <alignment horizontal="right"/>
    </xf>
    <xf numFmtId="0" fontId="12" fillId="0" borderId="0" xfId="0" applyFont="1" applyBorder="1"/>
    <xf numFmtId="3" fontId="39"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4" fontId="36" fillId="0" borderId="0" xfId="1" applyNumberFormat="1" applyFont="1" applyFill="1" applyBorder="1" applyAlignment="1">
      <alignment horizontal="right"/>
    </xf>
    <xf numFmtId="166" fontId="36" fillId="0" borderId="0" xfId="2" applyNumberFormat="1" applyFont="1" applyFill="1" applyBorder="1" applyAlignment="1">
      <alignment horizontal="right"/>
    </xf>
    <xf numFmtId="0" fontId="39" fillId="0" borderId="0" xfId="1" applyFont="1" applyFill="1" applyBorder="1"/>
    <xf numFmtId="0" fontId="26" fillId="0" borderId="0" xfId="0" applyFont="1" applyBorder="1"/>
    <xf numFmtId="0" fontId="0" fillId="0" borderId="0" xfId="0" applyNumberFormat="1" applyBorder="1"/>
    <xf numFmtId="0" fontId="26" fillId="0" borderId="0" xfId="0" applyNumberFormat="1" applyFont="1" applyBorder="1"/>
    <xf numFmtId="3" fontId="39" fillId="0" borderId="5" xfId="1" applyNumberFormat="1" applyFont="1" applyFill="1" applyBorder="1" applyAlignment="1">
      <alignment horizontal="right"/>
    </xf>
    <xf numFmtId="172" fontId="22" fillId="0" borderId="0" xfId="0" applyNumberFormat="1" applyFont="1"/>
    <xf numFmtId="171" fontId="13" fillId="0" borderId="0" xfId="0" applyNumberFormat="1" applyFont="1" applyBorder="1" applyAlignment="1"/>
    <xf numFmtId="0" fontId="34" fillId="0" borderId="0" xfId="0" applyFont="1" applyAlignment="1">
      <alignment horizontal="left" wrapText="1"/>
    </xf>
    <xf numFmtId="0" fontId="34" fillId="0" borderId="0" xfId="0" applyFont="1" applyAlignment="1">
      <alignment horizontal="left"/>
    </xf>
    <xf numFmtId="0" fontId="22" fillId="0" borderId="0" xfId="0" pivotButton="1" applyFont="1"/>
    <xf numFmtId="171" fontId="39" fillId="0" borderId="0" xfId="1" applyNumberFormat="1" applyFont="1" applyFill="1" applyAlignment="1">
      <alignment horizontal="right"/>
    </xf>
    <xf numFmtId="0" fontId="39" fillId="0" borderId="3" xfId="1" applyFont="1" applyBorder="1"/>
    <xf numFmtId="173" fontId="13"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3" fillId="0" borderId="0" xfId="0" applyNumberFormat="1" applyFont="1" applyFill="1" applyBorder="1" applyAlignment="1">
      <alignment horizontal="right"/>
    </xf>
    <xf numFmtId="0" fontId="39" fillId="0" borderId="2" xfId="1" applyFont="1" applyBorder="1" applyAlignment="1">
      <alignment horizontal="right" wrapText="1"/>
    </xf>
    <xf numFmtId="166" fontId="15" fillId="0" borderId="0" xfId="0" applyNumberFormat="1" applyFont="1" applyFill="1" applyBorder="1" applyAlignment="1">
      <alignment horizontal="right"/>
    </xf>
    <xf numFmtId="0" fontId="26" fillId="0" borderId="0" xfId="0" applyFont="1"/>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applyAlignment="1">
      <alignment horizontal="right"/>
    </xf>
    <xf numFmtId="9" fontId="36" fillId="0" borderId="0" xfId="6" applyNumberFormat="1" applyFont="1" applyAlignment="1">
      <alignment horizontal="right"/>
    </xf>
    <xf numFmtId="9" fontId="39" fillId="0" borderId="0" xfId="6" applyNumberFormat="1" applyFont="1" applyAlignment="1">
      <alignment horizontal="right"/>
    </xf>
    <xf numFmtId="166" fontId="36" fillId="0" borderId="0" xfId="1" applyNumberFormat="1" applyFont="1" applyAlignment="1">
      <alignment horizontal="right"/>
    </xf>
    <xf numFmtId="166" fontId="15" fillId="0" borderId="0" xfId="0" applyNumberFormat="1" applyFont="1" applyAlignment="1">
      <alignment horizontal="right"/>
    </xf>
    <xf numFmtId="166" fontId="39" fillId="0" borderId="0" xfId="1" applyNumberFormat="1" applyFont="1" applyAlignment="1">
      <alignment horizontal="right"/>
    </xf>
    <xf numFmtId="166" fontId="13" fillId="0" borderId="0" xfId="0" applyNumberFormat="1" applyFont="1" applyAlignment="1">
      <alignment horizontal="right"/>
    </xf>
    <xf numFmtId="166" fontId="39" fillId="0" borderId="0" xfId="1" applyNumberFormat="1" applyFont="1" applyAlignment="1" applyProtection="1">
      <alignment horizontal="right"/>
    </xf>
    <xf numFmtId="9" fontId="36" fillId="0" borderId="0" xfId="6" applyFont="1" applyAlignment="1">
      <alignment horizontal="right"/>
    </xf>
    <xf numFmtId="9" fontId="15" fillId="0" borderId="0" xfId="0" applyNumberFormat="1" applyFont="1" applyBorder="1" applyAlignment="1">
      <alignment horizontal="right"/>
    </xf>
    <xf numFmtId="9" fontId="13" fillId="0" borderId="0" xfId="0" applyNumberFormat="1" applyFont="1" applyBorder="1" applyAlignment="1">
      <alignment horizontal="right"/>
    </xf>
    <xf numFmtId="9" fontId="28" fillId="0" borderId="0" xfId="0" applyNumberFormat="1" applyFont="1" applyBorder="1" applyAlignment="1">
      <alignment horizontal="right"/>
    </xf>
    <xf numFmtId="3" fontId="15" fillId="0" borderId="0" xfId="0" applyNumberFormat="1" applyFont="1" applyFill="1" applyBorder="1"/>
    <xf numFmtId="3" fontId="39" fillId="0" borderId="0" xfId="1" applyNumberFormat="1" applyFont="1" applyAlignment="1">
      <alignment horizontal="right"/>
    </xf>
    <xf numFmtId="3" fontId="15" fillId="0" borderId="0" xfId="0" applyNumberFormat="1" applyFont="1" applyBorder="1"/>
    <xf numFmtId="3" fontId="13" fillId="0" borderId="0" xfId="0" applyNumberFormat="1" applyFont="1" applyBorder="1"/>
    <xf numFmtId="9" fontId="39" fillId="0" borderId="0" xfId="6" applyNumberFormat="1" applyFont="1" applyFill="1" applyAlignment="1">
      <alignment horizontal="right"/>
    </xf>
    <xf numFmtId="166" fontId="15" fillId="0" borderId="0" xfId="0" applyNumberFormat="1" applyFont="1" applyBorder="1"/>
    <xf numFmtId="166" fontId="13" fillId="0" borderId="0" xfId="0" applyNumberFormat="1" applyFont="1" applyBorder="1"/>
    <xf numFmtId="166" fontId="13" fillId="0" borderId="3" xfId="0" applyNumberFormat="1" applyFont="1" applyBorder="1"/>
    <xf numFmtId="166" fontId="39" fillId="0" borderId="0" xfId="4" applyNumberFormat="1" applyFont="1" applyFill="1" applyAlignment="1" applyProtection="1">
      <alignment horizontal="right"/>
    </xf>
    <xf numFmtId="166" fontId="39" fillId="0" borderId="0" xfId="1" applyNumberFormat="1" applyFont="1"/>
    <xf numFmtId="166" fontId="39" fillId="0" borderId="0" xfId="4" applyNumberFormat="1" applyFont="1" applyFill="1" applyAlignment="1" applyProtection="1"/>
    <xf numFmtId="166" fontId="39" fillId="0" borderId="0" xfId="2" applyNumberFormat="1" applyFont="1"/>
    <xf numFmtId="166" fontId="36" fillId="0" borderId="0" xfId="4" applyNumberFormat="1" applyFont="1" applyFill="1" applyAlignment="1" applyProtection="1">
      <alignment horizontal="right"/>
    </xf>
    <xf numFmtId="0" fontId="0" fillId="0" borderId="0" xfId="0" applyFont="1"/>
    <xf numFmtId="0" fontId="42" fillId="0" borderId="0" xfId="0" applyFont="1" applyFill="1" applyBorder="1" applyAlignment="1">
      <alignment horizontal="left" indent="1"/>
    </xf>
    <xf numFmtId="0" fontId="30" fillId="0" borderId="0" xfId="0" applyFont="1"/>
    <xf numFmtId="0" fontId="30" fillId="0" borderId="0" xfId="0" applyFont="1" applyAlignment="1">
      <alignment horizontal="left"/>
    </xf>
    <xf numFmtId="0" fontId="30" fillId="0" borderId="0" xfId="0" applyFont="1" applyAlignment="1">
      <alignment horizontal="left" indent="1"/>
    </xf>
    <xf numFmtId="0" fontId="13" fillId="0" borderId="0" xfId="0" applyFont="1" applyAlignment="1">
      <alignment horizontal="left"/>
    </xf>
    <xf numFmtId="0" fontId="16" fillId="0" borderId="0" xfId="0" applyFont="1"/>
    <xf numFmtId="9" fontId="30" fillId="0" borderId="0" xfId="6" applyNumberFormat="1" applyFont="1" applyAlignment="1">
      <alignment horizontal="right"/>
    </xf>
    <xf numFmtId="9" fontId="28" fillId="0" borderId="0" xfId="6" applyNumberFormat="1" applyFont="1" applyAlignment="1">
      <alignment horizontal="right"/>
    </xf>
    <xf numFmtId="174" fontId="36" fillId="0" borderId="0" xfId="11" applyNumberFormat="1" applyFont="1" applyFill="1" applyBorder="1" applyAlignment="1">
      <alignment horizontal="right"/>
    </xf>
    <xf numFmtId="174" fontId="39" fillId="0" borderId="0" xfId="11" applyNumberFormat="1" applyFont="1" applyFill="1" applyBorder="1" applyAlignment="1">
      <alignment horizontal="right"/>
    </xf>
    <xf numFmtId="174" fontId="39" fillId="0" borderId="4" xfId="11" applyNumberFormat="1" applyFont="1" applyFill="1" applyBorder="1" applyAlignment="1">
      <alignment horizontal="right"/>
    </xf>
    <xf numFmtId="174" fontId="39" fillId="0" borderId="0" xfId="11" applyNumberFormat="1" applyFont="1" applyFill="1" applyAlignment="1">
      <alignment horizontal="right"/>
    </xf>
    <xf numFmtId="174" fontId="36" fillId="0" borderId="0" xfId="11" applyNumberFormat="1" applyFont="1" applyFill="1" applyAlignment="1">
      <alignment horizontal="right"/>
    </xf>
    <xf numFmtId="9" fontId="23" fillId="0" borderId="0" xfId="0" applyNumberFormat="1" applyFont="1"/>
    <xf numFmtId="9" fontId="15" fillId="0" borderId="0" xfId="6" applyFont="1" applyBorder="1" applyAlignment="1">
      <alignment horizontal="right"/>
    </xf>
    <xf numFmtId="166" fontId="22" fillId="0" borderId="0" xfId="0" applyNumberFormat="1" applyFont="1"/>
    <xf numFmtId="0" fontId="44" fillId="0" borderId="0" xfId="0" applyFont="1"/>
    <xf numFmtId="0" fontId="45" fillId="0" borderId="0" xfId="7" applyFont="1"/>
    <xf numFmtId="0" fontId="45" fillId="0" borderId="0" xfId="0" applyFont="1"/>
    <xf numFmtId="0" fontId="45" fillId="0" borderId="0" xfId="7" applyFont="1" applyFill="1"/>
    <xf numFmtId="0" fontId="10" fillId="0" borderId="0" xfId="0" applyFont="1"/>
    <xf numFmtId="166" fontId="11" fillId="0" borderId="0" xfId="0" applyNumberFormat="1" applyFont="1" applyAlignment="1">
      <alignment horizontal="right"/>
    </xf>
    <xf numFmtId="0" fontId="0" fillId="0" borderId="0" xfId="0" applyFill="1"/>
    <xf numFmtId="0" fontId="9" fillId="0" borderId="0" xfId="0" applyFont="1"/>
    <xf numFmtId="3" fontId="13" fillId="0" borderId="0" xfId="0" applyNumberFormat="1" applyFont="1"/>
    <xf numFmtId="3" fontId="0" fillId="0" borderId="0" xfId="0" applyNumberFormat="1"/>
    <xf numFmtId="0" fontId="26"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6" fillId="0" borderId="0" xfId="0" applyFont="1" applyFill="1" applyBorder="1" applyAlignment="1">
      <alignment horizontal="left"/>
    </xf>
    <xf numFmtId="165" fontId="39" fillId="0" borderId="0" xfId="1" applyNumberFormat="1" applyFont="1" applyBorder="1" applyAlignment="1">
      <alignment horizontal="left"/>
    </xf>
    <xf numFmtId="0" fontId="22" fillId="0" borderId="0" xfId="0" applyFont="1" applyBorder="1"/>
    <xf numFmtId="0" fontId="13" fillId="0" borderId="0" xfId="0" applyFont="1" applyFill="1" applyBorder="1"/>
    <xf numFmtId="0" fontId="0" fillId="0" borderId="0" xfId="0" applyFill="1" applyBorder="1"/>
    <xf numFmtId="175" fontId="39" fillId="0" borderId="0" xfId="1" applyNumberFormat="1" applyFont="1" applyAlignment="1">
      <alignment horizontal="right"/>
    </xf>
    <xf numFmtId="3" fontId="13" fillId="0" borderId="3" xfId="0" applyNumberFormat="1" applyFont="1" applyBorder="1"/>
    <xf numFmtId="0" fontId="8" fillId="0" borderId="0" xfId="0" applyFont="1"/>
    <xf numFmtId="0" fontId="8" fillId="0" borderId="0" xfId="0" quotePrefix="1" applyNumberFormat="1" applyFont="1"/>
    <xf numFmtId="0" fontId="34" fillId="0" borderId="0" xfId="0" applyFont="1" applyAlignment="1">
      <alignment horizontal="left" wrapText="1"/>
    </xf>
    <xf numFmtId="176" fontId="39" fillId="0" borderId="0" xfId="11" applyNumberFormat="1" applyFont="1" applyFill="1" applyBorder="1" applyAlignment="1">
      <alignment horizontal="right"/>
    </xf>
    <xf numFmtId="176" fontId="36" fillId="0" borderId="0" xfId="11" applyNumberFormat="1" applyFont="1" applyFill="1" applyBorder="1" applyAlignment="1">
      <alignment horizontal="right"/>
    </xf>
    <xf numFmtId="174" fontId="0" fillId="0" borderId="0" xfId="0" applyNumberFormat="1" applyBorder="1"/>
    <xf numFmtId="175" fontId="0" fillId="0" borderId="0" xfId="0" applyNumberFormat="1"/>
    <xf numFmtId="0" fontId="7" fillId="0" borderId="0" xfId="0" applyFont="1"/>
    <xf numFmtId="0" fontId="6" fillId="0" borderId="0" xfId="0" applyFont="1" applyAlignment="1">
      <alignment horizontal="left" indent="1"/>
    </xf>
    <xf numFmtId="177" fontId="13" fillId="0" borderId="0" xfId="0" applyNumberFormat="1" applyFont="1" applyBorder="1" applyAlignment="1">
      <alignment horizontal="right"/>
    </xf>
    <xf numFmtId="0" fontId="5" fillId="0" borderId="0" xfId="0" applyFont="1"/>
    <xf numFmtId="0" fontId="0" fillId="2" borderId="0" xfId="0" applyFont="1" applyFill="1" applyBorder="1"/>
    <xf numFmtId="3" fontId="36" fillId="0" borderId="0" xfId="1" applyNumberFormat="1" applyFont="1" applyFill="1" applyAlignment="1">
      <alignment horizontal="right"/>
    </xf>
    <xf numFmtId="3" fontId="13" fillId="0" borderId="4" xfId="0" applyNumberFormat="1" applyFont="1" applyBorder="1" applyAlignment="1">
      <alignment horizontal="right"/>
    </xf>
    <xf numFmtId="3" fontId="13" fillId="0" borderId="0" xfId="11" applyNumberFormat="1" applyFont="1" applyBorder="1" applyAlignment="1">
      <alignment horizontal="right"/>
    </xf>
    <xf numFmtId="3" fontId="36" fillId="0" borderId="0" xfId="11" applyNumberFormat="1" applyFont="1" applyFill="1" applyBorder="1" applyAlignment="1">
      <alignment horizontal="right"/>
    </xf>
    <xf numFmtId="9" fontId="36" fillId="0" borderId="0" xfId="6" applyFont="1" applyBorder="1" applyAlignment="1">
      <alignment horizontal="right"/>
    </xf>
    <xf numFmtId="166" fontId="3" fillId="0" borderId="0" xfId="0" applyNumberFormat="1" applyFont="1" applyAlignment="1">
      <alignment horizontal="right"/>
    </xf>
    <xf numFmtId="9" fontId="39" fillId="0" borderId="0" xfId="6" applyFont="1" applyBorder="1" applyAlignment="1">
      <alignment horizontal="right"/>
    </xf>
    <xf numFmtId="177" fontId="15" fillId="0" borderId="0" xfId="0" applyNumberFormat="1" applyFont="1" applyAlignment="1">
      <alignment horizontal="right"/>
    </xf>
    <xf numFmtId="0" fontId="15" fillId="0" borderId="0" xfId="0" applyFont="1" applyAlignment="1">
      <alignment horizontal="right"/>
    </xf>
    <xf numFmtId="177" fontId="3" fillId="0" borderId="0" xfId="0" applyNumberFormat="1" applyFont="1" applyAlignment="1">
      <alignment horizontal="right"/>
    </xf>
    <xf numFmtId="0" fontId="3" fillId="0" borderId="0" xfId="0" applyFont="1" applyAlignment="1">
      <alignment horizontal="right"/>
    </xf>
    <xf numFmtId="168" fontId="28" fillId="0" borderId="0" xfId="8" applyNumberFormat="1" applyFont="1" applyAlignment="1">
      <alignment horizontal="right"/>
    </xf>
    <xf numFmtId="0" fontId="24" fillId="0" borderId="0" xfId="7" applyFont="1"/>
    <xf numFmtId="168" fontId="33" fillId="0" borderId="0" xfId="8" applyNumberFormat="1" applyFont="1" applyAlignment="1">
      <alignment horizontal="left"/>
    </xf>
    <xf numFmtId="170" fontId="30" fillId="0" borderId="7" xfId="1" applyNumberFormat="1" applyFont="1" applyFill="1" applyBorder="1" applyAlignment="1"/>
    <xf numFmtId="170" fontId="30" fillId="0" borderId="0" xfId="1" applyNumberFormat="1" applyFont="1" applyFill="1" applyBorder="1" applyAlignment="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170" fontId="30" fillId="0" borderId="7" xfId="1" applyNumberFormat="1" applyFont="1" applyFill="1" applyBorder="1" applyAlignment="1">
      <alignment horizontal="center"/>
    </xf>
    <xf numFmtId="0" fontId="34" fillId="0" borderId="0" xfId="0" applyFont="1" applyAlignment="1">
      <alignment horizontal="left" wrapText="1"/>
    </xf>
    <xf numFmtId="165" fontId="39" fillId="0" borderId="4" xfId="1" applyNumberFormat="1" applyFont="1" applyBorder="1" applyAlignment="1">
      <alignment horizontal="right" wrapText="1"/>
    </xf>
    <xf numFmtId="165" fontId="39" fillId="0" borderId="5" xfId="1" applyNumberFormat="1" applyFont="1" applyBorder="1" applyAlignment="1">
      <alignment horizontal="right" wrapText="1"/>
    </xf>
    <xf numFmtId="165" fontId="39" fillId="0" borderId="0" xfId="1" applyNumberFormat="1" applyFont="1" applyBorder="1" applyAlignment="1">
      <alignment horizontal="right" wrapText="1"/>
    </xf>
    <xf numFmtId="165" fontId="39" fillId="0" borderId="4" xfId="1" applyNumberFormat="1" applyFont="1" applyBorder="1" applyAlignment="1">
      <alignment horizontal="center" wrapText="1"/>
    </xf>
    <xf numFmtId="165" fontId="39" fillId="0" borderId="5" xfId="1" applyNumberFormat="1" applyFont="1" applyBorder="1" applyAlignment="1">
      <alignment horizontal="center" wrapText="1"/>
    </xf>
    <xf numFmtId="165" fontId="39" fillId="0" borderId="0" xfId="1" applyNumberFormat="1" applyFont="1" applyBorder="1" applyAlignment="1">
      <alignment horizontal="center" wrapText="1"/>
    </xf>
    <xf numFmtId="170" fontId="30" fillId="0" borderId="8" xfId="1" applyNumberFormat="1" applyFont="1" applyFill="1" applyBorder="1" applyAlignment="1">
      <alignment horizontal="center"/>
    </xf>
    <xf numFmtId="165" fontId="39" fillId="0" borderId="2" xfId="1" applyNumberFormat="1" applyFont="1" applyBorder="1" applyAlignment="1">
      <alignment horizontal="center" wrapText="1"/>
    </xf>
    <xf numFmtId="170" fontId="39" fillId="0" borderId="1" xfId="4" applyNumberFormat="1" applyFont="1" applyFill="1" applyBorder="1" applyAlignment="1" applyProtection="1">
      <alignment horizontal="center" wrapText="1"/>
    </xf>
    <xf numFmtId="164" fontId="39" fillId="0" borderId="1" xfId="4" applyNumberFormat="1" applyFont="1" applyFill="1" applyBorder="1" applyAlignment="1" applyProtection="1">
      <alignment horizontal="center" wrapText="1"/>
    </xf>
    <xf numFmtId="3" fontId="39" fillId="0" borderId="1" xfId="4" applyNumberFormat="1" applyFont="1" applyFill="1" applyBorder="1" applyAlignment="1" applyProtection="1">
      <alignment horizontal="center" wrapText="1"/>
    </xf>
    <xf numFmtId="0" fontId="13"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95250</xdr:rowOff>
    </xdr:from>
    <xdr:to>
      <xdr:col>2</xdr:col>
      <xdr:colOff>381000</xdr:colOff>
      <xdr:row>15</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January 2023 is compared to activity in January 2022.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January 2023 compared to 2022, up 6 per cent. The value of landings in January 2023 (£141m) also increased compared to 2022 up by 4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January 2023 comprised mostly of Pelagic species (83 per cent) (T6). This was driven by high landings of Mackerel which is a typically heavily targeted fishery in the winter months. Landings in January 2023 of Pelagic species increased by 9 per cent compared to January 2022 which translated to a 5 per cent increase in value landed (£4.4m increase).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Although tonnage and value landed increased the number of trips was down overall compared to January 2022, this is because the majority of landings were made by larger over 24m scottish pelagic vessels which have a higher capacity and therefore land more fish in less trips (T7).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January 2023 increased compared to 2022 up 23 per cent, value landed also increased, up 14 per cent compared to 2022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18</xdr:col>
      <xdr:colOff>597737</xdr:colOff>
      <xdr:row>23</xdr:row>
      <xdr:rowOff>66167</xdr:rowOff>
    </xdr:to>
    <xdr:pic>
      <xdr:nvPicPr>
        <xdr:cNvPr id="5" name="Picture 4">
          <a:extLst>
            <a:ext uri="{FF2B5EF4-FFF2-40B4-BE49-F238E27FC236}">
              <a16:creationId xmlns:a16="http://schemas.microsoft.com/office/drawing/2014/main" id="{F51DD391-A91A-48B7-B4C8-0DCA05ECCFF5}"/>
            </a:ext>
          </a:extLst>
        </xdr:cNvPr>
        <xdr:cNvPicPr>
          <a:picLocks noChangeAspect="1"/>
        </xdr:cNvPicPr>
      </xdr:nvPicPr>
      <xdr:blipFill>
        <a:blip xmlns:r="http://schemas.openxmlformats.org/officeDocument/2006/relationships" r:embed="rId3"/>
        <a:stretch>
          <a:fillRect/>
        </a:stretch>
      </xdr:blipFill>
      <xdr:spPr>
        <a:xfrm>
          <a:off x="2455333" y="444500"/>
          <a:ext cx="10228571" cy="4066667"/>
        </a:xfrm>
        <a:prstGeom prst="rect">
          <a:avLst/>
        </a:prstGeom>
      </xdr:spPr>
    </xdr:pic>
    <xdr:clientData/>
  </xdr:twoCellAnchor>
  <xdr:twoCellAnchor editAs="oneCell">
    <xdr:from>
      <xdr:col>4</xdr:col>
      <xdr:colOff>0</xdr:colOff>
      <xdr:row>24</xdr:row>
      <xdr:rowOff>0</xdr:rowOff>
    </xdr:from>
    <xdr:to>
      <xdr:col>19</xdr:col>
      <xdr:colOff>74083</xdr:colOff>
      <xdr:row>45</xdr:row>
      <xdr:rowOff>82804</xdr:rowOff>
    </xdr:to>
    <xdr:pic>
      <xdr:nvPicPr>
        <xdr:cNvPr id="6" name="Picture 5">
          <a:extLst>
            <a:ext uri="{FF2B5EF4-FFF2-40B4-BE49-F238E27FC236}">
              <a16:creationId xmlns:a16="http://schemas.microsoft.com/office/drawing/2014/main" id="{3C9EDDE0-5C82-4852-AD20-849ED489AC85}"/>
            </a:ext>
          </a:extLst>
        </xdr:cNvPr>
        <xdr:cNvPicPr>
          <a:picLocks noChangeAspect="1"/>
        </xdr:cNvPicPr>
      </xdr:nvPicPr>
      <xdr:blipFill>
        <a:blip xmlns:r="http://schemas.openxmlformats.org/officeDocument/2006/relationships" r:embed="rId4"/>
        <a:stretch>
          <a:fillRect/>
        </a:stretch>
      </xdr:blipFill>
      <xdr:spPr>
        <a:xfrm>
          <a:off x="2455333" y="4635500"/>
          <a:ext cx="10318750" cy="40833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0"/>
  <sheetViews>
    <sheetView showGridLines="0" tabSelected="1" workbookViewId="0">
      <selection activeCell="M7" sqref="M7"/>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182</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186</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13"/>
      <c r="R7" s="11"/>
      <c r="S7" s="11"/>
      <c r="T7" s="11"/>
      <c r="U7" s="11"/>
    </row>
    <row r="8" spans="4:21" x14ac:dyDescent="0.2">
      <c r="E8" s="210"/>
      <c r="F8" s="210"/>
      <c r="G8" s="210"/>
      <c r="H8" s="210"/>
      <c r="I8" s="210"/>
      <c r="J8" s="210"/>
      <c r="K8" s="210"/>
      <c r="P8" s="11"/>
      <c r="Q8" s="11"/>
      <c r="R8" s="11"/>
      <c r="S8" s="11"/>
    </row>
    <row r="9" spans="4:21" x14ac:dyDescent="0.2">
      <c r="D9" s="183"/>
      <c r="E9" s="227" t="s">
        <v>185</v>
      </c>
      <c r="F9" s="231" t="s">
        <v>183</v>
      </c>
      <c r="R9" s="11"/>
      <c r="T9" s="11"/>
      <c r="U9" s="11"/>
    </row>
    <row r="10" spans="4:21" x14ac:dyDescent="0.2">
      <c r="D10" s="183"/>
      <c r="E10" s="185" t="s">
        <v>0</v>
      </c>
      <c r="F10" s="1" t="s">
        <v>155</v>
      </c>
      <c r="R10" s="11"/>
      <c r="S10" s="11"/>
      <c r="T10" s="11"/>
      <c r="U10" s="11"/>
    </row>
    <row r="11" spans="4:21" x14ac:dyDescent="0.2">
      <c r="D11" s="183"/>
      <c r="E11" s="184" t="s">
        <v>114</v>
      </c>
      <c r="F11" s="1" t="s">
        <v>156</v>
      </c>
      <c r="R11" s="11"/>
      <c r="S11" s="11"/>
      <c r="T11" s="11"/>
      <c r="U11" s="11"/>
    </row>
    <row r="12" spans="4:21" x14ac:dyDescent="0.2">
      <c r="D12" s="183"/>
      <c r="E12" s="184" t="s">
        <v>115</v>
      </c>
      <c r="F12" s="1" t="s">
        <v>157</v>
      </c>
      <c r="R12" s="11"/>
      <c r="S12" s="11"/>
      <c r="T12" s="11"/>
    </row>
    <row r="13" spans="4:21" x14ac:dyDescent="0.2">
      <c r="D13" s="183"/>
      <c r="E13" s="185" t="s">
        <v>1</v>
      </c>
      <c r="F13" s="1" t="s">
        <v>158</v>
      </c>
    </row>
    <row r="14" spans="4:21" x14ac:dyDescent="0.2">
      <c r="D14" s="183"/>
      <c r="E14" s="185" t="s">
        <v>2</v>
      </c>
      <c r="F14" s="1" t="s">
        <v>159</v>
      </c>
    </row>
    <row r="15" spans="4:21" x14ac:dyDescent="0.2">
      <c r="D15" s="183"/>
      <c r="E15" s="185" t="s">
        <v>39</v>
      </c>
      <c r="F15" s="1" t="s">
        <v>160</v>
      </c>
    </row>
    <row r="16" spans="4:21" x14ac:dyDescent="0.2">
      <c r="D16" s="183"/>
      <c r="E16" s="186" t="s">
        <v>42</v>
      </c>
      <c r="F16" s="1" t="s">
        <v>161</v>
      </c>
    </row>
    <row r="17" spans="4:18" x14ac:dyDescent="0.2">
      <c r="D17" s="183"/>
      <c r="E17" s="186" t="s">
        <v>116</v>
      </c>
      <c r="F17" s="1" t="s">
        <v>162</v>
      </c>
    </row>
    <row r="18" spans="4:18" x14ac:dyDescent="0.2">
      <c r="D18" s="183"/>
      <c r="E18" s="186" t="s">
        <v>123</v>
      </c>
      <c r="F18" s="43" t="s">
        <v>163</v>
      </c>
    </row>
    <row r="19" spans="4:18" x14ac:dyDescent="0.2">
      <c r="E19" s="184" t="s">
        <v>164</v>
      </c>
      <c r="F19" s="210" t="s">
        <v>180</v>
      </c>
      <c r="R19" s="15"/>
    </row>
    <row r="20" spans="4:18" x14ac:dyDescent="0.2">
      <c r="E20" s="15"/>
      <c r="F20" s="15"/>
      <c r="G20" s="15"/>
      <c r="H20" s="15"/>
      <c r="I20" s="15"/>
      <c r="J20" s="15"/>
      <c r="K20" s="15"/>
      <c r="L20" s="15"/>
      <c r="M20" s="15"/>
      <c r="N20" s="15"/>
      <c r="O20" s="15"/>
      <c r="P20" s="15"/>
      <c r="Q20" s="15"/>
      <c r="R20" s="15"/>
    </row>
    <row r="21" spans="4:18" ht="20.25" x14ac:dyDescent="0.3">
      <c r="E21" s="2" t="s">
        <v>126</v>
      </c>
    </row>
    <row r="23" spans="4:18" ht="14.25" customHeight="1" x14ac:dyDescent="0.2">
      <c r="E23" s="232" t="s">
        <v>181</v>
      </c>
      <c r="F23" s="233"/>
      <c r="G23" s="233"/>
      <c r="H23" s="233"/>
      <c r="I23" s="233"/>
      <c r="J23" s="233"/>
      <c r="K23" s="233"/>
      <c r="L23" s="233"/>
      <c r="M23" s="233"/>
      <c r="N23" s="233"/>
      <c r="O23" s="233"/>
      <c r="P23" s="233"/>
      <c r="Q23" s="233"/>
      <c r="R23" s="233"/>
    </row>
    <row r="24" spans="4:18" x14ac:dyDescent="0.2">
      <c r="E24" s="233"/>
      <c r="F24" s="233"/>
      <c r="G24" s="233"/>
      <c r="H24" s="233"/>
      <c r="I24" s="233"/>
      <c r="J24" s="233"/>
      <c r="K24" s="233"/>
      <c r="L24" s="233"/>
      <c r="M24" s="233"/>
      <c r="N24" s="233"/>
      <c r="O24" s="233"/>
      <c r="P24" s="233"/>
      <c r="Q24" s="233"/>
      <c r="R24" s="233"/>
    </row>
    <row r="25" spans="4:18" x14ac:dyDescent="0.2">
      <c r="E25" s="233"/>
      <c r="F25" s="233"/>
      <c r="G25" s="233"/>
      <c r="H25" s="233"/>
      <c r="I25" s="233"/>
      <c r="J25" s="233"/>
      <c r="K25" s="233"/>
      <c r="L25" s="233"/>
      <c r="M25" s="233"/>
      <c r="N25" s="233"/>
      <c r="O25" s="233"/>
      <c r="P25" s="233"/>
      <c r="Q25" s="233"/>
      <c r="R25" s="233"/>
    </row>
    <row r="26" spans="4:18" x14ac:dyDescent="0.2">
      <c r="E26" s="233"/>
      <c r="F26" s="233"/>
      <c r="G26" s="233"/>
      <c r="H26" s="233"/>
      <c r="I26" s="233"/>
      <c r="J26" s="233"/>
      <c r="K26" s="233"/>
      <c r="L26" s="233"/>
      <c r="M26" s="233"/>
      <c r="N26" s="233"/>
      <c r="O26" s="233"/>
      <c r="P26" s="233"/>
      <c r="Q26" s="233"/>
      <c r="R26" s="233"/>
    </row>
    <row r="27" spans="4:18" x14ac:dyDescent="0.2">
      <c r="E27" s="233"/>
      <c r="F27" s="233"/>
      <c r="G27" s="233"/>
      <c r="H27" s="233"/>
      <c r="I27" s="233"/>
      <c r="J27" s="233"/>
      <c r="K27" s="233"/>
      <c r="L27" s="233"/>
      <c r="M27" s="233"/>
      <c r="N27" s="233"/>
      <c r="O27" s="233"/>
      <c r="P27" s="233"/>
      <c r="Q27" s="233"/>
      <c r="R27" s="233"/>
    </row>
    <row r="28" spans="4:18" x14ac:dyDescent="0.2">
      <c r="E28" s="233"/>
      <c r="F28" s="233"/>
      <c r="G28" s="233"/>
      <c r="H28" s="233"/>
      <c r="I28" s="233"/>
      <c r="J28" s="233"/>
      <c r="K28" s="233"/>
      <c r="L28" s="233"/>
      <c r="M28" s="233"/>
      <c r="N28" s="233"/>
      <c r="O28" s="233"/>
      <c r="P28" s="233"/>
      <c r="Q28" s="233"/>
      <c r="R28" s="233"/>
    </row>
    <row r="29" spans="4:18" x14ac:dyDescent="0.2">
      <c r="E29" s="233"/>
      <c r="F29" s="233"/>
      <c r="G29" s="233"/>
      <c r="H29" s="233"/>
      <c r="I29" s="233"/>
      <c r="J29" s="233"/>
      <c r="K29" s="233"/>
      <c r="L29" s="233"/>
      <c r="M29" s="233"/>
      <c r="N29" s="233"/>
      <c r="O29" s="233"/>
      <c r="P29" s="233"/>
      <c r="Q29" s="233"/>
      <c r="R29" s="233"/>
    </row>
    <row r="30" spans="4:18" x14ac:dyDescent="0.2">
      <c r="E30" s="233"/>
      <c r="F30" s="233"/>
      <c r="G30" s="233"/>
      <c r="H30" s="233"/>
      <c r="I30" s="233"/>
      <c r="J30" s="233"/>
      <c r="K30" s="233"/>
      <c r="L30" s="233"/>
      <c r="M30" s="233"/>
      <c r="N30" s="233"/>
      <c r="O30" s="233"/>
      <c r="P30" s="233"/>
      <c r="Q30" s="233"/>
      <c r="R30" s="233"/>
    </row>
    <row r="31" spans="4:18" x14ac:dyDescent="0.2">
      <c r="E31" s="233"/>
      <c r="F31" s="233"/>
      <c r="G31" s="233"/>
      <c r="H31" s="233"/>
      <c r="I31" s="233"/>
      <c r="J31" s="233"/>
      <c r="K31" s="233"/>
      <c r="L31" s="233"/>
      <c r="M31" s="233"/>
      <c r="N31" s="233"/>
      <c r="O31" s="233"/>
      <c r="P31" s="233"/>
      <c r="Q31" s="233"/>
      <c r="R31" s="233"/>
    </row>
    <row r="32" spans="4:18" x14ac:dyDescent="0.2">
      <c r="E32" s="233"/>
      <c r="F32" s="233"/>
      <c r="G32" s="233"/>
      <c r="H32" s="233"/>
      <c r="I32" s="233"/>
      <c r="J32" s="233"/>
      <c r="K32" s="233"/>
      <c r="L32" s="233"/>
      <c r="M32" s="233"/>
      <c r="N32" s="233"/>
      <c r="O32" s="233"/>
      <c r="P32" s="233"/>
      <c r="Q32" s="233"/>
      <c r="R32" s="233"/>
    </row>
    <row r="33" spans="5:18" x14ac:dyDescent="0.2">
      <c r="E33" s="233"/>
      <c r="F33" s="233"/>
      <c r="G33" s="233"/>
      <c r="H33" s="233"/>
      <c r="I33" s="233"/>
      <c r="J33" s="233"/>
      <c r="K33" s="233"/>
      <c r="L33" s="233"/>
      <c r="M33" s="233"/>
      <c r="N33" s="233"/>
      <c r="O33" s="233"/>
      <c r="P33" s="233"/>
      <c r="Q33" s="233"/>
      <c r="R33" s="233"/>
    </row>
    <row r="34" spans="5:18" x14ac:dyDescent="0.2">
      <c r="E34" s="233"/>
      <c r="F34" s="233"/>
      <c r="G34" s="233"/>
      <c r="H34" s="233"/>
      <c r="I34" s="233"/>
      <c r="J34" s="233"/>
      <c r="K34" s="233"/>
      <c r="L34" s="233"/>
      <c r="M34" s="233"/>
      <c r="N34" s="233"/>
      <c r="O34" s="233"/>
      <c r="P34" s="233"/>
      <c r="Q34" s="233"/>
      <c r="R34" s="233"/>
    </row>
    <row r="35" spans="5:18" x14ac:dyDescent="0.2">
      <c r="E35" s="233"/>
      <c r="F35" s="233"/>
      <c r="G35" s="233"/>
      <c r="H35" s="233"/>
      <c r="I35" s="233"/>
      <c r="J35" s="233"/>
      <c r="K35" s="233"/>
      <c r="L35" s="233"/>
      <c r="M35" s="233"/>
      <c r="N35" s="233"/>
      <c r="O35" s="233"/>
      <c r="P35" s="233"/>
      <c r="Q35" s="233"/>
      <c r="R35" s="233"/>
    </row>
    <row r="36" spans="5:18" x14ac:dyDescent="0.2">
      <c r="E36" s="233"/>
      <c r="F36" s="233"/>
      <c r="G36" s="233"/>
      <c r="H36" s="233"/>
      <c r="I36" s="233"/>
      <c r="J36" s="233"/>
      <c r="K36" s="233"/>
      <c r="L36" s="233"/>
      <c r="M36" s="233"/>
      <c r="N36" s="233"/>
      <c r="O36" s="233"/>
      <c r="P36" s="233"/>
      <c r="Q36" s="233"/>
      <c r="R36" s="233"/>
    </row>
    <row r="37" spans="5:18" x14ac:dyDescent="0.2">
      <c r="E37" s="233"/>
      <c r="F37" s="233"/>
      <c r="G37" s="233"/>
      <c r="H37" s="233"/>
      <c r="I37" s="233"/>
      <c r="J37" s="233"/>
      <c r="K37" s="233"/>
      <c r="L37" s="233"/>
      <c r="M37" s="233"/>
      <c r="N37" s="233"/>
      <c r="O37" s="233"/>
      <c r="P37" s="233"/>
      <c r="Q37" s="233"/>
      <c r="R37" s="233"/>
    </row>
    <row r="38" spans="5:18" x14ac:dyDescent="0.2">
      <c r="E38" s="233"/>
      <c r="F38" s="233"/>
      <c r="G38" s="233"/>
      <c r="H38" s="233"/>
      <c r="I38" s="233"/>
      <c r="J38" s="233"/>
      <c r="K38" s="233"/>
      <c r="L38" s="233"/>
      <c r="M38" s="233"/>
      <c r="N38" s="233"/>
      <c r="O38" s="233"/>
      <c r="P38" s="233"/>
      <c r="Q38" s="233"/>
      <c r="R38" s="233"/>
    </row>
    <row r="39" spans="5:18" x14ac:dyDescent="0.2">
      <c r="E39" s="233"/>
      <c r="F39" s="233"/>
      <c r="G39" s="233"/>
      <c r="H39" s="233"/>
      <c r="I39" s="233"/>
      <c r="J39" s="233"/>
      <c r="K39" s="233"/>
      <c r="L39" s="233"/>
      <c r="M39" s="233"/>
      <c r="N39" s="233"/>
      <c r="O39" s="233"/>
      <c r="P39" s="233"/>
      <c r="Q39" s="233"/>
      <c r="R39" s="233"/>
    </row>
    <row r="40" spans="5:18" ht="49.5" customHeight="1" x14ac:dyDescent="0.2">
      <c r="E40" s="233"/>
      <c r="F40" s="233"/>
      <c r="G40" s="233"/>
      <c r="H40" s="233"/>
      <c r="I40" s="233"/>
      <c r="J40" s="233"/>
      <c r="K40" s="233"/>
      <c r="L40" s="233"/>
      <c r="M40" s="233"/>
      <c r="N40" s="233"/>
      <c r="O40" s="233"/>
      <c r="P40" s="233"/>
      <c r="Q40" s="233"/>
      <c r="R40" s="233"/>
    </row>
  </sheetData>
  <mergeCells count="1">
    <mergeCell ref="E23:R40"/>
  </mergeCells>
  <hyperlinks>
    <hyperlink ref="E10" location="'Table 1'!A1" display="Table 1" xr:uid="{6F13AF6B-1EFC-4190-B43A-9FA5F7BDB329}"/>
    <hyperlink ref="E13" location="'Table 2'!A1" display="Table 2" xr:uid="{05AE1977-5FEC-4D53-9803-25A3C9537BA8}"/>
    <hyperlink ref="E14" location="'Table 3'!A1" display="Table 3" xr:uid="{0AC0B9C7-979D-4BEB-BF4B-2F4E5F8EFE00}"/>
    <hyperlink ref="E15" location="'Table 4'!A1" display="Table 4" xr:uid="{A0959852-6CEB-4AFF-82C1-0D5041A847CB}"/>
    <hyperlink ref="E11" location="'Table 1a'!A1" display="Table 1a" xr:uid="{C4EBEBEE-63CC-4D97-BBF2-24F9E618CF93}"/>
    <hyperlink ref="E12" location="'Table 1b'!A1" display="Table 1b" xr:uid="{05CA9AD7-6AF9-4A76-A620-70BA38D3DEED}"/>
    <hyperlink ref="E16" location="'Table 5'!A1" display="Table 5" xr:uid="{39D044B7-EE25-48EE-9C40-F31B66AD007A}"/>
    <hyperlink ref="E17" location="'Table 6'!A1" display="Table 6" xr:uid="{6F9FDF56-DABF-4E38-BD7B-FE4F12FCE649}"/>
    <hyperlink ref="E18" location="'Table 7'!A1" display="Table 7" xr:uid="{F251BA4B-0C5E-474E-9227-8571E3EE18D5}"/>
    <hyperlink ref="E19" location="'Table 8'!A1" display="Table 8" xr:uid="{942A84D4-B683-478C-A7D2-2E3148378E96}"/>
    <hyperlink ref="E9" location="'Highlights - January'!A1" display="Highlights - Januar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M9" sqref="M9"/>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154</v>
      </c>
    </row>
    <row r="2" spans="1:19" x14ac:dyDescent="0.2">
      <c r="A2" s="12"/>
    </row>
    <row r="3" spans="1:19" ht="15" thickBot="1" x14ac:dyDescent="0.25"/>
    <row r="4" spans="1:19" ht="15.75" customHeight="1" x14ac:dyDescent="0.25">
      <c r="B4" s="41"/>
      <c r="C4" s="234">
        <v>44927</v>
      </c>
      <c r="D4" s="234"/>
      <c r="E4" s="234"/>
      <c r="F4" s="234"/>
      <c r="G4" s="234"/>
      <c r="H4" s="234"/>
      <c r="I4" s="234"/>
      <c r="J4" s="234"/>
    </row>
    <row r="5" spans="1:19" s="5" customFormat="1" ht="15" x14ac:dyDescent="0.25">
      <c r="A5" s="1"/>
      <c r="B5" s="57"/>
      <c r="C5" s="57"/>
      <c r="D5" s="58" t="s">
        <v>4</v>
      </c>
      <c r="E5" s="59"/>
      <c r="F5" s="59"/>
      <c r="G5" s="66"/>
      <c r="H5" s="58" t="s">
        <v>124</v>
      </c>
      <c r="I5" s="59"/>
      <c r="J5" s="59"/>
      <c r="M5" s="1"/>
      <c r="N5" s="1"/>
      <c r="O5" s="1"/>
      <c r="P5" s="1"/>
      <c r="Q5" s="1"/>
      <c r="R5"/>
      <c r="S5"/>
    </row>
    <row r="6" spans="1:19" s="5" customFormat="1" ht="15" x14ac:dyDescent="0.25">
      <c r="A6" s="1"/>
      <c r="B6" s="60"/>
      <c r="C6" s="60"/>
      <c r="D6" s="60">
        <v>2022</v>
      </c>
      <c r="E6" s="60">
        <v>2023</v>
      </c>
      <c r="F6" s="61" t="s">
        <v>187</v>
      </c>
      <c r="G6" s="60"/>
      <c r="H6" s="62">
        <v>2022</v>
      </c>
      <c r="I6" s="60">
        <v>2023</v>
      </c>
      <c r="J6" s="61" t="s">
        <v>187</v>
      </c>
      <c r="M6"/>
      <c r="N6"/>
      <c r="O6"/>
      <c r="P6"/>
      <c r="Q6"/>
      <c r="R6"/>
      <c r="S6"/>
    </row>
    <row r="7" spans="1:19" s="5" customFormat="1" ht="15" x14ac:dyDescent="0.25">
      <c r="A7" s="1"/>
      <c r="B7" s="49"/>
      <c r="C7" s="49"/>
      <c r="D7" s="50"/>
      <c r="E7" s="50"/>
      <c r="F7" s="50"/>
      <c r="G7" s="50"/>
      <c r="H7" s="63"/>
      <c r="I7" s="50"/>
      <c r="J7" s="50"/>
      <c r="M7"/>
      <c r="N7"/>
      <c r="O7"/>
      <c r="P7"/>
      <c r="Q7"/>
      <c r="R7"/>
      <c r="S7"/>
    </row>
    <row r="8" spans="1:19" s="5" customFormat="1" ht="15" x14ac:dyDescent="0.25">
      <c r="A8" s="1"/>
      <c r="B8" s="56" t="s">
        <v>11</v>
      </c>
      <c r="C8" s="49"/>
      <c r="D8" s="140">
        <v>135446.03801168545</v>
      </c>
      <c r="E8" s="140">
        <v>141112.51650752217</v>
      </c>
      <c r="F8" s="150">
        <f>IF(OR(E8&lt;1,D8&lt;1),"",IFERROR((E8-D8)/D8,""))</f>
        <v>4.1835690279459152E-2</v>
      </c>
      <c r="G8" s="112"/>
      <c r="H8" s="140">
        <v>96728.408299999996</v>
      </c>
      <c r="I8" s="140">
        <v>102070.95730000001</v>
      </c>
      <c r="J8" s="150">
        <f>IF(OR(I8&lt;1,H8&lt;1),"",IFERROR((I8-H8)/H8,""))</f>
        <v>5.5232470934808237E-2</v>
      </c>
      <c r="K8" s="24"/>
      <c r="M8"/>
      <c r="N8"/>
      <c r="O8"/>
      <c r="P8"/>
      <c r="Q8"/>
      <c r="R8"/>
      <c r="S8"/>
    </row>
    <row r="9" spans="1:19" s="5" customFormat="1" ht="21.75" customHeight="1" x14ac:dyDescent="0.25">
      <c r="A9" s="1"/>
      <c r="B9" s="51" t="s">
        <v>33</v>
      </c>
      <c r="C9" s="54"/>
      <c r="D9" s="140">
        <v>21643.738711422386</v>
      </c>
      <c r="E9" s="140">
        <v>23245.990733920022</v>
      </c>
      <c r="F9" s="150">
        <f t="shared" ref="F9:F23" si="0">IF(OR(E9&lt;1,D9&lt;1),"",IFERROR((E9-D9)/D9,""))</f>
        <v>7.4028431217941781E-2</v>
      </c>
      <c r="G9" s="112"/>
      <c r="H9" s="140">
        <v>9767.3282999999992</v>
      </c>
      <c r="I9" s="140">
        <v>9851.1172000000006</v>
      </c>
      <c r="J9" s="150">
        <f t="shared" ref="J9:J23" si="1">IF(OR(I9&lt;1,H9&lt;1),"",IFERROR((I9-H9)/H9,""))</f>
        <v>8.5784871181202524E-3</v>
      </c>
      <c r="K9" s="24"/>
      <c r="M9"/>
      <c r="N9"/>
      <c r="O9"/>
      <c r="P9"/>
      <c r="Q9"/>
      <c r="R9"/>
      <c r="S9"/>
    </row>
    <row r="10" spans="1:19" s="5" customFormat="1" ht="15" x14ac:dyDescent="0.25">
      <c r="A10" s="1"/>
      <c r="B10" s="54"/>
      <c r="C10" s="54" t="s">
        <v>5</v>
      </c>
      <c r="D10" s="141">
        <v>9091.5243283403597</v>
      </c>
      <c r="E10" s="141">
        <v>8570.9545594501342</v>
      </c>
      <c r="F10" s="151">
        <f t="shared" si="0"/>
        <v>-5.7258799524683726E-2</v>
      </c>
      <c r="G10" s="55"/>
      <c r="H10" s="141">
        <v>3652.6326000000008</v>
      </c>
      <c r="I10" s="141">
        <v>2852.6383000000001</v>
      </c>
      <c r="J10" s="151">
        <f t="shared" si="1"/>
        <v>-0.21901855116772503</v>
      </c>
      <c r="K10" s="24"/>
      <c r="M10"/>
      <c r="N10"/>
      <c r="O10"/>
      <c r="P10"/>
      <c r="Q10"/>
      <c r="R10"/>
      <c r="S10"/>
    </row>
    <row r="11" spans="1:19" s="5" customFormat="1" ht="15" x14ac:dyDescent="0.25">
      <c r="A11" s="1"/>
      <c r="B11" s="54"/>
      <c r="C11" s="54" t="s">
        <v>26</v>
      </c>
      <c r="D11" s="141">
        <v>286.26560000000001</v>
      </c>
      <c r="E11" s="141">
        <v>81.939819999999997</v>
      </c>
      <c r="F11" s="151">
        <f t="shared" si="0"/>
        <v>-0.71376295300587989</v>
      </c>
      <c r="G11" s="55"/>
      <c r="H11" s="141">
        <v>307.5908</v>
      </c>
      <c r="I11" s="141">
        <v>103.3292</v>
      </c>
      <c r="J11" s="151">
        <f t="shared" si="1"/>
        <v>-0.66406927645430225</v>
      </c>
      <c r="K11" s="24"/>
      <c r="M11"/>
      <c r="N11"/>
      <c r="O11"/>
      <c r="P11"/>
      <c r="Q11"/>
      <c r="R11"/>
      <c r="S11"/>
    </row>
    <row r="12" spans="1:19" s="5" customFormat="1" ht="15" x14ac:dyDescent="0.25">
      <c r="A12" s="1"/>
      <c r="B12" s="1"/>
      <c r="C12" s="1" t="s">
        <v>27</v>
      </c>
      <c r="D12" s="141">
        <v>12113.237056749689</v>
      </c>
      <c r="E12" s="141">
        <v>14496.33122446989</v>
      </c>
      <c r="F12" s="151">
        <f t="shared" si="0"/>
        <v>0.19673470902580106</v>
      </c>
      <c r="G12" s="55"/>
      <c r="H12" s="141">
        <v>5761.2874000000002</v>
      </c>
      <c r="I12" s="141">
        <v>6864.7525000000014</v>
      </c>
      <c r="J12" s="151">
        <f t="shared" si="1"/>
        <v>0.19153099357619291</v>
      </c>
      <c r="K12" s="24"/>
      <c r="M12"/>
      <c r="N12"/>
      <c r="O12"/>
      <c r="P12"/>
      <c r="Q12"/>
      <c r="R12"/>
      <c r="S12"/>
    </row>
    <row r="13" spans="1:19" s="5" customFormat="1" ht="15" x14ac:dyDescent="0.25">
      <c r="A13" s="1"/>
      <c r="B13" s="1"/>
      <c r="C13" s="1" t="s">
        <v>28</v>
      </c>
      <c r="D13" s="141">
        <v>152.71172633233269</v>
      </c>
      <c r="E13" s="141">
        <v>96.765129999999999</v>
      </c>
      <c r="F13" s="151">
        <f t="shared" si="0"/>
        <v>-0.36635429168406614</v>
      </c>
      <c r="G13" s="55"/>
      <c r="H13" s="141">
        <v>45.817500000000003</v>
      </c>
      <c r="I13" s="141">
        <v>30.397200000000002</v>
      </c>
      <c r="J13" s="151">
        <f t="shared" si="1"/>
        <v>-0.33655917498772303</v>
      </c>
      <c r="K13" s="24"/>
      <c r="M13"/>
      <c r="N13"/>
      <c r="O13"/>
      <c r="P13"/>
      <c r="Q13"/>
      <c r="R13"/>
      <c r="S13"/>
    </row>
    <row r="14" spans="1:19" s="5" customFormat="1" ht="24.75" customHeight="1" x14ac:dyDescent="0.25">
      <c r="A14" s="1"/>
      <c r="B14" s="51" t="s">
        <v>29</v>
      </c>
      <c r="C14" s="54"/>
      <c r="D14" s="140">
        <v>90678.942191079012</v>
      </c>
      <c r="E14" s="140">
        <v>95082.124326478253</v>
      </c>
      <c r="F14" s="150">
        <f t="shared" si="0"/>
        <v>4.8557934499509708E-2</v>
      </c>
      <c r="G14" s="112"/>
      <c r="H14" s="140">
        <v>78017.816900000005</v>
      </c>
      <c r="I14" s="140">
        <v>84880.324099999998</v>
      </c>
      <c r="J14" s="150">
        <f t="shared" si="1"/>
        <v>8.7960769381640977E-2</v>
      </c>
      <c r="K14" s="24"/>
      <c r="M14" s="132"/>
      <c r="N14" s="192"/>
      <c r="O14"/>
      <c r="P14"/>
      <c r="Q14"/>
      <c r="R14"/>
      <c r="S14"/>
    </row>
    <row r="15" spans="1:19" s="5" customFormat="1" ht="15" x14ac:dyDescent="0.25">
      <c r="A15" s="1"/>
      <c r="B15" s="51"/>
      <c r="C15" s="54" t="s">
        <v>5</v>
      </c>
      <c r="D15" s="141">
        <v>3459.8094500000002</v>
      </c>
      <c r="E15" s="141">
        <v>3009.1300305207342</v>
      </c>
      <c r="F15" s="151">
        <f t="shared" si="0"/>
        <v>-0.13026134126527286</v>
      </c>
      <c r="G15" s="55"/>
      <c r="H15" s="141">
        <v>5877.3096999999998</v>
      </c>
      <c r="I15" s="141">
        <v>6869.8978000000006</v>
      </c>
      <c r="J15" s="151">
        <f t="shared" si="1"/>
        <v>0.16888477052689616</v>
      </c>
      <c r="K15" s="24"/>
      <c r="M15"/>
      <c r="N15"/>
      <c r="O15"/>
      <c r="P15"/>
      <c r="Q15"/>
      <c r="R15"/>
      <c r="S15"/>
    </row>
    <row r="16" spans="1:19" s="5" customFormat="1" ht="15" x14ac:dyDescent="0.25">
      <c r="A16" s="1"/>
      <c r="B16" s="51"/>
      <c r="C16" s="54" t="s">
        <v>26</v>
      </c>
      <c r="D16" s="141">
        <v>6324.9573600000003</v>
      </c>
      <c r="E16" s="141">
        <v>14940.1564178509</v>
      </c>
      <c r="F16" s="151">
        <f t="shared" si="0"/>
        <v>1.3620959901381688</v>
      </c>
      <c r="G16" s="55"/>
      <c r="H16" s="141">
        <v>6729.3948999999993</v>
      </c>
      <c r="I16" s="141">
        <v>9676.4498999999996</v>
      </c>
      <c r="J16" s="151">
        <f t="shared" si="1"/>
        <v>0.4379375922789136</v>
      </c>
      <c r="K16" s="24"/>
      <c r="M16"/>
      <c r="N16"/>
      <c r="O16"/>
      <c r="P16"/>
      <c r="Q16"/>
      <c r="R16"/>
      <c r="S16"/>
    </row>
    <row r="17" spans="1:19" s="5" customFormat="1" ht="15" x14ac:dyDescent="0.25">
      <c r="A17" s="1"/>
      <c r="B17" s="54"/>
      <c r="C17" s="1" t="s">
        <v>27</v>
      </c>
      <c r="D17" s="141">
        <v>80893.844081079005</v>
      </c>
      <c r="E17" s="141">
        <v>77132.837878106628</v>
      </c>
      <c r="F17" s="151">
        <f t="shared" si="0"/>
        <v>-4.6493107673344865E-2</v>
      </c>
      <c r="G17" s="55"/>
      <c r="H17" s="141">
        <v>65410.986100000002</v>
      </c>
      <c r="I17" s="141">
        <v>68333.9764</v>
      </c>
      <c r="J17" s="151">
        <f t="shared" si="1"/>
        <v>4.468653469818272E-2</v>
      </c>
      <c r="K17" s="24"/>
      <c r="M17"/>
      <c r="N17"/>
      <c r="O17"/>
      <c r="P17"/>
      <c r="Q17"/>
      <c r="R17"/>
      <c r="S17"/>
    </row>
    <row r="18" spans="1:19" s="5" customFormat="1" ht="15" x14ac:dyDescent="0.25">
      <c r="A18" s="1"/>
      <c r="B18" s="67"/>
      <c r="C18" s="11" t="s">
        <v>28</v>
      </c>
      <c r="D18" s="141">
        <v>0.33129999999999998</v>
      </c>
      <c r="E18" s="141">
        <v>0</v>
      </c>
      <c r="F18" s="152" t="str">
        <f t="shared" si="0"/>
        <v/>
      </c>
      <c r="G18" s="113"/>
      <c r="H18" s="141">
        <v>0.12620000000000001</v>
      </c>
      <c r="I18" s="141"/>
      <c r="J18" s="152" t="str">
        <f t="shared" si="1"/>
        <v/>
      </c>
      <c r="K18" s="24"/>
      <c r="M18"/>
      <c r="N18"/>
      <c r="O18"/>
      <c r="P18"/>
      <c r="Q18"/>
      <c r="R18"/>
      <c r="S18"/>
    </row>
    <row r="19" spans="1:19" s="5" customFormat="1" ht="24" customHeight="1" x14ac:dyDescent="0.25">
      <c r="A19" s="1"/>
      <c r="B19" s="51" t="s">
        <v>30</v>
      </c>
      <c r="C19" s="54"/>
      <c r="D19" s="140">
        <v>23123.35710918406</v>
      </c>
      <c r="E19" s="140">
        <v>22784.401447123899</v>
      </c>
      <c r="F19" s="150">
        <f t="shared" si="0"/>
        <v>-1.4658583546484097E-2</v>
      </c>
      <c r="G19" s="112"/>
      <c r="H19" s="140">
        <v>8943.2631000000001</v>
      </c>
      <c r="I19" s="140">
        <v>7339.5160000000005</v>
      </c>
      <c r="J19" s="150">
        <f t="shared" si="1"/>
        <v>-0.17932460244851789</v>
      </c>
      <c r="K19" s="24"/>
      <c r="M19"/>
      <c r="N19"/>
      <c r="O19"/>
      <c r="P19"/>
      <c r="Q19"/>
      <c r="R19"/>
      <c r="S19"/>
    </row>
    <row r="20" spans="1:19" s="5" customFormat="1" ht="15" x14ac:dyDescent="0.25">
      <c r="A20" s="1"/>
      <c r="B20" s="54"/>
      <c r="C20" s="54" t="s">
        <v>5</v>
      </c>
      <c r="D20" s="141">
        <v>9246.9154099999996</v>
      </c>
      <c r="E20" s="141">
        <v>9366.3206297879115</v>
      </c>
      <c r="F20" s="151">
        <f t="shared" si="0"/>
        <v>1.2912978489971052E-2</v>
      </c>
      <c r="G20" s="55"/>
      <c r="H20" s="141">
        <v>3924.3789999999999</v>
      </c>
      <c r="I20" s="141">
        <v>3087.7085999999999</v>
      </c>
      <c r="J20" s="151">
        <f t="shared" si="1"/>
        <v>-0.21319816460132929</v>
      </c>
      <c r="K20" s="24"/>
      <c r="M20"/>
      <c r="N20"/>
      <c r="O20"/>
      <c r="P20"/>
      <c r="Q20"/>
      <c r="R20"/>
      <c r="S20"/>
    </row>
    <row r="21" spans="1:19" s="5" customFormat="1" ht="15" x14ac:dyDescent="0.25">
      <c r="A21" s="1"/>
      <c r="B21" s="54"/>
      <c r="C21" s="54" t="s">
        <v>26</v>
      </c>
      <c r="D21" s="141">
        <v>2111.2944600000001</v>
      </c>
      <c r="E21" s="141">
        <v>1267.36213</v>
      </c>
      <c r="F21" s="151">
        <f t="shared" si="0"/>
        <v>-0.39972270376724245</v>
      </c>
      <c r="G21" s="55"/>
      <c r="H21" s="141">
        <v>743.3857999999999</v>
      </c>
      <c r="I21" s="141">
        <v>401.2890000000001</v>
      </c>
      <c r="J21" s="151">
        <f t="shared" si="1"/>
        <v>-0.46018742892317804</v>
      </c>
      <c r="K21" s="24"/>
      <c r="M21"/>
      <c r="N21"/>
      <c r="O21"/>
      <c r="P21"/>
      <c r="Q21"/>
      <c r="R21"/>
      <c r="S21"/>
    </row>
    <row r="22" spans="1:19" s="5" customFormat="1" ht="15" x14ac:dyDescent="0.25">
      <c r="A22" s="1"/>
      <c r="B22" s="1"/>
      <c r="C22" s="1" t="s">
        <v>27</v>
      </c>
      <c r="D22" s="141">
        <v>11081.442559184061</v>
      </c>
      <c r="E22" s="141">
        <v>11635.82734733599</v>
      </c>
      <c r="F22" s="151">
        <f t="shared" si="0"/>
        <v>5.0028214755529862E-2</v>
      </c>
      <c r="G22" s="55"/>
      <c r="H22" s="141">
        <v>3850.8325</v>
      </c>
      <c r="I22" s="141">
        <v>3508.1006000000002</v>
      </c>
      <c r="J22" s="151">
        <f t="shared" si="1"/>
        <v>-8.9002027483667437E-2</v>
      </c>
      <c r="K22" s="24"/>
      <c r="M22"/>
      <c r="N22"/>
      <c r="O22"/>
      <c r="P22"/>
      <c r="Q22"/>
      <c r="R22"/>
      <c r="S22"/>
    </row>
    <row r="23" spans="1:19" s="5" customFormat="1" ht="15" x14ac:dyDescent="0.25">
      <c r="A23" s="1"/>
      <c r="B23" s="1"/>
      <c r="C23" s="1" t="s">
        <v>28</v>
      </c>
      <c r="D23" s="141">
        <v>683.70468000000005</v>
      </c>
      <c r="E23" s="141">
        <v>514.89134000000001</v>
      </c>
      <c r="F23" s="151">
        <f t="shared" si="0"/>
        <v>-0.24690973301513752</v>
      </c>
      <c r="G23" s="55"/>
      <c r="H23" s="141">
        <v>424.66579999999999</v>
      </c>
      <c r="I23" s="141">
        <v>342.4178</v>
      </c>
      <c r="J23" s="151">
        <f t="shared" si="1"/>
        <v>-0.1936770043643731</v>
      </c>
      <c r="K23" s="24"/>
      <c r="M23"/>
      <c r="N23"/>
      <c r="O23"/>
      <c r="P23"/>
      <c r="Q23"/>
    </row>
    <row r="24" spans="1:19" s="5" customFormat="1" ht="15.75" thickBot="1" x14ac:dyDescent="0.3">
      <c r="A24" s="1"/>
      <c r="B24" s="68"/>
      <c r="C24" s="69"/>
      <c r="D24" s="69"/>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127</v>
      </c>
      <c r="M26"/>
      <c r="N26"/>
      <c r="O26"/>
      <c r="P26"/>
      <c r="Q26"/>
    </row>
    <row r="27" spans="1:19" s="5" customFormat="1" ht="14.25" customHeight="1" x14ac:dyDescent="0.2">
      <c r="A27" s="1"/>
      <c r="B27" s="47"/>
      <c r="C27" s="17" t="s">
        <v>175</v>
      </c>
      <c r="K27" s="19"/>
      <c r="L27" s="19"/>
      <c r="M27" s="19"/>
    </row>
    <row r="28" spans="1:19" s="5" customFormat="1" x14ac:dyDescent="0.2">
      <c r="A28" s="1"/>
      <c r="B28" s="16"/>
      <c r="C28" s="235" t="s">
        <v>125</v>
      </c>
      <c r="D28" s="235"/>
      <c r="E28" s="235"/>
      <c r="F28" s="235"/>
      <c r="G28" s="235"/>
      <c r="H28" s="235"/>
      <c r="I28" s="235"/>
      <c r="J28" s="235"/>
      <c r="K28" s="19"/>
      <c r="L28" s="19"/>
      <c r="M28" s="19"/>
    </row>
    <row r="29" spans="1:19" s="5" customFormat="1" x14ac:dyDescent="0.2">
      <c r="A29" s="1"/>
      <c r="B29" s="16"/>
      <c r="C29" s="235"/>
      <c r="D29" s="235"/>
      <c r="E29" s="235"/>
      <c r="F29" s="235"/>
      <c r="G29" s="235"/>
      <c r="H29" s="235"/>
      <c r="I29" s="235"/>
      <c r="J29" s="235"/>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3"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P9" sqref="P9"/>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153</v>
      </c>
    </row>
    <row r="2" spans="1:14" x14ac:dyDescent="0.2">
      <c r="A2" s="12"/>
    </row>
    <row r="3" spans="1:14" ht="15" thickBot="1" x14ac:dyDescent="0.25"/>
    <row r="4" spans="1:14" ht="15" x14ac:dyDescent="0.25">
      <c r="B4" s="89"/>
      <c r="C4" s="242">
        <v>44927</v>
      </c>
      <c r="D4" s="242"/>
      <c r="E4" s="242"/>
      <c r="F4" s="242"/>
      <c r="G4" s="242"/>
      <c r="H4" s="242"/>
      <c r="I4" s="242"/>
      <c r="J4" s="242"/>
      <c r="K4" s="242"/>
      <c r="L4" s="242"/>
      <c r="M4" s="242"/>
      <c r="N4" s="242"/>
    </row>
    <row r="5" spans="1:14" s="5" customFormat="1" x14ac:dyDescent="0.2">
      <c r="A5" s="1"/>
      <c r="B5" s="57"/>
      <c r="C5" s="57"/>
      <c r="D5" s="58" t="s">
        <v>4</v>
      </c>
      <c r="E5" s="59"/>
      <c r="F5" s="59"/>
      <c r="G5" s="65"/>
      <c r="H5" s="58" t="s">
        <v>124</v>
      </c>
      <c r="I5" s="59"/>
      <c r="J5" s="59"/>
      <c r="K5" s="197"/>
      <c r="L5" s="58" t="s">
        <v>138</v>
      </c>
      <c r="M5" s="59"/>
      <c r="N5" s="59"/>
    </row>
    <row r="6" spans="1:14" s="5" customFormat="1" x14ac:dyDescent="0.2">
      <c r="A6" s="1"/>
      <c r="B6" s="60"/>
      <c r="C6" s="60"/>
      <c r="D6" s="60">
        <v>2022</v>
      </c>
      <c r="E6" s="60">
        <v>2023</v>
      </c>
      <c r="F6" s="61" t="s">
        <v>187</v>
      </c>
      <c r="G6" s="60"/>
      <c r="H6" s="62">
        <v>2022</v>
      </c>
      <c r="I6" s="60">
        <v>2023</v>
      </c>
      <c r="J6" s="61" t="s">
        <v>187</v>
      </c>
      <c r="K6" s="62"/>
      <c r="L6" s="62">
        <v>2022</v>
      </c>
      <c r="M6" s="60">
        <v>2023</v>
      </c>
      <c r="N6" s="61" t="s">
        <v>187</v>
      </c>
    </row>
    <row r="7" spans="1:14" s="5" customFormat="1" x14ac:dyDescent="0.2">
      <c r="A7" s="1"/>
      <c r="B7" s="49"/>
      <c r="C7" s="49"/>
      <c r="D7" s="50"/>
      <c r="E7" s="50"/>
      <c r="F7" s="50"/>
      <c r="G7" s="50"/>
      <c r="H7" s="63"/>
      <c r="I7" s="50"/>
      <c r="J7" s="50"/>
      <c r="K7" s="63"/>
      <c r="L7" s="63"/>
      <c r="M7" s="50"/>
      <c r="N7" s="50"/>
    </row>
    <row r="8" spans="1:14" s="5" customFormat="1" ht="15" x14ac:dyDescent="0.25">
      <c r="A8" s="1"/>
      <c r="B8" s="56" t="s">
        <v>11</v>
      </c>
      <c r="C8" s="49"/>
      <c r="D8" s="153">
        <v>135446.03801168545</v>
      </c>
      <c r="E8" s="153">
        <v>141112.51650752217</v>
      </c>
      <c r="F8" s="142">
        <f>(E8-D8)/D8</f>
        <v>4.1835690279459152E-2</v>
      </c>
      <c r="G8" s="71"/>
      <c r="H8" s="153">
        <v>96728.408299999996</v>
      </c>
      <c r="I8" s="153">
        <v>102070.95729999999</v>
      </c>
      <c r="J8" s="142">
        <f t="shared" ref="J8:J36" si="0">(I8-H8)/H8</f>
        <v>5.5232470934808084E-2</v>
      </c>
      <c r="K8" s="144"/>
      <c r="L8" s="153">
        <v>11838</v>
      </c>
      <c r="M8" s="153">
        <v>8560</v>
      </c>
      <c r="N8" s="173">
        <f t="shared" ref="N8:N36" si="1">(M8-L8)/L8</f>
        <v>-0.27690488258151713</v>
      </c>
    </row>
    <row r="9" spans="1:14" s="5" customFormat="1" x14ac:dyDescent="0.2">
      <c r="A9" s="1"/>
      <c r="B9" s="49"/>
      <c r="C9" s="1" t="s">
        <v>34</v>
      </c>
      <c r="D9" s="154">
        <v>5977.6965399999999</v>
      </c>
      <c r="E9" s="154">
        <v>4037.3506200000002</v>
      </c>
      <c r="F9" s="157">
        <f t="shared" ref="F9:F36" si="2">(E9-D9)/D9</f>
        <v>-0.32459759491237067</v>
      </c>
      <c r="G9" s="50"/>
      <c r="H9" s="154">
        <v>2393.3820000000001</v>
      </c>
      <c r="I9" s="154">
        <v>1415.1353000000001</v>
      </c>
      <c r="J9" s="143">
        <f t="shared" si="0"/>
        <v>-0.40872986426738395</v>
      </c>
      <c r="K9" s="146"/>
      <c r="L9" s="154">
        <v>6698</v>
      </c>
      <c r="M9" s="154">
        <v>4150</v>
      </c>
      <c r="N9" s="174">
        <f t="shared" si="1"/>
        <v>-0.38041206330247834</v>
      </c>
    </row>
    <row r="10" spans="1:14" s="5" customFormat="1" x14ac:dyDescent="0.2">
      <c r="A10" s="1"/>
      <c r="B10" s="49"/>
      <c r="C10" s="1" t="s">
        <v>35</v>
      </c>
      <c r="D10" s="154">
        <v>2884.38195</v>
      </c>
      <c r="E10" s="154">
        <v>2300.7216600000002</v>
      </c>
      <c r="F10" s="157">
        <f t="shared" si="2"/>
        <v>-0.20235194232858092</v>
      </c>
      <c r="G10" s="50"/>
      <c r="H10" s="154">
        <v>1719.7687999999998</v>
      </c>
      <c r="I10" s="154">
        <v>1382.9956999999999</v>
      </c>
      <c r="J10" s="143">
        <f t="shared" si="0"/>
        <v>-0.19582463642787329</v>
      </c>
      <c r="K10" s="146"/>
      <c r="L10" s="154">
        <v>1618</v>
      </c>
      <c r="M10" s="154">
        <v>1234</v>
      </c>
      <c r="N10" s="174">
        <f t="shared" si="1"/>
        <v>-0.2373300370828183</v>
      </c>
    </row>
    <row r="11" spans="1:14" s="5" customFormat="1" x14ac:dyDescent="0.2">
      <c r="A11" s="1"/>
      <c r="B11" s="1"/>
      <c r="C11" s="1" t="s">
        <v>36</v>
      </c>
      <c r="D11" s="154">
        <v>3836.50623</v>
      </c>
      <c r="E11" s="154">
        <v>3118.7450199999998</v>
      </c>
      <c r="F11" s="157">
        <f t="shared" si="2"/>
        <v>-0.18708720042923013</v>
      </c>
      <c r="G11" s="1"/>
      <c r="H11" s="154">
        <v>2279.1904</v>
      </c>
      <c r="I11" s="154">
        <v>1915.3794</v>
      </c>
      <c r="J11" s="143">
        <f t="shared" si="0"/>
        <v>-0.15962290820459754</v>
      </c>
      <c r="K11" s="146"/>
      <c r="L11" s="154">
        <v>1333</v>
      </c>
      <c r="M11" s="154">
        <v>1147</v>
      </c>
      <c r="N11" s="174">
        <f t="shared" si="1"/>
        <v>-0.13953488372093023</v>
      </c>
    </row>
    <row r="12" spans="1:14" s="5" customFormat="1" x14ac:dyDescent="0.2">
      <c r="A12" s="1"/>
      <c r="B12" s="1"/>
      <c r="C12" s="1" t="s">
        <v>37</v>
      </c>
      <c r="D12" s="154">
        <v>13525.935214137809</v>
      </c>
      <c r="E12" s="154">
        <v>12567.507665624733</v>
      </c>
      <c r="F12" s="157">
        <f t="shared" si="2"/>
        <v>-7.0858505037884004E-2</v>
      </c>
      <c r="G12" s="1"/>
      <c r="H12" s="154">
        <v>5651.1961000000001</v>
      </c>
      <c r="I12" s="154">
        <v>4976.1752999999999</v>
      </c>
      <c r="J12" s="143">
        <f t="shared" si="0"/>
        <v>-0.11944742105127094</v>
      </c>
      <c r="K12" s="146"/>
      <c r="L12" s="154">
        <v>1599</v>
      </c>
      <c r="M12" s="154">
        <v>1435</v>
      </c>
      <c r="N12" s="174">
        <f t="shared" si="1"/>
        <v>-0.10256410256410256</v>
      </c>
    </row>
    <row r="13" spans="1:14" s="5" customFormat="1" x14ac:dyDescent="0.2">
      <c r="A13" s="1"/>
      <c r="B13" s="1"/>
      <c r="C13" s="1" t="s">
        <v>38</v>
      </c>
      <c r="D13" s="154">
        <v>109221.51807754763</v>
      </c>
      <c r="E13" s="154">
        <v>119088.19154189745</v>
      </c>
      <c r="F13" s="157">
        <f t="shared" si="2"/>
        <v>9.0336351645876681E-2</v>
      </c>
      <c r="G13" s="1"/>
      <c r="H13" s="154">
        <v>84684.870999999999</v>
      </c>
      <c r="I13" s="154">
        <v>92381.271599999993</v>
      </c>
      <c r="J13" s="143">
        <f t="shared" si="0"/>
        <v>9.088282840981117E-2</v>
      </c>
      <c r="K13" s="146"/>
      <c r="L13" s="154">
        <v>590</v>
      </c>
      <c r="M13" s="154">
        <v>594</v>
      </c>
      <c r="N13" s="174">
        <f t="shared" si="1"/>
        <v>6.7796610169491523E-3</v>
      </c>
    </row>
    <row r="14" spans="1:14" s="5" customFormat="1" ht="23.25" customHeight="1" x14ac:dyDescent="0.25">
      <c r="A14" s="1"/>
      <c r="B14" s="56" t="s">
        <v>8</v>
      </c>
      <c r="C14" s="1"/>
      <c r="D14" s="155">
        <v>21798.24918834036</v>
      </c>
      <c r="E14" s="155">
        <v>20946.405219758773</v>
      </c>
      <c r="F14" s="142">
        <f t="shared" si="2"/>
        <v>-3.9078549897357276E-2</v>
      </c>
      <c r="G14" s="3"/>
      <c r="H14" s="155">
        <v>13454.3213</v>
      </c>
      <c r="I14" s="155">
        <v>12810.244699999999</v>
      </c>
      <c r="J14" s="142">
        <f t="shared" si="0"/>
        <v>-4.7871355651362385E-2</v>
      </c>
      <c r="K14" s="158"/>
      <c r="L14" s="155">
        <v>7483</v>
      </c>
      <c r="M14" s="155">
        <v>5166</v>
      </c>
      <c r="N14" s="173">
        <f t="shared" si="1"/>
        <v>-0.30963517305893357</v>
      </c>
    </row>
    <row r="15" spans="1:14" x14ac:dyDescent="0.2">
      <c r="C15" s="1" t="s">
        <v>34</v>
      </c>
      <c r="D15" s="156">
        <v>3558.8650400000001</v>
      </c>
      <c r="E15" s="156">
        <v>2457.21018</v>
      </c>
      <c r="F15" s="143">
        <f t="shared" si="2"/>
        <v>-0.30955230041541559</v>
      </c>
      <c r="H15" s="156">
        <v>1594.4965999999999</v>
      </c>
      <c r="I15" s="156">
        <v>893.53910000000008</v>
      </c>
      <c r="J15" s="143">
        <f t="shared" si="0"/>
        <v>-0.43961053287915441</v>
      </c>
      <c r="K15" s="159"/>
      <c r="L15" s="156">
        <v>4902</v>
      </c>
      <c r="M15" s="156">
        <v>3052</v>
      </c>
      <c r="N15" s="174">
        <f t="shared" si="1"/>
        <v>-0.37739698082415341</v>
      </c>
    </row>
    <row r="16" spans="1:14" x14ac:dyDescent="0.2">
      <c r="C16" s="1" t="s">
        <v>35</v>
      </c>
      <c r="D16" s="156">
        <v>1701.3930700000001</v>
      </c>
      <c r="E16" s="156">
        <v>1490.93003</v>
      </c>
      <c r="F16" s="143">
        <f t="shared" si="2"/>
        <v>-0.12370042156102122</v>
      </c>
      <c r="H16" s="156">
        <v>1339.6885</v>
      </c>
      <c r="I16" s="156">
        <v>1099.9567999999999</v>
      </c>
      <c r="J16" s="143">
        <f t="shared" si="0"/>
        <v>-0.17894585196484111</v>
      </c>
      <c r="K16" s="159"/>
      <c r="L16" s="156">
        <v>1054</v>
      </c>
      <c r="M16" s="156">
        <v>817</v>
      </c>
      <c r="N16" s="174">
        <f t="shared" si="1"/>
        <v>-0.22485768500948766</v>
      </c>
    </row>
    <row r="17" spans="2:14" x14ac:dyDescent="0.2">
      <c r="C17" s="1" t="s">
        <v>36</v>
      </c>
      <c r="D17" s="156">
        <v>2792.6769899999999</v>
      </c>
      <c r="E17" s="156">
        <v>2257.3105099999998</v>
      </c>
      <c r="F17" s="143">
        <f t="shared" si="2"/>
        <v>-0.19170368858161435</v>
      </c>
      <c r="H17" s="156">
        <v>1795.1442</v>
      </c>
      <c r="I17" s="156">
        <v>1559.1822999999999</v>
      </c>
      <c r="J17" s="143">
        <f t="shared" si="0"/>
        <v>-0.13144453799310385</v>
      </c>
      <c r="K17" s="159"/>
      <c r="L17" s="156">
        <v>900</v>
      </c>
      <c r="M17" s="156">
        <v>693</v>
      </c>
      <c r="N17" s="174">
        <f t="shared" si="1"/>
        <v>-0.23</v>
      </c>
    </row>
    <row r="18" spans="2:14" x14ac:dyDescent="0.2">
      <c r="C18" s="1" t="s">
        <v>37</v>
      </c>
      <c r="D18" s="156">
        <v>4129.4241649537526</v>
      </c>
      <c r="E18" s="156">
        <v>3637.9266992380458</v>
      </c>
      <c r="F18" s="143">
        <f t="shared" si="2"/>
        <v>-0.11902324539266876</v>
      </c>
      <c r="H18" s="156">
        <v>1462.0225</v>
      </c>
      <c r="I18" s="156">
        <v>1087.2911999999999</v>
      </c>
      <c r="J18" s="143">
        <f t="shared" si="0"/>
        <v>-0.25631021410409222</v>
      </c>
      <c r="K18" s="159"/>
      <c r="L18" s="156">
        <v>424</v>
      </c>
      <c r="M18" s="156">
        <v>399</v>
      </c>
      <c r="N18" s="174">
        <f t="shared" si="1"/>
        <v>-5.8962264150943397E-2</v>
      </c>
    </row>
    <row r="19" spans="2:14" x14ac:dyDescent="0.2">
      <c r="C19" s="1" t="s">
        <v>38</v>
      </c>
      <c r="D19" s="156">
        <v>9615.8899233866068</v>
      </c>
      <c r="E19" s="156">
        <v>11103.027800520729</v>
      </c>
      <c r="F19" s="143">
        <f t="shared" si="2"/>
        <v>0.15465421182882774</v>
      </c>
      <c r="H19" s="156">
        <v>7262.9695000000011</v>
      </c>
      <c r="I19" s="156">
        <v>8170.2753000000002</v>
      </c>
      <c r="J19" s="143">
        <f t="shared" si="0"/>
        <v>0.12492215477429708</v>
      </c>
      <c r="K19" s="159"/>
      <c r="L19" s="156">
        <v>203</v>
      </c>
      <c r="M19" s="156">
        <v>205</v>
      </c>
      <c r="N19" s="174">
        <f t="shared" si="1"/>
        <v>9.852216748768473E-3</v>
      </c>
    </row>
    <row r="20" spans="2:14" ht="24" customHeight="1" x14ac:dyDescent="0.25">
      <c r="B20" s="56" t="s">
        <v>13</v>
      </c>
      <c r="D20" s="155">
        <v>8722.5174200000001</v>
      </c>
      <c r="E20" s="155">
        <v>16289.458367850901</v>
      </c>
      <c r="F20" s="142">
        <f t="shared" si="2"/>
        <v>0.86751800925046485</v>
      </c>
      <c r="G20" s="3"/>
      <c r="H20" s="155">
        <v>7780.3714999999993</v>
      </c>
      <c r="I20" s="155">
        <v>10181.0681</v>
      </c>
      <c r="J20" s="142">
        <f t="shared" si="0"/>
        <v>0.3085580939162097</v>
      </c>
      <c r="K20" s="158"/>
      <c r="L20" s="155">
        <v>585</v>
      </c>
      <c r="M20" s="155">
        <v>451</v>
      </c>
      <c r="N20" s="173">
        <f t="shared" si="1"/>
        <v>-0.22905982905982905</v>
      </c>
    </row>
    <row r="21" spans="2:14" x14ac:dyDescent="0.2">
      <c r="C21" s="1" t="s">
        <v>34</v>
      </c>
      <c r="D21" s="156">
        <v>210.53798</v>
      </c>
      <c r="E21" s="156">
        <v>84.773939999999996</v>
      </c>
      <c r="F21" s="143">
        <f t="shared" si="2"/>
        <v>-0.59734609403965977</v>
      </c>
      <c r="H21" s="156">
        <v>83.927400000000006</v>
      </c>
      <c r="I21" s="156">
        <v>27.790900000000001</v>
      </c>
      <c r="J21" s="143">
        <f t="shared" si="0"/>
        <v>-0.66886976124602937</v>
      </c>
      <c r="K21" s="159"/>
      <c r="L21" s="156">
        <v>135</v>
      </c>
      <c r="M21" s="156">
        <v>77</v>
      </c>
      <c r="N21" s="174">
        <f t="shared" si="1"/>
        <v>-0.42962962962962964</v>
      </c>
    </row>
    <row r="22" spans="2:14" x14ac:dyDescent="0.2">
      <c r="C22" s="1" t="s">
        <v>35</v>
      </c>
      <c r="D22" s="156">
        <v>147.16783000000001</v>
      </c>
      <c r="E22" s="156">
        <v>63.17315</v>
      </c>
      <c r="F22" s="143">
        <f t="shared" si="2"/>
        <v>-0.57074076583177191</v>
      </c>
      <c r="H22" s="156">
        <v>59.554600000000001</v>
      </c>
      <c r="I22" s="156">
        <v>20.664000000000001</v>
      </c>
      <c r="J22" s="143">
        <f t="shared" si="0"/>
        <v>-0.65302428359858011</v>
      </c>
      <c r="K22" s="159"/>
      <c r="L22" s="156">
        <v>77</v>
      </c>
      <c r="M22" s="156">
        <v>46</v>
      </c>
      <c r="N22" s="174">
        <f t="shared" si="1"/>
        <v>-0.40259740259740262</v>
      </c>
    </row>
    <row r="23" spans="2:14" x14ac:dyDescent="0.2">
      <c r="C23" s="1" t="s">
        <v>36</v>
      </c>
      <c r="D23" s="156">
        <v>465.22456</v>
      </c>
      <c r="E23" s="156">
        <v>272.22181</v>
      </c>
      <c r="F23" s="143">
        <f t="shared" si="2"/>
        <v>-0.41485933158816896</v>
      </c>
      <c r="H23" s="156">
        <v>222.07859999999999</v>
      </c>
      <c r="I23" s="156">
        <v>92.539999999999992</v>
      </c>
      <c r="J23" s="143">
        <f t="shared" si="0"/>
        <v>-0.58330068723415951</v>
      </c>
      <c r="K23" s="159"/>
      <c r="L23" s="156">
        <v>108</v>
      </c>
      <c r="M23" s="156">
        <v>98</v>
      </c>
      <c r="N23" s="174">
        <f t="shared" si="1"/>
        <v>-9.2592592592592587E-2</v>
      </c>
    </row>
    <row r="24" spans="2:14" x14ac:dyDescent="0.2">
      <c r="C24" s="1" t="s">
        <v>37</v>
      </c>
      <c r="D24" s="156">
        <v>1409.4570100000001</v>
      </c>
      <c r="E24" s="156">
        <v>911.34762000000001</v>
      </c>
      <c r="F24" s="143">
        <f t="shared" si="2"/>
        <v>-0.35340516700115604</v>
      </c>
      <c r="H24" s="156">
        <v>638.04289999999992</v>
      </c>
      <c r="I24" s="156">
        <v>340.5544000000001</v>
      </c>
      <c r="J24" s="143">
        <f t="shared" si="0"/>
        <v>-0.46625156396223494</v>
      </c>
      <c r="K24" s="159"/>
      <c r="L24" s="156">
        <v>254</v>
      </c>
      <c r="M24" s="156">
        <v>218</v>
      </c>
      <c r="N24" s="174">
        <f t="shared" si="1"/>
        <v>-0.14173228346456693</v>
      </c>
    </row>
    <row r="25" spans="2:14" x14ac:dyDescent="0.2">
      <c r="C25" s="1" t="s">
        <v>38</v>
      </c>
      <c r="D25" s="156">
        <v>6490.13004</v>
      </c>
      <c r="E25" s="156">
        <v>14957.9418478509</v>
      </c>
      <c r="F25" s="143">
        <f t="shared" si="2"/>
        <v>1.3047214394260271</v>
      </c>
      <c r="H25" s="156">
        <v>6776.7679999999991</v>
      </c>
      <c r="I25" s="156">
        <v>9699.5187999999998</v>
      </c>
      <c r="J25" s="143">
        <f t="shared" si="0"/>
        <v>0.43128978297619175</v>
      </c>
      <c r="K25" s="159"/>
      <c r="L25" s="156">
        <v>11</v>
      </c>
      <c r="M25" s="156">
        <v>12</v>
      </c>
      <c r="N25" s="174">
        <f t="shared" si="1"/>
        <v>9.0909090909090912E-2</v>
      </c>
    </row>
    <row r="26" spans="2:14" ht="21" customHeight="1" x14ac:dyDescent="0.25">
      <c r="B26" s="56" t="s">
        <v>14</v>
      </c>
      <c r="D26" s="155">
        <v>104088.52369701274</v>
      </c>
      <c r="E26" s="155">
        <v>103264.99644991252</v>
      </c>
      <c r="F26" s="142">
        <f t="shared" si="2"/>
        <v>-7.9117967846042102E-3</v>
      </c>
      <c r="G26" s="3"/>
      <c r="H26" s="155">
        <v>75023.106</v>
      </c>
      <c r="I26" s="155">
        <v>78706.829499999993</v>
      </c>
      <c r="J26" s="142">
        <f t="shared" si="0"/>
        <v>4.9101186239876457E-2</v>
      </c>
      <c r="K26" s="158"/>
      <c r="L26" s="155">
        <v>3395</v>
      </c>
      <c r="M26" s="155">
        <v>2693</v>
      </c>
      <c r="N26" s="173">
        <f t="shared" si="1"/>
        <v>-0.20677466863033872</v>
      </c>
    </row>
    <row r="27" spans="2:14" x14ac:dyDescent="0.2">
      <c r="C27" s="1" t="s">
        <v>34</v>
      </c>
      <c r="D27" s="156">
        <v>1880.3747699999999</v>
      </c>
      <c r="E27" s="156">
        <v>1248.9799800000001</v>
      </c>
      <c r="F27" s="143">
        <f t="shared" si="2"/>
        <v>-0.33578135596873587</v>
      </c>
      <c r="H27" s="156">
        <v>498.88780000000003</v>
      </c>
      <c r="I27" s="156">
        <v>324.49810000000002</v>
      </c>
      <c r="J27" s="143">
        <f t="shared" si="0"/>
        <v>-0.34955695448956658</v>
      </c>
      <c r="K27" s="159"/>
      <c r="L27" s="156">
        <v>1400</v>
      </c>
      <c r="M27" s="156">
        <v>852</v>
      </c>
      <c r="N27" s="174">
        <f t="shared" si="1"/>
        <v>-0.3914285714285714</v>
      </c>
    </row>
    <row r="28" spans="2:14" x14ac:dyDescent="0.2">
      <c r="C28" s="1" t="s">
        <v>35</v>
      </c>
      <c r="D28" s="156">
        <v>866.20646999999974</v>
      </c>
      <c r="E28" s="156">
        <v>593.39074999999991</v>
      </c>
      <c r="F28" s="143">
        <f t="shared" si="2"/>
        <v>-0.31495460891674004</v>
      </c>
      <c r="H28" s="156">
        <v>205.4265</v>
      </c>
      <c r="I28" s="156">
        <v>147.78229999999999</v>
      </c>
      <c r="J28" s="143">
        <f t="shared" si="0"/>
        <v>-0.28060741919859422</v>
      </c>
      <c r="K28" s="159"/>
      <c r="L28" s="156">
        <v>402</v>
      </c>
      <c r="M28" s="156">
        <v>303</v>
      </c>
      <c r="N28" s="174">
        <f t="shared" si="1"/>
        <v>-0.2462686567164179</v>
      </c>
    </row>
    <row r="29" spans="2:14" x14ac:dyDescent="0.2">
      <c r="C29" s="1" t="s">
        <v>36</v>
      </c>
      <c r="D29" s="156">
        <v>457.04599000000002</v>
      </c>
      <c r="E29" s="156">
        <v>497.20400000000001</v>
      </c>
      <c r="F29" s="143">
        <f t="shared" si="2"/>
        <v>8.7864265038185743E-2</v>
      </c>
      <c r="H29" s="156">
        <v>190.8373</v>
      </c>
      <c r="I29" s="156">
        <v>212.57939999999999</v>
      </c>
      <c r="J29" s="143">
        <f t="shared" si="0"/>
        <v>0.11393003359406151</v>
      </c>
      <c r="K29" s="159"/>
      <c r="L29" s="156">
        <v>305</v>
      </c>
      <c r="M29" s="156">
        <v>346</v>
      </c>
      <c r="N29" s="174">
        <f t="shared" si="1"/>
        <v>0.13442622950819672</v>
      </c>
    </row>
    <row r="30" spans="2:14" x14ac:dyDescent="0.2">
      <c r="C30" s="1" t="s">
        <v>37</v>
      </c>
      <c r="D30" s="156">
        <v>7911.0371191840568</v>
      </c>
      <c r="E30" s="156">
        <v>8018.233346386688</v>
      </c>
      <c r="F30" s="143">
        <f t="shared" si="2"/>
        <v>1.355021163314772E-2</v>
      </c>
      <c r="H30" s="156">
        <v>3529.0895999999998</v>
      </c>
      <c r="I30" s="156">
        <v>3548.3296999999998</v>
      </c>
      <c r="J30" s="143">
        <f t="shared" si="0"/>
        <v>5.451859312384697E-3</v>
      </c>
      <c r="K30" s="159"/>
      <c r="L30" s="156">
        <v>916</v>
      </c>
      <c r="M30" s="156">
        <v>818</v>
      </c>
      <c r="N30" s="174">
        <f t="shared" si="1"/>
        <v>-0.10698689956331878</v>
      </c>
    </row>
    <row r="31" spans="2:14" x14ac:dyDescent="0.2">
      <c r="C31" s="1" t="s">
        <v>38</v>
      </c>
      <c r="D31" s="156">
        <v>92973.859347828693</v>
      </c>
      <c r="E31" s="156">
        <v>92907.188373525831</v>
      </c>
      <c r="F31" s="143">
        <f t="shared" si="2"/>
        <v>-7.1709375915478052E-4</v>
      </c>
      <c r="H31" s="156">
        <v>70598.864799999996</v>
      </c>
      <c r="I31" s="156">
        <v>74473.64</v>
      </c>
      <c r="J31" s="143">
        <f t="shared" si="0"/>
        <v>5.4884383920008925E-2</v>
      </c>
      <c r="K31" s="159"/>
      <c r="L31" s="156">
        <v>372</v>
      </c>
      <c r="M31" s="156">
        <v>374</v>
      </c>
      <c r="N31" s="174">
        <f t="shared" si="1"/>
        <v>5.3763440860215058E-3</v>
      </c>
    </row>
    <row r="32" spans="2:14" ht="23.25" customHeight="1" x14ac:dyDescent="0.25">
      <c r="B32" s="56" t="s">
        <v>15</v>
      </c>
      <c r="D32" s="155">
        <v>836.74770633233265</v>
      </c>
      <c r="E32" s="155">
        <v>611.6564699999999</v>
      </c>
      <c r="F32" s="142">
        <f t="shared" si="2"/>
        <v>-0.26900729410895191</v>
      </c>
      <c r="G32" s="3"/>
      <c r="H32" s="155">
        <v>470.60950000000008</v>
      </c>
      <c r="I32" s="155">
        <v>372.815</v>
      </c>
      <c r="J32" s="142">
        <f t="shared" si="0"/>
        <v>-0.20780392236025849</v>
      </c>
      <c r="K32" s="158"/>
      <c r="L32" s="155">
        <v>375</v>
      </c>
      <c r="M32" s="155">
        <v>250</v>
      </c>
      <c r="N32" s="173">
        <f t="shared" si="1"/>
        <v>-0.33333333333333331</v>
      </c>
    </row>
    <row r="33" spans="2:14" x14ac:dyDescent="0.2">
      <c r="C33" s="1" t="s">
        <v>34</v>
      </c>
      <c r="D33" s="156">
        <v>327.91874999999999</v>
      </c>
      <c r="E33" s="156">
        <v>246.38651999999999</v>
      </c>
      <c r="F33" s="143">
        <f t="shared" si="2"/>
        <v>-0.24863546229058264</v>
      </c>
      <c r="H33" s="156">
        <v>216.0702</v>
      </c>
      <c r="I33" s="156">
        <v>169.30719999999999</v>
      </c>
      <c r="J33" s="143">
        <f t="shared" si="0"/>
        <v>-0.21642503223489407</v>
      </c>
      <c r="K33" s="159"/>
      <c r="L33" s="156">
        <v>261</v>
      </c>
      <c r="M33" s="156">
        <v>169</v>
      </c>
      <c r="N33" s="174">
        <f t="shared" si="1"/>
        <v>-0.35249042145593867</v>
      </c>
    </row>
    <row r="34" spans="2:14" x14ac:dyDescent="0.2">
      <c r="C34" s="1" t="s">
        <v>35</v>
      </c>
      <c r="D34" s="156">
        <v>169.61457999999999</v>
      </c>
      <c r="E34" s="156">
        <v>153.22773000000001</v>
      </c>
      <c r="F34" s="143">
        <f t="shared" si="2"/>
        <v>-9.661227236479307E-2</v>
      </c>
      <c r="H34" s="156">
        <v>115.0992</v>
      </c>
      <c r="I34" s="156">
        <v>114.5926</v>
      </c>
      <c r="J34" s="143">
        <f t="shared" si="0"/>
        <v>-4.4014206875459755E-3</v>
      </c>
      <c r="K34" s="159"/>
      <c r="L34" s="156">
        <v>85</v>
      </c>
      <c r="M34" s="156">
        <v>68</v>
      </c>
      <c r="N34" s="174">
        <f t="shared" si="1"/>
        <v>-0.2</v>
      </c>
    </row>
    <row r="35" spans="2:14" x14ac:dyDescent="0.2">
      <c r="C35" s="1" t="s">
        <v>36</v>
      </c>
      <c r="D35" s="156">
        <v>121.55869</v>
      </c>
      <c r="E35" s="156">
        <v>92.008700000000005</v>
      </c>
      <c r="F35" s="143">
        <f t="shared" si="2"/>
        <v>-0.2430923696199753</v>
      </c>
      <c r="H35" s="156">
        <v>71.130300000000005</v>
      </c>
      <c r="I35" s="156">
        <v>51.0777</v>
      </c>
      <c r="J35" s="143">
        <f t="shared" si="0"/>
        <v>-0.28191361487298666</v>
      </c>
      <c r="K35" s="159"/>
      <c r="L35" s="156">
        <v>20</v>
      </c>
      <c r="M35" s="156">
        <v>10</v>
      </c>
      <c r="N35" s="174">
        <f t="shared" si="1"/>
        <v>-0.5</v>
      </c>
    </row>
    <row r="36" spans="2:14" x14ac:dyDescent="0.2">
      <c r="C36" s="1" t="s">
        <v>37</v>
      </c>
      <c r="D36" s="156">
        <v>76.016919999999999</v>
      </c>
      <c r="E36" s="156">
        <v>0</v>
      </c>
      <c r="F36" s="143">
        <f t="shared" si="2"/>
        <v>-1</v>
      </c>
      <c r="H36" s="156">
        <v>22.0411</v>
      </c>
      <c r="I36" s="156">
        <v>0</v>
      </c>
      <c r="J36" s="143">
        <f t="shared" si="0"/>
        <v>-1</v>
      </c>
      <c r="K36" s="159"/>
      <c r="L36" s="156">
        <v>5</v>
      </c>
      <c r="M36" s="156">
        <v>0</v>
      </c>
      <c r="N36" s="174">
        <f t="shared" si="1"/>
        <v>-1</v>
      </c>
    </row>
    <row r="37" spans="2:14" x14ac:dyDescent="0.2">
      <c r="C37" s="1" t="s">
        <v>38</v>
      </c>
      <c r="D37" s="156">
        <v>141.63876633233269</v>
      </c>
      <c r="E37" s="141">
        <v>120.03352</v>
      </c>
      <c r="F37" s="143">
        <f>IFERROR((E37-D37)/D37,"")</f>
        <v>-0.15253766247610095</v>
      </c>
      <c r="H37" s="156">
        <v>46.268700000000003</v>
      </c>
      <c r="I37" s="156">
        <v>37.837499999999999</v>
      </c>
      <c r="J37" s="143">
        <f>IFERROR((I37-H37)/H37,"")</f>
        <v>-0.18222253921117307</v>
      </c>
      <c r="K37" s="159"/>
      <c r="L37" s="156">
        <v>4</v>
      </c>
      <c r="M37" s="156">
        <v>3</v>
      </c>
      <c r="N37" s="174">
        <f>IFERROR((M37-L37)/L37,"")</f>
        <v>-0.25</v>
      </c>
    </row>
    <row r="38" spans="2:14" ht="15" thickBot="1" x14ac:dyDescent="0.25">
      <c r="B38" s="8"/>
      <c r="C38" s="8"/>
      <c r="D38" s="8"/>
      <c r="E38" s="202"/>
      <c r="F38" s="8"/>
      <c r="G38" s="8"/>
      <c r="H38" s="72"/>
      <c r="I38" s="160"/>
      <c r="J38" s="8"/>
      <c r="K38" s="72"/>
      <c r="L38" s="72"/>
      <c r="M38" s="160"/>
      <c r="N38" s="8"/>
    </row>
    <row r="39" spans="2:14" x14ac:dyDescent="0.2">
      <c r="E39" s="191"/>
    </row>
    <row r="40" spans="2:14" s="17" customFormat="1" ht="12.75" customHeight="1" x14ac:dyDescent="0.2">
      <c r="B40" s="5"/>
      <c r="C40" s="6" t="s">
        <v>127</v>
      </c>
      <c r="D40" s="5"/>
      <c r="E40" s="5"/>
      <c r="F40" s="5"/>
      <c r="G40" s="5"/>
      <c r="H40" s="5"/>
      <c r="I40" s="5"/>
      <c r="J40" s="5"/>
    </row>
    <row r="41" spans="2:14" x14ac:dyDescent="0.2">
      <c r="B41" s="47"/>
      <c r="C41" s="17" t="s">
        <v>175</v>
      </c>
      <c r="D41" s="5"/>
      <c r="E41" s="5"/>
      <c r="F41" s="5"/>
      <c r="G41" s="5"/>
      <c r="H41" s="5"/>
      <c r="I41" s="5"/>
      <c r="J41" s="5"/>
    </row>
    <row r="42" spans="2:14" x14ac:dyDescent="0.2">
      <c r="B42" s="16"/>
      <c r="C42" s="235" t="s">
        <v>125</v>
      </c>
      <c r="D42" s="235"/>
      <c r="E42" s="235"/>
      <c r="F42" s="235"/>
      <c r="G42" s="235"/>
      <c r="H42" s="235"/>
      <c r="I42" s="235"/>
      <c r="J42" s="235"/>
    </row>
    <row r="43" spans="2:14" x14ac:dyDescent="0.2">
      <c r="B43" s="16"/>
      <c r="C43" s="235"/>
      <c r="D43" s="235"/>
      <c r="E43" s="235"/>
      <c r="F43" s="235"/>
      <c r="G43" s="235"/>
      <c r="H43" s="235"/>
      <c r="I43" s="235"/>
      <c r="J43" s="235"/>
    </row>
    <row r="45" spans="2:14" x14ac:dyDescent="0.2">
      <c r="B45" s="18"/>
    </row>
  </sheetData>
  <mergeCells count="2">
    <mergeCell ref="C42:J43"/>
    <mergeCell ref="C4:N4"/>
  </mergeCells>
  <phoneticPr fontId="43" type="noConversion"/>
  <pageMargins left="0.7" right="0.7" top="0.75" bottom="0.75"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M8" sqref="M8"/>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179</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0"/>
      <c r="C4" s="244" t="s">
        <v>118</v>
      </c>
      <c r="D4" s="244"/>
      <c r="E4" s="246" t="s">
        <v>119</v>
      </c>
      <c r="F4" s="246"/>
      <c r="G4" s="245" t="s">
        <v>120</v>
      </c>
      <c r="H4" s="245"/>
      <c r="I4" s="246" t="s">
        <v>122</v>
      </c>
      <c r="J4" s="246"/>
      <c r="K4" s="245" t="s">
        <v>121</v>
      </c>
      <c r="L4" s="245"/>
    </row>
    <row r="5" spans="1:15" x14ac:dyDescent="0.25">
      <c r="B5" s="91"/>
      <c r="C5" s="92"/>
      <c r="D5" s="92"/>
      <c r="E5" s="92"/>
      <c r="F5" s="92"/>
      <c r="G5" s="92"/>
      <c r="H5" s="92"/>
      <c r="I5" s="92"/>
      <c r="J5" s="92"/>
      <c r="K5" s="92"/>
      <c r="L5" s="92"/>
    </row>
    <row r="6" spans="1:15" x14ac:dyDescent="0.25">
      <c r="B6" s="91"/>
      <c r="C6" s="241" t="s">
        <v>124</v>
      </c>
      <c r="D6" s="93" t="s">
        <v>55</v>
      </c>
      <c r="E6" s="241" t="s">
        <v>124</v>
      </c>
      <c r="F6" s="93" t="s">
        <v>55</v>
      </c>
      <c r="G6" s="241" t="s">
        <v>124</v>
      </c>
      <c r="H6" s="93" t="s">
        <v>55</v>
      </c>
      <c r="I6" s="241" t="s">
        <v>124</v>
      </c>
      <c r="J6" s="93" t="s">
        <v>55</v>
      </c>
      <c r="K6" s="241" t="s">
        <v>124</v>
      </c>
      <c r="L6" s="92" t="s">
        <v>55</v>
      </c>
    </row>
    <row r="7" spans="1:15" x14ac:dyDescent="0.25">
      <c r="B7" s="94"/>
      <c r="C7" s="243"/>
      <c r="D7" s="95" t="s">
        <v>117</v>
      </c>
      <c r="E7" s="243"/>
      <c r="F7" s="95" t="s">
        <v>117</v>
      </c>
      <c r="G7" s="243"/>
      <c r="H7" s="95" t="s">
        <v>117</v>
      </c>
      <c r="I7" s="243"/>
      <c r="J7" s="95" t="s">
        <v>117</v>
      </c>
      <c r="K7" s="243"/>
      <c r="L7" s="95" t="s">
        <v>117</v>
      </c>
    </row>
    <row r="8" spans="1:15" x14ac:dyDescent="0.25">
      <c r="B8" s="96"/>
      <c r="C8" s="97"/>
      <c r="D8" s="97"/>
      <c r="E8" s="97"/>
      <c r="F8" s="97"/>
      <c r="G8" s="97"/>
      <c r="H8" s="97"/>
      <c r="I8" s="97"/>
      <c r="J8" s="97"/>
      <c r="K8" s="97"/>
      <c r="L8" s="49"/>
    </row>
    <row r="9" spans="1:15" x14ac:dyDescent="0.25">
      <c r="B9" s="98">
        <v>2022</v>
      </c>
      <c r="C9" s="165"/>
      <c r="D9" s="165"/>
      <c r="E9" s="165"/>
      <c r="F9" s="165"/>
      <c r="G9" s="165"/>
      <c r="H9" s="165"/>
      <c r="I9" s="165"/>
      <c r="J9" s="165"/>
      <c r="K9" s="165"/>
      <c r="L9" s="163"/>
    </row>
    <row r="10" spans="1:15" x14ac:dyDescent="0.25">
      <c r="B10" s="99" t="s">
        <v>43</v>
      </c>
      <c r="C10" s="135">
        <v>61539.592900000003</v>
      </c>
      <c r="D10" s="161">
        <v>89357.140082103797</v>
      </c>
      <c r="E10" s="135">
        <v>40531.364399999999</v>
      </c>
      <c r="F10" s="161">
        <v>51755.376425418399</v>
      </c>
      <c r="G10" s="146">
        <v>102070.95729999999</v>
      </c>
      <c r="H10" s="161">
        <v>141112.5165075222</v>
      </c>
      <c r="I10" s="161">
        <v>1451.2176999999999</v>
      </c>
      <c r="J10" s="161">
        <v>1778.847281385451</v>
      </c>
      <c r="K10" s="161">
        <v>62990.810599999997</v>
      </c>
      <c r="L10" s="161">
        <v>91135.987363489243</v>
      </c>
    </row>
    <row r="11" spans="1:15" x14ac:dyDescent="0.25">
      <c r="B11" s="99" t="s">
        <v>44</v>
      </c>
      <c r="C11" s="188"/>
      <c r="D11" s="188"/>
      <c r="E11" s="188"/>
      <c r="F11" s="188"/>
      <c r="G11" s="188"/>
      <c r="H11" s="188"/>
      <c r="I11" s="188"/>
      <c r="J11" s="188"/>
      <c r="K11" s="188"/>
      <c r="L11" s="188"/>
    </row>
    <row r="12" spans="1:15" x14ac:dyDescent="0.25">
      <c r="B12" s="99" t="s">
        <v>45</v>
      </c>
      <c r="C12" s="188"/>
      <c r="D12" s="188"/>
      <c r="E12" s="188"/>
      <c r="F12" s="188"/>
      <c r="G12" s="188"/>
      <c r="H12" s="188"/>
      <c r="I12" s="188"/>
      <c r="J12" s="188"/>
      <c r="K12" s="188"/>
      <c r="L12" s="188"/>
    </row>
    <row r="13" spans="1:15" x14ac:dyDescent="0.25">
      <c r="B13" s="99" t="s">
        <v>46</v>
      </c>
      <c r="C13" s="188"/>
      <c r="D13" s="188"/>
      <c r="E13" s="188"/>
      <c r="F13" s="188"/>
      <c r="G13" s="188"/>
      <c r="H13" s="188"/>
      <c r="I13" s="188"/>
      <c r="J13" s="188"/>
      <c r="K13" s="188"/>
      <c r="L13" s="188"/>
      <c r="N13" s="133"/>
      <c r="O13" s="133"/>
    </row>
    <row r="14" spans="1:15" x14ac:dyDescent="0.25">
      <c r="B14" s="99" t="s">
        <v>40</v>
      </c>
      <c r="C14" s="188"/>
      <c r="D14" s="188"/>
      <c r="E14" s="188"/>
      <c r="F14" s="188"/>
      <c r="G14" s="188"/>
      <c r="H14" s="188"/>
      <c r="I14" s="188"/>
      <c r="J14" s="188"/>
      <c r="K14" s="188"/>
      <c r="L14" s="188"/>
    </row>
    <row r="15" spans="1:15" x14ac:dyDescent="0.25">
      <c r="B15" s="99" t="s">
        <v>47</v>
      </c>
      <c r="C15" s="188"/>
      <c r="D15" s="188"/>
      <c r="E15" s="188"/>
      <c r="F15" s="188"/>
      <c r="G15" s="188"/>
      <c r="H15" s="188"/>
      <c r="I15" s="188"/>
      <c r="J15" s="188"/>
      <c r="K15" s="188"/>
      <c r="L15" s="188"/>
      <c r="N15" s="133"/>
    </row>
    <row r="16" spans="1:15" x14ac:dyDescent="0.25">
      <c r="B16" s="99" t="s">
        <v>48</v>
      </c>
      <c r="C16" s="188"/>
      <c r="D16" s="188"/>
      <c r="E16" s="188"/>
      <c r="F16" s="188"/>
      <c r="G16" s="188"/>
      <c r="H16" s="188"/>
      <c r="I16" s="188"/>
      <c r="J16" s="188"/>
      <c r="K16" s="188"/>
      <c r="L16" s="188"/>
    </row>
    <row r="17" spans="2:15" x14ac:dyDescent="0.25">
      <c r="B17" s="99" t="s">
        <v>49</v>
      </c>
      <c r="C17" s="188"/>
      <c r="D17" s="188"/>
      <c r="E17" s="188"/>
      <c r="F17" s="188"/>
      <c r="G17" s="188"/>
      <c r="H17" s="188"/>
      <c r="I17" s="188"/>
      <c r="J17" s="188"/>
      <c r="K17" s="188"/>
      <c r="L17" s="188"/>
    </row>
    <row r="18" spans="2:15" x14ac:dyDescent="0.25">
      <c r="B18" s="99" t="s">
        <v>50</v>
      </c>
      <c r="C18" s="188"/>
      <c r="D18" s="188"/>
      <c r="E18" s="188"/>
      <c r="F18" s="188"/>
      <c r="G18" s="188"/>
      <c r="H18" s="188"/>
      <c r="I18" s="188"/>
      <c r="J18" s="188"/>
      <c r="K18" s="188"/>
      <c r="L18" s="188"/>
    </row>
    <row r="19" spans="2:15" x14ac:dyDescent="0.25">
      <c r="B19" s="99" t="s">
        <v>51</v>
      </c>
      <c r="C19" s="188"/>
      <c r="D19" s="188"/>
      <c r="E19" s="188"/>
      <c r="F19" s="188"/>
      <c r="G19" s="188"/>
      <c r="H19" s="188"/>
      <c r="I19" s="188"/>
      <c r="J19" s="188"/>
      <c r="K19" s="188"/>
      <c r="L19" s="188"/>
      <c r="N19" s="133"/>
      <c r="O19" s="133"/>
    </row>
    <row r="20" spans="2:15" x14ac:dyDescent="0.25">
      <c r="B20" s="99" t="s">
        <v>52</v>
      </c>
      <c r="C20" s="188"/>
      <c r="D20" s="188"/>
      <c r="E20" s="188"/>
      <c r="F20" s="188"/>
      <c r="G20" s="188"/>
      <c r="H20" s="188"/>
      <c r="I20" s="188"/>
      <c r="J20" s="188"/>
      <c r="K20" s="188"/>
      <c r="L20" s="188"/>
    </row>
    <row r="21" spans="2:15" x14ac:dyDescent="0.25">
      <c r="B21" s="99" t="s">
        <v>53</v>
      </c>
      <c r="C21" s="188"/>
      <c r="D21" s="188"/>
      <c r="E21" s="188"/>
      <c r="F21" s="188"/>
      <c r="G21" s="188"/>
      <c r="H21" s="188"/>
      <c r="I21" s="188"/>
      <c r="J21" s="188"/>
      <c r="K21" s="188"/>
      <c r="L21" s="188"/>
      <c r="N21" s="133"/>
      <c r="O21" s="133"/>
    </row>
    <row r="22" spans="2:15" x14ac:dyDescent="0.25">
      <c r="B22" s="100" t="s">
        <v>54</v>
      </c>
      <c r="C22" s="137">
        <v>61539.592900000003</v>
      </c>
      <c r="D22" s="137">
        <v>89357.140082103797</v>
      </c>
      <c r="E22" s="137">
        <v>40531.364399999999</v>
      </c>
      <c r="F22" s="137">
        <v>51755.376425418399</v>
      </c>
      <c r="G22" s="137">
        <v>102070.95729999999</v>
      </c>
      <c r="H22" s="137">
        <v>141112.5165075222</v>
      </c>
      <c r="I22" s="137">
        <v>1451.2176999999999</v>
      </c>
      <c r="J22" s="137">
        <v>1778.847281385451</v>
      </c>
      <c r="K22" s="137">
        <v>62990.810599999997</v>
      </c>
      <c r="L22" s="137">
        <v>91135.987363489243</v>
      </c>
      <c r="M22" s="137"/>
      <c r="N22" s="133"/>
    </row>
    <row r="23" spans="2:15" x14ac:dyDescent="0.25">
      <c r="B23" s="99"/>
      <c r="C23" s="161"/>
      <c r="D23" s="161"/>
      <c r="E23" s="161"/>
      <c r="F23" s="161"/>
      <c r="G23" s="161"/>
      <c r="H23" s="161"/>
      <c r="I23" s="161"/>
      <c r="J23" s="161"/>
      <c r="K23" s="161"/>
      <c r="L23" s="162"/>
    </row>
    <row r="24" spans="2:15" x14ac:dyDescent="0.25">
      <c r="B24" s="98">
        <v>2022</v>
      </c>
      <c r="C24" s="161"/>
      <c r="D24" s="161"/>
      <c r="E24" s="161"/>
      <c r="F24" s="161"/>
      <c r="G24" s="161"/>
      <c r="H24" s="161"/>
      <c r="I24" s="161"/>
      <c r="J24" s="161"/>
      <c r="K24" s="161"/>
      <c r="L24" s="163"/>
    </row>
    <row r="25" spans="2:15" x14ac:dyDescent="0.25">
      <c r="B25" s="99" t="s">
        <v>43</v>
      </c>
      <c r="C25" s="164">
        <v>50249.9683</v>
      </c>
      <c r="D25" s="164">
        <v>78814.285041755313</v>
      </c>
      <c r="E25" s="164">
        <v>46478.44</v>
      </c>
      <c r="F25" s="164">
        <v>56631.75296993013</v>
      </c>
      <c r="G25" s="164">
        <v>96728.40830000001</v>
      </c>
      <c r="H25" s="164">
        <v>135446.03801168551</v>
      </c>
      <c r="I25" s="164">
        <v>786.45310000000006</v>
      </c>
      <c r="J25" s="164">
        <v>1141.9477768365989</v>
      </c>
      <c r="K25" s="164">
        <v>51036.421400000007</v>
      </c>
      <c r="L25" s="163">
        <v>79956.232818591903</v>
      </c>
      <c r="N25" s="133"/>
      <c r="O25" s="133"/>
    </row>
    <row r="26" spans="2:15" x14ac:dyDescent="0.25">
      <c r="B26" s="99" t="s">
        <v>44</v>
      </c>
      <c r="C26" s="164">
        <v>22037.683300000001</v>
      </c>
      <c r="D26" s="164">
        <v>38715.152107734422</v>
      </c>
      <c r="E26" s="164">
        <v>14633.6697</v>
      </c>
      <c r="F26" s="164">
        <v>12496.938727960751</v>
      </c>
      <c r="G26" s="164">
        <v>36671.353000000003</v>
      </c>
      <c r="H26" s="164">
        <v>51212.090835695177</v>
      </c>
      <c r="I26" s="164">
        <v>1761.4512</v>
      </c>
      <c r="J26" s="164">
        <v>1542.620626611679</v>
      </c>
      <c r="K26" s="164">
        <v>23799.1345</v>
      </c>
      <c r="L26" s="163">
        <v>40257.772734346101</v>
      </c>
    </row>
    <row r="27" spans="2:15" x14ac:dyDescent="0.25">
      <c r="B27" s="99" t="s">
        <v>45</v>
      </c>
      <c r="C27" s="164">
        <v>33268.910100000001</v>
      </c>
      <c r="D27" s="164">
        <v>52179.839512518323</v>
      </c>
      <c r="E27" s="164">
        <v>30145.1188</v>
      </c>
      <c r="F27" s="164">
        <v>13374.787079758249</v>
      </c>
      <c r="G27" s="164">
        <v>63414.028899999998</v>
      </c>
      <c r="H27" s="164">
        <v>65554.62659227656</v>
      </c>
      <c r="I27" s="164">
        <v>2693.6653000000001</v>
      </c>
      <c r="J27" s="164">
        <v>3631.887604082795</v>
      </c>
      <c r="K27" s="164">
        <v>35962.575400000002</v>
      </c>
      <c r="L27" s="162">
        <v>55811.727116601112</v>
      </c>
    </row>
    <row r="28" spans="2:15" x14ac:dyDescent="0.25">
      <c r="B28" s="99" t="s">
        <v>46</v>
      </c>
      <c r="C28" s="164">
        <v>23469.057000000001</v>
      </c>
      <c r="D28" s="164">
        <v>49185.390138394432</v>
      </c>
      <c r="E28" s="164">
        <v>9340.1653999999999</v>
      </c>
      <c r="F28" s="164">
        <v>7342.5468180522012</v>
      </c>
      <c r="G28" s="164">
        <v>32809.222399999999</v>
      </c>
      <c r="H28" s="164">
        <v>56527.936956446632</v>
      </c>
      <c r="I28" s="164">
        <v>1703.1076</v>
      </c>
      <c r="J28" s="164">
        <v>1853.4845757099611</v>
      </c>
      <c r="K28" s="164">
        <v>25172.1646</v>
      </c>
      <c r="L28" s="162">
        <v>51038.874714104393</v>
      </c>
    </row>
    <row r="29" spans="2:15" x14ac:dyDescent="0.25">
      <c r="B29" s="99" t="s">
        <v>40</v>
      </c>
      <c r="C29" s="164">
        <v>19469.984700000001</v>
      </c>
      <c r="D29" s="164">
        <v>47927.462828808159</v>
      </c>
      <c r="E29" s="164">
        <v>5256.3049000000001</v>
      </c>
      <c r="F29" s="164">
        <v>10840.77770234667</v>
      </c>
      <c r="G29" s="164">
        <v>24726.2896</v>
      </c>
      <c r="H29" s="164">
        <v>58768.240531154828</v>
      </c>
      <c r="I29" s="164">
        <v>1874.7577000000001</v>
      </c>
      <c r="J29" s="164">
        <v>1096.4171010127211</v>
      </c>
      <c r="K29" s="164">
        <v>21344.742399999999</v>
      </c>
      <c r="L29" s="162">
        <v>49023.879929820883</v>
      </c>
    </row>
    <row r="30" spans="2:15" x14ac:dyDescent="0.25">
      <c r="B30" s="99" t="s">
        <v>47</v>
      </c>
      <c r="C30" s="164">
        <v>24805.8956</v>
      </c>
      <c r="D30" s="164">
        <v>61539.026418064263</v>
      </c>
      <c r="E30" s="164">
        <v>1740.9780000000001</v>
      </c>
      <c r="F30" s="164">
        <v>5534.0831152585688</v>
      </c>
      <c r="G30" s="164">
        <v>26546.873599999999</v>
      </c>
      <c r="H30" s="164">
        <v>67073.10953332283</v>
      </c>
      <c r="I30" s="164">
        <v>1440.4519</v>
      </c>
      <c r="J30" s="164">
        <v>847.86910411313272</v>
      </c>
      <c r="K30" s="164">
        <v>26246.3475</v>
      </c>
      <c r="L30" s="162">
        <v>62386.895522177387</v>
      </c>
    </row>
    <row r="31" spans="2:15" x14ac:dyDescent="0.25">
      <c r="B31" s="99" t="s">
        <v>48</v>
      </c>
      <c r="C31" s="164">
        <v>28039.031500000001</v>
      </c>
      <c r="D31" s="164">
        <v>63997.010233825808</v>
      </c>
      <c r="E31" s="164">
        <v>6808.1932999999999</v>
      </c>
      <c r="F31" s="164">
        <v>6293.0861962675081</v>
      </c>
      <c r="G31" s="164">
        <v>34847.224800000004</v>
      </c>
      <c r="H31" s="164">
        <v>70290.096430093312</v>
      </c>
      <c r="I31" s="164">
        <v>809.7867</v>
      </c>
      <c r="J31" s="164">
        <v>957.55887617201199</v>
      </c>
      <c r="K31" s="164">
        <v>28848.818200000002</v>
      </c>
      <c r="L31" s="162">
        <v>64954.569109997821</v>
      </c>
    </row>
    <row r="32" spans="2:15" x14ac:dyDescent="0.25">
      <c r="B32" s="99" t="s">
        <v>49</v>
      </c>
      <c r="C32" s="164">
        <v>40610.020199999999</v>
      </c>
      <c r="D32" s="164">
        <v>74427.332781912046</v>
      </c>
      <c r="E32" s="164">
        <v>18868.522300000001</v>
      </c>
      <c r="F32" s="164">
        <v>16053.84732074593</v>
      </c>
      <c r="G32" s="164">
        <v>59478.542500000003</v>
      </c>
      <c r="H32" s="164">
        <v>90481.180102657963</v>
      </c>
      <c r="I32" s="164">
        <v>1300.8549</v>
      </c>
      <c r="J32" s="164">
        <v>1569.7748417891851</v>
      </c>
      <c r="K32" s="164">
        <v>41910.875099999997</v>
      </c>
      <c r="L32" s="162">
        <v>75997.107623701231</v>
      </c>
    </row>
    <row r="33" spans="1:15" x14ac:dyDescent="0.25">
      <c r="B33" s="99" t="s">
        <v>50</v>
      </c>
      <c r="C33" s="164">
        <v>47096.039100000002</v>
      </c>
      <c r="D33" s="164">
        <v>76388.74180438192</v>
      </c>
      <c r="E33" s="164">
        <v>18616.387699999999</v>
      </c>
      <c r="F33" s="164">
        <v>17571.1373287022</v>
      </c>
      <c r="G33" s="164">
        <v>65712.426800000001</v>
      </c>
      <c r="H33" s="164">
        <v>93959.879133084134</v>
      </c>
      <c r="I33" s="164">
        <v>1516.2454</v>
      </c>
      <c r="J33" s="164">
        <v>1964.376809252881</v>
      </c>
      <c r="K33" s="164">
        <v>48612.284500000002</v>
      </c>
      <c r="L33" s="162">
        <v>78353.118613634811</v>
      </c>
    </row>
    <row r="34" spans="1:15" x14ac:dyDescent="0.25">
      <c r="B34" s="99" t="s">
        <v>51</v>
      </c>
      <c r="C34" s="164">
        <v>46244.202700000002</v>
      </c>
      <c r="D34" s="164">
        <v>82090.928364861917</v>
      </c>
      <c r="E34" s="164">
        <v>29905.752499999999</v>
      </c>
      <c r="F34" s="164">
        <v>32408.84570012728</v>
      </c>
      <c r="G34" s="164">
        <v>76149.955199999997</v>
      </c>
      <c r="H34" s="164">
        <v>114499.77406498919</v>
      </c>
      <c r="I34" s="164">
        <v>1134.3320000000001</v>
      </c>
      <c r="J34" s="164">
        <v>1230.397720790083</v>
      </c>
      <c r="K34" s="164">
        <v>47378.534699999997</v>
      </c>
      <c r="L34" s="162">
        <v>83321.326085652006</v>
      </c>
    </row>
    <row r="35" spans="1:15" x14ac:dyDescent="0.25">
      <c r="B35" s="99" t="s">
        <v>52</v>
      </c>
      <c r="C35" s="164">
        <v>41137.885600000001</v>
      </c>
      <c r="D35" s="164">
        <v>72951.259192791054</v>
      </c>
      <c r="E35" s="164">
        <v>34273.451399999998</v>
      </c>
      <c r="F35" s="164">
        <v>44250.962391786961</v>
      </c>
      <c r="G35" s="164">
        <v>75411.337</v>
      </c>
      <c r="H35" s="164">
        <v>117202.221584578</v>
      </c>
      <c r="I35" s="164">
        <v>1081.7575999999999</v>
      </c>
      <c r="J35" s="164">
        <v>1370.9962194671509</v>
      </c>
      <c r="K35" s="164">
        <v>42219.643199999999</v>
      </c>
      <c r="L35" s="162">
        <v>74322.255412258208</v>
      </c>
    </row>
    <row r="36" spans="1:15" x14ac:dyDescent="0.25">
      <c r="B36" s="99" t="s">
        <v>53</v>
      </c>
      <c r="C36" s="164">
        <v>18549.676200000002</v>
      </c>
      <c r="D36" s="164">
        <v>48633.842563463171</v>
      </c>
      <c r="E36" s="164">
        <v>7793.9369999999999</v>
      </c>
      <c r="F36" s="164">
        <v>11041.24325937669</v>
      </c>
      <c r="G36" s="164">
        <v>26343.6132</v>
      </c>
      <c r="H36" s="164">
        <v>59675.085822839857</v>
      </c>
      <c r="I36" s="164">
        <v>939.77760000000001</v>
      </c>
      <c r="J36" s="164">
        <v>1433.344169427465</v>
      </c>
      <c r="K36" s="164">
        <v>19489.453799999999</v>
      </c>
      <c r="L36" s="162">
        <v>50067.18673289063</v>
      </c>
      <c r="N36" s="133"/>
      <c r="O36" s="133"/>
    </row>
    <row r="37" spans="1:15" x14ac:dyDescent="0.25">
      <c r="B37" s="100" t="s">
        <v>54</v>
      </c>
      <c r="C37" s="165">
        <v>394978.35430000001</v>
      </c>
      <c r="D37" s="165">
        <v>746850.27098851081</v>
      </c>
      <c r="E37" s="165">
        <v>223860.921</v>
      </c>
      <c r="F37" s="165">
        <v>233840.00861031315</v>
      </c>
      <c r="G37" s="165">
        <v>618839.2753000001</v>
      </c>
      <c r="H37" s="165">
        <v>980690.27959882398</v>
      </c>
      <c r="I37" s="165">
        <v>17042.641000000003</v>
      </c>
      <c r="J37" s="165">
        <v>18640.675425265665</v>
      </c>
      <c r="K37" s="165">
        <v>412020.99530000001</v>
      </c>
      <c r="L37" s="165">
        <v>765490.94641377649</v>
      </c>
      <c r="N37" s="133"/>
    </row>
    <row r="38" spans="1:15" ht="15.75" thickBot="1" x14ac:dyDescent="0.3">
      <c r="A38" s="27"/>
      <c r="B38" s="101"/>
      <c r="C38" s="101"/>
      <c r="D38" s="101"/>
      <c r="E38" s="101"/>
      <c r="F38" s="101"/>
      <c r="G38" s="102"/>
      <c r="H38" s="102"/>
      <c r="I38" s="101"/>
      <c r="J38" s="101"/>
      <c r="K38" s="101"/>
      <c r="L38" s="130"/>
    </row>
    <row r="39" spans="1:15" x14ac:dyDescent="0.25">
      <c r="A39" s="5"/>
      <c r="B39" s="6" t="s">
        <v>127</v>
      </c>
      <c r="C39" s="5"/>
      <c r="D39" s="5"/>
      <c r="E39" s="5"/>
      <c r="F39" s="5"/>
      <c r="G39" s="10" t="s">
        <v>41</v>
      </c>
      <c r="H39" s="5"/>
      <c r="I39" s="5"/>
      <c r="J39" s="5"/>
      <c r="K39" s="5"/>
      <c r="L39" s="5"/>
    </row>
    <row r="40" spans="1:15" x14ac:dyDescent="0.25">
      <c r="A40" s="47"/>
      <c r="B40" s="17" t="s">
        <v>175</v>
      </c>
      <c r="C40" s="5"/>
      <c r="D40" s="5"/>
      <c r="E40" s="5"/>
      <c r="F40" s="5"/>
      <c r="G40" s="5"/>
      <c r="H40" s="5"/>
      <c r="I40" s="5"/>
      <c r="J40" s="5"/>
      <c r="K40" s="5"/>
      <c r="L40" s="5"/>
    </row>
    <row r="41" spans="1:15" x14ac:dyDescent="0.25">
      <c r="A41" s="16"/>
      <c r="B41" s="235" t="s">
        <v>125</v>
      </c>
      <c r="C41" s="235"/>
      <c r="D41" s="235"/>
      <c r="E41" s="235"/>
      <c r="F41" s="235"/>
      <c r="G41" s="235"/>
      <c r="H41" s="235"/>
      <c r="I41" s="235"/>
      <c r="J41" s="235"/>
      <c r="K41" s="235"/>
      <c r="L41" s="235"/>
    </row>
    <row r="42" spans="1:15" x14ac:dyDescent="0.25">
      <c r="A42" s="16"/>
      <c r="B42" s="235"/>
      <c r="C42" s="235"/>
      <c r="D42" s="235"/>
      <c r="E42" s="235"/>
      <c r="F42" s="235"/>
      <c r="G42" s="235"/>
      <c r="H42" s="235"/>
      <c r="I42" s="235"/>
      <c r="J42" s="235"/>
      <c r="K42" s="235"/>
      <c r="L42" s="235"/>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3" type="noConversion"/>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139</v>
      </c>
    </row>
    <row r="2" spans="5:18" ht="15" x14ac:dyDescent="0.25">
      <c r="E2" s="168"/>
    </row>
    <row r="3" spans="5:18" ht="15" x14ac:dyDescent="0.25">
      <c r="E3" s="169" t="s">
        <v>32</v>
      </c>
      <c r="F3" s="1" t="s">
        <v>140</v>
      </c>
    </row>
    <row r="4" spans="5:18" ht="15" x14ac:dyDescent="0.25">
      <c r="E4" s="169"/>
    </row>
    <row r="5" spans="5:18" ht="15" x14ac:dyDescent="0.25">
      <c r="E5" s="169" t="s">
        <v>6</v>
      </c>
      <c r="F5" s="1" t="s">
        <v>141</v>
      </c>
    </row>
    <row r="6" spans="5:18" ht="15" x14ac:dyDescent="0.25">
      <c r="E6" s="169"/>
    </row>
    <row r="7" spans="5:18" ht="15" x14ac:dyDescent="0.25">
      <c r="E7" s="169" t="s">
        <v>7</v>
      </c>
      <c r="F7" s="1" t="s">
        <v>142</v>
      </c>
    </row>
    <row r="8" spans="5:18" ht="15" x14ac:dyDescent="0.25">
      <c r="E8" s="170"/>
    </row>
    <row r="9" spans="5:18" ht="15" x14ac:dyDescent="0.25">
      <c r="E9" s="168" t="s">
        <v>143</v>
      </c>
      <c r="F9" s="171" t="s">
        <v>144</v>
      </c>
    </row>
    <row r="10" spans="5:18" ht="15" x14ac:dyDescent="0.25">
      <c r="E10" s="168"/>
    </row>
    <row r="11" spans="5:18" ht="15" x14ac:dyDescent="0.25">
      <c r="E11" s="168" t="s">
        <v>55</v>
      </c>
      <c r="F11" s="1" t="s">
        <v>148</v>
      </c>
    </row>
    <row r="12" spans="5:18" ht="15" x14ac:dyDescent="0.25">
      <c r="E12" s="168"/>
      <c r="F12" s="15"/>
      <c r="G12" s="15"/>
      <c r="H12" s="15"/>
      <c r="I12" s="15"/>
      <c r="J12" s="15"/>
      <c r="K12" s="15"/>
      <c r="L12" s="15"/>
      <c r="M12" s="15"/>
      <c r="N12" s="15"/>
      <c r="O12" s="15"/>
      <c r="P12" s="15"/>
      <c r="Q12" s="15"/>
      <c r="R12" s="15"/>
    </row>
    <row r="13" spans="5:18" ht="15" x14ac:dyDescent="0.25">
      <c r="E13" s="168" t="s">
        <v>145</v>
      </c>
      <c r="F13" s="1" t="s">
        <v>146</v>
      </c>
    </row>
    <row r="14" spans="5:18" x14ac:dyDescent="0.2">
      <c r="E14" s="172"/>
    </row>
    <row r="15" spans="5:18" ht="15" x14ac:dyDescent="0.25">
      <c r="E15" s="3" t="s">
        <v>56</v>
      </c>
      <c r="F15" s="187" t="s">
        <v>149</v>
      </c>
    </row>
    <row r="16" spans="5:18" x14ac:dyDescent="0.2">
      <c r="E16" s="25"/>
    </row>
    <row r="17" spans="5:18" x14ac:dyDescent="0.2">
      <c r="E17" s="25"/>
      <c r="F17" s="43"/>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47"/>
      <c r="F22" s="247"/>
      <c r="G22" s="247"/>
      <c r="H22" s="247"/>
      <c r="I22" s="247"/>
      <c r="J22" s="247"/>
      <c r="K22" s="247"/>
      <c r="L22" s="247"/>
      <c r="M22" s="247"/>
      <c r="N22" s="247"/>
      <c r="O22" s="247"/>
      <c r="P22" s="247"/>
      <c r="Q22" s="247"/>
      <c r="R22" s="247"/>
    </row>
    <row r="23" spans="5:18" x14ac:dyDescent="0.2">
      <c r="E23" s="247"/>
      <c r="F23" s="247"/>
      <c r="G23" s="247"/>
      <c r="H23" s="247"/>
      <c r="I23" s="247"/>
      <c r="J23" s="247"/>
      <c r="K23" s="247"/>
      <c r="L23" s="247"/>
      <c r="M23" s="247"/>
      <c r="N23" s="247"/>
      <c r="O23" s="247"/>
      <c r="P23" s="247"/>
      <c r="Q23" s="247"/>
      <c r="R23" s="247"/>
    </row>
    <row r="24" spans="5:18" x14ac:dyDescent="0.2">
      <c r="E24" s="247"/>
      <c r="F24" s="247"/>
      <c r="G24" s="247"/>
      <c r="H24" s="247"/>
      <c r="I24" s="247"/>
      <c r="J24" s="247"/>
      <c r="K24" s="247"/>
      <c r="L24" s="247"/>
      <c r="M24" s="247"/>
      <c r="N24" s="247"/>
      <c r="O24" s="247"/>
      <c r="P24" s="247"/>
      <c r="Q24" s="247"/>
      <c r="R24" s="247"/>
    </row>
    <row r="25" spans="5:18" x14ac:dyDescent="0.2">
      <c r="E25" s="247"/>
      <c r="F25" s="247"/>
      <c r="G25" s="247"/>
      <c r="H25" s="247"/>
      <c r="I25" s="247"/>
      <c r="J25" s="247"/>
      <c r="K25" s="247"/>
      <c r="L25" s="247"/>
      <c r="M25" s="247"/>
      <c r="N25" s="247"/>
      <c r="O25" s="247"/>
      <c r="P25" s="247"/>
      <c r="Q25" s="247"/>
      <c r="R25" s="247"/>
    </row>
    <row r="26" spans="5:18" x14ac:dyDescent="0.2">
      <c r="E26" s="247"/>
      <c r="F26" s="247"/>
      <c r="G26" s="247"/>
      <c r="H26" s="247"/>
      <c r="I26" s="247"/>
      <c r="J26" s="247"/>
      <c r="K26" s="247"/>
      <c r="L26" s="247"/>
      <c r="M26" s="247"/>
      <c r="N26" s="247"/>
      <c r="O26" s="247"/>
      <c r="P26" s="247"/>
      <c r="Q26" s="247"/>
      <c r="R26" s="247"/>
    </row>
    <row r="27" spans="5:18" x14ac:dyDescent="0.2">
      <c r="E27" s="247"/>
      <c r="F27" s="247"/>
      <c r="G27" s="247"/>
      <c r="H27" s="247"/>
      <c r="I27" s="247"/>
      <c r="J27" s="247"/>
      <c r="K27" s="247"/>
      <c r="L27" s="247"/>
      <c r="M27" s="247"/>
      <c r="N27" s="247"/>
      <c r="O27" s="247"/>
      <c r="P27" s="247"/>
      <c r="Q27" s="247"/>
      <c r="R27" s="247"/>
    </row>
    <row r="28" spans="5:18" x14ac:dyDescent="0.2">
      <c r="E28" s="247"/>
      <c r="F28" s="247"/>
      <c r="G28" s="247"/>
      <c r="H28" s="247"/>
      <c r="I28" s="247"/>
      <c r="J28" s="247"/>
      <c r="K28" s="247"/>
      <c r="L28" s="247"/>
      <c r="M28" s="247"/>
      <c r="N28" s="247"/>
      <c r="O28" s="247"/>
      <c r="P28" s="247"/>
      <c r="Q28" s="247"/>
      <c r="R28" s="247"/>
    </row>
    <row r="29" spans="5:18" x14ac:dyDescent="0.2">
      <c r="E29" s="247"/>
      <c r="F29" s="247"/>
      <c r="G29" s="247"/>
      <c r="H29" s="247"/>
      <c r="I29" s="247"/>
      <c r="J29" s="247"/>
      <c r="K29" s="247"/>
      <c r="L29" s="247"/>
      <c r="M29" s="247"/>
      <c r="N29" s="247"/>
      <c r="O29" s="247"/>
      <c r="P29" s="247"/>
      <c r="Q29" s="247"/>
      <c r="R29" s="247"/>
    </row>
    <row r="30" spans="5:18" x14ac:dyDescent="0.2">
      <c r="E30" s="247"/>
      <c r="F30" s="247"/>
      <c r="G30" s="247"/>
      <c r="H30" s="247"/>
      <c r="I30" s="247"/>
      <c r="J30" s="247"/>
      <c r="K30" s="247"/>
      <c r="L30" s="247"/>
      <c r="M30" s="247"/>
      <c r="N30" s="247"/>
      <c r="O30" s="247"/>
      <c r="P30" s="247"/>
      <c r="Q30" s="247"/>
      <c r="R30" s="247"/>
    </row>
    <row r="31" spans="5:18" x14ac:dyDescent="0.2">
      <c r="E31" s="247"/>
      <c r="F31" s="247"/>
      <c r="G31" s="247"/>
      <c r="H31" s="247"/>
      <c r="I31" s="247"/>
      <c r="J31" s="247"/>
      <c r="K31" s="247"/>
      <c r="L31" s="247"/>
      <c r="M31" s="247"/>
      <c r="N31" s="247"/>
      <c r="O31" s="247"/>
      <c r="P31" s="247"/>
      <c r="Q31" s="247"/>
      <c r="R31" s="247"/>
    </row>
    <row r="32" spans="5:18" x14ac:dyDescent="0.2">
      <c r="E32" s="247"/>
      <c r="F32" s="247"/>
      <c r="G32" s="247"/>
      <c r="H32" s="247"/>
      <c r="I32" s="247"/>
      <c r="J32" s="247"/>
      <c r="K32" s="247"/>
      <c r="L32" s="247"/>
      <c r="M32" s="247"/>
      <c r="N32" s="247"/>
      <c r="O32" s="247"/>
      <c r="P32" s="247"/>
      <c r="Q32" s="247"/>
      <c r="R32" s="247"/>
    </row>
    <row r="33" spans="5:18" x14ac:dyDescent="0.2">
      <c r="E33" s="247"/>
      <c r="F33" s="247"/>
      <c r="G33" s="247"/>
      <c r="H33" s="247"/>
      <c r="I33" s="247"/>
      <c r="J33" s="247"/>
      <c r="K33" s="247"/>
      <c r="L33" s="247"/>
      <c r="M33" s="247"/>
      <c r="N33" s="247"/>
      <c r="O33" s="247"/>
      <c r="P33" s="247"/>
      <c r="Q33" s="247"/>
      <c r="R33" s="247"/>
    </row>
    <row r="34" spans="5:18" x14ac:dyDescent="0.2">
      <c r="E34" s="247"/>
      <c r="F34" s="247"/>
      <c r="G34" s="247"/>
      <c r="H34" s="247"/>
      <c r="I34" s="247"/>
      <c r="J34" s="247"/>
      <c r="K34" s="247"/>
      <c r="L34" s="247"/>
      <c r="M34" s="247"/>
      <c r="N34" s="247"/>
      <c r="O34" s="247"/>
      <c r="P34" s="247"/>
      <c r="Q34" s="247"/>
      <c r="R34" s="247"/>
    </row>
    <row r="35" spans="5:18" x14ac:dyDescent="0.2">
      <c r="E35" s="247"/>
      <c r="F35" s="247"/>
      <c r="G35" s="247"/>
      <c r="H35" s="247"/>
      <c r="I35" s="247"/>
      <c r="J35" s="247"/>
      <c r="K35" s="247"/>
      <c r="L35" s="247"/>
      <c r="M35" s="247"/>
      <c r="N35" s="247"/>
      <c r="O35" s="247"/>
      <c r="P35" s="247"/>
      <c r="Q35" s="247"/>
      <c r="R35" s="247"/>
    </row>
    <row r="36" spans="5:18" x14ac:dyDescent="0.2">
      <c r="E36" s="247"/>
      <c r="F36" s="247"/>
      <c r="G36" s="247"/>
      <c r="H36" s="247"/>
      <c r="I36" s="247"/>
      <c r="J36" s="247"/>
      <c r="K36" s="247"/>
      <c r="L36" s="247"/>
      <c r="M36" s="247"/>
      <c r="N36" s="247"/>
      <c r="O36" s="247"/>
      <c r="P36" s="247"/>
      <c r="Q36" s="247"/>
      <c r="R36" s="247"/>
    </row>
    <row r="37" spans="5:18" x14ac:dyDescent="0.2">
      <c r="E37" s="247"/>
      <c r="F37" s="247"/>
      <c r="G37" s="247"/>
      <c r="H37" s="247"/>
      <c r="I37" s="247"/>
      <c r="J37" s="247"/>
      <c r="K37" s="247"/>
      <c r="L37" s="247"/>
      <c r="M37" s="247"/>
      <c r="N37" s="247"/>
      <c r="O37" s="247"/>
      <c r="P37" s="247"/>
      <c r="Q37" s="247"/>
      <c r="R37" s="247"/>
    </row>
    <row r="38" spans="5:18" x14ac:dyDescent="0.2">
      <c r="E38" s="247"/>
      <c r="F38" s="247"/>
      <c r="G38" s="247"/>
      <c r="H38" s="247"/>
      <c r="I38" s="247"/>
      <c r="J38" s="247"/>
      <c r="K38" s="247"/>
      <c r="L38" s="247"/>
      <c r="M38" s="247"/>
      <c r="N38" s="247"/>
      <c r="O38" s="247"/>
      <c r="P38" s="247"/>
      <c r="Q38" s="247"/>
      <c r="R38" s="247"/>
    </row>
    <row r="39" spans="5:18" x14ac:dyDescent="0.2">
      <c r="E39" s="247"/>
      <c r="F39" s="247"/>
      <c r="G39" s="247"/>
      <c r="H39" s="247"/>
      <c r="I39" s="247"/>
      <c r="J39" s="247"/>
      <c r="K39" s="247"/>
      <c r="L39" s="247"/>
      <c r="M39" s="247"/>
      <c r="N39" s="247"/>
      <c r="O39" s="247"/>
      <c r="P39" s="247"/>
      <c r="Q39" s="247"/>
      <c r="R39" s="247"/>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AC49" sqref="AC49"/>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184</v>
      </c>
    </row>
    <row r="4" spans="4:34" ht="15" customHeight="1" x14ac:dyDescent="0.25">
      <c r="F4" s="23"/>
      <c r="G4" s="23"/>
      <c r="H4" s="23"/>
      <c r="I4" s="23"/>
      <c r="J4" s="23"/>
      <c r="K4" s="23"/>
      <c r="L4" s="23"/>
      <c r="M4" s="23"/>
      <c r="N4" s="23"/>
      <c r="O4" s="23"/>
      <c r="P4" s="23"/>
      <c r="Q4" s="23"/>
      <c r="R4" s="23"/>
      <c r="Y4" s="134"/>
      <c r="Z4" s="134"/>
      <c r="AA4" s="134"/>
      <c r="AB4" s="134"/>
      <c r="AC4" s="134"/>
      <c r="AD4" s="134"/>
      <c r="AE4" s="134"/>
      <c r="AF4" s="134"/>
      <c r="AG4" s="134"/>
      <c r="AH4" s="134"/>
    </row>
    <row r="5" spans="4:34" x14ac:dyDescent="0.25">
      <c r="E5" s="23"/>
      <c r="F5" s="23"/>
      <c r="G5" s="23"/>
      <c r="H5" s="23"/>
      <c r="I5" s="23"/>
      <c r="J5" s="23"/>
      <c r="K5" s="23"/>
      <c r="L5" s="23"/>
      <c r="M5" s="23"/>
      <c r="N5" s="23"/>
      <c r="O5" s="23"/>
      <c r="P5" s="23"/>
      <c r="Q5" s="23"/>
      <c r="R5" s="23"/>
      <c r="Y5" s="134"/>
      <c r="Z5" s="134"/>
      <c r="AA5" s="134"/>
      <c r="AB5" s="134"/>
      <c r="AC5" s="134"/>
      <c r="AD5" s="134"/>
      <c r="AE5" s="134"/>
      <c r="AF5" s="134"/>
      <c r="AG5" s="134"/>
      <c r="AH5" s="134"/>
    </row>
    <row r="6" spans="4:34" x14ac:dyDescent="0.25">
      <c r="E6" s="23"/>
      <c r="F6" s="23"/>
      <c r="G6" s="23"/>
      <c r="H6" s="23"/>
      <c r="I6" s="23"/>
      <c r="J6" s="23"/>
      <c r="K6" s="23"/>
      <c r="L6" s="23"/>
      <c r="M6" s="23"/>
      <c r="N6" s="23"/>
      <c r="O6" s="23"/>
      <c r="P6" s="23"/>
      <c r="Q6" s="23"/>
      <c r="R6" s="23"/>
      <c r="Y6" s="134"/>
      <c r="Z6" s="134"/>
      <c r="AA6" s="134"/>
      <c r="AB6" s="134"/>
      <c r="AC6" s="134"/>
      <c r="AD6" s="134"/>
      <c r="AE6" s="134"/>
      <c r="AF6" s="134"/>
      <c r="AG6" s="134"/>
      <c r="AH6" s="134"/>
    </row>
    <row r="7" spans="4:34" x14ac:dyDescent="0.25">
      <c r="E7" s="23"/>
      <c r="F7" s="23"/>
      <c r="G7" s="23"/>
      <c r="H7" s="23"/>
      <c r="I7" s="23"/>
      <c r="J7" s="23"/>
      <c r="K7" s="23"/>
      <c r="L7" s="23"/>
      <c r="M7" s="23"/>
      <c r="N7" s="23"/>
      <c r="O7" s="23"/>
      <c r="P7" s="23"/>
      <c r="Q7" s="23"/>
      <c r="R7" s="23"/>
      <c r="Y7" s="134"/>
      <c r="Z7" s="134"/>
      <c r="AA7" s="134"/>
      <c r="AB7" s="134"/>
      <c r="AC7" s="134"/>
      <c r="AD7" s="134"/>
      <c r="AE7" s="134"/>
      <c r="AF7" s="134"/>
      <c r="AG7" s="134"/>
      <c r="AH7" s="134"/>
    </row>
    <row r="8" spans="4:34" x14ac:dyDescent="0.25">
      <c r="E8" s="23"/>
      <c r="F8" s="23"/>
      <c r="G8" s="23"/>
      <c r="H8" s="23"/>
      <c r="I8" s="23"/>
      <c r="J8" s="23"/>
      <c r="K8" s="23"/>
      <c r="L8" s="23"/>
      <c r="M8" s="23"/>
      <c r="N8" s="23"/>
      <c r="O8" s="23"/>
      <c r="P8" s="23"/>
      <c r="Q8" s="23"/>
      <c r="R8" s="23"/>
      <c r="Y8" s="134"/>
      <c r="Z8" s="134"/>
      <c r="AA8" s="134"/>
      <c r="AB8" s="134"/>
      <c r="AC8" s="134"/>
      <c r="AD8" s="134"/>
      <c r="AE8" s="134"/>
      <c r="AF8" s="134"/>
      <c r="AG8" s="134"/>
      <c r="AH8" s="134"/>
    </row>
    <row r="9" spans="4:34" x14ac:dyDescent="0.25">
      <c r="E9" s="23"/>
      <c r="F9" s="23"/>
      <c r="G9" s="23"/>
      <c r="H9" s="23"/>
      <c r="I9" s="23"/>
      <c r="J9" s="23"/>
      <c r="K9" s="23"/>
      <c r="L9" s="23"/>
      <c r="M9" s="23"/>
      <c r="N9" s="23"/>
      <c r="O9" s="23"/>
      <c r="P9" s="23"/>
      <c r="Q9" s="23"/>
      <c r="R9" s="23"/>
      <c r="Y9" s="134"/>
      <c r="Z9" s="134"/>
      <c r="AA9" s="134"/>
      <c r="AB9" s="134"/>
      <c r="AC9" s="134"/>
      <c r="AD9" s="134"/>
      <c r="AE9" s="134"/>
      <c r="AF9" s="134"/>
      <c r="AG9" s="134"/>
      <c r="AH9" s="134"/>
    </row>
    <row r="10" spans="4:34" x14ac:dyDescent="0.25">
      <c r="E10" s="23"/>
      <c r="F10" s="23"/>
      <c r="G10" s="23"/>
      <c r="H10" s="23"/>
      <c r="I10" s="23"/>
      <c r="J10" s="23"/>
      <c r="K10" s="23"/>
      <c r="L10" s="23"/>
      <c r="M10" s="23"/>
      <c r="N10" s="23"/>
      <c r="O10" s="23"/>
      <c r="P10" s="23"/>
      <c r="Q10" s="23"/>
      <c r="R10" s="23"/>
      <c r="Y10" s="134"/>
      <c r="Z10" s="134"/>
      <c r="AA10" s="134"/>
      <c r="AB10" s="134"/>
      <c r="AC10" s="134"/>
      <c r="AD10" s="134"/>
      <c r="AE10" s="134"/>
      <c r="AF10" s="134"/>
      <c r="AG10" s="134"/>
      <c r="AH10" s="134"/>
    </row>
    <row r="11" spans="4:34" x14ac:dyDescent="0.25">
      <c r="E11" s="23"/>
      <c r="F11" s="23"/>
      <c r="G11" s="23"/>
      <c r="H11" s="23"/>
      <c r="I11" s="23"/>
      <c r="J11" s="23"/>
      <c r="K11" s="23"/>
      <c r="L11" s="23"/>
      <c r="M11" s="23"/>
      <c r="N11" s="23"/>
      <c r="O11" s="23"/>
      <c r="P11" s="23"/>
      <c r="Q11" s="23"/>
      <c r="R11" s="23"/>
      <c r="Y11" s="134"/>
      <c r="Z11" s="134"/>
      <c r="AA11" s="134"/>
      <c r="AB11" s="134"/>
      <c r="AC11" s="134"/>
      <c r="AD11" s="134"/>
      <c r="AE11" s="134"/>
      <c r="AF11" s="134"/>
      <c r="AG11" s="134"/>
      <c r="AH11" s="134"/>
    </row>
    <row r="12" spans="4:34" x14ac:dyDescent="0.25">
      <c r="E12" s="23"/>
      <c r="F12" s="23"/>
      <c r="G12" s="23"/>
      <c r="H12" s="23"/>
      <c r="I12" s="23"/>
      <c r="J12" s="23"/>
      <c r="K12" s="23"/>
      <c r="L12" s="23"/>
      <c r="M12" s="23"/>
      <c r="N12" s="23"/>
      <c r="O12" s="23"/>
      <c r="P12" s="23"/>
      <c r="Q12" s="23"/>
      <c r="R12" s="23"/>
      <c r="Y12" s="134"/>
      <c r="Z12" s="134"/>
      <c r="AA12" s="134"/>
      <c r="AB12" s="134"/>
      <c r="AC12" s="134"/>
      <c r="AD12" s="134"/>
      <c r="AE12" s="134"/>
      <c r="AF12" s="134"/>
      <c r="AG12" s="134"/>
      <c r="AH12" s="134"/>
    </row>
    <row r="13" spans="4:34" x14ac:dyDescent="0.25">
      <c r="E13" s="23"/>
      <c r="F13" s="23"/>
      <c r="G13" s="23"/>
      <c r="H13" s="23"/>
      <c r="I13" s="23"/>
      <c r="J13" s="23"/>
      <c r="K13" s="23"/>
      <c r="L13" s="23"/>
      <c r="M13" s="23"/>
      <c r="N13" s="23"/>
      <c r="O13" s="23"/>
      <c r="P13" s="23"/>
      <c r="Q13" s="23"/>
      <c r="R13" s="23"/>
      <c r="Y13" s="134"/>
      <c r="Z13" s="134"/>
      <c r="AA13" s="134"/>
      <c r="AB13" s="134"/>
      <c r="AC13" s="214"/>
      <c r="AD13" s="134"/>
      <c r="AE13" s="134"/>
      <c r="AF13" s="134"/>
      <c r="AG13" s="134"/>
      <c r="AH13" s="134"/>
    </row>
    <row r="14" spans="4:34" x14ac:dyDescent="0.25">
      <c r="E14" s="23"/>
      <c r="F14" s="23"/>
      <c r="G14" s="23"/>
      <c r="H14" s="23"/>
      <c r="I14" s="23"/>
      <c r="J14" s="23"/>
      <c r="K14" s="23"/>
      <c r="L14" s="23"/>
      <c r="M14" s="23"/>
      <c r="N14" s="23"/>
      <c r="O14" s="23"/>
      <c r="P14" s="23"/>
      <c r="Q14" s="23"/>
      <c r="R14" s="23"/>
      <c r="Y14" s="134"/>
      <c r="Z14" s="134"/>
      <c r="AA14" s="134"/>
      <c r="AB14" s="131"/>
      <c r="AC14" s="125"/>
      <c r="AD14" s="131"/>
      <c r="AE14" s="134"/>
      <c r="AF14" s="134"/>
      <c r="AG14" s="134"/>
      <c r="AH14" s="134"/>
    </row>
    <row r="15" spans="4:34" x14ac:dyDescent="0.25">
      <c r="E15" s="23"/>
      <c r="F15" s="23"/>
      <c r="G15" s="23"/>
      <c r="H15"/>
      <c r="I15" s="23"/>
      <c r="J15" s="23"/>
      <c r="K15" s="23"/>
      <c r="L15" s="23"/>
      <c r="M15" s="23"/>
      <c r="N15" s="23"/>
      <c r="O15" s="23"/>
      <c r="P15" s="23"/>
      <c r="Q15" s="23"/>
      <c r="R15" s="23"/>
      <c r="Y15" s="134"/>
      <c r="Z15" s="134"/>
      <c r="AA15" s="134"/>
      <c r="AB15" s="131"/>
      <c r="AC15" s="125"/>
      <c r="AD15" s="131"/>
      <c r="AE15" s="134"/>
      <c r="AF15" s="134"/>
      <c r="AG15" s="134"/>
      <c r="AH15" s="134"/>
    </row>
    <row r="16" spans="4:34" x14ac:dyDescent="0.25">
      <c r="E16" s="23"/>
      <c r="F16" s="23"/>
      <c r="G16" s="23"/>
      <c r="H16" s="23"/>
      <c r="I16" s="23"/>
      <c r="J16" s="23"/>
      <c r="K16" s="23"/>
      <c r="L16" s="23"/>
      <c r="M16" s="23"/>
      <c r="N16" s="23"/>
      <c r="O16" s="23"/>
      <c r="P16" s="23"/>
      <c r="Q16" s="23"/>
      <c r="R16" s="23"/>
      <c r="Y16" s="134"/>
      <c r="Z16" s="134"/>
      <c r="AA16" s="134"/>
      <c r="AB16" s="131"/>
      <c r="AC16" s="125"/>
      <c r="AD16" s="131"/>
      <c r="AE16" s="134"/>
      <c r="AF16" s="134"/>
      <c r="AG16" s="134"/>
      <c r="AH16" s="134"/>
    </row>
    <row r="17" spans="5:35" x14ac:dyDescent="0.25">
      <c r="E17" s="23"/>
      <c r="F17" s="23"/>
      <c r="G17" s="23"/>
      <c r="H17" s="23"/>
      <c r="I17" s="23"/>
      <c r="J17" s="23"/>
      <c r="K17" s="23"/>
      <c r="L17" s="23"/>
      <c r="M17" s="23"/>
      <c r="N17" s="23"/>
      <c r="O17" s="23"/>
      <c r="P17" s="23"/>
      <c r="Q17" s="23"/>
      <c r="R17" s="23"/>
      <c r="Y17" s="134"/>
      <c r="Z17" s="134"/>
      <c r="AA17" s="134"/>
      <c r="AB17" s="134"/>
      <c r="AC17" s="214"/>
      <c r="AD17" s="134"/>
      <c r="AE17" s="134"/>
      <c r="AF17" s="134"/>
      <c r="AG17" s="134"/>
      <c r="AH17" s="134"/>
    </row>
    <row r="18" spans="5:35" x14ac:dyDescent="0.25">
      <c r="E18" s="23"/>
      <c r="F18" s="23"/>
      <c r="G18" s="23"/>
      <c r="H18" s="23"/>
      <c r="I18" s="23"/>
      <c r="J18" s="23"/>
      <c r="K18" s="23"/>
      <c r="L18" s="23"/>
      <c r="M18" s="23"/>
      <c r="N18" s="23"/>
      <c r="O18" s="23"/>
      <c r="P18" s="23"/>
      <c r="Q18" s="23"/>
      <c r="R18" s="23"/>
      <c r="Y18" s="134"/>
      <c r="Z18" s="134"/>
      <c r="AA18" s="134"/>
      <c r="AB18" s="134"/>
      <c r="AC18" s="134"/>
      <c r="AD18" s="134"/>
      <c r="AE18" s="134"/>
      <c r="AF18" s="134"/>
      <c r="AG18" s="134"/>
      <c r="AH18" s="134"/>
    </row>
    <row r="19" spans="5:35" x14ac:dyDescent="0.25">
      <c r="E19" s="23"/>
      <c r="F19" s="23"/>
      <c r="G19" s="23"/>
      <c r="H19" s="23"/>
      <c r="I19" s="23"/>
      <c r="J19" s="23"/>
      <c r="K19" s="23"/>
      <c r="L19" s="23"/>
      <c r="M19" s="23"/>
      <c r="N19" s="23"/>
      <c r="O19" s="23"/>
      <c r="P19" s="23"/>
      <c r="Q19" s="23"/>
      <c r="R19" s="23"/>
      <c r="Y19" s="134"/>
      <c r="Z19" s="134"/>
      <c r="AA19" s="134"/>
      <c r="AB19" s="134"/>
      <c r="AC19" s="134"/>
      <c r="AD19" s="134"/>
      <c r="AE19" s="134"/>
      <c r="AF19" s="134"/>
      <c r="AG19" s="134"/>
      <c r="AH19" s="134"/>
    </row>
    <row r="20" spans="5:35" x14ac:dyDescent="0.25">
      <c r="E20" s="23"/>
      <c r="F20" s="23"/>
      <c r="G20" s="23"/>
      <c r="H20" s="23"/>
      <c r="I20" s="23"/>
      <c r="J20" s="23"/>
      <c r="K20" s="23"/>
      <c r="L20" s="23"/>
      <c r="M20" s="23"/>
      <c r="N20" s="23"/>
      <c r="O20" s="23"/>
      <c r="P20" s="23"/>
      <c r="Q20" s="23"/>
      <c r="R20" s="23"/>
      <c r="Y20" s="134"/>
      <c r="Z20" s="134"/>
      <c r="AA20" s="134"/>
      <c r="AB20" s="134"/>
      <c r="AC20" s="134"/>
      <c r="AD20" s="134"/>
      <c r="AE20" s="134"/>
      <c r="AF20" s="134"/>
      <c r="AG20" s="134"/>
      <c r="AH20" s="134"/>
    </row>
    <row r="21" spans="5:35" x14ac:dyDescent="0.25">
      <c r="E21" s="23"/>
      <c r="F21" s="23"/>
      <c r="G21" s="23"/>
      <c r="H21" s="23"/>
      <c r="I21" s="23"/>
      <c r="J21" s="23"/>
      <c r="K21" s="23"/>
      <c r="L21" s="23"/>
      <c r="M21" s="23"/>
      <c r="N21" s="23"/>
      <c r="O21" s="23"/>
      <c r="P21" s="23"/>
      <c r="Q21" s="23"/>
      <c r="R21" s="23"/>
      <c r="Y21" s="134"/>
      <c r="Z21" s="134"/>
      <c r="AA21" s="134"/>
      <c r="AB21" s="134"/>
      <c r="AC21" s="134"/>
      <c r="AD21" s="134"/>
      <c r="AE21" s="134"/>
      <c r="AF21" s="134"/>
      <c r="AG21" s="134"/>
      <c r="AH21" s="134"/>
    </row>
    <row r="22" spans="5:35" ht="15" customHeight="1" x14ac:dyDescent="0.25">
      <c r="E22" s="23" t="s">
        <v>101</v>
      </c>
      <c r="F22" s="23"/>
      <c r="G22" s="23"/>
      <c r="H22" s="23"/>
      <c r="I22" s="23"/>
      <c r="J22" s="23"/>
      <c r="K22" s="23"/>
      <c r="L22" s="23"/>
      <c r="M22" s="23"/>
      <c r="N22" s="23"/>
      <c r="O22" s="23"/>
      <c r="P22" s="23"/>
      <c r="Q22" s="23"/>
      <c r="R22" s="23"/>
      <c r="Y22" s="134"/>
      <c r="Z22" s="134"/>
      <c r="AA22" s="134"/>
      <c r="AB22" s="134"/>
      <c r="AC22" s="134"/>
      <c r="AD22" s="134"/>
      <c r="AE22" s="134"/>
      <c r="AF22" s="134"/>
      <c r="AG22" s="134"/>
      <c r="AH22" s="134"/>
    </row>
    <row r="23" spans="5:35" x14ac:dyDescent="0.25">
      <c r="E23" s="23"/>
      <c r="F23" s="23"/>
      <c r="G23" s="23"/>
      <c r="H23" s="23"/>
      <c r="I23" s="23"/>
      <c r="J23" s="23"/>
      <c r="K23" s="23"/>
      <c r="L23" s="23"/>
      <c r="M23" s="23"/>
      <c r="N23" s="23"/>
      <c r="O23" s="23"/>
      <c r="P23" s="23"/>
      <c r="Q23" s="23"/>
      <c r="R23" s="23"/>
      <c r="Y23" s="134"/>
      <c r="Z23" s="134"/>
      <c r="AA23" s="134"/>
      <c r="AB23" s="134"/>
      <c r="AC23" s="134"/>
      <c r="AD23" s="134"/>
      <c r="AE23" s="134"/>
      <c r="AF23" s="134"/>
      <c r="AG23" s="134"/>
      <c r="AH23" s="134"/>
    </row>
    <row r="24" spans="5:35" x14ac:dyDescent="0.25">
      <c r="E24" s="23" t="s">
        <v>41</v>
      </c>
      <c r="F24" s="23"/>
      <c r="G24" s="23"/>
      <c r="H24" s="23"/>
      <c r="I24" s="23"/>
      <c r="J24" s="23"/>
      <c r="K24" s="23"/>
      <c r="L24" s="23"/>
      <c r="M24" s="23"/>
      <c r="N24" s="23"/>
      <c r="O24" s="23"/>
      <c r="P24" s="23"/>
      <c r="Q24" s="23"/>
      <c r="R24" s="23"/>
      <c r="Y24" s="134"/>
      <c r="Z24" s="134"/>
      <c r="AA24" s="134"/>
      <c r="AB24" s="134"/>
      <c r="AC24" s="134"/>
      <c r="AD24" s="134"/>
      <c r="AE24" s="134"/>
      <c r="AF24" s="134"/>
      <c r="AG24" s="131"/>
      <c r="AH24" s="125"/>
      <c r="AI24" s="131"/>
    </row>
    <row r="25" spans="5:35" x14ac:dyDescent="0.25">
      <c r="E25" s="23"/>
      <c r="F25" s="23"/>
      <c r="G25" s="23"/>
      <c r="H25" s="23"/>
      <c r="I25" s="23"/>
      <c r="J25" s="23"/>
      <c r="K25" s="23"/>
      <c r="L25" s="23"/>
      <c r="M25" s="23"/>
      <c r="N25" s="23"/>
      <c r="O25" s="23"/>
      <c r="P25" s="23"/>
      <c r="Q25" s="23"/>
      <c r="R25" s="23"/>
      <c r="Y25" s="134"/>
      <c r="Z25" s="134"/>
      <c r="AA25" s="134"/>
      <c r="AB25" s="134"/>
      <c r="AC25" s="134"/>
      <c r="AD25" s="134"/>
      <c r="AE25" s="134"/>
      <c r="AF25" s="134"/>
      <c r="AG25" s="131"/>
      <c r="AH25" s="134"/>
    </row>
    <row r="26" spans="5:35" x14ac:dyDescent="0.25">
      <c r="E26" s="23"/>
      <c r="F26" s="23"/>
      <c r="G26" s="23"/>
      <c r="H26" s="23"/>
      <c r="I26" s="23"/>
      <c r="J26" s="23"/>
      <c r="K26" s="23"/>
      <c r="L26" s="23"/>
      <c r="M26" s="23"/>
      <c r="N26" s="23"/>
      <c r="O26" s="23"/>
      <c r="P26" s="23"/>
      <c r="Q26" s="23"/>
      <c r="R26" s="23"/>
      <c r="Y26" s="134"/>
      <c r="Z26" s="134"/>
      <c r="AA26" s="134"/>
      <c r="AB26" s="134"/>
      <c r="AC26" s="134"/>
      <c r="AD26" s="134"/>
      <c r="AE26" s="134"/>
      <c r="AF26" s="134"/>
      <c r="AG26" s="131"/>
      <c r="AH26" s="134"/>
    </row>
    <row r="27" spans="5:35" x14ac:dyDescent="0.25">
      <c r="E27" s="23"/>
      <c r="F27" s="23"/>
      <c r="G27" s="23"/>
      <c r="H27" s="23"/>
      <c r="I27" s="23"/>
      <c r="J27" s="23"/>
      <c r="K27" s="23"/>
      <c r="L27" s="23"/>
      <c r="M27" s="23"/>
      <c r="N27" s="23"/>
      <c r="O27" s="23"/>
      <c r="P27" s="23"/>
      <c r="Q27" s="23"/>
      <c r="R27" s="23"/>
      <c r="Y27" s="134"/>
      <c r="Z27" s="134"/>
      <c r="AA27" s="134"/>
      <c r="AB27" s="134"/>
      <c r="AC27" s="134"/>
      <c r="AD27" s="134"/>
      <c r="AE27" s="134"/>
      <c r="AF27" s="134"/>
      <c r="AG27" s="125"/>
      <c r="AH27" s="134"/>
    </row>
    <row r="28" spans="5:35" x14ac:dyDescent="0.25">
      <c r="E28" s="23"/>
      <c r="F28" s="23"/>
      <c r="G28" s="23"/>
      <c r="H28" s="23"/>
      <c r="I28" s="23"/>
      <c r="J28" s="23"/>
      <c r="K28" s="23"/>
      <c r="L28" s="23"/>
      <c r="M28" s="23"/>
      <c r="N28" s="23"/>
      <c r="O28" s="23"/>
      <c r="P28" s="23"/>
      <c r="Q28" s="23"/>
      <c r="R28" s="23"/>
      <c r="Y28" s="134"/>
      <c r="Z28" s="134"/>
      <c r="AA28" s="134"/>
      <c r="AB28" s="134"/>
      <c r="AC28" s="134"/>
      <c r="AD28" s="134"/>
      <c r="AE28" s="134"/>
      <c r="AF28" s="134"/>
      <c r="AG28" s="125"/>
      <c r="AH28" s="134"/>
    </row>
    <row r="29" spans="5:35" x14ac:dyDescent="0.25">
      <c r="E29" s="23"/>
      <c r="F29" s="23"/>
      <c r="G29" s="23"/>
      <c r="H29" s="23"/>
      <c r="I29" s="23"/>
      <c r="J29" s="23"/>
      <c r="K29" s="23"/>
      <c r="L29" s="23"/>
      <c r="M29" s="23"/>
      <c r="N29" s="23"/>
      <c r="O29" s="23"/>
      <c r="P29" s="23"/>
      <c r="Q29" s="23"/>
      <c r="R29" s="23"/>
      <c r="Y29" s="134"/>
      <c r="Z29" s="134"/>
      <c r="AA29" s="134"/>
      <c r="AB29" s="134"/>
      <c r="AC29" s="134"/>
      <c r="AD29" s="134"/>
      <c r="AE29" s="134"/>
      <c r="AF29" s="134"/>
      <c r="AG29" s="125"/>
      <c r="AH29" s="134"/>
    </row>
    <row r="30" spans="5:35" x14ac:dyDescent="0.25">
      <c r="E30" s="23"/>
      <c r="F30" s="23"/>
      <c r="G30" s="23"/>
      <c r="H30" s="23"/>
      <c r="I30" s="23"/>
      <c r="J30" s="23"/>
      <c r="K30" s="23"/>
      <c r="L30" s="23"/>
      <c r="M30" s="23"/>
      <c r="N30" s="23"/>
      <c r="O30" s="23"/>
      <c r="P30" s="23"/>
      <c r="Q30" s="23"/>
      <c r="R30" s="23"/>
      <c r="Y30" s="134"/>
      <c r="Z30" s="134"/>
      <c r="AA30" s="134"/>
      <c r="AB30" s="134"/>
      <c r="AC30" s="134"/>
      <c r="AD30" s="134"/>
      <c r="AE30" s="134"/>
      <c r="AF30" s="134"/>
      <c r="AG30" s="134"/>
      <c r="AH30" s="134"/>
    </row>
    <row r="31" spans="5:35" x14ac:dyDescent="0.25">
      <c r="E31" s="23"/>
      <c r="F31" s="23"/>
      <c r="G31" s="23"/>
      <c r="H31" s="23"/>
      <c r="I31" s="23"/>
      <c r="J31" s="23"/>
      <c r="K31" s="23"/>
      <c r="L31" s="23"/>
      <c r="M31" s="23"/>
      <c r="N31" s="23"/>
      <c r="O31" s="23"/>
      <c r="P31" s="23"/>
      <c r="Q31" s="23"/>
      <c r="R31" s="23"/>
      <c r="Y31" s="134"/>
      <c r="Z31" s="134"/>
      <c r="AA31" s="134"/>
      <c r="AB31" s="134"/>
      <c r="AC31" s="134"/>
      <c r="AD31" s="134"/>
      <c r="AE31" s="134"/>
      <c r="AF31" s="134"/>
      <c r="AG31" s="131"/>
      <c r="AH31" s="134"/>
    </row>
    <row r="32" spans="5:35" x14ac:dyDescent="0.25">
      <c r="E32" s="23"/>
      <c r="F32" s="23"/>
      <c r="G32" s="23"/>
      <c r="H32" s="23"/>
      <c r="I32" s="23"/>
      <c r="J32" s="23"/>
      <c r="K32" s="23"/>
      <c r="L32" s="23"/>
      <c r="M32" s="23"/>
      <c r="N32" s="23"/>
      <c r="O32" s="23"/>
      <c r="P32" s="23"/>
      <c r="Q32" s="23"/>
      <c r="R32" s="23"/>
      <c r="Y32" s="134"/>
      <c r="Z32" s="134"/>
      <c r="AA32" s="134"/>
      <c r="AB32" s="134"/>
      <c r="AC32" s="134"/>
      <c r="AD32" s="134"/>
      <c r="AE32" s="134"/>
      <c r="AF32" s="134"/>
      <c r="AG32" s="131"/>
      <c r="AH32" s="134"/>
    </row>
    <row r="33" spans="5:34" x14ac:dyDescent="0.25">
      <c r="E33" s="23"/>
      <c r="F33" s="23"/>
      <c r="G33" s="23"/>
      <c r="H33" s="23"/>
      <c r="I33" s="23"/>
      <c r="J33" s="23"/>
      <c r="K33" s="23"/>
      <c r="L33" s="23"/>
      <c r="M33" s="23"/>
      <c r="N33" s="23"/>
      <c r="O33" s="23"/>
      <c r="P33" s="23"/>
      <c r="Q33" s="23"/>
      <c r="R33" s="23"/>
      <c r="Y33" s="134"/>
      <c r="Z33" s="134"/>
      <c r="AA33" s="134"/>
      <c r="AB33" s="134"/>
      <c r="AC33" s="134"/>
      <c r="AD33" s="134"/>
      <c r="AE33" s="134"/>
      <c r="AF33" s="134"/>
      <c r="AG33" s="134"/>
      <c r="AH33" s="134"/>
    </row>
    <row r="34" spans="5:34" x14ac:dyDescent="0.25">
      <c r="E34" s="23"/>
      <c r="F34" s="23"/>
      <c r="G34" s="23"/>
      <c r="H34" s="23"/>
      <c r="I34" s="23"/>
      <c r="J34" s="23"/>
      <c r="K34" s="23"/>
      <c r="L34" s="23"/>
      <c r="M34" s="23"/>
      <c r="N34" s="23"/>
      <c r="O34" s="23"/>
      <c r="P34" s="23"/>
      <c r="Q34" s="23"/>
      <c r="R34" s="23"/>
      <c r="Y34" s="134"/>
      <c r="Z34" s="134"/>
      <c r="AA34" s="134"/>
      <c r="AB34" s="134"/>
      <c r="AC34" s="134"/>
      <c r="AD34" s="134"/>
      <c r="AE34" s="134"/>
      <c r="AF34" s="134"/>
      <c r="AG34" s="134"/>
      <c r="AH34" s="134"/>
    </row>
    <row r="35" spans="5:34" x14ac:dyDescent="0.25">
      <c r="E35" s="23"/>
      <c r="F35" s="23"/>
      <c r="G35" s="23"/>
      <c r="H35" s="23"/>
      <c r="I35" s="23"/>
      <c r="J35" s="23"/>
      <c r="K35" s="23"/>
      <c r="L35" s="23"/>
      <c r="M35" s="23"/>
      <c r="N35" s="23"/>
      <c r="O35" s="23"/>
      <c r="P35" s="23"/>
      <c r="Q35" s="23"/>
      <c r="R35" s="23"/>
      <c r="Y35" s="134"/>
      <c r="Z35" s="134"/>
      <c r="AA35" s="134"/>
      <c r="AB35" s="134"/>
      <c r="AC35" s="134"/>
      <c r="AD35" s="134"/>
      <c r="AE35" s="134"/>
      <c r="AF35" s="134"/>
      <c r="AG35" s="134"/>
      <c r="AH35" s="134"/>
    </row>
    <row r="36" spans="5:34" x14ac:dyDescent="0.25">
      <c r="E36" s="23"/>
      <c r="F36" s="23"/>
      <c r="G36" s="23"/>
      <c r="H36" s="23"/>
      <c r="I36" s="23"/>
      <c r="J36" s="23"/>
      <c r="K36" s="23"/>
      <c r="L36" s="23"/>
      <c r="M36" s="23"/>
      <c r="N36" s="23"/>
      <c r="O36" s="23"/>
      <c r="P36" s="23"/>
      <c r="Q36" s="23"/>
      <c r="R36" s="23"/>
      <c r="Y36" s="134"/>
      <c r="Z36" s="134"/>
      <c r="AA36" s="134"/>
      <c r="AB36" s="134"/>
      <c r="AC36" s="134"/>
      <c r="AD36" s="134"/>
      <c r="AE36" s="134"/>
      <c r="AF36" s="134"/>
      <c r="AG36" s="134"/>
      <c r="AH36" s="134"/>
    </row>
    <row r="37" spans="5:34" x14ac:dyDescent="0.25">
      <c r="E37" s="23"/>
      <c r="F37" s="23"/>
      <c r="G37" s="23"/>
      <c r="H37" s="23"/>
      <c r="I37" s="23"/>
      <c r="J37" s="23"/>
      <c r="K37" s="23"/>
      <c r="L37" s="23"/>
      <c r="M37" s="23"/>
      <c r="N37" s="23"/>
      <c r="O37" s="23"/>
      <c r="P37" s="23"/>
      <c r="Q37" s="23"/>
      <c r="Y37" s="134"/>
      <c r="Z37" s="134"/>
      <c r="AA37" s="134"/>
      <c r="AB37" s="134"/>
      <c r="AC37" s="134"/>
      <c r="AD37" s="134"/>
      <c r="AE37" s="134"/>
      <c r="AF37" s="134"/>
      <c r="AG37" s="134"/>
      <c r="AH37" s="134"/>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M19" sqref="M19"/>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135</v>
      </c>
    </row>
    <row r="2" spans="1:19" x14ac:dyDescent="0.2">
      <c r="A2" s="12"/>
    </row>
    <row r="3" spans="1:19" ht="15" thickBot="1" x14ac:dyDescent="0.25"/>
    <row r="4" spans="1:19" ht="15" x14ac:dyDescent="0.25">
      <c r="B4" s="41"/>
      <c r="C4" s="234">
        <v>44927</v>
      </c>
      <c r="D4" s="234"/>
      <c r="E4" s="234"/>
      <c r="F4" s="234"/>
      <c r="G4" s="234"/>
      <c r="H4" s="234"/>
      <c r="I4" s="234"/>
      <c r="J4" s="234"/>
    </row>
    <row r="5" spans="1:19" s="5" customFormat="1" x14ac:dyDescent="0.2">
      <c r="A5" s="1"/>
      <c r="B5" s="57"/>
      <c r="C5" s="57"/>
      <c r="D5" s="58" t="s">
        <v>4</v>
      </c>
      <c r="E5" s="59"/>
      <c r="F5" s="59"/>
      <c r="G5" s="66"/>
      <c r="H5" s="58" t="s">
        <v>124</v>
      </c>
      <c r="I5" s="59"/>
      <c r="J5" s="59"/>
    </row>
    <row r="6" spans="1:19" s="5" customFormat="1" ht="24.75" customHeight="1" x14ac:dyDescent="0.2">
      <c r="A6" s="1"/>
      <c r="B6" s="60"/>
      <c r="C6" s="60"/>
      <c r="D6" s="60">
        <v>2022</v>
      </c>
      <c r="E6" s="60">
        <v>2023</v>
      </c>
      <c r="F6" s="136" t="s">
        <v>187</v>
      </c>
      <c r="G6" s="60"/>
      <c r="H6" s="62">
        <v>2022</v>
      </c>
      <c r="I6" s="60">
        <v>2023</v>
      </c>
      <c r="J6" s="61" t="s">
        <v>187</v>
      </c>
    </row>
    <row r="7" spans="1:19" s="5" customFormat="1" x14ac:dyDescent="0.2">
      <c r="A7" s="1"/>
      <c r="B7" s="49"/>
      <c r="C7" s="49"/>
      <c r="D7" s="50"/>
      <c r="E7" s="146"/>
      <c r="F7" s="50"/>
      <c r="G7" s="50"/>
      <c r="H7" s="63"/>
      <c r="I7" s="50"/>
      <c r="J7" s="50"/>
    </row>
    <row r="8" spans="1:19" s="5" customFormat="1" ht="16.5" customHeight="1" x14ac:dyDescent="0.25">
      <c r="A8" s="1"/>
      <c r="B8" s="56" t="s">
        <v>11</v>
      </c>
      <c r="C8" s="49"/>
      <c r="D8" s="144">
        <v>135446.03801168545</v>
      </c>
      <c r="E8" s="144">
        <v>141112.51650752217</v>
      </c>
      <c r="F8" s="219">
        <f t="shared" ref="F8:F35" si="0">IF(D8&lt;1,"",IFERROR((E8-D8)/D8,""))</f>
        <v>4.1835690279459152E-2</v>
      </c>
      <c r="G8" s="50"/>
      <c r="H8" s="144">
        <v>96728.40830000001</v>
      </c>
      <c r="I8" s="144">
        <v>102070.95730000001</v>
      </c>
      <c r="J8" s="219">
        <f t="shared" ref="J8:J71" si="1">IF(H8&lt;1,"",IFERROR(($I8-$H8)/$H8,""))</f>
        <v>5.5232470934808077E-2</v>
      </c>
      <c r="L8" s="180"/>
      <c r="M8" s="124"/>
    </row>
    <row r="9" spans="1:19" s="6" customFormat="1" ht="22.5" customHeight="1" x14ac:dyDescent="0.25">
      <c r="A9" s="3"/>
      <c r="B9" s="56"/>
      <c r="C9" s="54" t="s">
        <v>12</v>
      </c>
      <c r="D9" s="220">
        <v>5977.6965399999999</v>
      </c>
      <c r="E9" s="220">
        <v>4037.3506200000002</v>
      </c>
      <c r="F9" s="221">
        <f t="shared" si="0"/>
        <v>-0.32459759491237067</v>
      </c>
      <c r="G9" s="50"/>
      <c r="H9" s="220">
        <v>2393.3820000000001</v>
      </c>
      <c r="I9" s="220">
        <v>1415.1353000000001</v>
      </c>
      <c r="J9" s="221">
        <f t="shared" si="1"/>
        <v>-0.40872986426738395</v>
      </c>
      <c r="L9" s="180"/>
      <c r="M9" s="181"/>
    </row>
    <row r="10" spans="1:19" s="5" customFormat="1" ht="15" x14ac:dyDescent="0.25">
      <c r="A10" s="1"/>
      <c r="B10" s="49"/>
      <c r="C10" s="52" t="s">
        <v>31</v>
      </c>
      <c r="D10" s="220">
        <v>1270.6435999999999</v>
      </c>
      <c r="E10" s="220">
        <v>1053.6281799999999</v>
      </c>
      <c r="F10" s="221">
        <f t="shared" si="0"/>
        <v>-0.17079173105660783</v>
      </c>
      <c r="G10" s="50"/>
      <c r="H10" s="220">
        <v>362.65470000000005</v>
      </c>
      <c r="I10" s="220">
        <v>280.81020000000001</v>
      </c>
      <c r="J10" s="221">
        <f t="shared" si="1"/>
        <v>-0.22568161945784801</v>
      </c>
      <c r="L10" s="180"/>
      <c r="M10" s="181"/>
    </row>
    <row r="11" spans="1:19" s="5" customFormat="1" ht="15" x14ac:dyDescent="0.25">
      <c r="A11" s="1"/>
      <c r="B11" s="49"/>
      <c r="C11" s="53" t="s">
        <v>6</v>
      </c>
      <c r="D11" s="220">
        <v>190.95722000000001</v>
      </c>
      <c r="E11" s="220">
        <v>101.56014999999999</v>
      </c>
      <c r="F11" s="221">
        <f t="shared" si="0"/>
        <v>-0.46815234323164118</v>
      </c>
      <c r="G11" s="50"/>
      <c r="H11" s="220">
        <v>217.9162</v>
      </c>
      <c r="I11" s="220">
        <v>114.72799999999999</v>
      </c>
      <c r="J11" s="221">
        <f t="shared" si="1"/>
        <v>-0.47352239071716562</v>
      </c>
      <c r="L11" s="180"/>
      <c r="M11" s="181"/>
    </row>
    <row r="12" spans="1:19" s="5" customFormat="1" ht="15" x14ac:dyDescent="0.25">
      <c r="A12" s="1"/>
      <c r="B12" s="49"/>
      <c r="C12" s="53" t="s">
        <v>7</v>
      </c>
      <c r="D12" s="220">
        <v>4516.0957200000003</v>
      </c>
      <c r="E12" s="220">
        <v>2882.1622899999993</v>
      </c>
      <c r="F12" s="221">
        <f t="shared" si="0"/>
        <v>-0.36180221397078821</v>
      </c>
      <c r="G12" s="50"/>
      <c r="H12" s="220">
        <v>1812.8111000000001</v>
      </c>
      <c r="I12" s="220">
        <v>1019.5971000000002</v>
      </c>
      <c r="J12" s="221">
        <f t="shared" si="1"/>
        <v>-0.43756020690738262</v>
      </c>
      <c r="L12" s="180"/>
      <c r="M12" s="181"/>
    </row>
    <row r="13" spans="1:19" s="6" customFormat="1" ht="21" customHeight="1" x14ac:dyDescent="0.25">
      <c r="A13" s="3"/>
      <c r="B13" s="56"/>
      <c r="C13" s="70" t="s">
        <v>9</v>
      </c>
      <c r="D13" s="220">
        <v>2884.38195</v>
      </c>
      <c r="E13" s="220">
        <v>2300.7216600000002</v>
      </c>
      <c r="F13" s="221">
        <f t="shared" si="0"/>
        <v>-0.20235194232858092</v>
      </c>
      <c r="G13" s="50"/>
      <c r="H13" s="220">
        <v>1719.7688000000003</v>
      </c>
      <c r="I13" s="220">
        <v>1382.9956999999999</v>
      </c>
      <c r="J13" s="221">
        <f t="shared" si="1"/>
        <v>-0.19582463642787348</v>
      </c>
      <c r="L13" s="180"/>
      <c r="M13" s="181"/>
    </row>
    <row r="14" spans="1:19" s="5" customFormat="1" ht="15" x14ac:dyDescent="0.25">
      <c r="A14" s="1"/>
      <c r="B14" s="49"/>
      <c r="C14" s="53" t="s">
        <v>32</v>
      </c>
      <c r="D14" s="220">
        <v>352.32451999999995</v>
      </c>
      <c r="E14" s="220">
        <v>265.49364000000003</v>
      </c>
      <c r="F14" s="221">
        <f t="shared" si="0"/>
        <v>-0.24645142495333544</v>
      </c>
      <c r="G14" s="50"/>
      <c r="H14" s="220">
        <v>134.1567</v>
      </c>
      <c r="I14" s="220">
        <v>96.064400000000006</v>
      </c>
      <c r="J14" s="221">
        <f t="shared" si="1"/>
        <v>-0.28393885657592943</v>
      </c>
      <c r="L14" s="180"/>
      <c r="M14" s="181"/>
    </row>
    <row r="15" spans="1:19" s="5" customFormat="1" ht="15" x14ac:dyDescent="0.25">
      <c r="A15" s="1"/>
      <c r="B15" s="49"/>
      <c r="C15" s="53" t="s">
        <v>6</v>
      </c>
      <c r="D15" s="220">
        <v>178.39228</v>
      </c>
      <c r="E15" s="220">
        <v>143.73070999999999</v>
      </c>
      <c r="F15" s="221">
        <f>IF(D15&lt;1,"",IFERROR((E15-D15)/D15,""))</f>
        <v>-0.19429971969639051</v>
      </c>
      <c r="G15" s="50"/>
      <c r="H15" s="220">
        <v>634.62170000000003</v>
      </c>
      <c r="I15" s="220">
        <v>572.73789999999997</v>
      </c>
      <c r="J15" s="221">
        <f t="shared" si="1"/>
        <v>-9.7512896265602111E-2</v>
      </c>
      <c r="L15" s="180"/>
      <c r="M15" s="181"/>
      <c r="N15"/>
      <c r="O15"/>
      <c r="P15"/>
      <c r="Q15"/>
      <c r="R15"/>
      <c r="S15"/>
    </row>
    <row r="16" spans="1:19" s="5" customFormat="1" ht="15" x14ac:dyDescent="0.25">
      <c r="A16" s="1"/>
      <c r="B16" s="49"/>
      <c r="C16" s="53" t="s">
        <v>7</v>
      </c>
      <c r="D16" s="220">
        <v>2353.6651499999998</v>
      </c>
      <c r="E16" s="220">
        <v>1891.4973100000002</v>
      </c>
      <c r="F16" s="221">
        <f t="shared" si="0"/>
        <v>-0.19636091395583594</v>
      </c>
      <c r="G16" s="50"/>
      <c r="H16" s="220">
        <v>950.99040000000014</v>
      </c>
      <c r="I16" s="220">
        <v>714.19340000000011</v>
      </c>
      <c r="J16" s="221">
        <f t="shared" si="1"/>
        <v>-0.24900041051939115</v>
      </c>
      <c r="L16" s="180"/>
      <c r="M16" s="181"/>
      <c r="N16"/>
      <c r="O16"/>
      <c r="P16"/>
      <c r="Q16"/>
      <c r="R16"/>
      <c r="S16"/>
    </row>
    <row r="17" spans="1:20" s="6" customFormat="1" ht="24.75" customHeight="1" x14ac:dyDescent="0.25">
      <c r="A17" s="3"/>
      <c r="B17" s="56"/>
      <c r="C17" s="1" t="s">
        <v>10</v>
      </c>
      <c r="D17" s="220">
        <v>126583.95952168544</v>
      </c>
      <c r="E17" s="220">
        <v>134774.44422752218</v>
      </c>
      <c r="F17" s="221">
        <f t="shared" si="0"/>
        <v>6.4703969893070146E-2</v>
      </c>
      <c r="G17" s="50"/>
      <c r="H17" s="220">
        <v>92615.257500000007</v>
      </c>
      <c r="I17" s="220">
        <v>99272.826300000001</v>
      </c>
      <c r="J17" s="221">
        <f t="shared" si="1"/>
        <v>7.1884147166572349E-2</v>
      </c>
      <c r="L17" s="180"/>
      <c r="M17" s="181"/>
      <c r="N17" s="138"/>
      <c r="O17" s="138"/>
      <c r="P17" s="138"/>
      <c r="Q17" s="138"/>
      <c r="R17" s="138"/>
      <c r="S17" s="138"/>
      <c r="T17" s="138"/>
    </row>
    <row r="18" spans="1:20" s="5" customFormat="1" ht="15" x14ac:dyDescent="0.25">
      <c r="A18" s="1"/>
      <c r="B18" s="49"/>
      <c r="C18" s="53" t="s">
        <v>31</v>
      </c>
      <c r="D18" s="220">
        <v>20020.770591422381</v>
      </c>
      <c r="E18" s="220">
        <v>21926.868913920025</v>
      </c>
      <c r="F18" s="221">
        <f t="shared" si="0"/>
        <v>9.5206041835087282E-2</v>
      </c>
      <c r="G18" s="50"/>
      <c r="H18" s="220">
        <v>9270.5169000000024</v>
      </c>
      <c r="I18" s="220">
        <v>9474.2425999999996</v>
      </c>
      <c r="J18" s="221">
        <f t="shared" si="1"/>
        <v>2.1975657042381011E-2</v>
      </c>
      <c r="L18" s="180"/>
      <c r="M18" s="181"/>
      <c r="N18"/>
      <c r="O18"/>
      <c r="P18"/>
      <c r="Q18"/>
      <c r="R18"/>
      <c r="S18"/>
      <c r="T18"/>
    </row>
    <row r="19" spans="1:20" s="5" customFormat="1" ht="15" x14ac:dyDescent="0.25">
      <c r="A19" s="1"/>
      <c r="B19" s="49"/>
      <c r="C19" s="53" t="s">
        <v>6</v>
      </c>
      <c r="D19" s="220">
        <v>90309.592691079</v>
      </c>
      <c r="E19" s="220">
        <v>94836.83346647826</v>
      </c>
      <c r="F19" s="221">
        <f t="shared" si="0"/>
        <v>5.0130231357432213E-2</v>
      </c>
      <c r="G19" s="50"/>
      <c r="H19" s="220">
        <v>77165.27900000001</v>
      </c>
      <c r="I19" s="220">
        <v>84192.858200000002</v>
      </c>
      <c r="J19" s="221">
        <f t="shared" si="1"/>
        <v>9.1071778539153492E-2</v>
      </c>
      <c r="L19" s="180"/>
      <c r="M19" s="181"/>
      <c r="N19"/>
      <c r="O19"/>
      <c r="P19"/>
      <c r="Q19"/>
      <c r="R19"/>
      <c r="S19"/>
      <c r="T19"/>
    </row>
    <row r="20" spans="1:20" s="5" customFormat="1" ht="15" x14ac:dyDescent="0.25">
      <c r="A20" s="1"/>
      <c r="B20" s="49"/>
      <c r="C20" s="53" t="s">
        <v>7</v>
      </c>
      <c r="D20" s="220">
        <v>16253.596239184057</v>
      </c>
      <c r="E20" s="220">
        <v>18010.741847123903</v>
      </c>
      <c r="F20" s="221">
        <f t="shared" si="0"/>
        <v>0.10810811232678048</v>
      </c>
      <c r="G20" s="50"/>
      <c r="H20" s="220">
        <v>6179.4615999999996</v>
      </c>
      <c r="I20" s="220">
        <v>5605.7255000000005</v>
      </c>
      <c r="J20" s="221">
        <f t="shared" si="1"/>
        <v>-9.2845645322886902E-2</v>
      </c>
      <c r="L20" s="180"/>
      <c r="M20" s="181"/>
      <c r="N20"/>
      <c r="O20"/>
      <c r="P20"/>
      <c r="Q20"/>
      <c r="R20"/>
      <c r="S20"/>
      <c r="T20"/>
    </row>
    <row r="21" spans="1:20" s="5" customFormat="1" ht="24" customHeight="1" x14ac:dyDescent="0.25">
      <c r="A21" s="1"/>
      <c r="B21" s="51" t="s">
        <v>8</v>
      </c>
      <c r="C21" s="54"/>
      <c r="D21" s="222">
        <v>21798.24918834036</v>
      </c>
      <c r="E21" s="222">
        <v>20946.405219758781</v>
      </c>
      <c r="F21" s="219">
        <f t="shared" si="0"/>
        <v>-3.9078549897356943E-2</v>
      </c>
      <c r="G21" s="223"/>
      <c r="H21" s="222">
        <v>13454.321300000001</v>
      </c>
      <c r="I21" s="222">
        <v>12810.244700000001</v>
      </c>
      <c r="J21" s="219">
        <f t="shared" si="1"/>
        <v>-4.7871355651362378E-2</v>
      </c>
      <c r="L21" s="180"/>
      <c r="M21" s="181"/>
      <c r="N21"/>
      <c r="O21"/>
      <c r="P21"/>
      <c r="Q21"/>
      <c r="R21"/>
      <c r="S21"/>
      <c r="T21"/>
    </row>
    <row r="22" spans="1:20" s="6" customFormat="1" ht="24" customHeight="1" x14ac:dyDescent="0.25">
      <c r="A22" s="3"/>
      <c r="B22" s="51"/>
      <c r="C22" s="54" t="s">
        <v>12</v>
      </c>
      <c r="D22" s="224">
        <v>3558.8650399999997</v>
      </c>
      <c r="E22" s="224">
        <v>2457.21018</v>
      </c>
      <c r="F22" s="221">
        <f t="shared" si="0"/>
        <v>-0.30955230041541554</v>
      </c>
      <c r="G22" s="225"/>
      <c r="H22" s="224">
        <v>1594.4965999999999</v>
      </c>
      <c r="I22" s="224">
        <v>893.53910000000019</v>
      </c>
      <c r="J22" s="221">
        <f t="shared" si="1"/>
        <v>-0.4396105328791543</v>
      </c>
      <c r="L22" s="180"/>
      <c r="M22" s="181"/>
      <c r="N22" s="138"/>
      <c r="O22" s="138"/>
      <c r="P22" s="138"/>
      <c r="Q22" s="138"/>
      <c r="R22" s="138"/>
      <c r="S22" s="138"/>
      <c r="T22" s="138"/>
    </row>
    <row r="23" spans="1:20" s="5" customFormat="1" ht="15" x14ac:dyDescent="0.25">
      <c r="A23" s="1"/>
      <c r="B23" s="54"/>
      <c r="C23" s="52" t="s">
        <v>31</v>
      </c>
      <c r="D23" s="224">
        <v>1238.9725599999999</v>
      </c>
      <c r="E23" s="224">
        <v>1034.3442399999999</v>
      </c>
      <c r="F23" s="221">
        <f t="shared" si="0"/>
        <v>-0.16515968682954532</v>
      </c>
      <c r="G23" s="154"/>
      <c r="H23" s="224">
        <v>349.05970000000002</v>
      </c>
      <c r="I23" s="224">
        <v>272.90800000000002</v>
      </c>
      <c r="J23" s="221">
        <f t="shared" si="1"/>
        <v>-0.21816239457032707</v>
      </c>
      <c r="L23" s="180"/>
      <c r="M23" s="181"/>
      <c r="N23"/>
      <c r="O23"/>
      <c r="P23"/>
      <c r="Q23"/>
      <c r="R23"/>
      <c r="S23"/>
      <c r="T23"/>
    </row>
    <row r="24" spans="1:20" s="5" customFormat="1" ht="15" x14ac:dyDescent="0.25">
      <c r="A24" s="1"/>
      <c r="B24" s="1"/>
      <c r="C24" s="53" t="s">
        <v>6</v>
      </c>
      <c r="D24" s="224">
        <v>190.62592000000001</v>
      </c>
      <c r="E24" s="224">
        <v>101.56014999999999</v>
      </c>
      <c r="F24" s="221">
        <f t="shared" si="0"/>
        <v>-0.46722801390283131</v>
      </c>
      <c r="G24" s="225"/>
      <c r="H24" s="224">
        <v>217.79</v>
      </c>
      <c r="I24" s="224">
        <v>114.72799999999999</v>
      </c>
      <c r="J24" s="221">
        <f t="shared" si="1"/>
        <v>-0.47321731943615408</v>
      </c>
      <c r="L24" s="180"/>
      <c r="M24" s="181"/>
      <c r="N24"/>
      <c r="O24"/>
      <c r="P24"/>
      <c r="Q24"/>
      <c r="R24"/>
      <c r="S24"/>
      <c r="T24"/>
    </row>
    <row r="25" spans="1:20" s="5" customFormat="1" ht="15" x14ac:dyDescent="0.25">
      <c r="A25" s="1"/>
      <c r="B25" s="1"/>
      <c r="C25" s="53" t="s">
        <v>7</v>
      </c>
      <c r="D25" s="224">
        <v>2129.26656</v>
      </c>
      <c r="E25" s="224">
        <v>1321.3057899999999</v>
      </c>
      <c r="F25" s="221">
        <f t="shared" si="0"/>
        <v>-0.37945496593906969</v>
      </c>
      <c r="G25" s="225"/>
      <c r="H25" s="224">
        <v>1027.6469</v>
      </c>
      <c r="I25" s="224">
        <v>505.90310000000011</v>
      </c>
      <c r="J25" s="221">
        <f t="shared" si="1"/>
        <v>-0.50770726793415122</v>
      </c>
      <c r="L25" s="180"/>
      <c r="M25" s="181"/>
      <c r="N25"/>
      <c r="O25"/>
      <c r="P25"/>
      <c r="Q25"/>
      <c r="R25"/>
      <c r="S25"/>
      <c r="T25"/>
    </row>
    <row r="26" spans="1:20" s="6" customFormat="1" ht="21" customHeight="1" x14ac:dyDescent="0.25">
      <c r="A26" s="3"/>
      <c r="B26" s="3"/>
      <c r="C26" s="70" t="s">
        <v>9</v>
      </c>
      <c r="D26" s="224">
        <v>1701.3930700000001</v>
      </c>
      <c r="E26" s="224">
        <v>1490.93003</v>
      </c>
      <c r="F26" s="221">
        <f t="shared" si="0"/>
        <v>-0.12370042156102122</v>
      </c>
      <c r="G26" s="225"/>
      <c r="H26" s="224">
        <v>1339.6885000000002</v>
      </c>
      <c r="I26" s="224">
        <v>1099.9567999999999</v>
      </c>
      <c r="J26" s="221">
        <f t="shared" si="1"/>
        <v>-0.17894585196484125</v>
      </c>
      <c r="L26" s="180"/>
      <c r="M26" s="181"/>
      <c r="N26" s="138"/>
      <c r="O26" s="138"/>
      <c r="P26" s="138"/>
      <c r="Q26" s="138"/>
      <c r="R26" s="138"/>
      <c r="S26" s="138"/>
      <c r="T26" s="138"/>
    </row>
    <row r="27" spans="1:20" s="5" customFormat="1" ht="15" x14ac:dyDescent="0.25">
      <c r="A27" s="1"/>
      <c r="B27" s="1"/>
      <c r="C27" s="211" t="s">
        <v>31</v>
      </c>
      <c r="D27" s="224">
        <v>351.66478999999998</v>
      </c>
      <c r="E27" s="224">
        <v>265.32064000000003</v>
      </c>
      <c r="F27" s="221">
        <f t="shared" si="0"/>
        <v>-0.24552969889308499</v>
      </c>
      <c r="G27" s="225"/>
      <c r="H27" s="224">
        <v>133.70689999999999</v>
      </c>
      <c r="I27" s="224">
        <v>95.781700000000001</v>
      </c>
      <c r="J27" s="221">
        <f t="shared" si="1"/>
        <v>-0.28364429958364146</v>
      </c>
      <c r="L27" s="180"/>
      <c r="M27" s="181"/>
      <c r="N27"/>
      <c r="O27"/>
      <c r="P27"/>
      <c r="Q27"/>
      <c r="R27"/>
      <c r="S27"/>
      <c r="T27"/>
    </row>
    <row r="28" spans="1:20" s="5" customFormat="1" ht="15" x14ac:dyDescent="0.25">
      <c r="A28" s="1"/>
      <c r="B28" s="1"/>
      <c r="C28" s="53" t="s">
        <v>6</v>
      </c>
      <c r="D28" s="224">
        <v>178.39228</v>
      </c>
      <c r="E28" s="224">
        <v>143.73070999999999</v>
      </c>
      <c r="F28" s="221">
        <f t="shared" si="0"/>
        <v>-0.19429971969639051</v>
      </c>
      <c r="G28" s="225"/>
      <c r="H28" s="224">
        <v>634.62170000000003</v>
      </c>
      <c r="I28" s="224">
        <v>572.73789999999997</v>
      </c>
      <c r="J28" s="221">
        <f t="shared" si="1"/>
        <v>-9.7512896265602111E-2</v>
      </c>
      <c r="L28" s="180"/>
      <c r="M28" s="181"/>
      <c r="N28"/>
      <c r="O28"/>
      <c r="P28"/>
      <c r="Q28"/>
      <c r="R28"/>
      <c r="S28"/>
      <c r="T28"/>
    </row>
    <row r="29" spans="1:20" s="5" customFormat="1" ht="15" x14ac:dyDescent="0.25">
      <c r="A29" s="1"/>
      <c r="B29" s="1"/>
      <c r="C29" s="53" t="s">
        <v>7</v>
      </c>
      <c r="D29" s="224">
        <v>1171.336</v>
      </c>
      <c r="E29" s="224">
        <v>1081.87868</v>
      </c>
      <c r="F29" s="221">
        <f t="shared" si="0"/>
        <v>-7.6372040131951868E-2</v>
      </c>
      <c r="G29" s="225"/>
      <c r="H29" s="224">
        <v>571.35990000000004</v>
      </c>
      <c r="I29" s="224">
        <v>431.43720000000002</v>
      </c>
      <c r="J29" s="221">
        <f t="shared" si="1"/>
        <v>-0.24489415515509577</v>
      </c>
      <c r="L29" s="180"/>
      <c r="M29" s="181"/>
      <c r="N29"/>
      <c r="O29"/>
      <c r="P29"/>
      <c r="Q29"/>
      <c r="R29"/>
      <c r="S29"/>
      <c r="T29"/>
    </row>
    <row r="30" spans="1:20" s="6" customFormat="1" ht="21.75" customHeight="1" x14ac:dyDescent="0.25">
      <c r="A30" s="3"/>
      <c r="B30" s="3"/>
      <c r="C30" s="1" t="s">
        <v>10</v>
      </c>
      <c r="D30" s="224">
        <v>16537.991078340361</v>
      </c>
      <c r="E30" s="224">
        <v>16998.265009758779</v>
      </c>
      <c r="F30" s="221">
        <f t="shared" si="0"/>
        <v>2.7831308484694631E-2</v>
      </c>
      <c r="G30" s="225"/>
      <c r="H30" s="224">
        <v>10520.136200000001</v>
      </c>
      <c r="I30" s="224">
        <v>10816.748800000001</v>
      </c>
      <c r="J30" s="221">
        <f t="shared" si="1"/>
        <v>2.8194749037564776E-2</v>
      </c>
      <c r="L30" s="180"/>
      <c r="M30" s="181"/>
      <c r="N30" s="138"/>
      <c r="O30" s="138"/>
      <c r="P30" s="138"/>
      <c r="Q30" s="138"/>
      <c r="R30" s="138"/>
      <c r="S30" s="138"/>
      <c r="T30" s="138"/>
    </row>
    <row r="31" spans="1:20" s="5" customFormat="1" ht="15" x14ac:dyDescent="0.25">
      <c r="A31" s="1"/>
      <c r="B31" s="1"/>
      <c r="C31" s="53" t="s">
        <v>31</v>
      </c>
      <c r="D31" s="224">
        <v>7500.8869783403588</v>
      </c>
      <c r="E31" s="224">
        <v>7271.2896794501339</v>
      </c>
      <c r="F31" s="221">
        <f t="shared" si="0"/>
        <v>-3.0609353207588987E-2</v>
      </c>
      <c r="G31" s="225"/>
      <c r="H31" s="224">
        <v>3169.8660000000009</v>
      </c>
      <c r="I31" s="224">
        <v>2483.9486000000002</v>
      </c>
      <c r="J31" s="221">
        <f t="shared" si="1"/>
        <v>-0.21638687565972836</v>
      </c>
      <c r="L31" s="180"/>
      <c r="M31" s="181"/>
      <c r="N31"/>
      <c r="O31"/>
      <c r="P31"/>
      <c r="Q31"/>
      <c r="R31"/>
      <c r="S31"/>
      <c r="T31"/>
    </row>
    <row r="32" spans="1:20" s="5" customFormat="1" ht="15" x14ac:dyDescent="0.25">
      <c r="A32" s="1"/>
      <c r="B32" s="1"/>
      <c r="C32" s="53" t="s">
        <v>6</v>
      </c>
      <c r="D32" s="224">
        <v>3090.7912500000002</v>
      </c>
      <c r="E32" s="224">
        <v>2763.8391705207341</v>
      </c>
      <c r="F32" s="221">
        <f t="shared" si="0"/>
        <v>-0.10578264691258786</v>
      </c>
      <c r="G32" s="225"/>
      <c r="H32" s="224">
        <v>5024.8980000000001</v>
      </c>
      <c r="I32" s="224">
        <v>6182.4319000000014</v>
      </c>
      <c r="J32" s="221">
        <f t="shared" si="1"/>
        <v>0.23035968093282713</v>
      </c>
      <c r="L32" s="180"/>
      <c r="M32" s="181"/>
      <c r="N32"/>
      <c r="O32"/>
      <c r="P32"/>
      <c r="Q32"/>
      <c r="R32"/>
      <c r="S32"/>
      <c r="T32"/>
    </row>
    <row r="33" spans="1:20" s="5" customFormat="1" ht="15" x14ac:dyDescent="0.25">
      <c r="A33" s="1"/>
      <c r="B33" s="1"/>
      <c r="C33" s="53" t="s">
        <v>7</v>
      </c>
      <c r="D33" s="224">
        <v>5946.3128500000003</v>
      </c>
      <c r="E33" s="224">
        <v>6963.1361597879122</v>
      </c>
      <c r="F33" s="221">
        <f t="shared" si="0"/>
        <v>0.17100064114317698</v>
      </c>
      <c r="G33" s="225"/>
      <c r="H33" s="224">
        <v>2325.3721999999998</v>
      </c>
      <c r="I33" s="224">
        <v>2150.3683000000001</v>
      </c>
      <c r="J33" s="221">
        <f t="shared" si="1"/>
        <v>-7.5258446798323178E-2</v>
      </c>
      <c r="L33" s="180"/>
      <c r="M33" s="181"/>
      <c r="N33"/>
      <c r="O33"/>
      <c r="P33"/>
      <c r="Q33"/>
      <c r="R33"/>
      <c r="S33"/>
      <c r="T33"/>
    </row>
    <row r="34" spans="1:20" s="5" customFormat="1" ht="27" customHeight="1" x14ac:dyDescent="0.25">
      <c r="A34" s="1"/>
      <c r="B34" s="51" t="s">
        <v>13</v>
      </c>
      <c r="C34" s="54"/>
      <c r="D34" s="222">
        <v>8722.5174200000001</v>
      </c>
      <c r="E34" s="222">
        <v>16289.458367850899</v>
      </c>
      <c r="F34" s="219">
        <f t="shared" si="0"/>
        <v>0.86751800925046463</v>
      </c>
      <c r="G34" s="223"/>
      <c r="H34" s="222">
        <v>7780.3714999999993</v>
      </c>
      <c r="I34" s="222">
        <v>10181.0681</v>
      </c>
      <c r="J34" s="219">
        <f t="shared" si="1"/>
        <v>0.3085580939162097</v>
      </c>
      <c r="L34" s="180"/>
      <c r="M34" s="181"/>
      <c r="N34"/>
      <c r="O34"/>
      <c r="P34"/>
      <c r="Q34"/>
      <c r="R34"/>
      <c r="S34"/>
      <c r="T34"/>
    </row>
    <row r="35" spans="1:20" s="6" customFormat="1" ht="24" customHeight="1" x14ac:dyDescent="0.25">
      <c r="A35" s="3"/>
      <c r="B35" s="51"/>
      <c r="C35" s="54" t="s">
        <v>12</v>
      </c>
      <c r="D35" s="224">
        <v>210.53798</v>
      </c>
      <c r="E35" s="224">
        <v>84.773939999999996</v>
      </c>
      <c r="F35" s="221">
        <f t="shared" si="0"/>
        <v>-0.59734609403965977</v>
      </c>
      <c r="G35" s="225"/>
      <c r="H35" s="224">
        <v>83.927399999999992</v>
      </c>
      <c r="I35" s="224">
        <v>27.790900000000001</v>
      </c>
      <c r="J35" s="221">
        <f t="shared" si="1"/>
        <v>-0.66886976124602926</v>
      </c>
      <c r="L35" s="180"/>
      <c r="M35" s="181"/>
      <c r="N35" s="138"/>
      <c r="O35" s="138"/>
      <c r="P35" s="138"/>
      <c r="Q35" s="138"/>
      <c r="R35" s="138"/>
      <c r="S35" s="138"/>
      <c r="T35" s="138"/>
    </row>
    <row r="36" spans="1:20" s="5" customFormat="1" ht="15" x14ac:dyDescent="0.25">
      <c r="A36" s="1"/>
      <c r="B36" s="54"/>
      <c r="C36" s="52" t="s">
        <v>31</v>
      </c>
      <c r="D36" s="224">
        <v>0.63895999999999997</v>
      </c>
      <c r="E36" s="224">
        <v>7.7859999999999999E-2</v>
      </c>
      <c r="F36" s="221" t="str">
        <f>IF(D36&lt;1,"",IFERROR((E36-D36)/D36,""))</f>
        <v/>
      </c>
      <c r="G36" s="225"/>
      <c r="H36" s="224">
        <v>1.2283999999999999</v>
      </c>
      <c r="I36" s="224">
        <v>0.14019999999999999</v>
      </c>
      <c r="J36" s="221">
        <f>IF(H36&lt;1,"",IFERROR(($I36-$H36)/$H36,""))</f>
        <v>-0.88586779550634986</v>
      </c>
      <c r="L36" s="180"/>
      <c r="M36" s="181"/>
      <c r="N36"/>
      <c r="O36"/>
      <c r="P36"/>
      <c r="Q36"/>
      <c r="R36"/>
      <c r="S36"/>
      <c r="T36"/>
    </row>
    <row r="37" spans="1:20" s="5" customFormat="1" ht="15" x14ac:dyDescent="0.25">
      <c r="A37" s="1"/>
      <c r="B37" s="1"/>
      <c r="C37" s="53" t="s">
        <v>6</v>
      </c>
      <c r="D37" s="224">
        <v>0</v>
      </c>
      <c r="E37" s="224">
        <v>0</v>
      </c>
      <c r="F37" s="221" t="str">
        <f t="shared" ref="F37:F71" si="2">IF(D37&lt;1,"",IFERROR((E37-D37)/D37,""))</f>
        <v/>
      </c>
      <c r="G37" s="225"/>
      <c r="H37" s="224">
        <v>0</v>
      </c>
      <c r="I37" s="224">
        <v>0</v>
      </c>
      <c r="J37" s="221" t="str">
        <f t="shared" si="1"/>
        <v/>
      </c>
      <c r="L37" s="180"/>
      <c r="M37" s="181"/>
      <c r="N37"/>
      <c r="O37"/>
      <c r="P37"/>
      <c r="Q37"/>
      <c r="R37"/>
      <c r="S37"/>
      <c r="T37"/>
    </row>
    <row r="38" spans="1:20" s="5" customFormat="1" ht="15" x14ac:dyDescent="0.25">
      <c r="A38" s="1"/>
      <c r="B38" s="1"/>
      <c r="C38" s="53" t="s">
        <v>7</v>
      </c>
      <c r="D38" s="224">
        <v>209.89902000000001</v>
      </c>
      <c r="E38" s="224">
        <v>84.696079999999995</v>
      </c>
      <c r="F38" s="221">
        <f t="shared" si="2"/>
        <v>-0.59649130329431743</v>
      </c>
      <c r="G38" s="225"/>
      <c r="H38" s="224">
        <v>82.698999999999998</v>
      </c>
      <c r="I38" s="224">
        <v>27.650700000000001</v>
      </c>
      <c r="J38" s="221">
        <f t="shared" si="1"/>
        <v>-0.66564650116688229</v>
      </c>
      <c r="L38" s="180"/>
      <c r="M38" s="181"/>
      <c r="N38"/>
      <c r="O38"/>
      <c r="P38"/>
      <c r="Q38"/>
      <c r="R38"/>
      <c r="S38"/>
      <c r="T38"/>
    </row>
    <row r="39" spans="1:20" s="6" customFormat="1" ht="22.5" customHeight="1" x14ac:dyDescent="0.25">
      <c r="A39" s="3"/>
      <c r="B39" s="3"/>
      <c r="C39" s="70" t="s">
        <v>9</v>
      </c>
      <c r="D39" s="224">
        <v>147.16783000000001</v>
      </c>
      <c r="E39" s="224">
        <v>63.17315</v>
      </c>
      <c r="F39" s="221">
        <f t="shared" si="2"/>
        <v>-0.57074076583177191</v>
      </c>
      <c r="G39" s="225"/>
      <c r="H39" s="224">
        <v>59.554600000000001</v>
      </c>
      <c r="I39" s="224">
        <v>20.664000000000001</v>
      </c>
      <c r="J39" s="221">
        <f t="shared" si="1"/>
        <v>-0.65302428359858011</v>
      </c>
      <c r="L39" s="180"/>
      <c r="M39" s="181"/>
      <c r="N39" s="138"/>
      <c r="O39" s="138"/>
      <c r="P39" s="138"/>
      <c r="Q39" s="138"/>
      <c r="R39" s="138"/>
      <c r="S39" s="138"/>
      <c r="T39" s="138"/>
    </row>
    <row r="40" spans="1:20" s="5" customFormat="1" ht="15" x14ac:dyDescent="0.25">
      <c r="A40" s="1"/>
      <c r="B40" s="1"/>
      <c r="C40" s="211" t="s">
        <v>31</v>
      </c>
      <c r="D40" s="224">
        <v>0.48959999999999998</v>
      </c>
      <c r="E40" s="224">
        <v>0.17299999999999999</v>
      </c>
      <c r="F40" s="221" t="str">
        <f t="shared" si="2"/>
        <v/>
      </c>
      <c r="G40" s="225"/>
      <c r="H40" s="224">
        <v>0.4002</v>
      </c>
      <c r="I40" s="224">
        <v>0.11269999999999999</v>
      </c>
      <c r="J40" s="221" t="str">
        <f t="shared" si="1"/>
        <v/>
      </c>
      <c r="L40" s="180"/>
      <c r="M40" s="181"/>
      <c r="N40"/>
      <c r="O40"/>
      <c r="P40"/>
      <c r="Q40"/>
      <c r="R40"/>
      <c r="S40"/>
      <c r="T40"/>
    </row>
    <row r="41" spans="1:20" s="5" customFormat="1" ht="15" x14ac:dyDescent="0.25">
      <c r="A41" s="1"/>
      <c r="B41" s="1"/>
      <c r="C41" s="53" t="s">
        <v>6</v>
      </c>
      <c r="D41" s="224">
        <v>0</v>
      </c>
      <c r="E41" s="224">
        <v>0</v>
      </c>
      <c r="F41" s="221" t="str">
        <f t="shared" si="2"/>
        <v/>
      </c>
      <c r="G41" s="225"/>
      <c r="H41" s="224">
        <v>0</v>
      </c>
      <c r="I41" s="224">
        <v>0</v>
      </c>
      <c r="J41" s="221" t="str">
        <f t="shared" si="1"/>
        <v/>
      </c>
      <c r="L41" s="180"/>
      <c r="M41" s="181"/>
      <c r="N41"/>
      <c r="O41"/>
      <c r="P41"/>
      <c r="Q41"/>
      <c r="R41"/>
      <c r="S41"/>
      <c r="T41"/>
    </row>
    <row r="42" spans="1:20" s="5" customFormat="1" ht="15" x14ac:dyDescent="0.25">
      <c r="A42" s="1"/>
      <c r="B42" s="1"/>
      <c r="C42" s="53" t="s">
        <v>7</v>
      </c>
      <c r="D42" s="224">
        <v>146.67823000000001</v>
      </c>
      <c r="E42" s="224">
        <v>63.000149999999998</v>
      </c>
      <c r="F42" s="221">
        <f t="shared" si="2"/>
        <v>-0.57048738589223513</v>
      </c>
      <c r="G42" s="225"/>
      <c r="H42" s="224">
        <v>59.154400000000003</v>
      </c>
      <c r="I42" s="224">
        <v>20.551300000000001</v>
      </c>
      <c r="J42" s="221">
        <f t="shared" si="1"/>
        <v>-0.65258205644888623</v>
      </c>
      <c r="L42" s="180"/>
      <c r="M42" s="181"/>
      <c r="N42"/>
      <c r="O42"/>
      <c r="P42"/>
      <c r="Q42"/>
      <c r="R42"/>
      <c r="S42"/>
      <c r="T42"/>
    </row>
    <row r="43" spans="1:20" s="6" customFormat="1" ht="21" customHeight="1" x14ac:dyDescent="0.25">
      <c r="A43" s="3"/>
      <c r="B43" s="3"/>
      <c r="C43" s="1" t="s">
        <v>10</v>
      </c>
      <c r="D43" s="224">
        <v>8364.8116100000007</v>
      </c>
      <c r="E43" s="224">
        <v>16141.511277850899</v>
      </c>
      <c r="F43" s="221">
        <f t="shared" si="2"/>
        <v>0.9296921473466272</v>
      </c>
      <c r="G43" s="225"/>
      <c r="H43" s="224">
        <v>7636.8894999999993</v>
      </c>
      <c r="I43" s="224">
        <v>10132.6132</v>
      </c>
      <c r="J43" s="221">
        <f t="shared" si="1"/>
        <v>0.32679845636106175</v>
      </c>
      <c r="L43" s="180"/>
      <c r="M43" s="181"/>
      <c r="N43" s="138"/>
      <c r="O43" s="138"/>
      <c r="P43" s="138"/>
      <c r="Q43" s="138"/>
      <c r="R43" s="138"/>
      <c r="S43" s="138"/>
      <c r="T43" s="138"/>
    </row>
    <row r="44" spans="1:20" s="5" customFormat="1" ht="15" x14ac:dyDescent="0.25">
      <c r="A44" s="1"/>
      <c r="B44" s="1"/>
      <c r="C44" s="53" t="s">
        <v>31</v>
      </c>
      <c r="D44" s="224">
        <v>285.13704000000001</v>
      </c>
      <c r="E44" s="224">
        <v>81.688960000000009</v>
      </c>
      <c r="F44" s="221">
        <f t="shared" si="2"/>
        <v>-0.71350982671349883</v>
      </c>
      <c r="G44" s="225"/>
      <c r="H44" s="224">
        <v>305.9622</v>
      </c>
      <c r="I44" s="224">
        <v>103.0763</v>
      </c>
      <c r="J44" s="221">
        <f t="shared" si="1"/>
        <v>-0.66310773030132475</v>
      </c>
      <c r="L44" s="180"/>
      <c r="M44" s="181"/>
      <c r="N44"/>
      <c r="O44"/>
      <c r="P44"/>
      <c r="Q44"/>
      <c r="R44"/>
      <c r="S44"/>
      <c r="T44"/>
    </row>
    <row r="45" spans="1:20" s="5" customFormat="1" ht="15" x14ac:dyDescent="0.25">
      <c r="A45" s="1"/>
      <c r="B45" s="1"/>
      <c r="C45" s="53" t="s">
        <v>6</v>
      </c>
      <c r="D45" s="224">
        <v>6324.9573600000003</v>
      </c>
      <c r="E45" s="224">
        <v>14940.1564178509</v>
      </c>
      <c r="F45" s="221">
        <f t="shared" si="2"/>
        <v>1.3620959901381688</v>
      </c>
      <c r="G45" s="225"/>
      <c r="H45" s="224">
        <v>6729.3948999999993</v>
      </c>
      <c r="I45" s="224">
        <v>9676.4498999999996</v>
      </c>
      <c r="J45" s="221">
        <f t="shared" si="1"/>
        <v>0.4379375922789136</v>
      </c>
      <c r="L45" s="180"/>
      <c r="M45" s="181"/>
      <c r="N45"/>
      <c r="O45"/>
      <c r="P45"/>
      <c r="Q45"/>
      <c r="R45"/>
      <c r="S45"/>
      <c r="T45"/>
    </row>
    <row r="46" spans="1:20" s="5" customFormat="1" ht="15" x14ac:dyDescent="0.25">
      <c r="A46" s="1"/>
      <c r="B46" s="1"/>
      <c r="C46" s="53" t="s">
        <v>7</v>
      </c>
      <c r="D46" s="224">
        <v>1754.71721</v>
      </c>
      <c r="E46" s="224">
        <v>1119.6659</v>
      </c>
      <c r="F46" s="221">
        <f t="shared" si="2"/>
        <v>-0.36191091440882378</v>
      </c>
      <c r="G46" s="225"/>
      <c r="H46" s="224">
        <v>601.53239999999994</v>
      </c>
      <c r="I46" s="224">
        <v>353.0870000000001</v>
      </c>
      <c r="J46" s="221">
        <f t="shared" si="1"/>
        <v>-0.4130208115140595</v>
      </c>
      <c r="L46" s="180"/>
      <c r="M46" s="181"/>
      <c r="N46"/>
      <c r="O46"/>
      <c r="P46"/>
      <c r="Q46"/>
      <c r="R46"/>
      <c r="S46"/>
      <c r="T46"/>
    </row>
    <row r="47" spans="1:20" s="5" customFormat="1" ht="21.75" customHeight="1" x14ac:dyDescent="0.25">
      <c r="A47" s="1"/>
      <c r="B47" s="51" t="s">
        <v>14</v>
      </c>
      <c r="C47" s="54"/>
      <c r="D47" s="222">
        <v>104088.52369701274</v>
      </c>
      <c r="E47" s="222">
        <v>103264.99644991251</v>
      </c>
      <c r="F47" s="219">
        <f t="shared" si="2"/>
        <v>-7.911796784604349E-3</v>
      </c>
      <c r="G47" s="223"/>
      <c r="H47" s="222">
        <v>75023.106</v>
      </c>
      <c r="I47" s="222">
        <v>78706.829500000007</v>
      </c>
      <c r="J47" s="219">
        <f t="shared" si="1"/>
        <v>4.9101186239876651E-2</v>
      </c>
      <c r="L47" s="180"/>
      <c r="M47" s="181"/>
      <c r="N47"/>
      <c r="O47"/>
      <c r="P47"/>
      <c r="Q47"/>
      <c r="R47"/>
      <c r="S47"/>
      <c r="T47"/>
    </row>
    <row r="48" spans="1:20" s="6" customFormat="1" ht="21" customHeight="1" x14ac:dyDescent="0.25">
      <c r="A48" s="3"/>
      <c r="B48" s="51"/>
      <c r="C48" s="54" t="s">
        <v>12</v>
      </c>
      <c r="D48" s="224">
        <v>1880.3747699999999</v>
      </c>
      <c r="E48" s="224">
        <v>1248.9799799999998</v>
      </c>
      <c r="F48" s="221">
        <f t="shared" si="2"/>
        <v>-0.33578135596873598</v>
      </c>
      <c r="G48" s="225"/>
      <c r="H48" s="224">
        <v>498.88780000000003</v>
      </c>
      <c r="I48" s="224">
        <v>324.49810000000002</v>
      </c>
      <c r="J48" s="221">
        <f t="shared" si="1"/>
        <v>-0.34955695448956658</v>
      </c>
      <c r="L48" s="180"/>
      <c r="M48" s="181"/>
      <c r="N48" s="138"/>
      <c r="O48" s="138"/>
      <c r="P48" s="138"/>
      <c r="Q48" s="138"/>
      <c r="R48" s="138"/>
      <c r="S48" s="138"/>
      <c r="T48" s="138"/>
    </row>
    <row r="49" spans="1:20" s="5" customFormat="1" ht="15" x14ac:dyDescent="0.25">
      <c r="A49" s="1"/>
      <c r="B49" s="54"/>
      <c r="C49" s="52" t="s">
        <v>31</v>
      </c>
      <c r="D49" s="224">
        <v>20.189509999999999</v>
      </c>
      <c r="E49" s="224">
        <v>16.118639999999999</v>
      </c>
      <c r="F49" s="221">
        <f t="shared" si="2"/>
        <v>-0.20163292719833217</v>
      </c>
      <c r="G49" s="225"/>
      <c r="H49" s="224">
        <v>10.2149</v>
      </c>
      <c r="I49" s="224">
        <v>7.1665999999999999</v>
      </c>
      <c r="J49" s="221">
        <f t="shared" si="1"/>
        <v>-0.2984170182772225</v>
      </c>
      <c r="L49" s="180"/>
      <c r="M49" s="181"/>
      <c r="N49"/>
      <c r="O49"/>
      <c r="P49"/>
      <c r="Q49"/>
      <c r="R49"/>
      <c r="S49"/>
      <c r="T49"/>
    </row>
    <row r="50" spans="1:20" s="5" customFormat="1" ht="15" x14ac:dyDescent="0.25">
      <c r="A50" s="1"/>
      <c r="B50" s="1"/>
      <c r="C50" s="211" t="s">
        <v>6</v>
      </c>
      <c r="D50" s="224">
        <v>0</v>
      </c>
      <c r="E50" s="224">
        <v>0</v>
      </c>
      <c r="F50" s="221" t="str">
        <f t="shared" si="2"/>
        <v/>
      </c>
      <c r="G50" s="226"/>
      <c r="H50" s="224">
        <v>0</v>
      </c>
      <c r="I50" s="224">
        <v>0</v>
      </c>
      <c r="J50" s="221" t="str">
        <f t="shared" si="1"/>
        <v/>
      </c>
      <c r="L50" s="180"/>
      <c r="M50" s="181"/>
      <c r="N50"/>
      <c r="O50"/>
      <c r="P50"/>
      <c r="Q50"/>
      <c r="R50"/>
      <c r="S50"/>
      <c r="T50"/>
    </row>
    <row r="51" spans="1:20" s="5" customFormat="1" ht="15" x14ac:dyDescent="0.25">
      <c r="A51" s="1"/>
      <c r="B51" s="1"/>
      <c r="C51" s="53" t="s">
        <v>7</v>
      </c>
      <c r="D51" s="224">
        <v>1860.18526</v>
      </c>
      <c r="E51" s="224">
        <v>1232.8613399999999</v>
      </c>
      <c r="F51" s="221">
        <f t="shared" si="2"/>
        <v>-0.3372373351673586</v>
      </c>
      <c r="G51" s="225"/>
      <c r="H51" s="224">
        <v>488.67290000000003</v>
      </c>
      <c r="I51" s="224">
        <v>317.33150000000001</v>
      </c>
      <c r="J51" s="221">
        <f t="shared" si="1"/>
        <v>-0.3506259504056804</v>
      </c>
      <c r="L51" s="180"/>
      <c r="M51" s="181"/>
      <c r="N51"/>
      <c r="O51"/>
      <c r="P51"/>
      <c r="Q51"/>
      <c r="R51"/>
      <c r="S51"/>
      <c r="T51"/>
    </row>
    <row r="52" spans="1:20" s="6" customFormat="1" ht="24" customHeight="1" x14ac:dyDescent="0.25">
      <c r="A52" s="3"/>
      <c r="B52" s="3"/>
      <c r="C52" s="70" t="s">
        <v>9</v>
      </c>
      <c r="D52" s="224">
        <v>866.20646999999974</v>
      </c>
      <c r="E52" s="224">
        <v>593.39074999999991</v>
      </c>
      <c r="F52" s="221">
        <f t="shared" si="2"/>
        <v>-0.31495460891674004</v>
      </c>
      <c r="G52" s="225"/>
      <c r="H52" s="224">
        <v>205.4265</v>
      </c>
      <c r="I52" s="224">
        <v>147.78229999999999</v>
      </c>
      <c r="J52" s="221">
        <f t="shared" si="1"/>
        <v>-0.28060741919859422</v>
      </c>
      <c r="L52" s="180"/>
      <c r="M52" s="181"/>
      <c r="N52" s="138"/>
      <c r="O52" s="138"/>
      <c r="P52" s="138"/>
      <c r="Q52" s="138"/>
      <c r="R52" s="138"/>
      <c r="S52" s="138"/>
      <c r="T52" s="138"/>
    </row>
    <row r="53" spans="1:20" s="5" customFormat="1" ht="15" x14ac:dyDescent="0.25">
      <c r="A53" s="1"/>
      <c r="B53" s="1"/>
      <c r="C53" s="211" t="s">
        <v>31</v>
      </c>
      <c r="D53" s="224">
        <v>0</v>
      </c>
      <c r="E53" s="224">
        <v>0</v>
      </c>
      <c r="F53" s="221" t="str">
        <f t="shared" si="2"/>
        <v/>
      </c>
      <c r="G53" s="226"/>
      <c r="H53" s="224">
        <v>0</v>
      </c>
      <c r="I53" s="224">
        <v>0.17</v>
      </c>
      <c r="J53" s="221" t="str">
        <f t="shared" si="1"/>
        <v/>
      </c>
      <c r="L53" s="180"/>
      <c r="M53" s="181"/>
      <c r="N53"/>
      <c r="O53"/>
      <c r="P53"/>
      <c r="Q53"/>
      <c r="R53"/>
      <c r="S53"/>
      <c r="T53"/>
    </row>
    <row r="54" spans="1:20" s="5" customFormat="1" ht="15" x14ac:dyDescent="0.25">
      <c r="A54" s="1"/>
      <c r="B54" s="1"/>
      <c r="C54" s="211" t="s">
        <v>6</v>
      </c>
      <c r="D54" s="224">
        <v>0</v>
      </c>
      <c r="E54" s="224">
        <v>0</v>
      </c>
      <c r="F54" s="221" t="str">
        <f t="shared" si="2"/>
        <v/>
      </c>
      <c r="G54" s="226"/>
      <c r="H54" s="224">
        <v>0</v>
      </c>
      <c r="I54" s="224">
        <v>0</v>
      </c>
      <c r="J54" s="221" t="str">
        <f t="shared" si="1"/>
        <v/>
      </c>
      <c r="L54" s="180"/>
      <c r="M54" s="181"/>
      <c r="N54"/>
      <c r="O54"/>
      <c r="P54"/>
      <c r="Q54"/>
      <c r="R54"/>
      <c r="S54"/>
      <c r="T54"/>
    </row>
    <row r="55" spans="1:20" s="5" customFormat="1" ht="15" x14ac:dyDescent="0.25">
      <c r="A55" s="1"/>
      <c r="B55" s="1"/>
      <c r="C55" s="53" t="s">
        <v>7</v>
      </c>
      <c r="D55" s="224">
        <v>866.20646999999974</v>
      </c>
      <c r="E55" s="224">
        <v>593.39074999999991</v>
      </c>
      <c r="F55" s="221">
        <f t="shared" si="2"/>
        <v>-0.31495460891674004</v>
      </c>
      <c r="G55" s="225"/>
      <c r="H55" s="224">
        <v>205.4265</v>
      </c>
      <c r="I55" s="224">
        <v>147.6123</v>
      </c>
      <c r="J55" s="221">
        <f t="shared" si="1"/>
        <v>-0.28143496579068428</v>
      </c>
      <c r="L55" s="180"/>
      <c r="M55" s="181"/>
      <c r="N55"/>
      <c r="O55"/>
      <c r="P55"/>
      <c r="Q55"/>
      <c r="R55"/>
      <c r="S55"/>
      <c r="T55"/>
    </row>
    <row r="56" spans="1:20" s="6" customFormat="1" ht="22.5" customHeight="1" x14ac:dyDescent="0.25">
      <c r="A56" s="3"/>
      <c r="B56" s="3"/>
      <c r="C56" s="1" t="s">
        <v>10</v>
      </c>
      <c r="D56" s="224">
        <v>101341.94245701274</v>
      </c>
      <c r="E56" s="224">
        <v>101422.62571991251</v>
      </c>
      <c r="F56" s="221">
        <f t="shared" si="2"/>
        <v>7.9614877062366991E-4</v>
      </c>
      <c r="G56" s="225"/>
      <c r="H56" s="224">
        <v>74318.791700000002</v>
      </c>
      <c r="I56" s="224">
        <v>78234.549100000004</v>
      </c>
      <c r="J56" s="221">
        <f t="shared" si="1"/>
        <v>5.2688658015412837E-2</v>
      </c>
      <c r="L56" s="180"/>
      <c r="M56" s="181"/>
      <c r="N56" s="138"/>
      <c r="O56" s="138"/>
      <c r="P56" s="138"/>
      <c r="Q56" s="138"/>
      <c r="R56" s="138"/>
      <c r="S56" s="138"/>
      <c r="T56" s="138"/>
    </row>
    <row r="57" spans="1:20" s="5" customFormat="1" ht="15" x14ac:dyDescent="0.25">
      <c r="A57" s="1"/>
      <c r="B57" s="1"/>
      <c r="C57" s="211" t="s">
        <v>31</v>
      </c>
      <c r="D57" s="224">
        <v>12093.047546749691</v>
      </c>
      <c r="E57" s="224">
        <v>14480.212584469889</v>
      </c>
      <c r="F57" s="221">
        <f t="shared" si="2"/>
        <v>0.19739978929974594</v>
      </c>
      <c r="G57" s="225"/>
      <c r="H57" s="224">
        <v>5751.0725000000002</v>
      </c>
      <c r="I57" s="224">
        <v>6857.4159</v>
      </c>
      <c r="J57" s="221">
        <f t="shared" si="1"/>
        <v>0.19237166632832392</v>
      </c>
      <c r="L57" s="180"/>
      <c r="M57" s="181"/>
      <c r="N57"/>
      <c r="O57"/>
      <c r="P57"/>
      <c r="Q57"/>
      <c r="R57"/>
      <c r="S57"/>
      <c r="T57"/>
    </row>
    <row r="58" spans="1:20" s="5" customFormat="1" ht="15" x14ac:dyDescent="0.25">
      <c r="A58" s="1"/>
      <c r="B58" s="1"/>
      <c r="C58" s="53" t="s">
        <v>6</v>
      </c>
      <c r="D58" s="224">
        <v>80893.844081079005</v>
      </c>
      <c r="E58" s="224">
        <v>77132.837878106628</v>
      </c>
      <c r="F58" s="221">
        <f t="shared" si="2"/>
        <v>-4.6493107673344865E-2</v>
      </c>
      <c r="G58" s="225"/>
      <c r="H58" s="224">
        <v>65410.986100000002</v>
      </c>
      <c r="I58" s="224">
        <v>68333.9764</v>
      </c>
      <c r="J58" s="221">
        <f t="shared" si="1"/>
        <v>4.468653469818272E-2</v>
      </c>
      <c r="L58" s="180"/>
      <c r="M58" s="181"/>
      <c r="N58"/>
      <c r="O58"/>
      <c r="P58"/>
      <c r="Q58"/>
      <c r="R58"/>
      <c r="S58"/>
      <c r="T58"/>
    </row>
    <row r="59" spans="1:20" s="5" customFormat="1" ht="15" x14ac:dyDescent="0.25">
      <c r="A59" s="1"/>
      <c r="B59" s="1"/>
      <c r="C59" s="53" t="s">
        <v>7</v>
      </c>
      <c r="D59" s="224">
        <v>8355.0508291840561</v>
      </c>
      <c r="E59" s="224">
        <v>9809.5752573359914</v>
      </c>
      <c r="F59" s="221">
        <f t="shared" si="2"/>
        <v>0.17408923750305688</v>
      </c>
      <c r="G59" s="225"/>
      <c r="H59" s="224">
        <v>3156.7330999999999</v>
      </c>
      <c r="I59" s="224">
        <v>3043.1568000000002</v>
      </c>
      <c r="J59" s="221">
        <f t="shared" si="1"/>
        <v>-3.5979063291730215E-2</v>
      </c>
      <c r="L59" s="180"/>
      <c r="M59" s="181"/>
      <c r="N59"/>
      <c r="O59"/>
      <c r="P59"/>
      <c r="Q59"/>
      <c r="R59"/>
      <c r="S59"/>
      <c r="T59"/>
    </row>
    <row r="60" spans="1:20" s="5" customFormat="1" ht="20.25" customHeight="1" x14ac:dyDescent="0.25">
      <c r="A60" s="1"/>
      <c r="B60" s="51" t="s">
        <v>15</v>
      </c>
      <c r="C60" s="54"/>
      <c r="D60" s="222">
        <v>836.74770633233265</v>
      </c>
      <c r="E60" s="222">
        <v>611.6564699999999</v>
      </c>
      <c r="F60" s="219">
        <f t="shared" si="2"/>
        <v>-0.26900729410895191</v>
      </c>
      <c r="G60" s="223"/>
      <c r="H60" s="222">
        <v>470.60950000000003</v>
      </c>
      <c r="I60" s="222">
        <v>372.81500000000005</v>
      </c>
      <c r="J60" s="219">
        <f t="shared" si="1"/>
        <v>-0.20780392236025827</v>
      </c>
      <c r="L60" s="180"/>
      <c r="M60" s="181"/>
      <c r="N60"/>
      <c r="O60"/>
      <c r="P60"/>
      <c r="Q60"/>
      <c r="R60"/>
      <c r="S60"/>
      <c r="T60"/>
    </row>
    <row r="61" spans="1:20" s="6" customFormat="1" ht="24.75" customHeight="1" x14ac:dyDescent="0.25">
      <c r="A61" s="3"/>
      <c r="B61" s="51"/>
      <c r="C61" s="54" t="s">
        <v>12</v>
      </c>
      <c r="D61" s="224">
        <v>327.91875000000005</v>
      </c>
      <c r="E61" s="224">
        <v>246.38651999999999</v>
      </c>
      <c r="F61" s="221">
        <f t="shared" si="2"/>
        <v>-0.24863546229058278</v>
      </c>
      <c r="G61" s="225"/>
      <c r="H61" s="224">
        <v>216.0702</v>
      </c>
      <c r="I61" s="224">
        <v>169.30720000000002</v>
      </c>
      <c r="J61" s="221">
        <f t="shared" si="1"/>
        <v>-0.21642503223489393</v>
      </c>
      <c r="L61" s="180"/>
      <c r="M61" s="181"/>
      <c r="N61" s="138"/>
      <c r="O61" s="138"/>
      <c r="P61" s="138"/>
      <c r="Q61" s="138"/>
      <c r="R61" s="138"/>
      <c r="S61" s="138"/>
      <c r="T61" s="138"/>
    </row>
    <row r="62" spans="1:20" s="5" customFormat="1" ht="15" x14ac:dyDescent="0.25">
      <c r="A62" s="1"/>
      <c r="B62" s="54"/>
      <c r="C62" s="52" t="s">
        <v>31</v>
      </c>
      <c r="D62" s="224">
        <v>10.84257</v>
      </c>
      <c r="E62" s="224">
        <v>3.08744</v>
      </c>
      <c r="F62" s="221">
        <f t="shared" si="2"/>
        <v>-0.71524832212289158</v>
      </c>
      <c r="G62" s="225"/>
      <c r="H62" s="224">
        <v>2.1516999999999999</v>
      </c>
      <c r="I62" s="224">
        <v>0.59540000000000004</v>
      </c>
      <c r="J62" s="221">
        <f t="shared" si="1"/>
        <v>-0.7232885625319514</v>
      </c>
      <c r="L62" s="180"/>
      <c r="M62" s="181"/>
      <c r="N62"/>
      <c r="O62"/>
      <c r="P62"/>
      <c r="Q62"/>
      <c r="R62"/>
      <c r="S62"/>
      <c r="T62"/>
    </row>
    <row r="63" spans="1:20" s="5" customFormat="1" ht="15" x14ac:dyDescent="0.25">
      <c r="A63" s="1"/>
      <c r="B63" s="1"/>
      <c r="C63" s="53" t="s">
        <v>6</v>
      </c>
      <c r="D63" s="224">
        <v>0.33129999999999998</v>
      </c>
      <c r="E63" s="224">
        <v>0</v>
      </c>
      <c r="F63" s="221" t="str">
        <f t="shared" si="2"/>
        <v/>
      </c>
      <c r="G63" s="225"/>
      <c r="H63" s="224">
        <v>0.12620000000000001</v>
      </c>
      <c r="I63" s="224">
        <v>0</v>
      </c>
      <c r="J63" s="221" t="str">
        <f t="shared" si="1"/>
        <v/>
      </c>
      <c r="L63" s="180"/>
      <c r="M63" s="181"/>
      <c r="N63"/>
      <c r="O63"/>
      <c r="P63"/>
      <c r="Q63"/>
      <c r="R63"/>
      <c r="S63"/>
      <c r="T63"/>
    </row>
    <row r="64" spans="1:20" s="5" customFormat="1" ht="15" x14ac:dyDescent="0.25">
      <c r="A64" s="1"/>
      <c r="B64" s="1"/>
      <c r="C64" s="53" t="s">
        <v>7</v>
      </c>
      <c r="D64" s="224">
        <v>316.74488000000002</v>
      </c>
      <c r="E64" s="224">
        <v>243.29908</v>
      </c>
      <c r="F64" s="221">
        <f t="shared" si="2"/>
        <v>-0.23187683412593763</v>
      </c>
      <c r="G64" s="225"/>
      <c r="H64" s="224">
        <v>213.79230000000001</v>
      </c>
      <c r="I64" s="224">
        <v>168.71180000000001</v>
      </c>
      <c r="J64" s="221">
        <f t="shared" si="1"/>
        <v>-0.21086119565578368</v>
      </c>
      <c r="L64" s="180"/>
      <c r="M64" s="181"/>
      <c r="N64"/>
      <c r="O64"/>
      <c r="P64"/>
      <c r="Q64"/>
      <c r="R64"/>
      <c r="S64"/>
      <c r="T64"/>
    </row>
    <row r="65" spans="1:20" s="6" customFormat="1" ht="22.5" customHeight="1" x14ac:dyDescent="0.25">
      <c r="A65" s="3"/>
      <c r="B65" s="3"/>
      <c r="C65" s="70" t="s">
        <v>9</v>
      </c>
      <c r="D65" s="224">
        <v>169.61457999999999</v>
      </c>
      <c r="E65" s="224">
        <v>153.22773000000001</v>
      </c>
      <c r="F65" s="221">
        <f t="shared" si="2"/>
        <v>-9.661227236479307E-2</v>
      </c>
      <c r="G65" s="225"/>
      <c r="H65" s="224">
        <v>115.0992</v>
      </c>
      <c r="I65" s="224">
        <v>114.5926</v>
      </c>
      <c r="J65" s="221">
        <f t="shared" si="1"/>
        <v>-4.4014206875459755E-3</v>
      </c>
      <c r="L65" s="180"/>
      <c r="M65" s="181"/>
      <c r="N65" s="138"/>
      <c r="O65" s="138"/>
      <c r="P65" s="138"/>
      <c r="Q65" s="138"/>
      <c r="R65" s="138"/>
      <c r="S65" s="138"/>
      <c r="T65" s="138"/>
    </row>
    <row r="66" spans="1:20" s="5" customFormat="1" ht="15" x14ac:dyDescent="0.25">
      <c r="A66" s="1"/>
      <c r="B66" s="1"/>
      <c r="C66" s="211" t="s">
        <v>31</v>
      </c>
      <c r="D66" s="224">
        <v>0.17013</v>
      </c>
      <c r="E66" s="224">
        <v>0</v>
      </c>
      <c r="F66" s="221" t="str">
        <f t="shared" si="2"/>
        <v/>
      </c>
      <c r="G66" s="225"/>
      <c r="H66" s="224">
        <v>4.9599999999999998E-2</v>
      </c>
      <c r="I66" s="224">
        <v>0</v>
      </c>
      <c r="J66" s="221" t="str">
        <f t="shared" si="1"/>
        <v/>
      </c>
      <c r="L66" s="180"/>
      <c r="M66" s="181"/>
      <c r="N66"/>
      <c r="O66"/>
      <c r="P66"/>
      <c r="Q66"/>
      <c r="R66"/>
      <c r="S66"/>
      <c r="T66"/>
    </row>
    <row r="67" spans="1:20" s="5" customFormat="1" ht="15" x14ac:dyDescent="0.25">
      <c r="A67" s="1"/>
      <c r="B67" s="1"/>
      <c r="C67" s="53" t="s">
        <v>6</v>
      </c>
      <c r="D67" s="224">
        <v>0</v>
      </c>
      <c r="E67" s="224">
        <v>0</v>
      </c>
      <c r="F67" s="221" t="str">
        <f t="shared" si="2"/>
        <v/>
      </c>
      <c r="G67" s="225"/>
      <c r="H67" s="224">
        <v>0</v>
      </c>
      <c r="I67" s="224">
        <v>0</v>
      </c>
      <c r="J67" s="221" t="str">
        <f t="shared" si="1"/>
        <v/>
      </c>
      <c r="L67" s="180"/>
      <c r="M67" s="181"/>
      <c r="N67"/>
      <c r="O67"/>
      <c r="P67"/>
      <c r="Q67"/>
      <c r="R67"/>
      <c r="S67"/>
      <c r="T67"/>
    </row>
    <row r="68" spans="1:20" s="5" customFormat="1" ht="15" x14ac:dyDescent="0.25">
      <c r="A68" s="1"/>
      <c r="B68" s="1"/>
      <c r="C68" s="53" t="s">
        <v>7</v>
      </c>
      <c r="D68" s="224">
        <v>169.44444999999999</v>
      </c>
      <c r="E68" s="224">
        <v>153.22773000000001</v>
      </c>
      <c r="F68" s="221">
        <f t="shared" si="2"/>
        <v>-9.5705229649008752E-2</v>
      </c>
      <c r="G68" s="225"/>
      <c r="H68" s="224">
        <v>115.0496</v>
      </c>
      <c r="I68" s="224">
        <v>114.5926</v>
      </c>
      <c r="J68" s="221">
        <f t="shared" si="1"/>
        <v>-3.9721998164269469E-3</v>
      </c>
      <c r="L68" s="180"/>
      <c r="M68" s="181"/>
      <c r="N68"/>
      <c r="O68"/>
      <c r="P68"/>
      <c r="Q68"/>
      <c r="R68"/>
      <c r="S68"/>
      <c r="T68"/>
    </row>
    <row r="69" spans="1:20" s="6" customFormat="1" ht="22.5" customHeight="1" x14ac:dyDescent="0.25">
      <c r="A69" s="3"/>
      <c r="B69" s="3"/>
      <c r="C69" s="1" t="s">
        <v>10</v>
      </c>
      <c r="D69" s="224">
        <v>339.21437633233268</v>
      </c>
      <c r="E69" s="224">
        <v>212.04221999999999</v>
      </c>
      <c r="F69" s="221">
        <f t="shared" si="2"/>
        <v>-0.37490202422240648</v>
      </c>
      <c r="G69" s="225"/>
      <c r="H69" s="224">
        <v>139.4401</v>
      </c>
      <c r="I69" s="224">
        <v>88.915199999999999</v>
      </c>
      <c r="J69" s="221">
        <f t="shared" si="1"/>
        <v>-0.36234124903811743</v>
      </c>
      <c r="L69" s="180"/>
      <c r="M69" s="181"/>
      <c r="N69" s="138"/>
      <c r="O69" s="138"/>
      <c r="P69" s="138"/>
      <c r="Q69" s="138"/>
      <c r="R69" s="138"/>
      <c r="S69" s="138"/>
      <c r="T69" s="138"/>
    </row>
    <row r="70" spans="1:20" ht="15" x14ac:dyDescent="0.25">
      <c r="C70" s="53" t="s">
        <v>31</v>
      </c>
      <c r="D70" s="224">
        <v>141.69902633233269</v>
      </c>
      <c r="E70" s="224">
        <v>93.677689999999998</v>
      </c>
      <c r="F70" s="221">
        <f t="shared" si="2"/>
        <v>-0.33889672762963263</v>
      </c>
      <c r="G70" s="225"/>
      <c r="H70" s="224">
        <v>43.616199999999999</v>
      </c>
      <c r="I70" s="224">
        <v>29.8018</v>
      </c>
      <c r="J70" s="221">
        <f t="shared" si="1"/>
        <v>-0.31672635396939669</v>
      </c>
      <c r="L70" s="180"/>
      <c r="M70" s="181"/>
      <c r="N70"/>
      <c r="O70"/>
      <c r="P70"/>
      <c r="Q70"/>
      <c r="R70"/>
      <c r="S70"/>
      <c r="T70"/>
    </row>
    <row r="71" spans="1:20" ht="15" x14ac:dyDescent="0.25">
      <c r="C71" s="53" t="s">
        <v>6</v>
      </c>
      <c r="D71" s="224">
        <v>0</v>
      </c>
      <c r="E71" s="224">
        <v>0</v>
      </c>
      <c r="F71" s="221" t="str">
        <f t="shared" si="2"/>
        <v/>
      </c>
      <c r="G71" s="225"/>
      <c r="H71" s="224">
        <v>0</v>
      </c>
      <c r="I71" s="224">
        <v>0</v>
      </c>
      <c r="J71" s="221" t="str">
        <f t="shared" si="1"/>
        <v/>
      </c>
      <c r="L71" s="180"/>
      <c r="M71" s="181"/>
      <c r="N71"/>
      <c r="O71"/>
      <c r="P71"/>
      <c r="Q71"/>
      <c r="R71"/>
      <c r="S71"/>
      <c r="T71"/>
    </row>
    <row r="72" spans="1:20" ht="15" x14ac:dyDescent="0.25">
      <c r="C72" s="53" t="s">
        <v>7</v>
      </c>
      <c r="D72" s="224">
        <v>197.51535000000001</v>
      </c>
      <c r="E72" s="224">
        <v>118.36453</v>
      </c>
      <c r="F72" s="221">
        <f>IF(D72&lt;1,"",IFERROR((E72-D72)/D72,""))</f>
        <v>-0.4007325000310103</v>
      </c>
      <c r="G72" s="225"/>
      <c r="H72" s="224">
        <v>95.823899999999995</v>
      </c>
      <c r="I72" s="224">
        <v>59.113399999999999</v>
      </c>
      <c r="J72" s="221">
        <f t="shared" ref="J72" si="3">IF(H72&lt;1,"",IFERROR(($I72-$H72)/$H72,""))</f>
        <v>-0.38310379769556446</v>
      </c>
      <c r="L72" s="180"/>
      <c r="M72" s="181"/>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127</v>
      </c>
      <c r="D75" s="5"/>
      <c r="E75" s="5"/>
      <c r="F75" s="5"/>
      <c r="G75" s="5"/>
      <c r="H75" s="5"/>
      <c r="I75" s="5"/>
      <c r="J75" s="5"/>
      <c r="N75"/>
      <c r="O75"/>
      <c r="P75"/>
      <c r="Q75"/>
      <c r="R75"/>
      <c r="S75"/>
      <c r="T75"/>
    </row>
    <row r="76" spans="1:20" ht="15" x14ac:dyDescent="0.25">
      <c r="B76" s="47"/>
      <c r="C76" s="17" t="s">
        <v>175</v>
      </c>
      <c r="D76" s="5"/>
      <c r="E76" s="5"/>
      <c r="F76" s="5"/>
      <c r="G76" s="5"/>
      <c r="H76" s="5"/>
      <c r="I76" s="5"/>
      <c r="J76" s="5"/>
      <c r="N76"/>
      <c r="O76"/>
      <c r="P76"/>
      <c r="Q76"/>
      <c r="R76"/>
      <c r="S76"/>
      <c r="T76"/>
    </row>
    <row r="77" spans="1:20" ht="15" x14ac:dyDescent="0.25">
      <c r="B77" s="16"/>
      <c r="C77" s="235" t="s">
        <v>125</v>
      </c>
      <c r="D77" s="235"/>
      <c r="E77" s="235"/>
      <c r="F77" s="235"/>
      <c r="G77" s="235"/>
      <c r="H77" s="235"/>
      <c r="I77" s="235"/>
      <c r="J77" s="235"/>
      <c r="N77"/>
      <c r="O77"/>
      <c r="P77"/>
      <c r="Q77"/>
      <c r="R77"/>
      <c r="S77"/>
      <c r="T77"/>
    </row>
    <row r="78" spans="1:20" ht="21.75" customHeight="1" x14ac:dyDescent="0.25">
      <c r="B78" s="16"/>
      <c r="C78" s="235"/>
      <c r="D78" s="235"/>
      <c r="E78" s="235"/>
      <c r="F78" s="235"/>
      <c r="G78" s="235"/>
      <c r="H78" s="235"/>
      <c r="I78" s="235"/>
      <c r="J78" s="235"/>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K22" sqref="K22"/>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137</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34">
        <v>44927</v>
      </c>
      <c r="D4" s="234"/>
      <c r="E4" s="234"/>
      <c r="F4" s="234"/>
      <c r="G4" s="234"/>
      <c r="H4" s="234"/>
      <c r="I4" s="234"/>
      <c r="J4" s="234"/>
      <c r="K4" s="1"/>
    </row>
    <row r="5" spans="1:14" x14ac:dyDescent="0.25">
      <c r="A5" s="1"/>
      <c r="B5" s="57"/>
      <c r="C5" s="57"/>
      <c r="D5" s="58" t="s">
        <v>4</v>
      </c>
      <c r="E5" s="59"/>
      <c r="F5" s="59"/>
      <c r="G5" s="66"/>
      <c r="H5" s="58" t="s">
        <v>124</v>
      </c>
      <c r="I5" s="59"/>
      <c r="J5" s="59"/>
      <c r="K5" s="5"/>
    </row>
    <row r="6" spans="1:14" x14ac:dyDescent="0.25">
      <c r="A6" s="1"/>
      <c r="B6" s="60"/>
      <c r="C6" s="60"/>
      <c r="D6" s="60">
        <v>2022</v>
      </c>
      <c r="E6" s="60">
        <v>2023</v>
      </c>
      <c r="F6" s="61" t="s">
        <v>187</v>
      </c>
      <c r="G6" s="60"/>
      <c r="H6" s="62">
        <v>2022</v>
      </c>
      <c r="I6" s="60">
        <v>2023</v>
      </c>
      <c r="J6" s="61" t="s">
        <v>187</v>
      </c>
      <c r="K6" s="5"/>
    </row>
    <row r="7" spans="1:14" x14ac:dyDescent="0.25">
      <c r="A7" s="1"/>
      <c r="B7" s="49"/>
      <c r="C7" s="49"/>
      <c r="D7" s="50"/>
      <c r="E7" s="50"/>
      <c r="F7" s="50"/>
      <c r="G7" s="50"/>
      <c r="H7" s="139"/>
      <c r="I7" s="139"/>
      <c r="J7" s="50"/>
      <c r="K7" s="5"/>
    </row>
    <row r="8" spans="1:14" ht="16.5" customHeight="1" x14ac:dyDescent="0.25">
      <c r="A8" s="1"/>
      <c r="B8" s="56" t="s">
        <v>11</v>
      </c>
      <c r="C8" s="49"/>
      <c r="D8" s="144">
        <v>78814.285041755313</v>
      </c>
      <c r="E8" s="144">
        <v>89357.140082103782</v>
      </c>
      <c r="F8" s="219">
        <f t="shared" ref="F8:F35" si="0">IF(D8&lt;1,"",IFERROR((E8-D8)/D8,""))</f>
        <v>0.13376832683012896</v>
      </c>
      <c r="G8" s="50"/>
      <c r="H8" s="144">
        <v>50249.9683</v>
      </c>
      <c r="I8" s="144">
        <v>61539.592900000003</v>
      </c>
      <c r="J8" s="219">
        <f t="shared" ref="J8:J71" si="1">IF(H8&lt;1,"",IFERROR(($I8-$H8)/$H8,""))</f>
        <v>0.22466928800032701</v>
      </c>
      <c r="K8" s="24"/>
      <c r="M8" s="111"/>
      <c r="N8" s="111"/>
    </row>
    <row r="9" spans="1:14" ht="23.25" customHeight="1" x14ac:dyDescent="0.25">
      <c r="A9" s="1"/>
      <c r="B9" s="56"/>
      <c r="C9" s="54" t="s">
        <v>12</v>
      </c>
      <c r="D9" s="220">
        <v>5977.6965399999999</v>
      </c>
      <c r="E9" s="220">
        <v>4037.3506200000002</v>
      </c>
      <c r="F9" s="221">
        <f t="shared" si="0"/>
        <v>-0.32459759491237067</v>
      </c>
      <c r="G9" s="50"/>
      <c r="H9" s="220">
        <v>2393.3820000000001</v>
      </c>
      <c r="I9" s="220">
        <v>1415.1353000000001</v>
      </c>
      <c r="J9" s="221">
        <f t="shared" si="1"/>
        <v>-0.40872986426738395</v>
      </c>
      <c r="K9" s="24"/>
      <c r="M9" s="111"/>
      <c r="N9" s="111"/>
    </row>
    <row r="10" spans="1:14" x14ac:dyDescent="0.25">
      <c r="A10" s="1"/>
      <c r="B10" s="49"/>
      <c r="C10" s="52" t="s">
        <v>31</v>
      </c>
      <c r="D10" s="220">
        <v>1270.6435999999999</v>
      </c>
      <c r="E10" s="220">
        <v>1053.6281799999999</v>
      </c>
      <c r="F10" s="221">
        <f t="shared" si="0"/>
        <v>-0.17079173105660783</v>
      </c>
      <c r="G10" s="50"/>
      <c r="H10" s="220">
        <v>362.65470000000005</v>
      </c>
      <c r="I10" s="220">
        <v>280.81020000000001</v>
      </c>
      <c r="J10" s="221">
        <f t="shared" si="1"/>
        <v>-0.22568161945784801</v>
      </c>
      <c r="K10" s="24"/>
      <c r="M10" s="110"/>
      <c r="N10" s="110"/>
    </row>
    <row r="11" spans="1:14" x14ac:dyDescent="0.25">
      <c r="A11" s="1"/>
      <c r="B11" s="49"/>
      <c r="C11" s="53" t="s">
        <v>6</v>
      </c>
      <c r="D11" s="220">
        <v>190.95722000000001</v>
      </c>
      <c r="E11" s="220">
        <v>101.56014999999999</v>
      </c>
      <c r="F11" s="221">
        <f t="shared" si="0"/>
        <v>-0.46815234323164118</v>
      </c>
      <c r="G11" s="50"/>
      <c r="H11" s="220">
        <v>217.9162</v>
      </c>
      <c r="I11" s="220">
        <v>114.72799999999999</v>
      </c>
      <c r="J11" s="221">
        <f t="shared" si="1"/>
        <v>-0.47352239071716562</v>
      </c>
      <c r="K11" s="24"/>
      <c r="M11" s="110"/>
      <c r="N11" s="110"/>
    </row>
    <row r="12" spans="1:14" x14ac:dyDescent="0.25">
      <c r="A12" s="1"/>
      <c r="B12" s="49"/>
      <c r="C12" s="53" t="s">
        <v>7</v>
      </c>
      <c r="D12" s="220">
        <v>4516.0957200000003</v>
      </c>
      <c r="E12" s="220">
        <v>2882.1622899999993</v>
      </c>
      <c r="F12" s="221">
        <f t="shared" si="0"/>
        <v>-0.36180221397078821</v>
      </c>
      <c r="G12" s="50"/>
      <c r="H12" s="220">
        <v>1812.8111000000001</v>
      </c>
      <c r="I12" s="220">
        <v>1019.5971000000002</v>
      </c>
      <c r="J12" s="221">
        <f t="shared" si="1"/>
        <v>-0.43756020690738262</v>
      </c>
      <c r="K12" s="24"/>
      <c r="M12" s="103"/>
      <c r="N12" s="103"/>
    </row>
    <row r="13" spans="1:14" ht="27" customHeight="1" x14ac:dyDescent="0.25">
      <c r="A13" s="1"/>
      <c r="B13" s="56"/>
      <c r="C13" s="70" t="s">
        <v>9</v>
      </c>
      <c r="D13" s="220">
        <v>2870.1872299999995</v>
      </c>
      <c r="E13" s="220">
        <v>2300.7216600000002</v>
      </c>
      <c r="F13" s="221">
        <f t="shared" si="0"/>
        <v>-0.19840711576157333</v>
      </c>
      <c r="G13" s="50"/>
      <c r="H13" s="220">
        <v>1713.7216000000003</v>
      </c>
      <c r="I13" s="220">
        <v>1382.9956999999999</v>
      </c>
      <c r="J13" s="221">
        <f t="shared" si="1"/>
        <v>-0.19298694723810467</v>
      </c>
      <c r="K13" s="24"/>
      <c r="M13" s="103"/>
      <c r="N13" s="103"/>
    </row>
    <row r="14" spans="1:14" x14ac:dyDescent="0.25">
      <c r="A14" s="1"/>
      <c r="B14" s="49"/>
      <c r="C14" s="53" t="s">
        <v>32</v>
      </c>
      <c r="D14" s="220">
        <v>352.32451999999995</v>
      </c>
      <c r="E14" s="220">
        <v>265.49364000000003</v>
      </c>
      <c r="F14" s="221">
        <f t="shared" si="0"/>
        <v>-0.24645142495333544</v>
      </c>
      <c r="G14" s="50"/>
      <c r="H14" s="220">
        <v>134.1567</v>
      </c>
      <c r="I14" s="220">
        <v>96.064400000000006</v>
      </c>
      <c r="J14" s="221">
        <f t="shared" si="1"/>
        <v>-0.28393885657592943</v>
      </c>
      <c r="K14" s="24"/>
      <c r="M14" s="103"/>
      <c r="N14" s="103"/>
    </row>
    <row r="15" spans="1:14" x14ac:dyDescent="0.25">
      <c r="A15" s="1"/>
      <c r="B15" s="49"/>
      <c r="C15" s="53" t="s">
        <v>6</v>
      </c>
      <c r="D15" s="220">
        <v>178.39228</v>
      </c>
      <c r="E15" s="220">
        <v>143.73070999999999</v>
      </c>
      <c r="F15" s="221">
        <f>IF(D15&lt;1,"",IFERROR((E15-D15)/D15,""))</f>
        <v>-0.19429971969639051</v>
      </c>
      <c r="G15" s="50"/>
      <c r="H15" s="220">
        <v>634.62170000000003</v>
      </c>
      <c r="I15" s="220">
        <v>572.73789999999997</v>
      </c>
      <c r="J15" s="221">
        <f t="shared" si="1"/>
        <v>-9.7512896265602111E-2</v>
      </c>
      <c r="K15" s="24"/>
      <c r="M15" s="110"/>
      <c r="N15" s="110"/>
    </row>
    <row r="16" spans="1:14" x14ac:dyDescent="0.25">
      <c r="A16" s="1"/>
      <c r="B16" s="49"/>
      <c r="C16" s="53" t="s">
        <v>7</v>
      </c>
      <c r="D16" s="220">
        <v>2339.4704299999999</v>
      </c>
      <c r="E16" s="220">
        <v>1891.4973100000002</v>
      </c>
      <c r="F16" s="221">
        <f t="shared" si="0"/>
        <v>-0.19148483958397358</v>
      </c>
      <c r="G16" s="50"/>
      <c r="H16" s="220">
        <v>944.94320000000016</v>
      </c>
      <c r="I16" s="220">
        <v>714.19340000000011</v>
      </c>
      <c r="J16" s="221">
        <f t="shared" si="1"/>
        <v>-0.2441943600419581</v>
      </c>
      <c r="K16" s="24"/>
      <c r="M16" s="103"/>
      <c r="N16" s="103"/>
    </row>
    <row r="17" spans="1:14" ht="24" customHeight="1" x14ac:dyDescent="0.25">
      <c r="A17" s="1"/>
      <c r="B17" s="56"/>
      <c r="C17" s="1" t="s">
        <v>10</v>
      </c>
      <c r="D17" s="220">
        <v>69966.401271755327</v>
      </c>
      <c r="E17" s="220">
        <v>83019.067802103789</v>
      </c>
      <c r="F17" s="221">
        <f t="shared" si="0"/>
        <v>0.18655620830991176</v>
      </c>
      <c r="G17" s="50"/>
      <c r="H17" s="220">
        <v>46142.864699999998</v>
      </c>
      <c r="I17" s="220">
        <v>58741.461899999995</v>
      </c>
      <c r="J17" s="221">
        <f t="shared" si="1"/>
        <v>0.27303456952467881</v>
      </c>
      <c r="K17" s="24"/>
      <c r="M17" s="103"/>
      <c r="N17" s="103"/>
    </row>
    <row r="18" spans="1:14" x14ac:dyDescent="0.25">
      <c r="A18" s="1"/>
      <c r="B18" s="49"/>
      <c r="C18" s="53" t="s">
        <v>31</v>
      </c>
      <c r="D18" s="220">
        <v>17146.456491472229</v>
      </c>
      <c r="E18" s="220">
        <v>18902.107380863919</v>
      </c>
      <c r="F18" s="221">
        <f t="shared" si="0"/>
        <v>0.10239147022971549</v>
      </c>
      <c r="G18" s="50"/>
      <c r="H18" s="220">
        <v>7614.8300000000017</v>
      </c>
      <c r="I18" s="220">
        <v>8314.5011000000013</v>
      </c>
      <c r="J18" s="221">
        <f t="shared" si="1"/>
        <v>9.1882694689178798E-2</v>
      </c>
      <c r="K18" s="24"/>
      <c r="M18" s="103"/>
      <c r="N18" s="103"/>
    </row>
    <row r="19" spans="1:14" x14ac:dyDescent="0.25">
      <c r="A19" s="1"/>
      <c r="B19" s="49"/>
      <c r="C19" s="53" t="s">
        <v>6</v>
      </c>
      <c r="D19" s="220">
        <v>38178.322380000005</v>
      </c>
      <c r="E19" s="220">
        <v>50025.605920502654</v>
      </c>
      <c r="F19" s="221">
        <f t="shared" si="0"/>
        <v>0.31031440885702549</v>
      </c>
      <c r="G19" s="50"/>
      <c r="H19" s="220">
        <v>32791.112999999998</v>
      </c>
      <c r="I19" s="220">
        <v>45502.088199999998</v>
      </c>
      <c r="J19" s="221">
        <f t="shared" si="1"/>
        <v>0.38763475945449005</v>
      </c>
      <c r="K19" s="24"/>
      <c r="M19" s="110"/>
      <c r="N19" s="110"/>
    </row>
    <row r="20" spans="1:14" x14ac:dyDescent="0.25">
      <c r="A20" s="1"/>
      <c r="B20" s="49"/>
      <c r="C20" s="53" t="s">
        <v>7</v>
      </c>
      <c r="D20" s="220">
        <v>14641.622400283084</v>
      </c>
      <c r="E20" s="220">
        <v>14091.354500737218</v>
      </c>
      <c r="F20" s="221">
        <f t="shared" si="0"/>
        <v>-3.7582440285799705E-2</v>
      </c>
      <c r="G20" s="50"/>
      <c r="H20" s="220">
        <v>5736.9216999999999</v>
      </c>
      <c r="I20" s="220">
        <v>4924.8726000000006</v>
      </c>
      <c r="J20" s="221">
        <f t="shared" si="1"/>
        <v>-0.1415478792398368</v>
      </c>
      <c r="K20" s="24"/>
      <c r="M20" s="103"/>
      <c r="N20" s="103"/>
    </row>
    <row r="21" spans="1:14" ht="21.75" customHeight="1" x14ac:dyDescent="0.25">
      <c r="A21" s="1"/>
      <c r="B21" s="51" t="s">
        <v>8</v>
      </c>
      <c r="C21" s="54"/>
      <c r="D21" s="222">
        <v>16767.097669999999</v>
      </c>
      <c r="E21" s="222">
        <v>15096.150670308647</v>
      </c>
      <c r="F21" s="219">
        <f t="shared" si="0"/>
        <v>-9.9656305019385757E-2</v>
      </c>
      <c r="G21" s="223"/>
      <c r="H21" s="222">
        <v>7870.1087000000007</v>
      </c>
      <c r="I21" s="222">
        <v>6900.0342000000001</v>
      </c>
      <c r="J21" s="219">
        <f t="shared" si="1"/>
        <v>-0.12326062281706485</v>
      </c>
      <c r="K21" s="24"/>
      <c r="M21" s="103"/>
      <c r="N21" s="103"/>
    </row>
    <row r="22" spans="1:14" ht="26.25" customHeight="1" x14ac:dyDescent="0.25">
      <c r="A22" s="1"/>
      <c r="B22" s="51"/>
      <c r="C22" s="54" t="s">
        <v>12</v>
      </c>
      <c r="D22" s="224">
        <v>3558.8650399999997</v>
      </c>
      <c r="E22" s="224">
        <v>2457.21018</v>
      </c>
      <c r="F22" s="221">
        <f t="shared" si="0"/>
        <v>-0.30955230041541554</v>
      </c>
      <c r="G22" s="225"/>
      <c r="H22" s="224">
        <v>1594.4965999999999</v>
      </c>
      <c r="I22" s="224">
        <v>893.53910000000019</v>
      </c>
      <c r="J22" s="221">
        <f t="shared" si="1"/>
        <v>-0.4396105328791543</v>
      </c>
      <c r="K22" s="24"/>
      <c r="M22" s="212"/>
      <c r="N22" s="103"/>
    </row>
    <row r="23" spans="1:14" x14ac:dyDescent="0.25">
      <c r="A23" s="1"/>
      <c r="B23" s="54"/>
      <c r="C23" s="52" t="s">
        <v>31</v>
      </c>
      <c r="D23" s="224">
        <v>1238.9725599999999</v>
      </c>
      <c r="E23" s="224">
        <v>1034.3442399999999</v>
      </c>
      <c r="F23" s="221">
        <f t="shared" si="0"/>
        <v>-0.16515968682954532</v>
      </c>
      <c r="G23" s="154"/>
      <c r="H23" s="224">
        <v>349.05970000000002</v>
      </c>
      <c r="I23" s="224">
        <v>272.90800000000002</v>
      </c>
      <c r="J23" s="221">
        <f t="shared" si="1"/>
        <v>-0.21816239457032707</v>
      </c>
      <c r="K23" s="24"/>
      <c r="M23" s="212"/>
      <c r="N23" s="110"/>
    </row>
    <row r="24" spans="1:14" x14ac:dyDescent="0.25">
      <c r="A24" s="1"/>
      <c r="B24" s="1"/>
      <c r="C24" s="53" t="s">
        <v>6</v>
      </c>
      <c r="D24" s="224">
        <v>190.62592000000001</v>
      </c>
      <c r="E24" s="224">
        <v>101.56014999999999</v>
      </c>
      <c r="F24" s="221">
        <f t="shared" si="0"/>
        <v>-0.46722801390283131</v>
      </c>
      <c r="G24" s="225"/>
      <c r="H24" s="224">
        <v>217.79</v>
      </c>
      <c r="I24" s="224">
        <v>114.72799999999999</v>
      </c>
      <c r="J24" s="221">
        <f t="shared" si="1"/>
        <v>-0.47321731943615408</v>
      </c>
      <c r="K24" s="24"/>
      <c r="M24" s="110"/>
      <c r="N24" s="110"/>
    </row>
    <row r="25" spans="1:14" x14ac:dyDescent="0.25">
      <c r="A25" s="1"/>
      <c r="B25" s="1"/>
      <c r="C25" s="53" t="s">
        <v>7</v>
      </c>
      <c r="D25" s="224">
        <v>2129.26656</v>
      </c>
      <c r="E25" s="224">
        <v>1321.3057899999999</v>
      </c>
      <c r="F25" s="221">
        <f t="shared" si="0"/>
        <v>-0.37945496593906969</v>
      </c>
      <c r="G25" s="225"/>
      <c r="H25" s="224">
        <v>1027.6469</v>
      </c>
      <c r="I25" s="224">
        <v>505.90310000000011</v>
      </c>
      <c r="J25" s="221">
        <f t="shared" si="1"/>
        <v>-0.50770726793415122</v>
      </c>
      <c r="K25" s="24"/>
      <c r="M25" s="103"/>
      <c r="N25" s="103"/>
    </row>
    <row r="26" spans="1:14" ht="25.5" customHeight="1" x14ac:dyDescent="0.25">
      <c r="A26" s="1"/>
      <c r="B26" s="3"/>
      <c r="C26" s="70" t="s">
        <v>9</v>
      </c>
      <c r="D26" s="224">
        <v>1701.3930700000001</v>
      </c>
      <c r="E26" s="224">
        <v>1490.93003</v>
      </c>
      <c r="F26" s="221">
        <f t="shared" si="0"/>
        <v>-0.12370042156102122</v>
      </c>
      <c r="G26" s="225"/>
      <c r="H26" s="224">
        <v>1339.6885000000002</v>
      </c>
      <c r="I26" s="224">
        <v>1099.9567999999999</v>
      </c>
      <c r="J26" s="221">
        <f t="shared" si="1"/>
        <v>-0.17894585196484125</v>
      </c>
      <c r="K26" s="24"/>
      <c r="M26" s="103"/>
      <c r="N26" s="103"/>
    </row>
    <row r="27" spans="1:14" x14ac:dyDescent="0.25">
      <c r="A27" s="1"/>
      <c r="B27" s="1"/>
      <c r="C27" s="211" t="s">
        <v>31</v>
      </c>
      <c r="D27" s="224">
        <v>351.66478999999998</v>
      </c>
      <c r="E27" s="224">
        <v>265.32064000000003</v>
      </c>
      <c r="F27" s="221">
        <f t="shared" si="0"/>
        <v>-0.24552969889308499</v>
      </c>
      <c r="G27" s="225"/>
      <c r="H27" s="224">
        <v>133.70689999999999</v>
      </c>
      <c r="I27" s="224">
        <v>95.781700000000001</v>
      </c>
      <c r="J27" s="221">
        <f t="shared" si="1"/>
        <v>-0.28364429958364146</v>
      </c>
      <c r="K27" s="24"/>
      <c r="M27" s="110"/>
      <c r="N27" s="110"/>
    </row>
    <row r="28" spans="1:14" x14ac:dyDescent="0.25">
      <c r="A28" s="1"/>
      <c r="B28" s="1"/>
      <c r="C28" s="53" t="s">
        <v>6</v>
      </c>
      <c r="D28" s="224">
        <v>178.39228</v>
      </c>
      <c r="E28" s="224">
        <v>143.73070999999999</v>
      </c>
      <c r="F28" s="221">
        <f t="shared" si="0"/>
        <v>-0.19429971969639051</v>
      </c>
      <c r="G28" s="225"/>
      <c r="H28" s="224">
        <v>634.62170000000003</v>
      </c>
      <c r="I28" s="224">
        <v>572.73789999999997</v>
      </c>
      <c r="J28" s="221">
        <f t="shared" si="1"/>
        <v>-9.7512896265602111E-2</v>
      </c>
      <c r="K28" s="24"/>
      <c r="M28" s="103"/>
      <c r="N28" s="103"/>
    </row>
    <row r="29" spans="1:14" x14ac:dyDescent="0.25">
      <c r="A29" s="1"/>
      <c r="B29" s="1"/>
      <c r="C29" s="53" t="s">
        <v>7</v>
      </c>
      <c r="D29" s="224">
        <v>1171.336</v>
      </c>
      <c r="E29" s="224">
        <v>1081.87868</v>
      </c>
      <c r="F29" s="221">
        <f t="shared" si="0"/>
        <v>-7.6372040131951868E-2</v>
      </c>
      <c r="G29" s="225"/>
      <c r="H29" s="224">
        <v>571.35990000000004</v>
      </c>
      <c r="I29" s="224">
        <v>431.43720000000002</v>
      </c>
      <c r="J29" s="221">
        <f t="shared" si="1"/>
        <v>-0.24489415515509577</v>
      </c>
      <c r="K29" s="24"/>
      <c r="M29" s="103"/>
      <c r="N29" s="103"/>
    </row>
    <row r="30" spans="1:14" ht="25.5" customHeight="1" x14ac:dyDescent="0.25">
      <c r="A30" s="1"/>
      <c r="B30" s="3"/>
      <c r="C30" s="1" t="s">
        <v>10</v>
      </c>
      <c r="D30" s="224">
        <v>11506.83956</v>
      </c>
      <c r="E30" s="224">
        <v>11148.010460308647</v>
      </c>
      <c r="F30" s="221">
        <f t="shared" si="0"/>
        <v>-3.1183983909770695E-2</v>
      </c>
      <c r="G30" s="225"/>
      <c r="H30" s="224">
        <v>4935.923600000001</v>
      </c>
      <c r="I30" s="224">
        <v>4906.5383000000002</v>
      </c>
      <c r="J30" s="221">
        <f t="shared" si="1"/>
        <v>-5.9533538971309891E-3</v>
      </c>
      <c r="K30" s="24"/>
      <c r="M30" s="110"/>
      <c r="N30" s="110"/>
    </row>
    <row r="31" spans="1:14" x14ac:dyDescent="0.25">
      <c r="A31" s="1"/>
      <c r="B31" s="1"/>
      <c r="C31" s="53" t="s">
        <v>31</v>
      </c>
      <c r="D31" s="224">
        <v>6039.1110600000002</v>
      </c>
      <c r="E31" s="224">
        <v>5706.4268600000014</v>
      </c>
      <c r="F31" s="221">
        <f t="shared" si="0"/>
        <v>-5.5088273206884655E-2</v>
      </c>
      <c r="G31" s="225"/>
      <c r="H31" s="224">
        <v>2100.2064000000009</v>
      </c>
      <c r="I31" s="224">
        <v>1803.9808</v>
      </c>
      <c r="J31" s="221">
        <f t="shared" si="1"/>
        <v>-0.1410459467221892</v>
      </c>
      <c r="K31" s="24"/>
      <c r="M31" s="103"/>
      <c r="N31" s="103"/>
    </row>
    <row r="32" spans="1:14" x14ac:dyDescent="0.25">
      <c r="A32" s="1"/>
      <c r="B32" s="1"/>
      <c r="C32" s="53" t="s">
        <v>6</v>
      </c>
      <c r="D32" s="224">
        <v>239.82611</v>
      </c>
      <c r="E32" s="224">
        <v>587.8042105207337</v>
      </c>
      <c r="F32" s="221">
        <f t="shared" si="0"/>
        <v>1.450960033170424</v>
      </c>
      <c r="G32" s="225"/>
      <c r="H32" s="224">
        <v>744.46820000000002</v>
      </c>
      <c r="I32" s="224">
        <v>1354.5039999999999</v>
      </c>
      <c r="J32" s="221">
        <f t="shared" si="1"/>
        <v>0.81942492641055709</v>
      </c>
      <c r="K32" s="24"/>
      <c r="M32" s="103"/>
      <c r="N32" s="103"/>
    </row>
    <row r="33" spans="1:14" x14ac:dyDescent="0.25">
      <c r="A33" s="1"/>
      <c r="B33" s="1"/>
      <c r="C33" s="53" t="s">
        <v>7</v>
      </c>
      <c r="D33" s="224">
        <v>5227.9023900000002</v>
      </c>
      <c r="E33" s="224">
        <v>4853.7793897879119</v>
      </c>
      <c r="F33" s="221">
        <f t="shared" si="0"/>
        <v>-7.1562736314227215E-2</v>
      </c>
      <c r="G33" s="225"/>
      <c r="H33" s="224">
        <v>2091.2489999999998</v>
      </c>
      <c r="I33" s="224">
        <v>1748.0535</v>
      </c>
      <c r="J33" s="221">
        <f t="shared" si="1"/>
        <v>-0.1641102996343333</v>
      </c>
      <c r="K33" s="24"/>
      <c r="M33" s="103"/>
      <c r="N33" s="103"/>
    </row>
    <row r="34" spans="1:14" ht="20.25" customHeight="1" x14ac:dyDescent="0.25">
      <c r="A34" s="1"/>
      <c r="B34" s="51" t="s">
        <v>13</v>
      </c>
      <c r="C34" s="54"/>
      <c r="D34" s="222">
        <v>2096.2388099999998</v>
      </c>
      <c r="E34" s="222">
        <v>2911.277947850896</v>
      </c>
      <c r="F34" s="219">
        <f t="shared" si="0"/>
        <v>0.38881025098991284</v>
      </c>
      <c r="G34" s="223"/>
      <c r="H34" s="222">
        <v>1019.8447999999999</v>
      </c>
      <c r="I34" s="222">
        <v>1833.3882000000001</v>
      </c>
      <c r="J34" s="219">
        <f t="shared" si="1"/>
        <v>0.79771294612670518</v>
      </c>
      <c r="K34" s="24"/>
      <c r="M34" s="110"/>
      <c r="N34" s="110"/>
    </row>
    <row r="35" spans="1:14" ht="27" customHeight="1" x14ac:dyDescent="0.25">
      <c r="A35" s="1"/>
      <c r="B35" s="51"/>
      <c r="C35" s="54" t="s">
        <v>12</v>
      </c>
      <c r="D35" s="224">
        <v>210.53798</v>
      </c>
      <c r="E35" s="224">
        <v>84.773939999999996</v>
      </c>
      <c r="F35" s="221">
        <f t="shared" si="0"/>
        <v>-0.59734609403965977</v>
      </c>
      <c r="G35" s="225"/>
      <c r="H35" s="224">
        <v>83.927399999999992</v>
      </c>
      <c r="I35" s="224">
        <v>27.790900000000001</v>
      </c>
      <c r="J35" s="221">
        <f t="shared" si="1"/>
        <v>-0.66886976124602926</v>
      </c>
      <c r="K35" s="24"/>
      <c r="M35" s="110"/>
      <c r="N35" s="110"/>
    </row>
    <row r="36" spans="1:14" x14ac:dyDescent="0.25">
      <c r="A36" s="1"/>
      <c r="B36" s="54"/>
      <c r="C36" s="52" t="s">
        <v>31</v>
      </c>
      <c r="D36" s="224">
        <v>0.63895999999999997</v>
      </c>
      <c r="E36" s="224">
        <v>7.7859999999999999E-2</v>
      </c>
      <c r="F36" s="221" t="str">
        <f>IF(D36&lt;1,"",IFERROR((E36-D36)/D36,""))</f>
        <v/>
      </c>
      <c r="G36" s="225"/>
      <c r="H36" s="224">
        <v>1.2283999999999999</v>
      </c>
      <c r="I36" s="224">
        <v>0.14019999999999999</v>
      </c>
      <c r="J36" s="221">
        <f t="shared" si="1"/>
        <v>-0.88586779550634986</v>
      </c>
      <c r="K36" s="24"/>
      <c r="M36" s="103"/>
      <c r="N36" s="103"/>
    </row>
    <row r="37" spans="1:14" x14ac:dyDescent="0.25">
      <c r="A37" s="1"/>
      <c r="B37" s="1"/>
      <c r="C37" s="53" t="s">
        <v>6</v>
      </c>
      <c r="D37" s="224">
        <v>0</v>
      </c>
      <c r="E37" s="224">
        <v>0</v>
      </c>
      <c r="F37" s="221" t="str">
        <f t="shared" ref="F37:F71" si="2">IF(D37&lt;1,"",IFERROR((E37-D37)/D37,""))</f>
        <v/>
      </c>
      <c r="G37" s="225"/>
      <c r="H37" s="224">
        <v>0</v>
      </c>
      <c r="I37" s="224">
        <v>0</v>
      </c>
      <c r="J37" s="221" t="str">
        <f t="shared" si="1"/>
        <v/>
      </c>
      <c r="K37" s="24"/>
      <c r="M37" s="103"/>
      <c r="N37" s="103"/>
    </row>
    <row r="38" spans="1:14" x14ac:dyDescent="0.25">
      <c r="A38" s="1"/>
      <c r="B38" s="1"/>
      <c r="C38" s="53" t="s">
        <v>7</v>
      </c>
      <c r="D38" s="224">
        <v>209.89902000000001</v>
      </c>
      <c r="E38" s="224">
        <v>84.696079999999995</v>
      </c>
      <c r="F38" s="221">
        <f t="shared" si="2"/>
        <v>-0.59649130329431743</v>
      </c>
      <c r="G38" s="225"/>
      <c r="H38" s="224">
        <v>82.698999999999998</v>
      </c>
      <c r="I38" s="224">
        <v>27.650700000000001</v>
      </c>
      <c r="J38" s="221">
        <f t="shared" si="1"/>
        <v>-0.66564650116688229</v>
      </c>
      <c r="K38" s="24"/>
      <c r="M38" s="103"/>
      <c r="N38" s="103"/>
    </row>
    <row r="39" spans="1:14" ht="26.25" customHeight="1" x14ac:dyDescent="0.25">
      <c r="A39" s="1"/>
      <c r="B39" s="3"/>
      <c r="C39" s="70" t="s">
        <v>9</v>
      </c>
      <c r="D39" s="224">
        <v>132.97310999999999</v>
      </c>
      <c r="E39" s="224">
        <v>63.17315</v>
      </c>
      <c r="F39" s="221">
        <f t="shared" si="2"/>
        <v>-0.52491785745253305</v>
      </c>
      <c r="G39" s="225"/>
      <c r="H39" s="224">
        <v>53.507399999999997</v>
      </c>
      <c r="I39" s="224">
        <v>20.664000000000001</v>
      </c>
      <c r="J39" s="221">
        <f t="shared" si="1"/>
        <v>-0.61381042622141979</v>
      </c>
      <c r="K39" s="24"/>
      <c r="M39" s="110"/>
      <c r="N39" s="110"/>
    </row>
    <row r="40" spans="1:14" x14ac:dyDescent="0.25">
      <c r="A40" s="1"/>
      <c r="B40" s="1"/>
      <c r="C40" s="211" t="s">
        <v>31</v>
      </c>
      <c r="D40" s="224">
        <v>0.48959999999999998</v>
      </c>
      <c r="E40" s="224">
        <v>0.17299999999999999</v>
      </c>
      <c r="F40" s="221" t="str">
        <f t="shared" si="2"/>
        <v/>
      </c>
      <c r="G40" s="225"/>
      <c r="H40" s="224">
        <v>0.4002</v>
      </c>
      <c r="I40" s="224">
        <v>0.11269999999999999</v>
      </c>
      <c r="J40" s="221" t="str">
        <f t="shared" si="1"/>
        <v/>
      </c>
      <c r="K40" s="24"/>
      <c r="M40" s="103"/>
      <c r="N40" s="103"/>
    </row>
    <row r="41" spans="1:14" x14ac:dyDescent="0.25">
      <c r="A41" s="1"/>
      <c r="B41" s="1"/>
      <c r="C41" s="53" t="s">
        <v>6</v>
      </c>
      <c r="D41" s="224">
        <v>0</v>
      </c>
      <c r="E41" s="224">
        <v>0</v>
      </c>
      <c r="F41" s="221" t="str">
        <f t="shared" si="2"/>
        <v/>
      </c>
      <c r="G41" s="225"/>
      <c r="H41" s="224">
        <v>0</v>
      </c>
      <c r="I41" s="224">
        <v>0</v>
      </c>
      <c r="J41" s="221" t="str">
        <f t="shared" si="1"/>
        <v/>
      </c>
      <c r="K41" s="24"/>
      <c r="M41" s="103"/>
      <c r="N41" s="103"/>
    </row>
    <row r="42" spans="1:14" x14ac:dyDescent="0.25">
      <c r="A42" s="1"/>
      <c r="B42" s="1"/>
      <c r="C42" s="53" t="s">
        <v>7</v>
      </c>
      <c r="D42" s="224">
        <v>132.48351</v>
      </c>
      <c r="E42" s="224">
        <v>63.000149999999998</v>
      </c>
      <c r="F42" s="221">
        <f t="shared" si="2"/>
        <v>-0.52446798850664511</v>
      </c>
      <c r="G42" s="225"/>
      <c r="H42" s="224">
        <v>53.107199999999999</v>
      </c>
      <c r="I42" s="224">
        <v>20.551300000000001</v>
      </c>
      <c r="J42" s="221">
        <f t="shared" si="1"/>
        <v>-0.61302233972041442</v>
      </c>
      <c r="K42" s="24"/>
      <c r="M42" s="110"/>
      <c r="N42" s="110"/>
    </row>
    <row r="43" spans="1:14" ht="26.25" customHeight="1" x14ac:dyDescent="0.25">
      <c r="A43" s="1"/>
      <c r="B43" s="3"/>
      <c r="C43" s="1" t="s">
        <v>10</v>
      </c>
      <c r="D43" s="224">
        <v>1752.7277199999999</v>
      </c>
      <c r="E43" s="224">
        <v>2763.3308578508959</v>
      </c>
      <c r="F43" s="221">
        <f t="shared" si="2"/>
        <v>0.57658878005928726</v>
      </c>
      <c r="G43" s="225"/>
      <c r="H43" s="224">
        <v>882.40999999999985</v>
      </c>
      <c r="I43" s="224">
        <v>1784.9333000000001</v>
      </c>
      <c r="J43" s="221">
        <f t="shared" si="1"/>
        <v>1.0227935993472428</v>
      </c>
      <c r="K43" s="24"/>
      <c r="M43" s="103"/>
      <c r="N43" s="103"/>
    </row>
    <row r="44" spans="1:14" x14ac:dyDescent="0.25">
      <c r="A44" s="1"/>
      <c r="B44" s="1"/>
      <c r="C44" s="53" t="s">
        <v>31</v>
      </c>
      <c r="D44" s="224">
        <v>274.67944</v>
      </c>
      <c r="E44" s="224">
        <v>81.688960000000009</v>
      </c>
      <c r="F44" s="221">
        <f t="shared" si="2"/>
        <v>-0.70260256828832912</v>
      </c>
      <c r="G44" s="225"/>
      <c r="H44" s="224">
        <v>301.40219999999999</v>
      </c>
      <c r="I44" s="224">
        <v>103.0763</v>
      </c>
      <c r="J44" s="221">
        <f t="shared" si="1"/>
        <v>-0.65801079089668224</v>
      </c>
      <c r="K44" s="24"/>
      <c r="M44" s="103"/>
      <c r="N44" s="103"/>
    </row>
    <row r="45" spans="1:14" x14ac:dyDescent="0.25">
      <c r="A45" s="1"/>
      <c r="B45" s="1"/>
      <c r="C45" s="53" t="s">
        <v>6</v>
      </c>
      <c r="D45" s="224">
        <v>0</v>
      </c>
      <c r="E45" s="224">
        <v>1561.975997850896</v>
      </c>
      <c r="F45" s="221" t="str">
        <f t="shared" si="2"/>
        <v/>
      </c>
      <c r="G45" s="225"/>
      <c r="H45" s="224">
        <v>0</v>
      </c>
      <c r="I45" s="224">
        <v>1328.77</v>
      </c>
      <c r="J45" s="221" t="str">
        <f t="shared" si="1"/>
        <v/>
      </c>
      <c r="K45" s="24"/>
      <c r="M45" s="103"/>
      <c r="N45" s="103"/>
    </row>
    <row r="46" spans="1:14" x14ac:dyDescent="0.25">
      <c r="A46" s="1"/>
      <c r="B46" s="1"/>
      <c r="C46" s="53" t="s">
        <v>7</v>
      </c>
      <c r="D46" s="224">
        <v>1478.04828</v>
      </c>
      <c r="E46" s="224">
        <v>1119.6659</v>
      </c>
      <c r="F46" s="221">
        <f t="shared" si="2"/>
        <v>-0.24247000916641237</v>
      </c>
      <c r="G46" s="225"/>
      <c r="H46" s="224">
        <v>581.00779999999986</v>
      </c>
      <c r="I46" s="224">
        <v>353.0870000000001</v>
      </c>
      <c r="J46" s="221">
        <f t="shared" si="1"/>
        <v>-0.39228526708247258</v>
      </c>
      <c r="K46" s="24"/>
      <c r="M46" s="110"/>
      <c r="N46" s="110"/>
    </row>
    <row r="47" spans="1:14" ht="23.25" customHeight="1" x14ac:dyDescent="0.25">
      <c r="A47" s="1"/>
      <c r="B47" s="51" t="s">
        <v>14</v>
      </c>
      <c r="C47" s="54"/>
      <c r="D47" s="222">
        <v>59186.98924175532</v>
      </c>
      <c r="E47" s="222">
        <v>70807.083033944247</v>
      </c>
      <c r="F47" s="219">
        <f t="shared" si="2"/>
        <v>0.19632851647049429</v>
      </c>
      <c r="G47" s="223"/>
      <c r="H47" s="222">
        <v>40916.8033</v>
      </c>
      <c r="I47" s="222">
        <v>52458.595800000003</v>
      </c>
      <c r="J47" s="219">
        <f t="shared" si="1"/>
        <v>0.28207952648148354</v>
      </c>
      <c r="K47" s="24"/>
      <c r="M47" s="110"/>
      <c r="N47" s="110"/>
    </row>
    <row r="48" spans="1:14" ht="23.25" customHeight="1" x14ac:dyDescent="0.25">
      <c r="A48" s="1"/>
      <c r="B48" s="51"/>
      <c r="C48" s="54" t="s">
        <v>12</v>
      </c>
      <c r="D48" s="224">
        <v>1880.3747699999999</v>
      </c>
      <c r="E48" s="224">
        <v>1248.9799799999998</v>
      </c>
      <c r="F48" s="221">
        <f t="shared" si="2"/>
        <v>-0.33578135596873598</v>
      </c>
      <c r="G48" s="225"/>
      <c r="H48" s="224">
        <v>498.88780000000003</v>
      </c>
      <c r="I48" s="224">
        <v>324.49810000000002</v>
      </c>
      <c r="J48" s="221">
        <f t="shared" si="1"/>
        <v>-0.34955695448956658</v>
      </c>
      <c r="K48" s="24"/>
      <c r="M48" s="103"/>
      <c r="N48" s="103"/>
    </row>
    <row r="49" spans="1:14" x14ac:dyDescent="0.25">
      <c r="A49" s="1"/>
      <c r="B49" s="54"/>
      <c r="C49" s="52" t="s">
        <v>31</v>
      </c>
      <c r="D49" s="224">
        <v>20.189509999999999</v>
      </c>
      <c r="E49" s="224">
        <v>16.118639999999999</v>
      </c>
      <c r="F49" s="221">
        <f t="shared" si="2"/>
        <v>-0.20163292719833217</v>
      </c>
      <c r="G49" s="225"/>
      <c r="H49" s="224">
        <v>10.2149</v>
      </c>
      <c r="I49" s="224">
        <v>7.1665999999999999</v>
      </c>
      <c r="J49" s="221">
        <f t="shared" si="1"/>
        <v>-0.2984170182772225</v>
      </c>
      <c r="K49" s="24"/>
      <c r="M49" s="103"/>
      <c r="N49" s="103"/>
    </row>
    <row r="50" spans="1:14" x14ac:dyDescent="0.25">
      <c r="A50" s="1"/>
      <c r="B50" s="1"/>
      <c r="C50" s="211" t="s">
        <v>6</v>
      </c>
      <c r="D50" s="224">
        <v>0</v>
      </c>
      <c r="E50" s="224">
        <v>0</v>
      </c>
      <c r="F50" s="221" t="str">
        <f t="shared" si="2"/>
        <v/>
      </c>
      <c r="G50" s="226"/>
      <c r="H50" s="224">
        <v>0</v>
      </c>
      <c r="I50" s="224">
        <v>0</v>
      </c>
      <c r="J50" s="221" t="str">
        <f t="shared" si="1"/>
        <v/>
      </c>
      <c r="K50" s="24"/>
      <c r="M50" s="103"/>
      <c r="N50" s="103"/>
    </row>
    <row r="51" spans="1:14" x14ac:dyDescent="0.25">
      <c r="A51" s="1"/>
      <c r="B51" s="1"/>
      <c r="C51" s="53" t="s">
        <v>7</v>
      </c>
      <c r="D51" s="224">
        <v>1860.18526</v>
      </c>
      <c r="E51" s="224">
        <v>1232.8613399999999</v>
      </c>
      <c r="F51" s="221">
        <f t="shared" si="2"/>
        <v>-0.3372373351673586</v>
      </c>
      <c r="G51" s="225"/>
      <c r="H51" s="224">
        <v>488.67290000000003</v>
      </c>
      <c r="I51" s="224">
        <v>317.33150000000001</v>
      </c>
      <c r="J51" s="221">
        <f t="shared" si="1"/>
        <v>-0.3506259504056804</v>
      </c>
      <c r="K51" s="24"/>
      <c r="M51" s="110"/>
      <c r="N51" s="110"/>
    </row>
    <row r="52" spans="1:14" ht="24.75" customHeight="1" x14ac:dyDescent="0.25">
      <c r="A52" s="1"/>
      <c r="B52" s="3"/>
      <c r="C52" s="70" t="s">
        <v>9</v>
      </c>
      <c r="D52" s="224">
        <v>866.20646999999974</v>
      </c>
      <c r="E52" s="224">
        <v>593.39074999999991</v>
      </c>
      <c r="F52" s="221">
        <f t="shared" si="2"/>
        <v>-0.31495460891674004</v>
      </c>
      <c r="G52" s="225"/>
      <c r="H52" s="224">
        <v>205.4265</v>
      </c>
      <c r="I52" s="224">
        <v>147.78229999999999</v>
      </c>
      <c r="J52" s="221">
        <f t="shared" si="1"/>
        <v>-0.28060741919859422</v>
      </c>
      <c r="K52" s="24"/>
      <c r="M52" s="103"/>
      <c r="N52" s="103"/>
    </row>
    <row r="53" spans="1:14" x14ac:dyDescent="0.25">
      <c r="A53" s="1"/>
      <c r="B53" s="1"/>
      <c r="C53" s="211" t="s">
        <v>31</v>
      </c>
      <c r="D53" s="224">
        <v>0</v>
      </c>
      <c r="E53" s="224">
        <v>0</v>
      </c>
      <c r="F53" s="221" t="str">
        <f t="shared" si="2"/>
        <v/>
      </c>
      <c r="G53" s="226"/>
      <c r="H53" s="224">
        <v>0</v>
      </c>
      <c r="I53" s="224">
        <v>0.17</v>
      </c>
      <c r="J53" s="221" t="str">
        <f t="shared" si="1"/>
        <v/>
      </c>
      <c r="K53" s="24"/>
      <c r="M53" s="110"/>
      <c r="N53" s="110"/>
    </row>
    <row r="54" spans="1:14" x14ac:dyDescent="0.25">
      <c r="A54" s="1"/>
      <c r="B54" s="1"/>
      <c r="C54" s="211" t="s">
        <v>6</v>
      </c>
      <c r="D54" s="224">
        <v>0</v>
      </c>
      <c r="E54" s="224">
        <v>0</v>
      </c>
      <c r="F54" s="221" t="str">
        <f t="shared" si="2"/>
        <v/>
      </c>
      <c r="G54" s="226"/>
      <c r="H54" s="224">
        <v>0</v>
      </c>
      <c r="I54" s="224">
        <v>0</v>
      </c>
      <c r="J54" s="221" t="str">
        <f t="shared" si="1"/>
        <v/>
      </c>
      <c r="K54" s="24"/>
      <c r="M54" s="103"/>
      <c r="N54" s="103"/>
    </row>
    <row r="55" spans="1:14" x14ac:dyDescent="0.25">
      <c r="A55" s="1"/>
      <c r="B55" s="1"/>
      <c r="C55" s="53" t="s">
        <v>7</v>
      </c>
      <c r="D55" s="224">
        <v>866.20646999999974</v>
      </c>
      <c r="E55" s="224">
        <v>593.39074999999991</v>
      </c>
      <c r="F55" s="221">
        <f t="shared" si="2"/>
        <v>-0.31495460891674004</v>
      </c>
      <c r="G55" s="225"/>
      <c r="H55" s="224">
        <v>205.4265</v>
      </c>
      <c r="I55" s="224">
        <v>147.6123</v>
      </c>
      <c r="J55" s="221">
        <f t="shared" si="1"/>
        <v>-0.28143496579068428</v>
      </c>
      <c r="K55" s="24"/>
      <c r="M55" s="103"/>
      <c r="N55" s="103"/>
    </row>
    <row r="56" spans="1:14" ht="23.25" customHeight="1" x14ac:dyDescent="0.25">
      <c r="A56" s="1"/>
      <c r="B56" s="3"/>
      <c r="C56" s="1" t="s">
        <v>10</v>
      </c>
      <c r="D56" s="224">
        <v>56440.408001755321</v>
      </c>
      <c r="E56" s="224">
        <v>68964.712303944252</v>
      </c>
      <c r="F56" s="221">
        <f t="shared" si="2"/>
        <v>0.22190314963349345</v>
      </c>
      <c r="G56" s="225"/>
      <c r="H56" s="224">
        <v>40212.489000000001</v>
      </c>
      <c r="I56" s="224">
        <v>51986.315399999999</v>
      </c>
      <c r="J56" s="221">
        <f t="shared" si="1"/>
        <v>0.29279029209059898</v>
      </c>
      <c r="K56" s="24"/>
    </row>
    <row r="57" spans="1:14" x14ac:dyDescent="0.25">
      <c r="A57" s="1"/>
      <c r="B57" s="1"/>
      <c r="C57" s="211" t="s">
        <v>31</v>
      </c>
      <c r="D57" s="224">
        <v>10763.755351472229</v>
      </c>
      <c r="E57" s="224">
        <v>13089.341910863919</v>
      </c>
      <c r="F57" s="221">
        <f t="shared" si="2"/>
        <v>0.216057173677178</v>
      </c>
      <c r="G57" s="225"/>
      <c r="H57" s="224">
        <v>5196.9892</v>
      </c>
      <c r="I57" s="224">
        <v>6402.8825000000006</v>
      </c>
      <c r="J57" s="221">
        <f t="shared" si="1"/>
        <v>0.23203690706149643</v>
      </c>
      <c r="K57" s="24"/>
    </row>
    <row r="58" spans="1:14" x14ac:dyDescent="0.25">
      <c r="A58" s="1"/>
      <c r="B58" s="1"/>
      <c r="C58" s="53" t="s">
        <v>6</v>
      </c>
      <c r="D58" s="224">
        <v>37938.496270000003</v>
      </c>
      <c r="E58" s="224">
        <v>47875.825712131023</v>
      </c>
      <c r="F58" s="221">
        <f>IF(D58&lt;1,"",IFERROR((E58-D58)/D58,""))</f>
        <v>0.26193261249495009</v>
      </c>
      <c r="G58" s="225"/>
      <c r="H58" s="224">
        <v>32046.644799999998</v>
      </c>
      <c r="I58" s="224">
        <v>42818.814200000001</v>
      </c>
      <c r="J58" s="221">
        <f t="shared" si="1"/>
        <v>0.33614031881428047</v>
      </c>
      <c r="K58" s="24"/>
    </row>
    <row r="59" spans="1:14" x14ac:dyDescent="0.25">
      <c r="A59" s="1"/>
      <c r="B59" s="1"/>
      <c r="C59" s="53" t="s">
        <v>7</v>
      </c>
      <c r="D59" s="224">
        <v>7738.1563802830833</v>
      </c>
      <c r="E59" s="224">
        <v>7999.5446809493042</v>
      </c>
      <c r="F59" s="221">
        <f t="shared" si="2"/>
        <v>3.3779144258733441E-2</v>
      </c>
      <c r="G59" s="225"/>
      <c r="H59" s="224">
        <v>2968.855</v>
      </c>
      <c r="I59" s="224">
        <v>2764.6187</v>
      </c>
      <c r="J59" s="221">
        <f t="shared" si="1"/>
        <v>-6.8792952165060275E-2</v>
      </c>
      <c r="K59" s="24"/>
    </row>
    <row r="60" spans="1:14" ht="26.25" customHeight="1" x14ac:dyDescent="0.25">
      <c r="A60" s="1"/>
      <c r="B60" s="51" t="s">
        <v>15</v>
      </c>
      <c r="C60" s="54"/>
      <c r="D60" s="222">
        <v>763.95932000000005</v>
      </c>
      <c r="E60" s="222">
        <v>542.62842999999998</v>
      </c>
      <c r="F60" s="219">
        <f t="shared" si="2"/>
        <v>-0.28971554401613958</v>
      </c>
      <c r="G60" s="223"/>
      <c r="H60" s="222">
        <v>443.2115</v>
      </c>
      <c r="I60" s="222">
        <v>347.57470000000001</v>
      </c>
      <c r="J60" s="219">
        <f t="shared" si="1"/>
        <v>-0.21578140458900547</v>
      </c>
      <c r="K60" s="24"/>
    </row>
    <row r="61" spans="1:14" ht="22.5" customHeight="1" x14ac:dyDescent="0.25">
      <c r="A61" s="1"/>
      <c r="B61" s="51"/>
      <c r="C61" s="54" t="s">
        <v>12</v>
      </c>
      <c r="D61" s="224">
        <v>327.91875000000005</v>
      </c>
      <c r="E61" s="224">
        <v>246.38651999999999</v>
      </c>
      <c r="F61" s="221">
        <f t="shared" si="2"/>
        <v>-0.24863546229058278</v>
      </c>
      <c r="G61" s="225"/>
      <c r="H61" s="224">
        <v>216.0702</v>
      </c>
      <c r="I61" s="224">
        <v>169.30720000000002</v>
      </c>
      <c r="J61" s="221">
        <f t="shared" si="1"/>
        <v>-0.21642503223489393</v>
      </c>
      <c r="K61" s="24"/>
    </row>
    <row r="62" spans="1:14" x14ac:dyDescent="0.25">
      <c r="A62" s="1"/>
      <c r="B62" s="54"/>
      <c r="C62" s="52" t="s">
        <v>31</v>
      </c>
      <c r="D62" s="224">
        <v>10.84257</v>
      </c>
      <c r="E62" s="224">
        <v>3.08744</v>
      </c>
      <c r="F62" s="221">
        <f t="shared" si="2"/>
        <v>-0.71524832212289158</v>
      </c>
      <c r="G62" s="225"/>
      <c r="H62" s="224">
        <v>2.1516999999999999</v>
      </c>
      <c r="I62" s="224">
        <v>0.59540000000000004</v>
      </c>
      <c r="J62" s="221">
        <f t="shared" si="1"/>
        <v>-0.7232885625319514</v>
      </c>
      <c r="K62" s="24"/>
    </row>
    <row r="63" spans="1:14" x14ac:dyDescent="0.25">
      <c r="A63" s="1"/>
      <c r="B63" s="1"/>
      <c r="C63" s="53" t="s">
        <v>6</v>
      </c>
      <c r="D63" s="224">
        <v>0.33129999999999998</v>
      </c>
      <c r="E63" s="224">
        <v>0</v>
      </c>
      <c r="F63" s="221" t="str">
        <f t="shared" si="2"/>
        <v/>
      </c>
      <c r="G63" s="225"/>
      <c r="H63" s="224">
        <v>0.12620000000000001</v>
      </c>
      <c r="I63" s="224">
        <v>0</v>
      </c>
      <c r="J63" s="221" t="str">
        <f t="shared" si="1"/>
        <v/>
      </c>
      <c r="K63" s="24"/>
    </row>
    <row r="64" spans="1:14" x14ac:dyDescent="0.25">
      <c r="A64" s="1"/>
      <c r="B64" s="1"/>
      <c r="C64" s="53" t="s">
        <v>7</v>
      </c>
      <c r="D64" s="224">
        <v>316.74488000000002</v>
      </c>
      <c r="E64" s="224">
        <v>243.29908</v>
      </c>
      <c r="F64" s="221">
        <f t="shared" si="2"/>
        <v>-0.23187683412593763</v>
      </c>
      <c r="G64" s="225"/>
      <c r="H64" s="224">
        <v>213.79230000000001</v>
      </c>
      <c r="I64" s="224">
        <v>168.71180000000001</v>
      </c>
      <c r="J64" s="221">
        <f t="shared" si="1"/>
        <v>-0.21086119565578368</v>
      </c>
      <c r="K64" s="24"/>
    </row>
    <row r="65" spans="1:11" ht="23.25" customHeight="1" x14ac:dyDescent="0.25">
      <c r="A65" s="1"/>
      <c r="B65" s="3"/>
      <c r="C65" s="70" t="s">
        <v>9</v>
      </c>
      <c r="D65" s="224">
        <v>169.61457999999999</v>
      </c>
      <c r="E65" s="224">
        <v>153.22773000000001</v>
      </c>
      <c r="F65" s="221">
        <f t="shared" si="2"/>
        <v>-9.661227236479307E-2</v>
      </c>
      <c r="G65" s="225"/>
      <c r="H65" s="224">
        <v>115.0992</v>
      </c>
      <c r="I65" s="224">
        <v>114.5926</v>
      </c>
      <c r="J65" s="221">
        <f t="shared" si="1"/>
        <v>-4.4014206875459755E-3</v>
      </c>
      <c r="K65" s="24"/>
    </row>
    <row r="66" spans="1:11" x14ac:dyDescent="0.25">
      <c r="A66" s="1"/>
      <c r="B66" s="1"/>
      <c r="C66" s="211" t="s">
        <v>31</v>
      </c>
      <c r="D66" s="224">
        <v>0.17013</v>
      </c>
      <c r="E66" s="224">
        <v>0</v>
      </c>
      <c r="F66" s="221" t="str">
        <f t="shared" si="2"/>
        <v/>
      </c>
      <c r="G66" s="225"/>
      <c r="H66" s="224">
        <v>4.9599999999999998E-2</v>
      </c>
      <c r="I66" s="224">
        <v>0</v>
      </c>
      <c r="J66" s="221" t="str">
        <f t="shared" si="1"/>
        <v/>
      </c>
      <c r="K66" s="24"/>
    </row>
    <row r="67" spans="1:11" x14ac:dyDescent="0.25">
      <c r="A67" s="1"/>
      <c r="B67" s="1"/>
      <c r="C67" s="53" t="s">
        <v>6</v>
      </c>
      <c r="D67" s="224">
        <v>0</v>
      </c>
      <c r="E67" s="224">
        <v>0</v>
      </c>
      <c r="F67" s="221" t="str">
        <f t="shared" si="2"/>
        <v/>
      </c>
      <c r="G67" s="225"/>
      <c r="H67" s="224">
        <v>0</v>
      </c>
      <c r="I67" s="224">
        <v>0</v>
      </c>
      <c r="J67" s="221" t="str">
        <f t="shared" si="1"/>
        <v/>
      </c>
      <c r="K67" s="24"/>
    </row>
    <row r="68" spans="1:11" x14ac:dyDescent="0.25">
      <c r="A68" s="1"/>
      <c r="B68" s="1"/>
      <c r="C68" s="53" t="s">
        <v>7</v>
      </c>
      <c r="D68" s="224">
        <v>169.44444999999999</v>
      </c>
      <c r="E68" s="224">
        <v>153.22773000000001</v>
      </c>
      <c r="F68" s="221">
        <f t="shared" si="2"/>
        <v>-9.5705229649008752E-2</v>
      </c>
      <c r="G68" s="225"/>
      <c r="H68" s="224">
        <v>115.0496</v>
      </c>
      <c r="I68" s="224">
        <v>114.5926</v>
      </c>
      <c r="J68" s="221">
        <f t="shared" si="1"/>
        <v>-3.9721998164269469E-3</v>
      </c>
      <c r="K68" s="24"/>
    </row>
    <row r="69" spans="1:11" ht="23.25" customHeight="1" x14ac:dyDescent="0.25">
      <c r="A69" s="1"/>
      <c r="B69" s="3"/>
      <c r="C69" s="1" t="s">
        <v>10</v>
      </c>
      <c r="D69" s="224">
        <v>266.42599000000001</v>
      </c>
      <c r="E69" s="224">
        <v>143.01418000000001</v>
      </c>
      <c r="F69" s="221">
        <f t="shared" si="2"/>
        <v>-0.4632123540199663</v>
      </c>
      <c r="G69" s="225"/>
      <c r="H69" s="224">
        <v>112.0421</v>
      </c>
      <c r="I69" s="224">
        <v>63.674900000000001</v>
      </c>
      <c r="J69" s="221">
        <f t="shared" si="1"/>
        <v>-0.4316877316651509</v>
      </c>
      <c r="K69" s="24"/>
    </row>
    <row r="70" spans="1:11" x14ac:dyDescent="0.25">
      <c r="A70" s="1"/>
      <c r="B70" s="1"/>
      <c r="C70" s="53" t="s">
        <v>31</v>
      </c>
      <c r="D70" s="224">
        <v>68.910640000000001</v>
      </c>
      <c r="E70" s="224">
        <v>24.649650000000001</v>
      </c>
      <c r="F70" s="221">
        <f t="shared" si="2"/>
        <v>-0.6422954423293703</v>
      </c>
      <c r="G70" s="225"/>
      <c r="H70" s="224">
        <v>16.232199999999999</v>
      </c>
      <c r="I70" s="224">
        <v>4.5614999999999997</v>
      </c>
      <c r="J70" s="221">
        <f t="shared" si="1"/>
        <v>-0.71898448762336598</v>
      </c>
      <c r="K70" s="24"/>
    </row>
    <row r="71" spans="1:11" x14ac:dyDescent="0.25">
      <c r="A71" s="1"/>
      <c r="B71" s="1"/>
      <c r="C71" s="53" t="s">
        <v>6</v>
      </c>
      <c r="D71" s="224">
        <v>0</v>
      </c>
      <c r="E71" s="224">
        <v>0</v>
      </c>
      <c r="F71" s="221" t="str">
        <f t="shared" si="2"/>
        <v/>
      </c>
      <c r="G71" s="225"/>
      <c r="H71" s="224">
        <v>0</v>
      </c>
      <c r="I71" s="224">
        <v>0</v>
      </c>
      <c r="J71" s="221" t="str">
        <f t="shared" si="1"/>
        <v/>
      </c>
      <c r="K71" s="24"/>
    </row>
    <row r="72" spans="1:11" x14ac:dyDescent="0.25">
      <c r="A72" s="1"/>
      <c r="B72" s="1"/>
      <c r="C72" s="53" t="s">
        <v>7</v>
      </c>
      <c r="D72" s="224">
        <v>197.51535000000001</v>
      </c>
      <c r="E72" s="224">
        <v>118.36453</v>
      </c>
      <c r="F72" s="221">
        <f>IF(D72&lt;1,"",IFERROR((E72-D72)/D72,""))</f>
        <v>-0.4007325000310103</v>
      </c>
      <c r="G72" s="225"/>
      <c r="H72" s="224">
        <v>95.809899999999999</v>
      </c>
      <c r="I72" s="224">
        <v>59.113399999999999</v>
      </c>
      <c r="J72" s="221">
        <f t="shared" ref="J72" si="3">IF(H72&lt;1,"",IFERROR(($I72-$H72)/$H72,""))</f>
        <v>-0.38301365516507169</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127</v>
      </c>
      <c r="C75" s="5"/>
      <c r="D75" s="5"/>
      <c r="E75" s="5"/>
      <c r="F75" s="10" t="s">
        <v>41</v>
      </c>
      <c r="G75" s="5"/>
      <c r="H75" s="5"/>
      <c r="I75" s="5"/>
      <c r="J75" s="1"/>
      <c r="K75" s="1"/>
    </row>
    <row r="76" spans="1:11" ht="15" customHeight="1" x14ac:dyDescent="0.25">
      <c r="A76" s="47"/>
      <c r="B76" s="17" t="s">
        <v>175</v>
      </c>
      <c r="C76" s="5"/>
      <c r="D76" s="5"/>
      <c r="E76" s="5"/>
      <c r="F76" s="5"/>
      <c r="G76" s="5"/>
      <c r="H76" s="5"/>
      <c r="I76" s="5"/>
      <c r="J76" s="48"/>
      <c r="K76" s="1"/>
    </row>
    <row r="77" spans="1:11" ht="24.75" customHeight="1" x14ac:dyDescent="0.25">
      <c r="A77" s="16"/>
      <c r="B77" s="235" t="s">
        <v>125</v>
      </c>
      <c r="C77" s="235"/>
      <c r="D77" s="235"/>
      <c r="E77" s="235"/>
      <c r="F77" s="235"/>
      <c r="G77" s="235"/>
      <c r="H77" s="235"/>
      <c r="I77" s="235"/>
      <c r="J77" s="48"/>
      <c r="K77" s="1"/>
    </row>
    <row r="78" spans="1:11" x14ac:dyDescent="0.25">
      <c r="A78" s="16"/>
      <c r="B78" s="235"/>
      <c r="C78" s="235"/>
      <c r="D78" s="235"/>
      <c r="E78" s="235"/>
      <c r="F78" s="235"/>
      <c r="G78" s="235"/>
      <c r="H78" s="235"/>
      <c r="I78" s="235"/>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3"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N18" sqref="N18"/>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136</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34">
        <v>44927</v>
      </c>
      <c r="D4" s="234"/>
      <c r="E4" s="234"/>
      <c r="F4" s="234"/>
      <c r="G4" s="234"/>
      <c r="H4" s="234"/>
      <c r="I4" s="234"/>
      <c r="J4" s="234"/>
      <c r="K4" s="1"/>
    </row>
    <row r="5" spans="1:20" x14ac:dyDescent="0.25">
      <c r="A5" s="1"/>
      <c r="B5" s="57"/>
      <c r="C5" s="57"/>
      <c r="D5" s="58" t="s">
        <v>4</v>
      </c>
      <c r="E5" s="59"/>
      <c r="F5" s="59"/>
      <c r="G5" s="66"/>
      <c r="H5" s="58" t="s">
        <v>124</v>
      </c>
      <c r="I5" s="59"/>
      <c r="J5" s="59"/>
      <c r="K5" s="5"/>
    </row>
    <row r="6" spans="1:20" x14ac:dyDescent="0.25">
      <c r="A6" s="1"/>
      <c r="B6" s="60"/>
      <c r="C6" s="60"/>
      <c r="D6" s="60">
        <v>2022</v>
      </c>
      <c r="E6" s="60">
        <v>2023</v>
      </c>
      <c r="F6" s="61" t="s">
        <v>187</v>
      </c>
      <c r="G6" s="60"/>
      <c r="H6" s="62">
        <v>2022</v>
      </c>
      <c r="I6" s="60">
        <v>2023</v>
      </c>
      <c r="J6" s="60" t="s">
        <v>187</v>
      </c>
      <c r="K6" s="5"/>
    </row>
    <row r="7" spans="1:20" x14ac:dyDescent="0.25">
      <c r="A7" s="1"/>
      <c r="B7" s="49"/>
      <c r="C7" s="49"/>
      <c r="D7" s="50"/>
      <c r="E7" s="50"/>
      <c r="F7" s="50"/>
      <c r="G7" s="50"/>
      <c r="H7" s="63"/>
      <c r="I7" s="50"/>
      <c r="J7" s="50"/>
      <c r="K7" s="5"/>
    </row>
    <row r="8" spans="1:20" x14ac:dyDescent="0.25">
      <c r="A8" s="1"/>
      <c r="B8" s="56" t="s">
        <v>11</v>
      </c>
      <c r="C8" s="49"/>
      <c r="D8" s="144">
        <v>56631.75296993013</v>
      </c>
      <c r="E8" s="144">
        <v>51755.376425418399</v>
      </c>
      <c r="F8" s="219">
        <f t="shared" ref="F8:F35" si="0">IF(D8&lt;1,"",IFERROR((E8-D8)/D8,""))</f>
        <v>-8.6106756170887921E-2</v>
      </c>
      <c r="G8" s="50"/>
      <c r="H8" s="144">
        <v>46478.44</v>
      </c>
      <c r="I8" s="144">
        <v>40531.364399999999</v>
      </c>
      <c r="J8" s="219">
        <f t="shared" ref="J8:J71" si="1">IF(H8&lt;1,"",IFERROR(($I8-$H8)/$H8,""))</f>
        <v>-0.12795342528707943</v>
      </c>
      <c r="K8" s="24"/>
      <c r="N8" s="192"/>
    </row>
    <row r="9" spans="1:20" ht="22.5" customHeight="1" x14ac:dyDescent="0.25">
      <c r="A9" s="1"/>
      <c r="B9" s="56"/>
      <c r="C9" s="54" t="s">
        <v>12</v>
      </c>
      <c r="D9" s="224">
        <v>0</v>
      </c>
      <c r="E9" s="224">
        <v>0</v>
      </c>
      <c r="F9" s="221" t="str">
        <f t="shared" si="0"/>
        <v/>
      </c>
      <c r="G9" s="50"/>
      <c r="H9" s="224">
        <v>0</v>
      </c>
      <c r="I9" s="224">
        <v>0</v>
      </c>
      <c r="J9" s="221" t="str">
        <f t="shared" si="1"/>
        <v/>
      </c>
      <c r="K9" s="24"/>
      <c r="N9" s="192"/>
    </row>
    <row r="10" spans="1:20" x14ac:dyDescent="0.25">
      <c r="A10" s="1"/>
      <c r="B10" s="49"/>
      <c r="C10" s="52" t="s">
        <v>31</v>
      </c>
      <c r="D10" s="224">
        <v>0</v>
      </c>
      <c r="E10" s="224">
        <v>0</v>
      </c>
      <c r="F10" s="221" t="str">
        <f t="shared" si="0"/>
        <v/>
      </c>
      <c r="G10" s="50"/>
      <c r="H10" s="224">
        <v>0</v>
      </c>
      <c r="I10" s="224">
        <v>0</v>
      </c>
      <c r="J10" s="221" t="str">
        <f t="shared" si="1"/>
        <v/>
      </c>
      <c r="K10" s="24"/>
      <c r="M10" s="192"/>
      <c r="O10" s="104"/>
      <c r="P10" s="104"/>
      <c r="Q10" s="104"/>
      <c r="R10" s="104"/>
      <c r="S10" s="104"/>
      <c r="T10" s="104"/>
    </row>
    <row r="11" spans="1:20" x14ac:dyDescent="0.25">
      <c r="A11" s="1"/>
      <c r="B11" s="49"/>
      <c r="C11" s="53" t="s">
        <v>6</v>
      </c>
      <c r="D11" s="224">
        <v>0</v>
      </c>
      <c r="E11" s="224">
        <v>0</v>
      </c>
      <c r="F11" s="221" t="str">
        <f t="shared" si="0"/>
        <v/>
      </c>
      <c r="G11" s="50"/>
      <c r="H11" s="224">
        <v>0</v>
      </c>
      <c r="I11" s="224">
        <v>0</v>
      </c>
      <c r="J11" s="221" t="str">
        <f t="shared" si="1"/>
        <v/>
      </c>
      <c r="K11" s="24"/>
      <c r="O11" s="104"/>
      <c r="P11" s="104"/>
      <c r="Q11" s="104"/>
      <c r="R11" s="104"/>
      <c r="S11" s="104"/>
      <c r="T11" s="104"/>
    </row>
    <row r="12" spans="1:20" x14ac:dyDescent="0.25">
      <c r="A12" s="1"/>
      <c r="B12" s="49"/>
      <c r="C12" s="53" t="s">
        <v>7</v>
      </c>
      <c r="D12" s="224">
        <v>0</v>
      </c>
      <c r="E12" s="224">
        <v>0</v>
      </c>
      <c r="F12" s="221" t="str">
        <f t="shared" si="0"/>
        <v/>
      </c>
      <c r="G12" s="50"/>
      <c r="H12" s="224">
        <v>0</v>
      </c>
      <c r="I12" s="224">
        <v>0</v>
      </c>
      <c r="J12" s="221" t="str">
        <f t="shared" si="1"/>
        <v/>
      </c>
      <c r="K12" s="24"/>
      <c r="O12" s="106"/>
      <c r="P12" s="106"/>
      <c r="Q12" s="106"/>
      <c r="R12" s="106"/>
      <c r="S12" s="106"/>
      <c r="T12" s="106"/>
    </row>
    <row r="13" spans="1:20" ht="23.25" customHeight="1" x14ac:dyDescent="0.25">
      <c r="A13" s="1"/>
      <c r="B13" s="56"/>
      <c r="C13" s="70" t="s">
        <v>9</v>
      </c>
      <c r="D13" s="220">
        <v>14.19472</v>
      </c>
      <c r="E13" s="224">
        <v>0</v>
      </c>
      <c r="F13" s="221">
        <f t="shared" si="0"/>
        <v>-1</v>
      </c>
      <c r="G13" s="50"/>
      <c r="H13" s="220">
        <v>6.0472000000000001</v>
      </c>
      <c r="I13" s="224">
        <v>0</v>
      </c>
      <c r="J13" s="221">
        <f t="shared" si="1"/>
        <v>-1</v>
      </c>
      <c r="K13" s="24"/>
      <c r="O13" s="106"/>
      <c r="P13" s="106"/>
      <c r="Q13" s="106"/>
      <c r="R13" s="106"/>
      <c r="S13" s="106"/>
      <c r="T13" s="106"/>
    </row>
    <row r="14" spans="1:20" x14ac:dyDescent="0.25">
      <c r="A14" s="1"/>
      <c r="B14" s="49"/>
      <c r="C14" s="53" t="s">
        <v>32</v>
      </c>
      <c r="D14" s="224">
        <v>0</v>
      </c>
      <c r="E14" s="224">
        <v>0</v>
      </c>
      <c r="F14" s="221" t="str">
        <f t="shared" si="0"/>
        <v/>
      </c>
      <c r="G14" s="50"/>
      <c r="H14" s="224">
        <v>0</v>
      </c>
      <c r="I14" s="224">
        <v>0</v>
      </c>
      <c r="J14" s="221" t="str">
        <f t="shared" si="1"/>
        <v/>
      </c>
      <c r="K14" s="24"/>
      <c r="O14" s="109"/>
      <c r="P14" s="109"/>
      <c r="Q14" s="109"/>
      <c r="R14" s="109"/>
      <c r="S14" s="109"/>
      <c r="T14" s="109"/>
    </row>
    <row r="15" spans="1:20" x14ac:dyDescent="0.25">
      <c r="A15" s="1"/>
      <c r="B15" s="49"/>
      <c r="C15" s="53" t="s">
        <v>6</v>
      </c>
      <c r="D15" s="224">
        <v>0</v>
      </c>
      <c r="E15" s="224">
        <v>0</v>
      </c>
      <c r="F15" s="221" t="str">
        <f>IF(D15&lt;1,"",IFERROR((E15-D15)/D15,""))</f>
        <v/>
      </c>
      <c r="G15" s="50"/>
      <c r="H15" s="224">
        <v>0</v>
      </c>
      <c r="I15" s="224">
        <v>0</v>
      </c>
      <c r="J15" s="221" t="str">
        <f t="shared" si="1"/>
        <v/>
      </c>
      <c r="K15" s="24"/>
      <c r="O15" s="109"/>
      <c r="P15" s="109"/>
      <c r="Q15" s="109"/>
      <c r="R15" s="109"/>
      <c r="S15" s="109"/>
      <c r="T15" s="109"/>
    </row>
    <row r="16" spans="1:20" x14ac:dyDescent="0.25">
      <c r="A16" s="1"/>
      <c r="B16" s="49"/>
      <c r="C16" s="53" t="s">
        <v>7</v>
      </c>
      <c r="D16" s="220">
        <v>14.19472</v>
      </c>
      <c r="E16" s="224">
        <v>0</v>
      </c>
      <c r="F16" s="221">
        <f t="shared" si="0"/>
        <v>-1</v>
      </c>
      <c r="G16" s="50"/>
      <c r="H16" s="220">
        <v>6.0472000000000001</v>
      </c>
      <c r="I16" s="224">
        <v>0</v>
      </c>
      <c r="J16" s="221">
        <f t="shared" si="1"/>
        <v>-1</v>
      </c>
      <c r="K16" s="24"/>
      <c r="O16" s="109"/>
      <c r="P16" s="109"/>
      <c r="Q16" s="109"/>
      <c r="R16" s="109"/>
      <c r="S16" s="109"/>
      <c r="T16" s="109"/>
    </row>
    <row r="17" spans="1:20" s="166" customFormat="1" ht="23.25" customHeight="1" x14ac:dyDescent="0.25">
      <c r="A17" s="1"/>
      <c r="B17" s="56"/>
      <c r="C17" s="1" t="s">
        <v>10</v>
      </c>
      <c r="D17" s="220">
        <v>56617.558249930131</v>
      </c>
      <c r="E17" s="220">
        <v>51755.376425418399</v>
      </c>
      <c r="F17" s="221">
        <f t="shared" si="0"/>
        <v>-8.5877631865512893E-2</v>
      </c>
      <c r="G17" s="50"/>
      <c r="H17" s="220">
        <v>46472.392800000001</v>
      </c>
      <c r="I17" s="220">
        <v>40531.364399999999</v>
      </c>
      <c r="J17" s="221">
        <f t="shared" si="1"/>
        <v>-0.1278399506039638</v>
      </c>
      <c r="K17" s="24"/>
      <c r="O17" s="109"/>
      <c r="P17" s="109"/>
      <c r="Q17" s="109"/>
      <c r="R17" s="109"/>
      <c r="S17" s="109"/>
      <c r="T17" s="109"/>
    </row>
    <row r="18" spans="1:20" x14ac:dyDescent="0.25">
      <c r="A18" s="1"/>
      <c r="B18" s="49"/>
      <c r="C18" s="53" t="s">
        <v>31</v>
      </c>
      <c r="D18" s="220">
        <v>2874.3140999501579</v>
      </c>
      <c r="E18" s="220">
        <v>3024.761533056103</v>
      </c>
      <c r="F18" s="221">
        <f t="shared" si="0"/>
        <v>5.2342029393570411E-2</v>
      </c>
      <c r="G18" s="50"/>
      <c r="H18" s="220">
        <v>1655.6868999999999</v>
      </c>
      <c r="I18" s="220">
        <v>1159.7414999999999</v>
      </c>
      <c r="J18" s="221">
        <f t="shared" si="1"/>
        <v>-0.29954057134836309</v>
      </c>
      <c r="K18" s="24"/>
      <c r="N18" s="108"/>
      <c r="O18" s="109"/>
      <c r="P18" s="109"/>
      <c r="Q18" s="109"/>
      <c r="R18" s="109"/>
      <c r="S18" s="109"/>
      <c r="T18" s="109"/>
    </row>
    <row r="19" spans="1:20" x14ac:dyDescent="0.25">
      <c r="A19" s="1"/>
      <c r="B19" s="49"/>
      <c r="C19" s="53" t="s">
        <v>6</v>
      </c>
      <c r="D19" s="220">
        <v>52131.270311079003</v>
      </c>
      <c r="E19" s="220">
        <v>44811.227545975613</v>
      </c>
      <c r="F19" s="221">
        <f t="shared" si="0"/>
        <v>-0.14041558399446341</v>
      </c>
      <c r="G19" s="50"/>
      <c r="H19" s="220">
        <v>44374.165999999997</v>
      </c>
      <c r="I19" s="220">
        <v>38690.769999999997</v>
      </c>
      <c r="J19" s="221">
        <f t="shared" si="1"/>
        <v>-0.12807893673990406</v>
      </c>
      <c r="K19" s="24"/>
      <c r="N19" s="107"/>
      <c r="O19" s="106"/>
      <c r="P19" s="106"/>
      <c r="Q19" s="106"/>
      <c r="R19" s="106"/>
      <c r="S19" s="106"/>
      <c r="T19" s="106"/>
    </row>
    <row r="20" spans="1:20" x14ac:dyDescent="0.25">
      <c r="A20" s="1"/>
      <c r="B20" s="49"/>
      <c r="C20" s="53" t="s">
        <v>7</v>
      </c>
      <c r="D20" s="220">
        <v>1611.9738389009731</v>
      </c>
      <c r="E20" s="220">
        <v>3919.3873463866876</v>
      </c>
      <c r="F20" s="221">
        <f t="shared" si="0"/>
        <v>1.4314211879883143</v>
      </c>
      <c r="G20" s="50"/>
      <c r="H20" s="220">
        <v>442.53989999999999</v>
      </c>
      <c r="I20" s="220">
        <v>680.85289999999998</v>
      </c>
      <c r="J20" s="221">
        <f t="shared" si="1"/>
        <v>0.53851189463368165</v>
      </c>
      <c r="K20" s="24"/>
      <c r="N20" s="108"/>
      <c r="O20" s="109"/>
      <c r="P20" s="109"/>
      <c r="Q20" s="109"/>
      <c r="R20" s="109"/>
      <c r="S20" s="109"/>
      <c r="T20" s="109"/>
    </row>
    <row r="21" spans="1:20" ht="21" customHeight="1" x14ac:dyDescent="0.25">
      <c r="A21" s="1"/>
      <c r="B21" s="51" t="s">
        <v>8</v>
      </c>
      <c r="C21" s="54"/>
      <c r="D21" s="222">
        <v>5031.151518340359</v>
      </c>
      <c r="E21" s="222">
        <v>5850.2545494501337</v>
      </c>
      <c r="F21" s="219">
        <f t="shared" si="0"/>
        <v>0.16280627369775075</v>
      </c>
      <c r="G21" s="223"/>
      <c r="H21" s="222">
        <v>5584.2125999999998</v>
      </c>
      <c r="I21" s="222">
        <v>5910.210500000001</v>
      </c>
      <c r="J21" s="219">
        <f t="shared" si="1"/>
        <v>5.8378490102615581E-2</v>
      </c>
      <c r="K21" s="24"/>
      <c r="N21" s="108"/>
      <c r="O21" s="109"/>
      <c r="P21" s="109"/>
      <c r="Q21" s="109"/>
      <c r="R21" s="109"/>
      <c r="S21" s="109"/>
      <c r="T21" s="109"/>
    </row>
    <row r="22" spans="1:20" s="166" customFormat="1" ht="23.25" customHeight="1" x14ac:dyDescent="0.25">
      <c r="A22" s="1"/>
      <c r="B22" s="51"/>
      <c r="C22" s="54" t="s">
        <v>12</v>
      </c>
      <c r="D22" s="224">
        <v>0</v>
      </c>
      <c r="E22" s="224">
        <v>0</v>
      </c>
      <c r="F22" s="221" t="str">
        <f t="shared" si="0"/>
        <v/>
      </c>
      <c r="G22" s="225"/>
      <c r="H22" s="224">
        <v>0</v>
      </c>
      <c r="I22" s="224">
        <v>0</v>
      </c>
      <c r="J22" s="221" t="str">
        <f t="shared" si="1"/>
        <v/>
      </c>
      <c r="K22" s="24"/>
      <c r="N22" s="108"/>
      <c r="O22" s="109"/>
      <c r="P22" s="109"/>
      <c r="Q22" s="109"/>
      <c r="R22" s="109"/>
      <c r="S22" s="109"/>
      <c r="T22" s="109"/>
    </row>
    <row r="23" spans="1:20" x14ac:dyDescent="0.25">
      <c r="A23" s="1"/>
      <c r="B23" s="54"/>
      <c r="C23" s="52" t="s">
        <v>31</v>
      </c>
      <c r="D23" s="224">
        <v>0</v>
      </c>
      <c r="E23" s="224">
        <v>0</v>
      </c>
      <c r="F23" s="221" t="str">
        <f t="shared" si="0"/>
        <v/>
      </c>
      <c r="G23" s="154"/>
      <c r="H23" s="224">
        <v>0</v>
      </c>
      <c r="I23" s="224">
        <v>0</v>
      </c>
      <c r="J23" s="221" t="str">
        <f t="shared" si="1"/>
        <v/>
      </c>
      <c r="K23" s="24"/>
      <c r="N23" s="105"/>
      <c r="O23" s="106"/>
      <c r="P23" s="106"/>
      <c r="Q23" s="106"/>
      <c r="R23" s="106"/>
      <c r="S23" s="106"/>
      <c r="T23" s="106"/>
    </row>
    <row r="24" spans="1:20" x14ac:dyDescent="0.25">
      <c r="A24" s="1"/>
      <c r="B24" s="1"/>
      <c r="C24" s="53" t="s">
        <v>6</v>
      </c>
      <c r="D24" s="224">
        <v>0</v>
      </c>
      <c r="E24" s="224">
        <v>0</v>
      </c>
      <c r="F24" s="221" t="str">
        <f t="shared" si="0"/>
        <v/>
      </c>
      <c r="G24" s="225"/>
      <c r="H24" s="224">
        <v>0</v>
      </c>
      <c r="I24" s="224">
        <v>0</v>
      </c>
      <c r="J24" s="221" t="str">
        <f t="shared" si="1"/>
        <v/>
      </c>
      <c r="K24" s="24"/>
      <c r="N24" s="107"/>
      <c r="O24" s="106"/>
      <c r="P24" s="106"/>
      <c r="Q24" s="106"/>
      <c r="R24" s="106"/>
      <c r="S24" s="106"/>
      <c r="T24" s="106"/>
    </row>
    <row r="25" spans="1:20" x14ac:dyDescent="0.25">
      <c r="A25" s="1"/>
      <c r="B25" s="1"/>
      <c r="C25" s="53" t="s">
        <v>7</v>
      </c>
      <c r="D25" s="224">
        <v>0</v>
      </c>
      <c r="E25" s="224">
        <v>0</v>
      </c>
      <c r="F25" s="221" t="str">
        <f t="shared" si="0"/>
        <v/>
      </c>
      <c r="G25" s="225"/>
      <c r="H25" s="224">
        <v>0</v>
      </c>
      <c r="I25" s="224">
        <v>0</v>
      </c>
      <c r="J25" s="221" t="str">
        <f t="shared" si="1"/>
        <v/>
      </c>
      <c r="K25" s="24"/>
      <c r="N25" s="108"/>
      <c r="O25" s="109"/>
      <c r="P25" s="109"/>
      <c r="Q25" s="109"/>
      <c r="R25" s="109"/>
      <c r="S25" s="109"/>
      <c r="T25" s="109"/>
    </row>
    <row r="26" spans="1:20" s="166" customFormat="1" ht="23.25" customHeight="1" x14ac:dyDescent="0.25">
      <c r="A26" s="1"/>
      <c r="B26" s="3"/>
      <c r="C26" s="70" t="s">
        <v>9</v>
      </c>
      <c r="D26" s="224">
        <v>0</v>
      </c>
      <c r="E26" s="224">
        <v>0</v>
      </c>
      <c r="F26" s="221" t="str">
        <f t="shared" si="0"/>
        <v/>
      </c>
      <c r="G26" s="225"/>
      <c r="H26" s="224">
        <v>0</v>
      </c>
      <c r="I26" s="224">
        <v>0</v>
      </c>
      <c r="J26" s="221" t="str">
        <f t="shared" si="1"/>
        <v/>
      </c>
      <c r="K26" s="24"/>
      <c r="N26" s="167"/>
      <c r="O26" s="109"/>
      <c r="P26" s="109"/>
      <c r="Q26" s="109"/>
      <c r="R26" s="109"/>
      <c r="S26" s="109"/>
      <c r="T26" s="109"/>
    </row>
    <row r="27" spans="1:20" x14ac:dyDescent="0.25">
      <c r="A27" s="1"/>
      <c r="B27" s="1"/>
      <c r="C27" s="211" t="s">
        <v>31</v>
      </c>
      <c r="D27" s="224">
        <v>0</v>
      </c>
      <c r="E27" s="224">
        <v>0</v>
      </c>
      <c r="F27" s="221" t="str">
        <f t="shared" si="0"/>
        <v/>
      </c>
      <c r="G27" s="225"/>
      <c r="H27" s="224">
        <v>0</v>
      </c>
      <c r="I27" s="224">
        <v>0</v>
      </c>
      <c r="J27" s="221" t="str">
        <f t="shared" si="1"/>
        <v/>
      </c>
      <c r="K27" s="24"/>
      <c r="N27" s="108"/>
      <c r="O27" s="109"/>
      <c r="P27" s="109"/>
      <c r="Q27" s="109"/>
      <c r="R27" s="109"/>
      <c r="S27" s="109"/>
      <c r="T27" s="109"/>
    </row>
    <row r="28" spans="1:20" x14ac:dyDescent="0.25">
      <c r="A28" s="1"/>
      <c r="B28" s="1"/>
      <c r="C28" s="53" t="s">
        <v>6</v>
      </c>
      <c r="D28" s="224">
        <v>0</v>
      </c>
      <c r="E28" s="224">
        <v>0</v>
      </c>
      <c r="F28" s="221" t="str">
        <f t="shared" si="0"/>
        <v/>
      </c>
      <c r="G28" s="225"/>
      <c r="H28" s="224">
        <v>0</v>
      </c>
      <c r="I28" s="224">
        <v>0</v>
      </c>
      <c r="J28" s="221" t="str">
        <f t="shared" si="1"/>
        <v/>
      </c>
      <c r="K28" s="24"/>
      <c r="N28" s="107"/>
      <c r="O28" s="106"/>
      <c r="P28" s="106"/>
      <c r="Q28" s="106"/>
      <c r="R28" s="106"/>
      <c r="S28" s="106"/>
      <c r="T28" s="106"/>
    </row>
    <row r="29" spans="1:20" x14ac:dyDescent="0.25">
      <c r="A29" s="1"/>
      <c r="B29" s="1"/>
      <c r="C29" s="53" t="s">
        <v>7</v>
      </c>
      <c r="D29" s="224">
        <v>0</v>
      </c>
      <c r="E29" s="224">
        <v>0</v>
      </c>
      <c r="F29" s="221" t="str">
        <f t="shared" si="0"/>
        <v/>
      </c>
      <c r="G29" s="225"/>
      <c r="H29" s="224">
        <v>0</v>
      </c>
      <c r="I29" s="224">
        <v>0</v>
      </c>
      <c r="J29" s="221" t="str">
        <f t="shared" si="1"/>
        <v/>
      </c>
      <c r="K29" s="24"/>
      <c r="N29" s="108"/>
      <c r="O29" s="109"/>
      <c r="P29" s="109"/>
      <c r="Q29" s="109"/>
      <c r="R29" s="109"/>
      <c r="S29" s="109"/>
      <c r="T29" s="109"/>
    </row>
    <row r="30" spans="1:20" s="166" customFormat="1" ht="22.5" customHeight="1" x14ac:dyDescent="0.25">
      <c r="A30" s="1"/>
      <c r="B30" s="3"/>
      <c r="C30" s="1" t="s">
        <v>10</v>
      </c>
      <c r="D30" s="224">
        <v>5031.151518340359</v>
      </c>
      <c r="E30" s="224">
        <v>5850.2545494501337</v>
      </c>
      <c r="F30" s="221">
        <f t="shared" si="0"/>
        <v>0.16280627369775075</v>
      </c>
      <c r="G30" s="225"/>
      <c r="H30" s="224">
        <v>5584.2125999999998</v>
      </c>
      <c r="I30" s="224">
        <v>5910.210500000001</v>
      </c>
      <c r="J30" s="221">
        <f t="shared" si="1"/>
        <v>5.8378490102615581E-2</v>
      </c>
      <c r="K30" s="24"/>
      <c r="N30" s="108"/>
      <c r="O30" s="109"/>
      <c r="P30" s="109"/>
      <c r="Q30" s="109"/>
      <c r="R30" s="109"/>
      <c r="S30" s="109"/>
      <c r="T30" s="109"/>
    </row>
    <row r="31" spans="1:20" x14ac:dyDescent="0.25">
      <c r="A31" s="1"/>
      <c r="B31" s="1"/>
      <c r="C31" s="53" t="s">
        <v>31</v>
      </c>
      <c r="D31" s="224">
        <v>1461.7759183403591</v>
      </c>
      <c r="E31" s="224">
        <v>1564.8628194501341</v>
      </c>
      <c r="F31" s="221">
        <f t="shared" si="0"/>
        <v>7.0521685175122917E-2</v>
      </c>
      <c r="G31" s="225"/>
      <c r="H31" s="224">
        <v>1069.6596</v>
      </c>
      <c r="I31" s="224">
        <v>679.96780000000001</v>
      </c>
      <c r="J31" s="221">
        <f t="shared" si="1"/>
        <v>-0.36431384339466494</v>
      </c>
      <c r="K31" s="24"/>
      <c r="N31" s="108"/>
      <c r="O31" s="109"/>
      <c r="P31" s="109"/>
      <c r="Q31" s="109"/>
      <c r="R31" s="109"/>
      <c r="S31" s="109"/>
      <c r="T31" s="109"/>
    </row>
    <row r="32" spans="1:20" x14ac:dyDescent="0.25">
      <c r="A32" s="1"/>
      <c r="B32" s="1"/>
      <c r="C32" s="53" t="s">
        <v>6</v>
      </c>
      <c r="D32" s="224">
        <v>2850.9651399999998</v>
      </c>
      <c r="E32" s="224">
        <v>2176.03496</v>
      </c>
      <c r="F32" s="221">
        <f t="shared" si="0"/>
        <v>-0.23673743692285198</v>
      </c>
      <c r="G32" s="225"/>
      <c r="H32" s="224">
        <v>4280.4297999999999</v>
      </c>
      <c r="I32" s="224">
        <v>4827.9279000000006</v>
      </c>
      <c r="J32" s="221">
        <f t="shared" si="1"/>
        <v>0.12790727230242177</v>
      </c>
      <c r="K32" s="24"/>
      <c r="N32" s="105"/>
      <c r="O32" s="106"/>
      <c r="P32" s="106"/>
      <c r="Q32" s="106"/>
      <c r="R32" s="106"/>
      <c r="S32" s="106"/>
      <c r="T32" s="106"/>
    </row>
    <row r="33" spans="1:20" x14ac:dyDescent="0.25">
      <c r="A33" s="1"/>
      <c r="B33" s="1"/>
      <c r="C33" s="53" t="s">
        <v>7</v>
      </c>
      <c r="D33" s="224">
        <v>718.41045999999994</v>
      </c>
      <c r="E33" s="224">
        <v>2109.3567699999999</v>
      </c>
      <c r="F33" s="221">
        <f t="shared" si="0"/>
        <v>1.9361442899926595</v>
      </c>
      <c r="G33" s="225"/>
      <c r="H33" s="224">
        <v>234.1232</v>
      </c>
      <c r="I33" s="224">
        <v>402.31479999999999</v>
      </c>
      <c r="J33" s="221">
        <f t="shared" si="1"/>
        <v>0.71838929247507288</v>
      </c>
      <c r="K33" s="24"/>
      <c r="N33" s="107"/>
      <c r="O33" s="106"/>
      <c r="P33" s="106"/>
      <c r="Q33" s="106"/>
      <c r="R33" s="106"/>
      <c r="S33" s="106"/>
      <c r="T33" s="106"/>
    </row>
    <row r="34" spans="1:20" ht="21" customHeight="1" x14ac:dyDescent="0.25">
      <c r="A34" s="1"/>
      <c r="B34" s="51" t="s">
        <v>13</v>
      </c>
      <c r="C34" s="54"/>
      <c r="D34" s="222">
        <v>6626.2786100000003</v>
      </c>
      <c r="E34" s="222">
        <v>13378.180420000001</v>
      </c>
      <c r="F34" s="219">
        <f t="shared" si="0"/>
        <v>1.018958333537382</v>
      </c>
      <c r="G34" s="223"/>
      <c r="H34" s="222">
        <v>6760.5266999999994</v>
      </c>
      <c r="I34" s="222">
        <v>8347.6798999999992</v>
      </c>
      <c r="J34" s="219">
        <f t="shared" si="1"/>
        <v>0.23476768459475206</v>
      </c>
      <c r="K34" s="24"/>
      <c r="N34" s="108"/>
      <c r="O34" s="109"/>
      <c r="P34" s="109"/>
      <c r="Q34" s="109"/>
      <c r="R34" s="109"/>
      <c r="S34" s="109"/>
      <c r="T34" s="109"/>
    </row>
    <row r="35" spans="1:20" s="166" customFormat="1" ht="22.5" customHeight="1" x14ac:dyDescent="0.25">
      <c r="A35" s="1"/>
      <c r="B35" s="51"/>
      <c r="C35" s="54" t="s">
        <v>12</v>
      </c>
      <c r="D35" s="224">
        <v>0</v>
      </c>
      <c r="E35" s="224">
        <v>0</v>
      </c>
      <c r="F35" s="221" t="str">
        <f t="shared" si="0"/>
        <v/>
      </c>
      <c r="G35" s="225"/>
      <c r="H35" s="224">
        <v>0</v>
      </c>
      <c r="I35" s="224">
        <v>0</v>
      </c>
      <c r="J35" s="221" t="str">
        <f t="shared" si="1"/>
        <v/>
      </c>
      <c r="K35" s="24"/>
      <c r="N35" s="108"/>
      <c r="O35" s="109"/>
      <c r="P35" s="109"/>
      <c r="Q35" s="109"/>
      <c r="R35" s="109"/>
      <c r="S35" s="109"/>
      <c r="T35" s="109"/>
    </row>
    <row r="36" spans="1:20" x14ac:dyDescent="0.25">
      <c r="A36" s="1"/>
      <c r="B36" s="54"/>
      <c r="C36" s="52" t="s">
        <v>31</v>
      </c>
      <c r="D36" s="224">
        <v>0</v>
      </c>
      <c r="E36" s="224">
        <v>0</v>
      </c>
      <c r="F36" s="221" t="str">
        <f>IF(D36&lt;1,"",IFERROR((E36-D36)/D36,""))</f>
        <v/>
      </c>
      <c r="G36" s="225"/>
      <c r="H36" s="224">
        <v>0</v>
      </c>
      <c r="I36" s="224">
        <v>0</v>
      </c>
      <c r="J36" s="221" t="str">
        <f t="shared" si="1"/>
        <v/>
      </c>
      <c r="K36" s="24"/>
      <c r="N36" s="108"/>
      <c r="O36" s="109"/>
      <c r="P36" s="109"/>
      <c r="Q36" s="109"/>
      <c r="R36" s="109"/>
      <c r="S36" s="109"/>
      <c r="T36" s="109"/>
    </row>
    <row r="37" spans="1:20" x14ac:dyDescent="0.25">
      <c r="A37" s="1"/>
      <c r="B37" s="1"/>
      <c r="C37" s="53" t="s">
        <v>6</v>
      </c>
      <c r="D37" s="224">
        <v>0</v>
      </c>
      <c r="E37" s="224">
        <v>0</v>
      </c>
      <c r="F37" s="221" t="str">
        <f t="shared" ref="F37:F71" si="2">IF(D37&lt;1,"",IFERROR((E37-D37)/D37,""))</f>
        <v/>
      </c>
      <c r="G37" s="225"/>
      <c r="H37" s="224">
        <v>0</v>
      </c>
      <c r="I37" s="224">
        <v>0</v>
      </c>
      <c r="J37" s="221" t="str">
        <f t="shared" si="1"/>
        <v/>
      </c>
      <c r="K37" s="24"/>
      <c r="N37" s="105"/>
      <c r="O37" s="106"/>
      <c r="P37" s="106"/>
      <c r="Q37" s="106"/>
      <c r="R37" s="106"/>
      <c r="S37" s="106"/>
      <c r="T37" s="106"/>
    </row>
    <row r="38" spans="1:20" x14ac:dyDescent="0.25">
      <c r="A38" s="1"/>
      <c r="B38" s="1"/>
      <c r="C38" s="53" t="s">
        <v>7</v>
      </c>
      <c r="D38" s="224">
        <v>0</v>
      </c>
      <c r="E38" s="224">
        <v>0</v>
      </c>
      <c r="F38" s="221" t="str">
        <f t="shared" si="2"/>
        <v/>
      </c>
      <c r="G38" s="225"/>
      <c r="H38" s="224">
        <v>0</v>
      </c>
      <c r="I38" s="224">
        <v>0</v>
      </c>
      <c r="J38" s="221" t="str">
        <f t="shared" si="1"/>
        <v/>
      </c>
      <c r="K38" s="24"/>
      <c r="N38" s="107"/>
      <c r="O38" s="106"/>
      <c r="P38" s="106"/>
      <c r="Q38" s="106"/>
      <c r="R38" s="106"/>
      <c r="S38" s="106"/>
      <c r="T38" s="106"/>
    </row>
    <row r="39" spans="1:20" s="166" customFormat="1" ht="23.25" customHeight="1" x14ac:dyDescent="0.25">
      <c r="A39" s="1"/>
      <c r="B39" s="3"/>
      <c r="C39" s="70" t="s">
        <v>9</v>
      </c>
      <c r="D39" s="224">
        <v>14.19472</v>
      </c>
      <c r="E39" s="224">
        <v>0</v>
      </c>
      <c r="F39" s="221">
        <f t="shared" si="2"/>
        <v>-1</v>
      </c>
      <c r="G39" s="225"/>
      <c r="H39" s="224">
        <v>6.0472000000000001</v>
      </c>
      <c r="I39" s="224">
        <v>0</v>
      </c>
      <c r="J39" s="221">
        <f t="shared" si="1"/>
        <v>-1</v>
      </c>
      <c r="K39" s="24"/>
      <c r="N39" s="108"/>
      <c r="O39" s="109"/>
      <c r="P39" s="109"/>
      <c r="Q39" s="109"/>
      <c r="R39" s="109"/>
      <c r="S39" s="109"/>
      <c r="T39" s="109"/>
    </row>
    <row r="40" spans="1:20" x14ac:dyDescent="0.25">
      <c r="A40" s="1"/>
      <c r="B40" s="1"/>
      <c r="C40" s="211" t="s">
        <v>31</v>
      </c>
      <c r="D40" s="224">
        <v>0</v>
      </c>
      <c r="E40" s="224">
        <v>0</v>
      </c>
      <c r="F40" s="221" t="str">
        <f t="shared" si="2"/>
        <v/>
      </c>
      <c r="G40" s="225"/>
      <c r="H40" s="224">
        <v>0</v>
      </c>
      <c r="I40" s="224">
        <v>0</v>
      </c>
      <c r="J40" s="221" t="str">
        <f t="shared" si="1"/>
        <v/>
      </c>
      <c r="K40" s="24"/>
      <c r="N40" s="108"/>
      <c r="O40" s="109"/>
      <c r="P40" s="109"/>
      <c r="Q40" s="109"/>
      <c r="R40" s="109"/>
      <c r="S40" s="109"/>
      <c r="T40" s="109"/>
    </row>
    <row r="41" spans="1:20" x14ac:dyDescent="0.25">
      <c r="A41" s="1"/>
      <c r="B41" s="1"/>
      <c r="C41" s="53" t="s">
        <v>6</v>
      </c>
      <c r="D41" s="224">
        <v>0</v>
      </c>
      <c r="E41" s="224">
        <v>0</v>
      </c>
      <c r="F41" s="221" t="str">
        <f t="shared" si="2"/>
        <v/>
      </c>
      <c r="G41" s="225"/>
      <c r="H41" s="224">
        <v>0</v>
      </c>
      <c r="I41" s="224">
        <v>0</v>
      </c>
      <c r="J41" s="221" t="str">
        <f t="shared" si="1"/>
        <v/>
      </c>
      <c r="K41" s="24"/>
      <c r="N41" s="105"/>
      <c r="O41" s="106"/>
      <c r="P41" s="106"/>
      <c r="Q41" s="106"/>
      <c r="R41" s="106"/>
      <c r="S41" s="106"/>
      <c r="T41" s="106"/>
    </row>
    <row r="42" spans="1:20" x14ac:dyDescent="0.25">
      <c r="A42" s="1"/>
      <c r="B42" s="1"/>
      <c r="C42" s="53" t="s">
        <v>7</v>
      </c>
      <c r="D42" s="224">
        <v>14.19472</v>
      </c>
      <c r="E42" s="224">
        <v>0</v>
      </c>
      <c r="F42" s="221">
        <f t="shared" si="2"/>
        <v>-1</v>
      </c>
      <c r="G42" s="225"/>
      <c r="H42" s="224">
        <v>6.0472000000000001</v>
      </c>
      <c r="I42" s="224">
        <v>0</v>
      </c>
      <c r="J42" s="221">
        <f t="shared" si="1"/>
        <v>-1</v>
      </c>
      <c r="K42" s="24"/>
    </row>
    <row r="43" spans="1:20" s="166" customFormat="1" ht="23.25" customHeight="1" x14ac:dyDescent="0.25">
      <c r="A43" s="1"/>
      <c r="B43" s="3"/>
      <c r="C43" s="1" t="s">
        <v>10</v>
      </c>
      <c r="D43" s="224">
        <v>6612.0838899999999</v>
      </c>
      <c r="E43" s="224">
        <v>13378.180420000001</v>
      </c>
      <c r="F43" s="221">
        <f t="shared" si="2"/>
        <v>1.0232926022358741</v>
      </c>
      <c r="G43" s="225"/>
      <c r="H43" s="224">
        <v>6754.4794999999995</v>
      </c>
      <c r="I43" s="224">
        <v>8347.6798999999992</v>
      </c>
      <c r="J43" s="221">
        <f t="shared" si="1"/>
        <v>0.23587315647341883</v>
      </c>
      <c r="K43" s="24"/>
    </row>
    <row r="44" spans="1:20" x14ac:dyDescent="0.25">
      <c r="A44" s="1"/>
      <c r="B44" s="1"/>
      <c r="C44" s="53" t="s">
        <v>31</v>
      </c>
      <c r="D44" s="224">
        <v>10.457599999999999</v>
      </c>
      <c r="E44" s="224">
        <v>0</v>
      </c>
      <c r="F44" s="221">
        <f t="shared" si="2"/>
        <v>-1</v>
      </c>
      <c r="G44" s="225"/>
      <c r="H44" s="224">
        <v>4.5600000000000014</v>
      </c>
      <c r="I44" s="224">
        <v>0</v>
      </c>
      <c r="J44" s="221">
        <f t="shared" si="1"/>
        <v>-1</v>
      </c>
      <c r="K44" s="24"/>
    </row>
    <row r="45" spans="1:20" x14ac:dyDescent="0.25">
      <c r="A45" s="1"/>
      <c r="B45" s="1"/>
      <c r="C45" s="53" t="s">
        <v>6</v>
      </c>
      <c r="D45" s="224">
        <v>6324.9573600000003</v>
      </c>
      <c r="E45" s="224">
        <v>13378.180420000001</v>
      </c>
      <c r="F45" s="221">
        <f t="shared" si="2"/>
        <v>1.1151415983617003</v>
      </c>
      <c r="G45" s="225"/>
      <c r="H45" s="224">
        <v>6729.3948999999993</v>
      </c>
      <c r="I45" s="224">
        <v>8347.6798999999992</v>
      </c>
      <c r="J45" s="221">
        <f t="shared" si="1"/>
        <v>0.2404800170071755</v>
      </c>
      <c r="K45" s="24"/>
    </row>
    <row r="46" spans="1:20" x14ac:dyDescent="0.25">
      <c r="A46" s="1"/>
      <c r="B46" s="1"/>
      <c r="C46" s="53" t="s">
        <v>7</v>
      </c>
      <c r="D46" s="224">
        <v>276.6689300000001</v>
      </c>
      <c r="E46" s="224">
        <v>0</v>
      </c>
      <c r="F46" s="221">
        <f t="shared" si="2"/>
        <v>-1</v>
      </c>
      <c r="G46" s="225"/>
      <c r="H46" s="224">
        <v>20.5246</v>
      </c>
      <c r="I46" s="224">
        <v>0</v>
      </c>
      <c r="J46" s="221">
        <f t="shared" si="1"/>
        <v>-1</v>
      </c>
      <c r="K46" s="24"/>
    </row>
    <row r="47" spans="1:20" ht="21" customHeight="1" x14ac:dyDescent="0.25">
      <c r="A47" s="1"/>
      <c r="B47" s="51" t="s">
        <v>14</v>
      </c>
      <c r="C47" s="54"/>
      <c r="D47" s="222">
        <v>44901.534455257439</v>
      </c>
      <c r="E47" s="222">
        <v>32457.913415968269</v>
      </c>
      <c r="F47" s="219">
        <f t="shared" si="2"/>
        <v>-0.27713130943640096</v>
      </c>
      <c r="G47" s="223"/>
      <c r="H47" s="222">
        <v>34106.3027</v>
      </c>
      <c r="I47" s="222">
        <v>26248.233700000001</v>
      </c>
      <c r="J47" s="219">
        <f t="shared" si="1"/>
        <v>-0.23039932147203981</v>
      </c>
      <c r="K47" s="24"/>
    </row>
    <row r="48" spans="1:20" s="166" customFormat="1" ht="24.75" customHeight="1" x14ac:dyDescent="0.25">
      <c r="A48" s="1"/>
      <c r="B48" s="51"/>
      <c r="C48" s="54" t="s">
        <v>12</v>
      </c>
      <c r="D48" s="224">
        <v>0</v>
      </c>
      <c r="E48" s="224">
        <v>0</v>
      </c>
      <c r="F48" s="221" t="str">
        <f t="shared" si="2"/>
        <v/>
      </c>
      <c r="G48" s="225"/>
      <c r="H48" s="224">
        <v>0</v>
      </c>
      <c r="I48" s="224">
        <v>0</v>
      </c>
      <c r="J48" s="221" t="str">
        <f t="shared" si="1"/>
        <v/>
      </c>
      <c r="K48" s="24"/>
    </row>
    <row r="49" spans="1:11" x14ac:dyDescent="0.25">
      <c r="A49" s="1"/>
      <c r="B49" s="54"/>
      <c r="C49" s="52" t="s">
        <v>31</v>
      </c>
      <c r="D49" s="224">
        <v>0</v>
      </c>
      <c r="E49" s="224">
        <v>0</v>
      </c>
      <c r="F49" s="221" t="str">
        <f t="shared" si="2"/>
        <v/>
      </c>
      <c r="G49" s="225"/>
      <c r="H49" s="224">
        <v>0</v>
      </c>
      <c r="I49" s="224">
        <v>0</v>
      </c>
      <c r="J49" s="221" t="str">
        <f t="shared" si="1"/>
        <v/>
      </c>
      <c r="K49" s="24"/>
    </row>
    <row r="50" spans="1:11" x14ac:dyDescent="0.25">
      <c r="A50" s="1"/>
      <c r="B50" s="1"/>
      <c r="C50" s="211" t="s">
        <v>6</v>
      </c>
      <c r="D50" s="224">
        <v>0</v>
      </c>
      <c r="E50" s="224">
        <v>0</v>
      </c>
      <c r="F50" s="221" t="str">
        <f t="shared" si="2"/>
        <v/>
      </c>
      <c r="G50" s="226"/>
      <c r="H50" s="224">
        <v>0</v>
      </c>
      <c r="I50" s="224">
        <v>0</v>
      </c>
      <c r="J50" s="221" t="str">
        <f t="shared" si="1"/>
        <v/>
      </c>
      <c r="K50" s="24"/>
    </row>
    <row r="51" spans="1:11" x14ac:dyDescent="0.25">
      <c r="A51" s="1"/>
      <c r="B51" s="1"/>
      <c r="C51" s="53" t="s">
        <v>7</v>
      </c>
      <c r="D51" s="224">
        <v>0</v>
      </c>
      <c r="E51" s="224">
        <v>0</v>
      </c>
      <c r="F51" s="221" t="str">
        <f t="shared" si="2"/>
        <v/>
      </c>
      <c r="G51" s="225"/>
      <c r="H51" s="224">
        <v>0</v>
      </c>
      <c r="I51" s="224">
        <v>0</v>
      </c>
      <c r="J51" s="221" t="str">
        <f t="shared" si="1"/>
        <v/>
      </c>
      <c r="K51" s="24"/>
    </row>
    <row r="52" spans="1:11" s="166" customFormat="1" ht="23.25" customHeight="1" x14ac:dyDescent="0.25">
      <c r="A52" s="1"/>
      <c r="B52" s="3"/>
      <c r="C52" s="70" t="s">
        <v>9</v>
      </c>
      <c r="D52" s="224">
        <v>0</v>
      </c>
      <c r="E52" s="224">
        <v>0</v>
      </c>
      <c r="F52" s="221" t="str">
        <f t="shared" si="2"/>
        <v/>
      </c>
      <c r="G52" s="225"/>
      <c r="H52" s="224">
        <v>0</v>
      </c>
      <c r="I52" s="224">
        <v>0</v>
      </c>
      <c r="J52" s="221" t="str">
        <f t="shared" si="1"/>
        <v/>
      </c>
      <c r="K52" s="24"/>
    </row>
    <row r="53" spans="1:11" x14ac:dyDescent="0.25">
      <c r="A53" s="1"/>
      <c r="B53" s="1"/>
      <c r="C53" s="211" t="s">
        <v>31</v>
      </c>
      <c r="D53" s="224">
        <v>0</v>
      </c>
      <c r="E53" s="224">
        <v>0</v>
      </c>
      <c r="F53" s="221" t="str">
        <f t="shared" si="2"/>
        <v/>
      </c>
      <c r="G53" s="226"/>
      <c r="H53" s="224">
        <v>0</v>
      </c>
      <c r="I53" s="224">
        <v>0</v>
      </c>
      <c r="J53" s="221" t="str">
        <f t="shared" si="1"/>
        <v/>
      </c>
      <c r="K53" s="24"/>
    </row>
    <row r="54" spans="1:11" x14ac:dyDescent="0.25">
      <c r="A54" s="1"/>
      <c r="B54" s="1"/>
      <c r="C54" s="211" t="s">
        <v>6</v>
      </c>
      <c r="D54" s="224">
        <v>0</v>
      </c>
      <c r="E54" s="224">
        <v>0</v>
      </c>
      <c r="F54" s="221" t="str">
        <f t="shared" si="2"/>
        <v/>
      </c>
      <c r="G54" s="226"/>
      <c r="H54" s="224">
        <v>0</v>
      </c>
      <c r="I54" s="224">
        <v>0</v>
      </c>
      <c r="J54" s="221" t="str">
        <f t="shared" si="1"/>
        <v/>
      </c>
      <c r="K54" s="24"/>
    </row>
    <row r="55" spans="1:11" x14ac:dyDescent="0.25">
      <c r="A55" s="1"/>
      <c r="B55" s="1"/>
      <c r="C55" s="53" t="s">
        <v>7</v>
      </c>
      <c r="D55" s="224">
        <v>0</v>
      </c>
      <c r="E55" s="224">
        <v>0</v>
      </c>
      <c r="F55" s="221" t="str">
        <f t="shared" si="2"/>
        <v/>
      </c>
      <c r="G55" s="225"/>
      <c r="H55" s="224">
        <v>0</v>
      </c>
      <c r="I55" s="224">
        <v>0</v>
      </c>
      <c r="J55" s="221" t="str">
        <f t="shared" si="1"/>
        <v/>
      </c>
      <c r="K55" s="24"/>
    </row>
    <row r="56" spans="1:11" s="166" customFormat="1" ht="23.25" customHeight="1" x14ac:dyDescent="0.25">
      <c r="A56" s="1"/>
      <c r="B56" s="3"/>
      <c r="C56" s="1" t="s">
        <v>10</v>
      </c>
      <c r="D56" s="224">
        <v>44901.534455257439</v>
      </c>
      <c r="E56" s="224">
        <v>32457.913415968269</v>
      </c>
      <c r="F56" s="221">
        <f t="shared" si="2"/>
        <v>-0.27713130943640096</v>
      </c>
      <c r="G56" s="225"/>
      <c r="H56" s="224">
        <v>34106.3027</v>
      </c>
      <c r="I56" s="224">
        <v>26248.233700000001</v>
      </c>
      <c r="J56" s="221">
        <f t="shared" si="1"/>
        <v>-0.23039932147203981</v>
      </c>
      <c r="K56" s="24"/>
    </row>
    <row r="57" spans="1:11" x14ac:dyDescent="0.25">
      <c r="A57" s="1"/>
      <c r="B57" s="1"/>
      <c r="C57" s="211" t="s">
        <v>31</v>
      </c>
      <c r="D57" s="224">
        <v>1329.2921952774659</v>
      </c>
      <c r="E57" s="224">
        <v>1390.8706736059689</v>
      </c>
      <c r="F57" s="221">
        <f t="shared" si="2"/>
        <v>4.6324260796287625E-2</v>
      </c>
      <c r="G57" s="225"/>
      <c r="H57" s="224">
        <v>554.08330000000001</v>
      </c>
      <c r="I57" s="224">
        <v>454.53339999999997</v>
      </c>
      <c r="J57" s="221">
        <f t="shared" si="1"/>
        <v>-0.1796659455356262</v>
      </c>
      <c r="K57" s="24"/>
    </row>
    <row r="58" spans="1:11" x14ac:dyDescent="0.25">
      <c r="A58" s="1"/>
      <c r="B58" s="1"/>
      <c r="C58" s="53" t="s">
        <v>6</v>
      </c>
      <c r="D58" s="224">
        <v>42955.347811079002</v>
      </c>
      <c r="E58" s="224">
        <v>29257.012165975611</v>
      </c>
      <c r="F58" s="221">
        <f t="shared" si="2"/>
        <v>-0.31889709531278265</v>
      </c>
      <c r="G58" s="225"/>
      <c r="H58" s="224">
        <v>33364.3413</v>
      </c>
      <c r="I58" s="224">
        <v>25515.162199999999</v>
      </c>
      <c r="J58" s="221">
        <f t="shared" si="1"/>
        <v>-0.23525652820246151</v>
      </c>
      <c r="K58" s="24"/>
    </row>
    <row r="59" spans="1:11" x14ac:dyDescent="0.25">
      <c r="A59" s="1"/>
      <c r="B59" s="1"/>
      <c r="C59" s="53" t="s">
        <v>7</v>
      </c>
      <c r="D59" s="224">
        <v>616.89444890097309</v>
      </c>
      <c r="E59" s="224">
        <v>1810.0305763866879</v>
      </c>
      <c r="F59" s="221">
        <f t="shared" si="2"/>
        <v>1.9341009302504568</v>
      </c>
      <c r="G59" s="225"/>
      <c r="H59" s="224">
        <v>187.87809999999999</v>
      </c>
      <c r="I59" s="224">
        <v>278.53809999999999</v>
      </c>
      <c r="J59" s="221">
        <f t="shared" si="1"/>
        <v>0.48254692803472038</v>
      </c>
      <c r="K59" s="24"/>
    </row>
    <row r="60" spans="1:11" x14ac:dyDescent="0.25">
      <c r="A60" s="1"/>
      <c r="B60" s="51" t="s">
        <v>15</v>
      </c>
      <c r="C60" s="54"/>
      <c r="D60" s="222">
        <v>72.78838633233272</v>
      </c>
      <c r="E60" s="222">
        <v>69.028040000000004</v>
      </c>
      <c r="F60" s="219">
        <f t="shared" si="2"/>
        <v>-5.166135041329202E-2</v>
      </c>
      <c r="G60" s="223"/>
      <c r="H60" s="222">
        <v>27.398</v>
      </c>
      <c r="I60" s="222">
        <v>25.240300000000001</v>
      </c>
      <c r="J60" s="219">
        <f t="shared" si="1"/>
        <v>-7.8753923644061558E-2</v>
      </c>
      <c r="K60" s="24"/>
    </row>
    <row r="61" spans="1:11" s="166" customFormat="1" ht="23.25" customHeight="1" x14ac:dyDescent="0.25">
      <c r="A61" s="1"/>
      <c r="B61" s="51"/>
      <c r="C61" s="54" t="s">
        <v>12</v>
      </c>
      <c r="D61" s="224">
        <v>0</v>
      </c>
      <c r="E61" s="224">
        <v>0</v>
      </c>
      <c r="F61" s="221" t="str">
        <f t="shared" si="2"/>
        <v/>
      </c>
      <c r="G61" s="225"/>
      <c r="H61" s="224">
        <v>0</v>
      </c>
      <c r="I61" s="224">
        <v>0</v>
      </c>
      <c r="J61" s="221" t="str">
        <f t="shared" si="1"/>
        <v/>
      </c>
      <c r="K61" s="24"/>
    </row>
    <row r="62" spans="1:11" x14ac:dyDescent="0.25">
      <c r="A62" s="1"/>
      <c r="B62" s="54"/>
      <c r="C62" s="52" t="s">
        <v>31</v>
      </c>
      <c r="D62" s="224">
        <v>0</v>
      </c>
      <c r="E62" s="224">
        <v>0</v>
      </c>
      <c r="F62" s="221" t="str">
        <f t="shared" si="2"/>
        <v/>
      </c>
      <c r="G62" s="225"/>
      <c r="H62" s="224">
        <v>0</v>
      </c>
      <c r="I62" s="224">
        <v>0</v>
      </c>
      <c r="J62" s="221" t="str">
        <f t="shared" si="1"/>
        <v/>
      </c>
      <c r="K62" s="24"/>
    </row>
    <row r="63" spans="1:11" x14ac:dyDescent="0.25">
      <c r="A63" s="1"/>
      <c r="B63" s="1"/>
      <c r="C63" s="53" t="s">
        <v>6</v>
      </c>
      <c r="D63" s="224">
        <v>0</v>
      </c>
      <c r="E63" s="224">
        <v>0</v>
      </c>
      <c r="F63" s="221" t="str">
        <f t="shared" si="2"/>
        <v/>
      </c>
      <c r="G63" s="225"/>
      <c r="H63" s="224">
        <v>0</v>
      </c>
      <c r="I63" s="224">
        <v>0</v>
      </c>
      <c r="J63" s="221" t="str">
        <f t="shared" si="1"/>
        <v/>
      </c>
      <c r="K63" s="24"/>
    </row>
    <row r="64" spans="1:11" x14ac:dyDescent="0.25">
      <c r="A64" s="1"/>
      <c r="B64" s="1"/>
      <c r="C64" s="53" t="s">
        <v>7</v>
      </c>
      <c r="D64" s="224">
        <v>0</v>
      </c>
      <c r="E64" s="224">
        <v>0</v>
      </c>
      <c r="F64" s="221" t="str">
        <f t="shared" si="2"/>
        <v/>
      </c>
      <c r="G64" s="225"/>
      <c r="H64" s="224">
        <v>0</v>
      </c>
      <c r="I64" s="224">
        <v>0</v>
      </c>
      <c r="J64" s="221" t="str">
        <f t="shared" si="1"/>
        <v/>
      </c>
      <c r="K64" s="24"/>
    </row>
    <row r="65" spans="1:11" s="166" customFormat="1" ht="21.75" customHeight="1" x14ac:dyDescent="0.25">
      <c r="A65" s="1"/>
      <c r="B65" s="3"/>
      <c r="C65" s="70" t="s">
        <v>9</v>
      </c>
      <c r="D65" s="224">
        <v>0</v>
      </c>
      <c r="E65" s="224">
        <v>0</v>
      </c>
      <c r="F65" s="221" t="str">
        <f t="shared" si="2"/>
        <v/>
      </c>
      <c r="G65" s="225"/>
      <c r="H65" s="224">
        <v>0</v>
      </c>
      <c r="I65" s="224">
        <v>0</v>
      </c>
      <c r="J65" s="221" t="str">
        <f t="shared" si="1"/>
        <v/>
      </c>
      <c r="K65" s="24"/>
    </row>
    <row r="66" spans="1:11" x14ac:dyDescent="0.25">
      <c r="A66" s="1"/>
      <c r="B66" s="1"/>
      <c r="C66" s="211" t="s">
        <v>31</v>
      </c>
      <c r="D66" s="224">
        <v>0</v>
      </c>
      <c r="E66" s="224">
        <v>0</v>
      </c>
      <c r="F66" s="221" t="str">
        <f t="shared" si="2"/>
        <v/>
      </c>
      <c r="G66" s="225"/>
      <c r="H66" s="224">
        <v>0</v>
      </c>
      <c r="I66" s="224">
        <v>0</v>
      </c>
      <c r="J66" s="221" t="str">
        <f t="shared" si="1"/>
        <v/>
      </c>
      <c r="K66" s="24"/>
    </row>
    <row r="67" spans="1:11" x14ac:dyDescent="0.25">
      <c r="A67" s="1"/>
      <c r="B67" s="1"/>
      <c r="C67" s="53" t="s">
        <v>6</v>
      </c>
      <c r="D67" s="224">
        <v>0</v>
      </c>
      <c r="E67" s="224">
        <v>0</v>
      </c>
      <c r="F67" s="221" t="str">
        <f t="shared" si="2"/>
        <v/>
      </c>
      <c r="G67" s="225"/>
      <c r="H67" s="224">
        <v>0</v>
      </c>
      <c r="I67" s="224">
        <v>0</v>
      </c>
      <c r="J67" s="221" t="str">
        <f t="shared" si="1"/>
        <v/>
      </c>
      <c r="K67" s="24"/>
    </row>
    <row r="68" spans="1:11" x14ac:dyDescent="0.25">
      <c r="A68" s="1"/>
      <c r="B68" s="1"/>
      <c r="C68" s="53" t="s">
        <v>7</v>
      </c>
      <c r="D68" s="224">
        <v>0</v>
      </c>
      <c r="E68" s="224">
        <v>0</v>
      </c>
      <c r="F68" s="221" t="str">
        <f t="shared" si="2"/>
        <v/>
      </c>
      <c r="G68" s="225"/>
      <c r="H68" s="224">
        <v>0</v>
      </c>
      <c r="I68" s="224">
        <v>0</v>
      </c>
      <c r="J68" s="221" t="str">
        <f t="shared" si="1"/>
        <v/>
      </c>
      <c r="K68" s="24"/>
    </row>
    <row r="69" spans="1:11" s="166" customFormat="1" ht="24" customHeight="1" x14ac:dyDescent="0.25">
      <c r="A69" s="1"/>
      <c r="B69" s="3"/>
      <c r="C69" s="1" t="s">
        <v>10</v>
      </c>
      <c r="D69" s="224">
        <v>72.78838633233272</v>
      </c>
      <c r="E69" s="224">
        <v>69.028040000000004</v>
      </c>
      <c r="F69" s="221">
        <f t="shared" si="2"/>
        <v>-5.166135041329202E-2</v>
      </c>
      <c r="G69" s="225"/>
      <c r="H69" s="224">
        <v>27.398</v>
      </c>
      <c r="I69" s="224">
        <v>25.240300000000001</v>
      </c>
      <c r="J69" s="221">
        <f t="shared" si="1"/>
        <v>-7.8753923644061558E-2</v>
      </c>
      <c r="K69" s="24"/>
    </row>
    <row r="70" spans="1:11" x14ac:dyDescent="0.25">
      <c r="A70" s="1"/>
      <c r="B70" s="1"/>
      <c r="C70" s="53" t="s">
        <v>31</v>
      </c>
      <c r="D70" s="224">
        <v>72.78838633233272</v>
      </c>
      <c r="E70" s="224">
        <v>69.028040000000004</v>
      </c>
      <c r="F70" s="221">
        <f t="shared" si="2"/>
        <v>-5.166135041329202E-2</v>
      </c>
      <c r="G70" s="225"/>
      <c r="H70" s="224">
        <v>27.384</v>
      </c>
      <c r="I70" s="224">
        <v>25.240300000000001</v>
      </c>
      <c r="J70" s="221">
        <f t="shared" si="1"/>
        <v>-7.8282938942448116E-2</v>
      </c>
      <c r="K70" s="24"/>
    </row>
    <row r="71" spans="1:11" x14ac:dyDescent="0.25">
      <c r="A71" s="1"/>
      <c r="B71" s="1"/>
      <c r="C71" s="53" t="s">
        <v>6</v>
      </c>
      <c r="D71" s="224">
        <v>0</v>
      </c>
      <c r="E71" s="224">
        <v>0</v>
      </c>
      <c r="F71" s="221" t="str">
        <f t="shared" si="2"/>
        <v/>
      </c>
      <c r="G71" s="225"/>
      <c r="H71" s="224">
        <v>0</v>
      </c>
      <c r="I71" s="224">
        <v>0</v>
      </c>
      <c r="J71" s="221" t="str">
        <f t="shared" si="1"/>
        <v/>
      </c>
      <c r="K71" s="24"/>
    </row>
    <row r="72" spans="1:11" x14ac:dyDescent="0.25">
      <c r="A72" s="1"/>
      <c r="B72" s="1"/>
      <c r="C72" s="53" t="s">
        <v>7</v>
      </c>
      <c r="D72" s="224">
        <v>0</v>
      </c>
      <c r="E72" s="224">
        <v>0</v>
      </c>
      <c r="F72" s="221" t="str">
        <f>IF(D72&lt;1,"",IFERROR((E72-D72)/D72,""))</f>
        <v/>
      </c>
      <c r="G72" s="225"/>
      <c r="H72" s="224">
        <v>1.4E-2</v>
      </c>
      <c r="I72" s="224">
        <v>0</v>
      </c>
      <c r="J72" s="221" t="str">
        <f t="shared" ref="J72" si="3">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127</v>
      </c>
      <c r="D75" s="5"/>
      <c r="E75" s="5"/>
      <c r="F75" s="5"/>
      <c r="G75" s="5"/>
      <c r="H75" s="5"/>
      <c r="I75" s="5"/>
      <c r="J75" s="5"/>
      <c r="K75" s="1"/>
    </row>
    <row r="76" spans="1:11" x14ac:dyDescent="0.25">
      <c r="A76" s="1"/>
      <c r="B76" s="47"/>
      <c r="C76" s="17" t="s">
        <v>175</v>
      </c>
      <c r="D76" s="5"/>
      <c r="E76" s="5"/>
      <c r="F76" s="5"/>
      <c r="G76" s="5"/>
      <c r="H76" s="5"/>
      <c r="I76" s="5"/>
      <c r="J76" s="5"/>
      <c r="K76" s="1"/>
    </row>
    <row r="77" spans="1:11" x14ac:dyDescent="0.25">
      <c r="A77" s="1"/>
      <c r="B77" s="16"/>
      <c r="C77" s="235" t="s">
        <v>125</v>
      </c>
      <c r="D77" s="235"/>
      <c r="E77" s="235"/>
      <c r="F77" s="235"/>
      <c r="G77" s="235"/>
      <c r="H77" s="235"/>
      <c r="I77" s="235"/>
      <c r="J77" s="235"/>
      <c r="K77" s="1"/>
    </row>
    <row r="78" spans="1:11" x14ac:dyDescent="0.25">
      <c r="A78" s="1"/>
      <c r="B78" s="16"/>
      <c r="C78" s="235"/>
      <c r="D78" s="235"/>
      <c r="E78" s="235"/>
      <c r="F78" s="235"/>
      <c r="G78" s="235"/>
      <c r="H78" s="235"/>
      <c r="I78" s="235"/>
      <c r="J78" s="235"/>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3" type="noConversion"/>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I29" sqref="I29"/>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147</v>
      </c>
      <c r="B1" s="40"/>
      <c r="C1" s="40"/>
      <c r="D1" s="40"/>
      <c r="E1" s="40"/>
      <c r="F1" s="40"/>
    </row>
    <row r="2" spans="1:12" x14ac:dyDescent="0.25">
      <c r="A2" s="12"/>
      <c r="B2" s="30"/>
      <c r="C2" s="30"/>
      <c r="D2" s="30"/>
      <c r="E2" s="30"/>
      <c r="F2" s="30"/>
    </row>
    <row r="3" spans="1:12" ht="15.75" thickBot="1" x14ac:dyDescent="0.3">
      <c r="B3" s="42"/>
      <c r="C3" s="42"/>
      <c r="D3" s="42"/>
      <c r="E3" s="42"/>
      <c r="F3" s="42"/>
    </row>
    <row r="4" spans="1:12" x14ac:dyDescent="0.25">
      <c r="B4" s="73"/>
      <c r="C4" s="234">
        <v>44927</v>
      </c>
      <c r="D4" s="234"/>
      <c r="E4" s="234"/>
      <c r="F4" s="74"/>
    </row>
    <row r="5" spans="1:12" x14ac:dyDescent="0.25">
      <c r="B5" s="75"/>
      <c r="C5" s="236" t="s">
        <v>124</v>
      </c>
      <c r="D5" s="86" t="s">
        <v>55</v>
      </c>
      <c r="E5" s="87" t="s">
        <v>56</v>
      </c>
      <c r="F5" s="77"/>
      <c r="H5" s="35"/>
      <c r="I5" s="35"/>
      <c r="J5" s="35"/>
    </row>
    <row r="6" spans="1:12" x14ac:dyDescent="0.25">
      <c r="B6" s="78"/>
      <c r="C6" s="237"/>
      <c r="D6" s="123" t="s">
        <v>165</v>
      </c>
      <c r="E6" s="116" t="s">
        <v>57</v>
      </c>
      <c r="F6" s="79"/>
      <c r="H6" s="193"/>
      <c r="I6" s="122"/>
      <c r="J6" s="122"/>
    </row>
    <row r="7" spans="1:12" x14ac:dyDescent="0.25">
      <c r="B7" s="80" t="s">
        <v>58</v>
      </c>
      <c r="C7" s="216">
        <v>52.596400000000003</v>
      </c>
      <c r="D7" s="216">
        <v>446.47723000000002</v>
      </c>
      <c r="E7" s="177">
        <f>IF(C7&lt;1,"",IFERROR((D7/C7)*1000,""))</f>
        <v>8488.7412446479229</v>
      </c>
      <c r="F7" s="76"/>
      <c r="H7" s="195"/>
      <c r="I7" s="103"/>
      <c r="J7" s="103"/>
      <c r="K7" s="44"/>
      <c r="L7" s="44"/>
    </row>
    <row r="8" spans="1:12" x14ac:dyDescent="0.25">
      <c r="B8" s="80" t="s">
        <v>59</v>
      </c>
      <c r="C8" s="141">
        <v>5.2862000000000009</v>
      </c>
      <c r="D8" s="141">
        <v>33.213340000000002</v>
      </c>
      <c r="E8" s="176">
        <f t="shared" ref="E8:E55" si="0">IF(C8&lt;1,"",IFERROR((D8/C8)*1000,""))</f>
        <v>6283.0275055805678</v>
      </c>
      <c r="F8" s="76"/>
      <c r="H8" s="195"/>
      <c r="I8" s="103"/>
      <c r="J8" s="103"/>
      <c r="K8" s="44"/>
      <c r="L8" s="44"/>
    </row>
    <row r="9" spans="1:12" x14ac:dyDescent="0.25">
      <c r="B9" s="80" t="s">
        <v>60</v>
      </c>
      <c r="C9" s="141">
        <v>19.2607</v>
      </c>
      <c r="D9" s="141">
        <v>194.6833399999999</v>
      </c>
      <c r="E9" s="176">
        <f t="shared" si="0"/>
        <v>10107.801897127307</v>
      </c>
      <c r="F9" s="76"/>
      <c r="H9" s="195"/>
      <c r="I9" s="103"/>
      <c r="J9" s="103"/>
      <c r="K9" s="44"/>
      <c r="L9" s="44"/>
    </row>
    <row r="10" spans="1:12" x14ac:dyDescent="0.25">
      <c r="B10" s="80" t="s">
        <v>61</v>
      </c>
      <c r="C10" s="141">
        <v>1004.9838999999999</v>
      </c>
      <c r="D10" s="141">
        <v>3514.3991100000012</v>
      </c>
      <c r="E10" s="176">
        <f t="shared" si="0"/>
        <v>3496.970558433823</v>
      </c>
      <c r="F10" s="76"/>
      <c r="H10" s="195"/>
      <c r="I10" s="103"/>
      <c r="J10" s="103"/>
      <c r="K10" s="44"/>
      <c r="L10" s="44"/>
    </row>
    <row r="11" spans="1:12" x14ac:dyDescent="0.25">
      <c r="B11" s="80" t="s">
        <v>62</v>
      </c>
      <c r="C11" s="141">
        <v>113.6477</v>
      </c>
      <c r="D11" s="141">
        <v>38.920059999999999</v>
      </c>
      <c r="E11" s="176">
        <f t="shared" si="0"/>
        <v>342.46236395457191</v>
      </c>
      <c r="F11" s="76"/>
      <c r="H11" s="195"/>
      <c r="I11" s="103"/>
      <c r="J11" s="103"/>
      <c r="K11" s="44"/>
      <c r="L11" s="44"/>
    </row>
    <row r="12" spans="1:12" x14ac:dyDescent="0.25">
      <c r="B12" s="80" t="s">
        <v>63</v>
      </c>
      <c r="C12" s="141">
        <v>189.86750000000001</v>
      </c>
      <c r="D12" s="141">
        <v>137.18297000000001</v>
      </c>
      <c r="E12" s="176">
        <f t="shared" si="0"/>
        <v>722.5194938575587</v>
      </c>
      <c r="F12" s="76"/>
      <c r="H12" s="195"/>
      <c r="I12" s="103"/>
      <c r="J12" s="103"/>
      <c r="K12" s="44"/>
      <c r="L12" s="44"/>
    </row>
    <row r="13" spans="1:12" x14ac:dyDescent="0.25">
      <c r="B13" s="80" t="s">
        <v>64</v>
      </c>
      <c r="C13" s="141">
        <v>2580.5282000000002</v>
      </c>
      <c r="D13" s="141">
        <v>3022.4276800000011</v>
      </c>
      <c r="E13" s="176">
        <f t="shared" si="0"/>
        <v>1171.2438096975654</v>
      </c>
      <c r="F13" s="76"/>
      <c r="H13" s="195"/>
      <c r="I13" s="103"/>
      <c r="J13" s="103"/>
      <c r="K13" s="44"/>
      <c r="L13" s="44"/>
    </row>
    <row r="14" spans="1:12" x14ac:dyDescent="0.25">
      <c r="B14" s="80" t="s">
        <v>65</v>
      </c>
      <c r="C14" s="141">
        <v>511.5571000000001</v>
      </c>
      <c r="D14" s="141">
        <v>1985.94180537958</v>
      </c>
      <c r="E14" s="176">
        <f t="shared" si="0"/>
        <v>3882.150800721131</v>
      </c>
      <c r="F14" s="76"/>
      <c r="H14" s="195"/>
      <c r="I14" s="103"/>
      <c r="J14" s="103"/>
      <c r="K14" s="44"/>
      <c r="L14" s="44"/>
    </row>
    <row r="15" spans="1:12" x14ac:dyDescent="0.25">
      <c r="B15" s="80" t="s">
        <v>66</v>
      </c>
      <c r="C15" s="141">
        <v>5.6225000000000014</v>
      </c>
      <c r="D15" s="141">
        <v>73.059999999999988</v>
      </c>
      <c r="E15" s="176">
        <f t="shared" si="0"/>
        <v>12994.219653179185</v>
      </c>
      <c r="F15" s="76"/>
      <c r="H15" s="195"/>
      <c r="I15" s="103"/>
      <c r="J15" s="103"/>
      <c r="K15" s="44"/>
      <c r="L15" s="44"/>
    </row>
    <row r="16" spans="1:12" x14ac:dyDescent="0.25">
      <c r="B16" s="80" t="s">
        <v>67</v>
      </c>
      <c r="C16" s="141">
        <v>47.328899999999997</v>
      </c>
      <c r="D16" s="141">
        <v>301.56322</v>
      </c>
      <c r="E16" s="176">
        <f t="shared" si="0"/>
        <v>6371.6507250326968</v>
      </c>
      <c r="F16" s="76"/>
      <c r="H16" s="195"/>
      <c r="I16" s="103"/>
      <c r="J16" s="103"/>
      <c r="K16" s="44"/>
      <c r="L16" s="44"/>
    </row>
    <row r="17" spans="2:12" x14ac:dyDescent="0.25">
      <c r="B17" s="80" t="s">
        <v>68</v>
      </c>
      <c r="C17" s="141">
        <v>410.6841</v>
      </c>
      <c r="D17" s="141">
        <v>1057.9252354843379</v>
      </c>
      <c r="E17" s="176">
        <f t="shared" si="0"/>
        <v>2576.0072899933011</v>
      </c>
      <c r="F17" s="76"/>
      <c r="H17" s="195"/>
      <c r="I17" s="103"/>
      <c r="J17" s="103"/>
      <c r="K17" s="44"/>
      <c r="L17" s="44"/>
    </row>
    <row r="18" spans="2:12" x14ac:dyDescent="0.25">
      <c r="B18" s="80" t="s">
        <v>69</v>
      </c>
      <c r="C18" s="141">
        <v>110.62439999999999</v>
      </c>
      <c r="D18" s="141">
        <v>503.77566000000002</v>
      </c>
      <c r="E18" s="176">
        <f t="shared" si="0"/>
        <v>4553.9289704622124</v>
      </c>
      <c r="F18" s="76"/>
      <c r="H18" s="195"/>
      <c r="I18" s="103"/>
      <c r="J18" s="103"/>
      <c r="K18" s="44"/>
      <c r="L18" s="44"/>
    </row>
    <row r="19" spans="2:12" x14ac:dyDescent="0.25">
      <c r="B19" s="80" t="s">
        <v>70</v>
      </c>
      <c r="C19" s="141">
        <v>1084.4675999999999</v>
      </c>
      <c r="D19" s="141">
        <v>3475.5682299999999</v>
      </c>
      <c r="E19" s="176">
        <f t="shared" si="0"/>
        <v>3204.861288617567</v>
      </c>
      <c r="F19" s="76"/>
      <c r="H19" s="195"/>
      <c r="I19" s="103"/>
      <c r="J19" s="103"/>
      <c r="K19" s="44"/>
      <c r="L19" s="44"/>
    </row>
    <row r="20" spans="2:12" x14ac:dyDescent="0.25">
      <c r="B20" s="80" t="s">
        <v>71</v>
      </c>
      <c r="C20" s="141">
        <v>0.6453000000000001</v>
      </c>
      <c r="D20" s="141">
        <v>2.4304999999999999</v>
      </c>
      <c r="E20" s="176" t="str">
        <f t="shared" si="0"/>
        <v/>
      </c>
      <c r="F20" s="76"/>
      <c r="H20" s="195"/>
      <c r="I20" s="103"/>
      <c r="J20" s="103"/>
      <c r="K20" s="44"/>
      <c r="L20" s="44"/>
    </row>
    <row r="21" spans="2:12" x14ac:dyDescent="0.25">
      <c r="B21" s="80" t="s">
        <v>72</v>
      </c>
      <c r="C21" s="141">
        <v>148.32300000000001</v>
      </c>
      <c r="D21" s="141">
        <v>315.28685000000002</v>
      </c>
      <c r="E21" s="176">
        <f t="shared" si="0"/>
        <v>2125.6774067406946</v>
      </c>
      <c r="F21" s="76"/>
      <c r="H21" s="195"/>
      <c r="I21" s="103"/>
      <c r="J21" s="103"/>
      <c r="K21" s="44"/>
      <c r="L21" s="44"/>
    </row>
    <row r="22" spans="2:12" x14ac:dyDescent="0.25">
      <c r="B22" s="80" t="s">
        <v>73</v>
      </c>
      <c r="C22" s="141">
        <v>130.75059999999999</v>
      </c>
      <c r="D22" s="141">
        <v>391.88004000000001</v>
      </c>
      <c r="E22" s="176">
        <f t="shared" si="0"/>
        <v>2997.1567243286077</v>
      </c>
      <c r="F22" s="76"/>
      <c r="H22" s="195"/>
      <c r="I22" s="103"/>
      <c r="J22" s="103"/>
      <c r="K22" s="44"/>
      <c r="L22" s="44"/>
    </row>
    <row r="23" spans="2:12" x14ac:dyDescent="0.25">
      <c r="B23" s="80" t="s">
        <v>74</v>
      </c>
      <c r="C23" s="141">
        <v>668.76379999999995</v>
      </c>
      <c r="D23" s="141">
        <v>1121.4276500000001</v>
      </c>
      <c r="E23" s="176">
        <f t="shared" si="0"/>
        <v>1676.8665558751836</v>
      </c>
      <c r="F23" s="76"/>
      <c r="H23" s="195"/>
      <c r="I23" s="103"/>
      <c r="J23" s="103"/>
      <c r="L23" s="44"/>
    </row>
    <row r="24" spans="2:12" x14ac:dyDescent="0.25">
      <c r="B24" s="80" t="s">
        <v>75</v>
      </c>
      <c r="C24" s="141">
        <v>0</v>
      </c>
      <c r="D24" s="141">
        <v>0</v>
      </c>
      <c r="E24" s="206" t="str">
        <f t="shared" si="0"/>
        <v/>
      </c>
      <c r="F24" s="76"/>
      <c r="H24" s="195"/>
      <c r="I24" s="103"/>
      <c r="J24" s="103"/>
      <c r="K24" s="44"/>
    </row>
    <row r="25" spans="2:12" x14ac:dyDescent="0.25">
      <c r="B25" s="80" t="s">
        <v>76</v>
      </c>
      <c r="C25" s="141">
        <v>203.04429999999999</v>
      </c>
      <c r="D25" s="141">
        <v>255.20535000000001</v>
      </c>
      <c r="E25" s="206">
        <f t="shared" si="0"/>
        <v>1256.8949239156184</v>
      </c>
      <c r="F25" s="76"/>
      <c r="H25" s="195"/>
      <c r="I25" s="103"/>
      <c r="J25" s="103"/>
      <c r="K25" s="44"/>
      <c r="L25" s="44"/>
    </row>
    <row r="26" spans="2:12" x14ac:dyDescent="0.25">
      <c r="B26" s="80" t="s">
        <v>77</v>
      </c>
      <c r="C26" s="141">
        <v>96.778599999999997</v>
      </c>
      <c r="D26" s="141">
        <v>1544.3070700000001</v>
      </c>
      <c r="E26" s="206">
        <f t="shared" si="0"/>
        <v>15957.113142781565</v>
      </c>
      <c r="F26" s="76"/>
      <c r="H26" s="195"/>
      <c r="I26" s="103"/>
      <c r="J26" s="103"/>
      <c r="K26" s="44"/>
      <c r="L26" s="44"/>
    </row>
    <row r="27" spans="2:12" x14ac:dyDescent="0.25">
      <c r="B27" s="80" t="s">
        <v>78</v>
      </c>
      <c r="C27" s="141">
        <v>20.754300000000001</v>
      </c>
      <c r="D27" s="141">
        <v>338.16345999999999</v>
      </c>
      <c r="E27" s="206">
        <f t="shared" si="0"/>
        <v>16293.657699850151</v>
      </c>
      <c r="F27" s="76"/>
      <c r="H27" s="195"/>
      <c r="I27" s="103"/>
      <c r="J27" s="103"/>
      <c r="K27" s="44"/>
      <c r="L27" s="44"/>
    </row>
    <row r="28" spans="2:12" x14ac:dyDescent="0.25">
      <c r="B28" s="80" t="s">
        <v>79</v>
      </c>
      <c r="C28" s="141">
        <v>1079.7162000000001</v>
      </c>
      <c r="D28" s="141">
        <v>1195.5054299999999</v>
      </c>
      <c r="E28" s="206">
        <f t="shared" si="0"/>
        <v>1107.240430401989</v>
      </c>
      <c r="F28" s="76"/>
      <c r="H28" s="195"/>
      <c r="I28" s="103"/>
      <c r="J28" s="103"/>
      <c r="K28" s="44"/>
      <c r="L28" s="44"/>
    </row>
    <row r="29" spans="2:12" x14ac:dyDescent="0.25">
      <c r="B29" s="80" t="s">
        <v>80</v>
      </c>
      <c r="C29" s="141">
        <v>34.8827</v>
      </c>
      <c r="D29" s="141">
        <v>44.820630000000001</v>
      </c>
      <c r="E29" s="206">
        <f t="shared" si="0"/>
        <v>1284.8956646131178</v>
      </c>
      <c r="F29" s="76"/>
      <c r="H29" s="195"/>
      <c r="I29" s="110"/>
      <c r="J29" s="110"/>
      <c r="K29" s="44"/>
      <c r="L29" s="44"/>
    </row>
    <row r="30" spans="2:12" x14ac:dyDescent="0.25">
      <c r="B30" s="81" t="s">
        <v>81</v>
      </c>
      <c r="C30" s="141">
        <v>171.26169999999999</v>
      </c>
      <c r="D30" s="141">
        <v>227.06433999999999</v>
      </c>
      <c r="E30" s="206">
        <f t="shared" si="0"/>
        <v>1325.8325708550133</v>
      </c>
      <c r="F30" s="76"/>
      <c r="H30" s="196"/>
      <c r="I30" s="103"/>
      <c r="J30" s="103"/>
      <c r="L30" s="44"/>
    </row>
    <row r="31" spans="2:12" x14ac:dyDescent="0.25">
      <c r="B31" s="82" t="s">
        <v>31</v>
      </c>
      <c r="C31" s="140">
        <v>8691.3757000000005</v>
      </c>
      <c r="D31" s="140">
        <v>20221.22920086392</v>
      </c>
      <c r="E31" s="207">
        <f t="shared" si="0"/>
        <v>2326.585560081578</v>
      </c>
      <c r="F31" s="83"/>
      <c r="H31" s="195"/>
      <c r="I31" s="103"/>
      <c r="J31" s="103"/>
    </row>
    <row r="32" spans="2:12" x14ac:dyDescent="0.25">
      <c r="B32" s="82"/>
      <c r="C32" s="218"/>
      <c r="D32" s="218"/>
      <c r="E32" s="206" t="str">
        <f t="shared" si="0"/>
        <v/>
      </c>
      <c r="F32" s="83"/>
      <c r="H32" s="195"/>
      <c r="I32" s="103"/>
      <c r="J32" s="103"/>
    </row>
    <row r="33" spans="2:15" x14ac:dyDescent="0.25">
      <c r="B33" s="80" t="s">
        <v>82</v>
      </c>
      <c r="C33" s="141">
        <v>0</v>
      </c>
      <c r="D33" s="141">
        <v>0</v>
      </c>
      <c r="E33" s="206" t="str">
        <f t="shared" si="0"/>
        <v/>
      </c>
      <c r="F33" s="76"/>
      <c r="H33" s="195"/>
      <c r="I33" s="103"/>
      <c r="J33" s="103"/>
    </row>
    <row r="34" spans="2:15" x14ac:dyDescent="0.25">
      <c r="B34" s="80" t="s">
        <v>83</v>
      </c>
      <c r="C34" s="141">
        <v>625.8569</v>
      </c>
      <c r="D34" s="141">
        <v>206.76698213102469</v>
      </c>
      <c r="E34" s="176">
        <f t="shared" si="0"/>
        <v>330.37421514570616</v>
      </c>
      <c r="F34" s="76"/>
      <c r="H34" s="195"/>
      <c r="I34" s="103"/>
      <c r="J34" s="103"/>
    </row>
    <row r="35" spans="2:15" x14ac:dyDescent="0.25">
      <c r="B35" s="80" t="s">
        <v>84</v>
      </c>
      <c r="C35" s="141">
        <v>465.20209999999997</v>
      </c>
      <c r="D35" s="141">
        <v>300.23574052073371</v>
      </c>
      <c r="E35" s="176">
        <f t="shared" si="0"/>
        <v>645.38775839733682</v>
      </c>
      <c r="F35" s="76"/>
      <c r="H35" s="195"/>
      <c r="I35" s="110"/>
      <c r="J35" s="110"/>
      <c r="K35" s="35"/>
    </row>
    <row r="36" spans="2:15" x14ac:dyDescent="0.25">
      <c r="B36" s="80" t="s">
        <v>85</v>
      </c>
      <c r="C36" s="141">
        <v>43568.075400000002</v>
      </c>
      <c r="D36" s="141">
        <v>49315.367227850897</v>
      </c>
      <c r="E36" s="176">
        <f t="shared" si="0"/>
        <v>1131.9152102791968</v>
      </c>
      <c r="F36" s="76"/>
      <c r="G36" s="35"/>
      <c r="H36" s="196"/>
      <c r="I36" s="103"/>
      <c r="J36" s="103"/>
      <c r="K36" s="35"/>
    </row>
    <row r="37" spans="2:15" x14ac:dyDescent="0.25">
      <c r="B37" s="190" t="s">
        <v>128</v>
      </c>
      <c r="C37" s="141">
        <v>1449.1294</v>
      </c>
      <c r="D37" s="141">
        <v>418.62231000000003</v>
      </c>
      <c r="E37" s="176">
        <f t="shared" si="0"/>
        <v>288.8784880080413</v>
      </c>
      <c r="F37" s="76"/>
      <c r="G37" s="35"/>
      <c r="H37" s="195"/>
      <c r="I37" s="103"/>
      <c r="J37" s="103"/>
      <c r="K37" s="35"/>
    </row>
    <row r="38" spans="2:15" x14ac:dyDescent="0.25">
      <c r="B38" s="80" t="s">
        <v>87</v>
      </c>
      <c r="C38" s="141">
        <v>81.290300000000002</v>
      </c>
      <c r="D38" s="141">
        <v>29.904520000000002</v>
      </c>
      <c r="E38" s="176">
        <f t="shared" si="0"/>
        <v>367.87316567905395</v>
      </c>
      <c r="F38" s="76"/>
      <c r="G38" s="35"/>
      <c r="H38" s="195"/>
      <c r="I38" s="103"/>
      <c r="J38" s="103"/>
      <c r="K38" s="35"/>
    </row>
    <row r="39" spans="2:15" x14ac:dyDescent="0.25">
      <c r="B39" s="82" t="s">
        <v>6</v>
      </c>
      <c r="C39" s="140">
        <v>46189.554100000001</v>
      </c>
      <c r="D39" s="140">
        <v>50270.896780502648</v>
      </c>
      <c r="E39" s="175">
        <f t="shared" si="0"/>
        <v>1088.3607291741023</v>
      </c>
      <c r="F39" s="83"/>
      <c r="G39" s="35"/>
      <c r="H39" s="195"/>
      <c r="I39" s="103"/>
      <c r="J39" s="103"/>
      <c r="K39" s="35"/>
    </row>
    <row r="40" spans="2:15" x14ac:dyDescent="0.25">
      <c r="B40" s="82"/>
      <c r="C40" s="218"/>
      <c r="D40" s="218"/>
      <c r="E40" s="176" t="str">
        <f t="shared" si="0"/>
        <v/>
      </c>
      <c r="F40" s="83"/>
      <c r="G40" s="35"/>
      <c r="H40" s="195"/>
      <c r="I40" s="103"/>
      <c r="J40" s="103"/>
      <c r="K40" s="35"/>
    </row>
    <row r="41" spans="2:15" x14ac:dyDescent="0.25">
      <c r="B41" s="80" t="s">
        <v>88</v>
      </c>
      <c r="C41" s="141">
        <v>3.6999999999999998E-2</v>
      </c>
      <c r="D41" s="141">
        <v>3.6999999999999998E-2</v>
      </c>
      <c r="E41" s="176" t="str">
        <f t="shared" si="0"/>
        <v/>
      </c>
      <c r="F41" s="35"/>
      <c r="G41" s="121"/>
      <c r="H41" s="195"/>
      <c r="I41" s="103"/>
      <c r="J41" s="103"/>
      <c r="K41" s="35"/>
    </row>
    <row r="42" spans="2:15" x14ac:dyDescent="0.25">
      <c r="B42" s="80" t="s">
        <v>89</v>
      </c>
      <c r="C42" s="141">
        <v>740.94319999999993</v>
      </c>
      <c r="D42" s="141">
        <v>1815.6372100000001</v>
      </c>
      <c r="E42" s="176">
        <f t="shared" si="0"/>
        <v>2450.4404791082502</v>
      </c>
      <c r="F42" s="35"/>
      <c r="G42" s="121"/>
      <c r="H42" s="195"/>
      <c r="I42" s="103"/>
      <c r="J42" s="103"/>
      <c r="K42" s="35"/>
    </row>
    <row r="43" spans="2:15" x14ac:dyDescent="0.25">
      <c r="B43" s="80" t="s">
        <v>90</v>
      </c>
      <c r="C43" s="141">
        <v>611.9679000000001</v>
      </c>
      <c r="D43" s="141">
        <v>1765.91112</v>
      </c>
      <c r="E43" s="176">
        <f t="shared" si="0"/>
        <v>2885.6270402418158</v>
      </c>
      <c r="F43" s="35"/>
      <c r="G43" s="121"/>
      <c r="H43" s="195"/>
      <c r="I43" s="103"/>
      <c r="J43" s="103"/>
      <c r="K43" s="35"/>
      <c r="N43" s="35"/>
      <c r="O43" s="35"/>
    </row>
    <row r="44" spans="2:15" x14ac:dyDescent="0.25">
      <c r="B44" s="80" t="s">
        <v>91</v>
      </c>
      <c r="C44" s="141">
        <v>67.6023</v>
      </c>
      <c r="D44" s="141">
        <v>1381.5661500000001</v>
      </c>
      <c r="E44" s="176">
        <f t="shared" si="0"/>
        <v>20436.673752224408</v>
      </c>
      <c r="F44" s="35"/>
      <c r="G44" s="121"/>
      <c r="H44" s="195"/>
      <c r="I44" s="103"/>
      <c r="J44" s="103"/>
      <c r="K44" s="35"/>
      <c r="N44" s="35"/>
      <c r="O44" s="35"/>
    </row>
    <row r="45" spans="2:15" x14ac:dyDescent="0.25">
      <c r="B45" s="80" t="s">
        <v>92</v>
      </c>
      <c r="C45" s="141">
        <v>9.2349999999999994</v>
      </c>
      <c r="D45" s="141">
        <v>0.74099999999999999</v>
      </c>
      <c r="E45" s="176">
        <f t="shared" si="0"/>
        <v>80.238224147265839</v>
      </c>
      <c r="F45" s="35"/>
      <c r="G45" s="121"/>
      <c r="H45" s="195"/>
      <c r="I45" s="103"/>
      <c r="J45" s="103"/>
      <c r="K45" s="35"/>
      <c r="N45" s="35"/>
      <c r="O45" s="35"/>
    </row>
    <row r="46" spans="2:15" x14ac:dyDescent="0.25">
      <c r="B46" s="80" t="s">
        <v>93</v>
      </c>
      <c r="C46" s="141">
        <v>1481.1353999999999</v>
      </c>
      <c r="D46" s="141">
        <v>6243.4900699999998</v>
      </c>
      <c r="E46" s="176">
        <f t="shared" si="0"/>
        <v>4215.340521872612</v>
      </c>
      <c r="F46" s="35"/>
      <c r="G46" s="121"/>
      <c r="H46" s="195"/>
      <c r="I46" s="103"/>
      <c r="J46" s="103"/>
      <c r="K46" s="35"/>
      <c r="N46" s="35"/>
      <c r="O46" s="35"/>
    </row>
    <row r="47" spans="2:15" x14ac:dyDescent="0.25">
      <c r="B47" s="80" t="s">
        <v>94</v>
      </c>
      <c r="C47" s="141">
        <v>0</v>
      </c>
      <c r="D47" s="141">
        <v>0</v>
      </c>
      <c r="E47" s="176" t="str">
        <f t="shared" si="0"/>
        <v/>
      </c>
      <c r="F47" s="35"/>
      <c r="G47" s="121"/>
      <c r="H47" s="195"/>
      <c r="I47" s="110"/>
      <c r="J47" s="110"/>
      <c r="K47" s="35"/>
      <c r="M47" s="35"/>
      <c r="N47" s="35"/>
      <c r="O47" s="35"/>
    </row>
    <row r="48" spans="2:15" x14ac:dyDescent="0.25">
      <c r="B48" s="80" t="s">
        <v>95</v>
      </c>
      <c r="C48" s="141">
        <v>2274.9023999999999</v>
      </c>
      <c r="D48" s="141">
        <v>4075.7836699999998</v>
      </c>
      <c r="E48" s="176">
        <f t="shared" si="0"/>
        <v>1791.6301244396243</v>
      </c>
      <c r="F48" s="35"/>
      <c r="G48" s="121"/>
      <c r="H48" s="196"/>
      <c r="I48" s="110"/>
      <c r="J48" s="110"/>
      <c r="M48" s="35"/>
      <c r="N48" s="35"/>
      <c r="O48" s="35"/>
    </row>
    <row r="49" spans="1:15" x14ac:dyDescent="0.25">
      <c r="B49" s="80" t="s">
        <v>96</v>
      </c>
      <c r="C49" s="141">
        <v>11.097099999999999</v>
      </c>
      <c r="D49" s="141">
        <v>135.42778999999999</v>
      </c>
      <c r="E49" s="176">
        <f t="shared" si="0"/>
        <v>12203.890205549196</v>
      </c>
      <c r="F49" s="35"/>
      <c r="G49" s="121"/>
      <c r="H49" s="196"/>
      <c r="I49" s="189"/>
      <c r="J49" s="189"/>
      <c r="M49" s="35"/>
      <c r="N49" s="35"/>
      <c r="O49" s="35"/>
    </row>
    <row r="50" spans="1:15" x14ac:dyDescent="0.25">
      <c r="B50" s="80" t="s">
        <v>97</v>
      </c>
      <c r="C50" s="141">
        <v>476.4871</v>
      </c>
      <c r="D50" s="141">
        <v>1988.262920949305</v>
      </c>
      <c r="E50" s="176">
        <f t="shared" si="0"/>
        <v>4172.7528844942599</v>
      </c>
      <c r="F50" s="35"/>
      <c r="G50" s="121"/>
      <c r="H50" s="189"/>
      <c r="I50" s="189"/>
      <c r="J50" s="189"/>
      <c r="M50" s="35"/>
      <c r="N50" s="35"/>
      <c r="O50" s="35"/>
    </row>
    <row r="51" spans="1:15" x14ac:dyDescent="0.25">
      <c r="B51" s="80" t="s">
        <v>98</v>
      </c>
      <c r="C51" s="141">
        <v>883.58880000000011</v>
      </c>
      <c r="D51" s="141">
        <v>1070.5418997879119</v>
      </c>
      <c r="E51" s="176">
        <f t="shared" si="0"/>
        <v>1211.5838269882006</v>
      </c>
      <c r="F51" s="120"/>
      <c r="G51" s="122"/>
      <c r="H51" s="189"/>
      <c r="M51" s="35"/>
      <c r="N51" s="35"/>
      <c r="O51" s="35"/>
    </row>
    <row r="52" spans="1:15" x14ac:dyDescent="0.25">
      <c r="B52" s="80" t="s">
        <v>99</v>
      </c>
      <c r="C52" s="141">
        <v>101.6669</v>
      </c>
      <c r="D52" s="141">
        <v>387.61527000000001</v>
      </c>
      <c r="E52" s="176">
        <f t="shared" si="0"/>
        <v>3812.6004628841838</v>
      </c>
      <c r="F52" s="76"/>
      <c r="K52" s="35"/>
      <c r="M52" s="35"/>
      <c r="N52" s="35"/>
    </row>
    <row r="53" spans="1:15" x14ac:dyDescent="0.25">
      <c r="B53" s="84" t="s">
        <v>7</v>
      </c>
      <c r="C53" s="140">
        <v>6658.6631000000007</v>
      </c>
      <c r="D53" s="140">
        <v>18865.014100737215</v>
      </c>
      <c r="E53" s="175">
        <f t="shared" si="0"/>
        <v>2833.1534149455938</v>
      </c>
      <c r="F53" s="83"/>
      <c r="K53" s="35"/>
      <c r="L53" s="35"/>
      <c r="M53" s="35"/>
      <c r="N53" s="35"/>
    </row>
    <row r="54" spans="1:15" x14ac:dyDescent="0.25">
      <c r="B54" s="84"/>
      <c r="C54" s="141"/>
      <c r="D54" s="76"/>
      <c r="E54" s="175" t="str">
        <f t="shared" si="0"/>
        <v/>
      </c>
      <c r="F54" s="83"/>
      <c r="K54" s="208"/>
      <c r="L54" s="208"/>
      <c r="M54" s="35"/>
      <c r="N54" s="35"/>
    </row>
    <row r="55" spans="1:15" x14ac:dyDescent="0.25">
      <c r="B55" s="84" t="s">
        <v>100</v>
      </c>
      <c r="C55" s="140">
        <v>61539.592900000003</v>
      </c>
      <c r="D55" s="140">
        <v>89357.140082103782</v>
      </c>
      <c r="E55" s="175">
        <f t="shared" si="0"/>
        <v>1452.0268313654019</v>
      </c>
      <c r="F55" s="83"/>
      <c r="I55" s="5"/>
      <c r="J55" s="5"/>
      <c r="K55" s="35"/>
      <c r="L55" s="35"/>
      <c r="N55" s="35"/>
    </row>
    <row r="56" spans="1:15" ht="15.75" thickBot="1" x14ac:dyDescent="0.3">
      <c r="B56" s="85"/>
      <c r="C56" s="85"/>
      <c r="D56" s="85"/>
      <c r="E56" s="85"/>
      <c r="F56" s="85"/>
      <c r="H56" s="5"/>
      <c r="I56" s="5"/>
      <c r="J56" s="5"/>
      <c r="K56" s="198"/>
      <c r="L56" s="35"/>
      <c r="N56" s="35"/>
    </row>
    <row r="57" spans="1:15" x14ac:dyDescent="0.25">
      <c r="A57" s="5"/>
      <c r="B57" s="6" t="s">
        <v>127</v>
      </c>
      <c r="C57" s="5"/>
      <c r="D57" s="5"/>
      <c r="E57" s="5"/>
      <c r="F57" s="5"/>
      <c r="G57" s="10" t="s">
        <v>41</v>
      </c>
      <c r="H57" s="5"/>
      <c r="I57" s="5"/>
      <c r="J57" s="5"/>
      <c r="K57" s="198"/>
      <c r="L57" s="198"/>
      <c r="N57" s="35"/>
    </row>
    <row r="58" spans="1:15" x14ac:dyDescent="0.25">
      <c r="A58" s="5"/>
      <c r="B58" s="18" t="s">
        <v>174</v>
      </c>
      <c r="C58" s="5"/>
      <c r="D58" s="5"/>
      <c r="E58" s="5"/>
      <c r="F58" s="5"/>
      <c r="G58" s="10"/>
      <c r="H58" s="5"/>
      <c r="I58" s="5"/>
      <c r="J58" s="5"/>
      <c r="K58" s="5"/>
      <c r="L58" s="198"/>
      <c r="N58" s="35"/>
    </row>
    <row r="59" spans="1:15" x14ac:dyDescent="0.25">
      <c r="A59" s="5"/>
      <c r="B59" s="18" t="s">
        <v>166</v>
      </c>
      <c r="C59" s="5"/>
      <c r="D59" s="5"/>
      <c r="E59" s="5"/>
      <c r="F59" s="5"/>
      <c r="G59" s="10"/>
      <c r="H59" s="5"/>
      <c r="I59" s="5"/>
      <c r="J59" s="5"/>
      <c r="K59" s="5"/>
      <c r="L59" s="5"/>
    </row>
    <row r="60" spans="1:15" x14ac:dyDescent="0.25">
      <c r="A60" s="5"/>
      <c r="B60" s="18" t="s">
        <v>168</v>
      </c>
      <c r="C60" s="5"/>
      <c r="D60" s="5"/>
      <c r="E60" s="5"/>
      <c r="F60" s="5"/>
      <c r="G60" s="10"/>
      <c r="H60" s="5"/>
      <c r="I60" s="5"/>
      <c r="J60" s="5"/>
      <c r="K60" s="5"/>
      <c r="L60" s="5"/>
    </row>
    <row r="61" spans="1:15" x14ac:dyDescent="0.25">
      <c r="A61" s="5"/>
      <c r="B61" s="18" t="s">
        <v>167</v>
      </c>
      <c r="C61" s="5"/>
      <c r="D61" s="5"/>
      <c r="E61" s="5"/>
      <c r="F61" s="5"/>
      <c r="G61" s="10"/>
      <c r="H61" s="5"/>
      <c r="I61" s="5"/>
      <c r="J61" s="5"/>
      <c r="K61" s="5"/>
      <c r="L61" s="5"/>
    </row>
    <row r="62" spans="1:15" x14ac:dyDescent="0.25">
      <c r="A62" s="5"/>
      <c r="B62" s="18" t="s">
        <v>169</v>
      </c>
      <c r="C62" s="5"/>
      <c r="D62" s="5"/>
      <c r="E62" s="5"/>
      <c r="F62" s="5"/>
      <c r="G62" s="10"/>
      <c r="H62" s="5"/>
      <c r="I62" s="5"/>
      <c r="J62" s="5"/>
      <c r="K62" s="5"/>
      <c r="L62" s="5"/>
    </row>
    <row r="63" spans="1:15" x14ac:dyDescent="0.25">
      <c r="A63" s="5"/>
      <c r="B63" s="18" t="s">
        <v>170</v>
      </c>
      <c r="C63" s="5"/>
      <c r="D63" s="5"/>
      <c r="E63" s="5"/>
      <c r="F63" s="5"/>
      <c r="G63" s="10"/>
      <c r="H63" s="5"/>
      <c r="I63" s="5"/>
      <c r="J63" s="5"/>
      <c r="K63" s="5"/>
      <c r="L63" s="5"/>
    </row>
    <row r="64" spans="1:15"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205"/>
      <c r="J66" s="205"/>
      <c r="K66" s="5"/>
      <c r="L66" s="5"/>
    </row>
    <row r="67" spans="1:12" x14ac:dyDescent="0.25">
      <c r="A67" s="47"/>
      <c r="B67" s="17" t="s">
        <v>175</v>
      </c>
      <c r="C67" s="5"/>
      <c r="D67" s="5"/>
      <c r="E67" s="5"/>
      <c r="F67" s="5"/>
      <c r="G67" s="5"/>
      <c r="H67" s="205"/>
      <c r="I67" s="205"/>
      <c r="J67" s="205"/>
      <c r="K67" s="205"/>
      <c r="L67" s="5"/>
    </row>
    <row r="68" spans="1:12" s="45" customFormat="1" ht="10.5" customHeight="1" x14ac:dyDescent="0.25">
      <c r="A68" s="228"/>
      <c r="B68" s="235" t="s">
        <v>125</v>
      </c>
      <c r="C68" s="235"/>
      <c r="D68" s="235"/>
      <c r="E68" s="235"/>
      <c r="F68" s="235"/>
      <c r="G68" s="235"/>
      <c r="H68" s="235"/>
      <c r="I68" s="235"/>
      <c r="J68" s="235"/>
      <c r="K68" s="235"/>
      <c r="L68" s="235"/>
    </row>
    <row r="69" spans="1:12" x14ac:dyDescent="0.25">
      <c r="A69" s="16"/>
      <c r="B69" s="235"/>
      <c r="C69" s="235"/>
      <c r="D69" s="235"/>
      <c r="E69" s="235"/>
      <c r="F69" s="235"/>
      <c r="G69" s="235"/>
      <c r="H69" s="235"/>
      <c r="I69" s="235"/>
      <c r="J69" s="235"/>
      <c r="K69" s="235"/>
      <c r="L69" s="235"/>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K44" sqref="K44"/>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150</v>
      </c>
      <c r="B1" s="40"/>
      <c r="C1" s="40"/>
      <c r="D1" s="40"/>
      <c r="E1" s="40"/>
      <c r="F1" s="40"/>
    </row>
    <row r="2" spans="1:10" x14ac:dyDescent="0.25">
      <c r="A2" s="12"/>
      <c r="B2" s="30"/>
      <c r="C2" s="30"/>
      <c r="D2" s="30"/>
      <c r="E2" s="30"/>
      <c r="F2" s="30"/>
    </row>
    <row r="3" spans="1:10" ht="15.75" thickBot="1" x14ac:dyDescent="0.3">
      <c r="B3" s="42"/>
      <c r="C3" s="42"/>
      <c r="D3" s="42"/>
      <c r="E3" s="42"/>
      <c r="F3" s="42"/>
    </row>
    <row r="4" spans="1:10" x14ac:dyDescent="0.25">
      <c r="B4" s="73"/>
      <c r="C4" s="234">
        <v>44927</v>
      </c>
      <c r="D4" s="234"/>
      <c r="E4" s="234"/>
      <c r="F4" s="74"/>
    </row>
    <row r="5" spans="1:10" x14ac:dyDescent="0.25">
      <c r="B5" s="75"/>
      <c r="C5" s="236" t="s">
        <v>124</v>
      </c>
      <c r="D5" s="86" t="s">
        <v>55</v>
      </c>
      <c r="E5" s="87" t="s">
        <v>56</v>
      </c>
      <c r="F5" s="77"/>
    </row>
    <row r="6" spans="1:10" x14ac:dyDescent="0.25">
      <c r="B6" s="78"/>
      <c r="C6" s="238"/>
      <c r="D6" s="115" t="s">
        <v>165</v>
      </c>
      <c r="E6" s="116" t="s">
        <v>57</v>
      </c>
      <c r="F6" s="79"/>
      <c r="H6" s="193"/>
      <c r="I6" s="122"/>
      <c r="J6" s="122"/>
    </row>
    <row r="7" spans="1:10" x14ac:dyDescent="0.25">
      <c r="B7" s="80" t="s">
        <v>58</v>
      </c>
      <c r="C7" s="216">
        <v>56.140900000000002</v>
      </c>
      <c r="D7" s="216">
        <v>480.21177999999998</v>
      </c>
      <c r="E7" s="177">
        <f>IF(D7&lt;1,"",IFERROR((D7/C7)*1000,""))</f>
        <v>8553.6886654827395</v>
      </c>
      <c r="F7" s="76"/>
      <c r="G7" s="193"/>
      <c r="H7" s="122"/>
      <c r="I7" s="122"/>
      <c r="J7" s="110"/>
    </row>
    <row r="8" spans="1:10" x14ac:dyDescent="0.25">
      <c r="B8" s="80" t="s">
        <v>59</v>
      </c>
      <c r="C8" s="141">
        <v>8.6551000000000009</v>
      </c>
      <c r="D8" s="141">
        <v>38.864010000000007</v>
      </c>
      <c r="E8" s="176">
        <f t="shared" ref="E8:E55" si="0">IF(D8&lt;1,"",IFERROR((D8/C8)*1000,""))</f>
        <v>4490.301671846657</v>
      </c>
      <c r="F8" s="76"/>
      <c r="G8" s="194"/>
      <c r="H8" s="121"/>
      <c r="I8" s="121"/>
      <c r="J8" s="103"/>
    </row>
    <row r="9" spans="1:10" x14ac:dyDescent="0.25">
      <c r="B9" s="80" t="s">
        <v>60</v>
      </c>
      <c r="C9" s="141">
        <v>22.5168</v>
      </c>
      <c r="D9" s="141">
        <v>219.72966999999991</v>
      </c>
      <c r="E9" s="176">
        <f t="shared" si="0"/>
        <v>9758.4767817807115</v>
      </c>
      <c r="F9" s="76"/>
      <c r="G9" s="194"/>
      <c r="H9" s="121"/>
      <c r="I9" s="121"/>
      <c r="J9" s="103"/>
    </row>
    <row r="10" spans="1:10" x14ac:dyDescent="0.25">
      <c r="B10" s="80" t="s">
        <v>61</v>
      </c>
      <c r="C10" s="141">
        <v>1069.2353000000001</v>
      </c>
      <c r="D10" s="141">
        <v>3754.5643200000009</v>
      </c>
      <c r="E10" s="176">
        <f t="shared" si="0"/>
        <v>3511.4481536477524</v>
      </c>
      <c r="F10" s="76"/>
      <c r="G10" s="194"/>
      <c r="H10" s="121"/>
      <c r="I10" s="121"/>
      <c r="J10" s="103"/>
    </row>
    <row r="11" spans="1:10" x14ac:dyDescent="0.25">
      <c r="B11" s="80" t="s">
        <v>62</v>
      </c>
      <c r="C11" s="141">
        <v>113.6477</v>
      </c>
      <c r="D11" s="141">
        <v>38.920059999999999</v>
      </c>
      <c r="E11" s="176">
        <f t="shared" si="0"/>
        <v>342.46236395457191</v>
      </c>
      <c r="F11" s="76"/>
      <c r="G11" s="194"/>
      <c r="H11" s="121"/>
      <c r="I11" s="121"/>
      <c r="J11" s="103"/>
    </row>
    <row r="12" spans="1:10" x14ac:dyDescent="0.25">
      <c r="B12" s="80" t="s">
        <v>63</v>
      </c>
      <c r="C12" s="141">
        <v>282.72019999999998</v>
      </c>
      <c r="D12" s="141">
        <v>299.95546999999999</v>
      </c>
      <c r="E12" s="176">
        <f t="shared" si="0"/>
        <v>1060.9622870951562</v>
      </c>
      <c r="F12" s="76"/>
      <c r="G12" s="194"/>
      <c r="H12" s="121"/>
      <c r="I12" s="121"/>
      <c r="J12" s="103"/>
    </row>
    <row r="13" spans="1:10" x14ac:dyDescent="0.25">
      <c r="B13" s="80" t="s">
        <v>64</v>
      </c>
      <c r="C13" s="141">
        <v>2621.9832000000001</v>
      </c>
      <c r="D13" s="141">
        <v>3074.3862000000008</v>
      </c>
      <c r="E13" s="176">
        <f t="shared" si="0"/>
        <v>1172.5422954655089</v>
      </c>
      <c r="F13" s="76"/>
      <c r="G13" s="194"/>
      <c r="H13" s="121"/>
      <c r="I13" s="121"/>
      <c r="J13" s="103"/>
    </row>
    <row r="14" spans="1:10" x14ac:dyDescent="0.25">
      <c r="B14" s="80" t="s">
        <v>65</v>
      </c>
      <c r="C14" s="141">
        <v>545.13920000000007</v>
      </c>
      <c r="D14" s="141">
        <v>2135.4007880766071</v>
      </c>
      <c r="E14" s="176">
        <f t="shared" si="0"/>
        <v>3917.1660890954217</v>
      </c>
      <c r="F14" s="76"/>
      <c r="G14" s="194"/>
      <c r="H14" s="121"/>
      <c r="I14" s="121"/>
      <c r="J14" s="103"/>
    </row>
    <row r="15" spans="1:10" x14ac:dyDescent="0.25">
      <c r="B15" s="80" t="s">
        <v>66</v>
      </c>
      <c r="C15" s="141">
        <v>5.9729000000000001</v>
      </c>
      <c r="D15" s="141">
        <v>76.065729999999988</v>
      </c>
      <c r="E15" s="176">
        <f t="shared" si="0"/>
        <v>12735.142058296638</v>
      </c>
      <c r="F15" s="76"/>
      <c r="G15" s="194"/>
      <c r="H15" s="121"/>
      <c r="I15" s="121"/>
      <c r="J15" s="103"/>
    </row>
    <row r="16" spans="1:10" x14ac:dyDescent="0.25">
      <c r="B16" s="80" t="s">
        <v>67</v>
      </c>
      <c r="C16" s="141">
        <v>50.270499999999998</v>
      </c>
      <c r="D16" s="141">
        <v>311.19628</v>
      </c>
      <c r="E16" s="176">
        <f t="shared" si="0"/>
        <v>6190.4353447847152</v>
      </c>
      <c r="F16" s="76"/>
      <c r="G16" s="194"/>
      <c r="H16" s="121"/>
      <c r="I16" s="121"/>
      <c r="J16" s="103"/>
    </row>
    <row r="17" spans="2:10" x14ac:dyDescent="0.25">
      <c r="B17" s="80" t="s">
        <v>68</v>
      </c>
      <c r="C17" s="141">
        <v>415.02960000000002</v>
      </c>
      <c r="D17" s="141">
        <v>1073.3156654843369</v>
      </c>
      <c r="E17" s="176">
        <f t="shared" si="0"/>
        <v>2586.118352725533</v>
      </c>
      <c r="F17" s="76"/>
      <c r="G17" s="194"/>
      <c r="H17" s="121"/>
      <c r="I17" s="121"/>
      <c r="J17" s="103"/>
    </row>
    <row r="18" spans="2:10" x14ac:dyDescent="0.25">
      <c r="B18" s="80" t="s">
        <v>69</v>
      </c>
      <c r="C18" s="141">
        <v>182.32470000000001</v>
      </c>
      <c r="D18" s="141">
        <v>685.20343000000003</v>
      </c>
      <c r="E18" s="176">
        <f t="shared" si="0"/>
        <v>3758.1492249815847</v>
      </c>
      <c r="F18" s="76"/>
      <c r="G18" s="194"/>
      <c r="H18" s="121"/>
      <c r="I18" s="121"/>
      <c r="J18" s="103"/>
    </row>
    <row r="19" spans="2:10" x14ac:dyDescent="0.25">
      <c r="B19" s="80" t="s">
        <v>70</v>
      </c>
      <c r="C19" s="141">
        <v>1333.5334</v>
      </c>
      <c r="D19" s="141">
        <v>3960.7811852018408</v>
      </c>
      <c r="E19" s="176">
        <f t="shared" si="0"/>
        <v>2970.1402193614654</v>
      </c>
      <c r="F19" s="76"/>
      <c r="G19" s="194"/>
      <c r="H19" s="121"/>
      <c r="I19" s="121"/>
      <c r="J19" s="103"/>
    </row>
    <row r="20" spans="2:10" x14ac:dyDescent="0.25">
      <c r="B20" s="80" t="s">
        <v>71</v>
      </c>
      <c r="C20" s="141">
        <v>0.6453000000000001</v>
      </c>
      <c r="D20" s="141">
        <v>2.4304999999999999</v>
      </c>
      <c r="E20" s="176">
        <f t="shared" si="0"/>
        <v>3766.4652099798536</v>
      </c>
      <c r="F20" s="76"/>
      <c r="G20" s="194"/>
      <c r="H20" s="121"/>
      <c r="I20" s="121"/>
      <c r="J20" s="103"/>
    </row>
    <row r="21" spans="2:10" x14ac:dyDescent="0.25">
      <c r="B21" s="80" t="s">
        <v>72</v>
      </c>
      <c r="C21" s="141">
        <v>250.43459999999999</v>
      </c>
      <c r="D21" s="141">
        <v>519.53140614383562</v>
      </c>
      <c r="E21" s="176">
        <f t="shared" si="0"/>
        <v>2074.5192802585411</v>
      </c>
      <c r="F21" s="76"/>
      <c r="G21" s="194"/>
      <c r="H21" s="121"/>
      <c r="I21" s="121"/>
      <c r="J21" s="103"/>
    </row>
    <row r="22" spans="2:10" x14ac:dyDescent="0.25">
      <c r="B22" s="80" t="s">
        <v>73</v>
      </c>
      <c r="C22" s="141">
        <v>138.56809999999999</v>
      </c>
      <c r="D22" s="141">
        <v>423.48845999999998</v>
      </c>
      <c r="E22" s="176">
        <f t="shared" si="0"/>
        <v>3056.1756998905234</v>
      </c>
      <c r="F22" s="76"/>
      <c r="G22" s="194"/>
      <c r="H22" s="121"/>
      <c r="I22" s="121"/>
      <c r="J22" s="103"/>
    </row>
    <row r="23" spans="2:10" x14ac:dyDescent="0.25">
      <c r="B23" s="80" t="s">
        <v>74</v>
      </c>
      <c r="C23" s="141">
        <v>798.21579999999994</v>
      </c>
      <c r="D23" s="141">
        <v>1381.9243994501339</v>
      </c>
      <c r="E23" s="176">
        <f t="shared" si="0"/>
        <v>1731.2666567739377</v>
      </c>
      <c r="F23" s="76"/>
      <c r="G23" s="194"/>
      <c r="H23" s="121"/>
      <c r="I23" s="121"/>
      <c r="J23" s="103"/>
    </row>
    <row r="24" spans="2:10" x14ac:dyDescent="0.25">
      <c r="B24" s="80" t="s">
        <v>75</v>
      </c>
      <c r="C24" s="141">
        <v>0</v>
      </c>
      <c r="D24" s="141">
        <v>0</v>
      </c>
      <c r="E24" s="176" t="str">
        <f t="shared" si="0"/>
        <v/>
      </c>
      <c r="F24" s="76"/>
      <c r="G24" s="194"/>
      <c r="H24" s="121"/>
      <c r="I24" s="121"/>
      <c r="J24" s="103"/>
    </row>
    <row r="25" spans="2:10" x14ac:dyDescent="0.25">
      <c r="B25" s="80" t="s">
        <v>76</v>
      </c>
      <c r="C25" s="141">
        <v>234.41210000000001</v>
      </c>
      <c r="D25" s="141">
        <v>289.83850999999999</v>
      </c>
      <c r="E25" s="176">
        <f t="shared" si="0"/>
        <v>1236.4485877648806</v>
      </c>
      <c r="F25" s="76"/>
      <c r="G25" s="194"/>
      <c r="H25" s="121"/>
      <c r="I25" s="121"/>
      <c r="J25" s="103"/>
    </row>
    <row r="26" spans="2:10" x14ac:dyDescent="0.25">
      <c r="B26" s="80" t="s">
        <v>77</v>
      </c>
      <c r="C26" s="141">
        <v>133.72280000000001</v>
      </c>
      <c r="D26" s="141">
        <v>2042.134699563265</v>
      </c>
      <c r="E26" s="176">
        <f t="shared" si="0"/>
        <v>15271.402480080173</v>
      </c>
      <c r="F26" s="76"/>
      <c r="G26" s="194"/>
      <c r="H26" s="121"/>
      <c r="I26" s="121"/>
      <c r="J26" s="103"/>
    </row>
    <row r="27" spans="2:10" x14ac:dyDescent="0.25">
      <c r="B27" s="80" t="s">
        <v>78</v>
      </c>
      <c r="C27" s="141">
        <v>32.871200000000002</v>
      </c>
      <c r="D27" s="141">
        <v>450.67912000000001</v>
      </c>
      <c r="E27" s="176">
        <f t="shared" si="0"/>
        <v>13710.455353014187</v>
      </c>
      <c r="F27" s="76"/>
      <c r="G27" s="194"/>
      <c r="H27" s="121"/>
      <c r="I27" s="121"/>
      <c r="J27" s="103"/>
    </row>
    <row r="28" spans="2:10" x14ac:dyDescent="0.25">
      <c r="B28" s="80" t="s">
        <v>79</v>
      </c>
      <c r="C28" s="141">
        <v>1213.2654000000009</v>
      </c>
      <c r="D28" s="141">
        <v>1324.8135400000001</v>
      </c>
      <c r="E28" s="176">
        <f t="shared" si="0"/>
        <v>1091.940427873406</v>
      </c>
      <c r="F28" s="76"/>
      <c r="G28" s="194"/>
      <c r="H28" s="121"/>
      <c r="I28" s="121"/>
      <c r="J28" s="103"/>
    </row>
    <row r="29" spans="2:10" x14ac:dyDescent="0.25">
      <c r="B29" s="80" t="s">
        <v>80</v>
      </c>
      <c r="C29" s="141">
        <v>63.7211</v>
      </c>
      <c r="D29" s="141">
        <v>112.15109</v>
      </c>
      <c r="E29" s="176">
        <f t="shared" si="0"/>
        <v>1760.0306648818053</v>
      </c>
      <c r="F29" s="76"/>
      <c r="G29" s="194"/>
      <c r="H29" s="121"/>
      <c r="I29" s="121"/>
      <c r="J29" s="103"/>
    </row>
    <row r="30" spans="2:10" x14ac:dyDescent="0.25">
      <c r="B30" s="81" t="s">
        <v>81</v>
      </c>
      <c r="C30" s="141">
        <v>278.09129999999999</v>
      </c>
      <c r="D30" s="141">
        <v>550.40441999999996</v>
      </c>
      <c r="E30" s="176">
        <f t="shared" si="0"/>
        <v>1979.2220037088539</v>
      </c>
      <c r="F30" s="76"/>
      <c r="G30" s="194"/>
      <c r="H30" s="121"/>
      <c r="I30" s="121"/>
      <c r="J30" s="103"/>
    </row>
    <row r="31" spans="2:10" x14ac:dyDescent="0.25">
      <c r="B31" s="82" t="s">
        <v>31</v>
      </c>
      <c r="C31" s="140">
        <v>9851.1171999999988</v>
      </c>
      <c r="D31" s="140">
        <v>23245.990733920022</v>
      </c>
      <c r="E31" s="175">
        <f t="shared" si="0"/>
        <v>2359.7314154297164</v>
      </c>
      <c r="F31" s="83"/>
      <c r="G31" s="193"/>
      <c r="H31" s="122"/>
      <c r="I31" s="122"/>
      <c r="J31" s="103"/>
    </row>
    <row r="32" spans="2:10" x14ac:dyDescent="0.25">
      <c r="B32" s="82"/>
      <c r="C32" s="217"/>
      <c r="D32" s="217"/>
      <c r="E32" s="175" t="str">
        <f t="shared" si="0"/>
        <v/>
      </c>
      <c r="F32" s="83"/>
      <c r="G32" s="194"/>
      <c r="H32" s="121"/>
      <c r="I32" s="121"/>
      <c r="J32" s="122"/>
    </row>
    <row r="33" spans="2:12" x14ac:dyDescent="0.25">
      <c r="B33" s="80" t="s">
        <v>82</v>
      </c>
      <c r="C33" s="141">
        <v>8.1259999999999994</v>
      </c>
      <c r="D33" s="141">
        <v>0</v>
      </c>
      <c r="E33" s="176" t="str">
        <f t="shared" si="0"/>
        <v/>
      </c>
      <c r="F33" s="76"/>
      <c r="G33" s="194"/>
      <c r="H33" s="121"/>
      <c r="I33" s="121"/>
      <c r="J33" s="121"/>
    </row>
    <row r="34" spans="2:12" x14ac:dyDescent="0.25">
      <c r="B34" s="80" t="s">
        <v>83</v>
      </c>
      <c r="C34" s="141">
        <v>1658.6432</v>
      </c>
      <c r="D34" s="141">
        <v>386.53734346125509</v>
      </c>
      <c r="E34" s="176">
        <f t="shared" si="0"/>
        <v>233.04429998040271</v>
      </c>
      <c r="F34" s="76"/>
      <c r="G34" s="194"/>
      <c r="H34" s="121"/>
      <c r="I34" s="121"/>
      <c r="J34" s="121"/>
      <c r="K34" s="209"/>
      <c r="L34" s="209"/>
    </row>
    <row r="35" spans="2:12" x14ac:dyDescent="0.25">
      <c r="B35" s="80" t="s">
        <v>84</v>
      </c>
      <c r="C35" s="141">
        <v>1218.3466000000001</v>
      </c>
      <c r="D35" s="141">
        <v>786.13515052073365</v>
      </c>
      <c r="E35" s="176">
        <f t="shared" si="0"/>
        <v>645.2475432859037</v>
      </c>
      <c r="F35" s="76"/>
      <c r="G35" s="194"/>
      <c r="H35" s="121"/>
      <c r="I35" s="121"/>
      <c r="J35" s="121"/>
    </row>
    <row r="36" spans="2:12" x14ac:dyDescent="0.25">
      <c r="B36" s="80" t="s">
        <v>85</v>
      </c>
      <c r="C36" s="141">
        <v>80442.646600000007</v>
      </c>
      <c r="D36" s="141">
        <v>93460.663462496275</v>
      </c>
      <c r="E36" s="176">
        <f t="shared" si="0"/>
        <v>1161.8297931845552</v>
      </c>
      <c r="F36" s="76"/>
      <c r="G36" s="194"/>
      <c r="H36" s="121"/>
      <c r="I36" s="121"/>
      <c r="J36" s="121"/>
    </row>
    <row r="37" spans="2:12" x14ac:dyDescent="0.25">
      <c r="B37" s="190" t="s">
        <v>128</v>
      </c>
      <c r="C37" s="141">
        <v>1471.2714000000001</v>
      </c>
      <c r="D37" s="141">
        <v>418.88385</v>
      </c>
      <c r="E37" s="176">
        <f t="shared" si="0"/>
        <v>284.70875597799289</v>
      </c>
      <c r="F37" s="76"/>
      <c r="G37" s="194"/>
      <c r="H37" s="121"/>
      <c r="I37" s="121"/>
      <c r="J37" s="121"/>
    </row>
    <row r="38" spans="2:12" x14ac:dyDescent="0.25">
      <c r="B38" s="80" t="s">
        <v>87</v>
      </c>
      <c r="C38" s="141">
        <v>81.290300000000002</v>
      </c>
      <c r="D38" s="141">
        <v>29.904520000000002</v>
      </c>
      <c r="E38" s="176">
        <f t="shared" si="0"/>
        <v>367.87316567905395</v>
      </c>
      <c r="F38" s="76"/>
      <c r="G38" s="193"/>
      <c r="H38" s="122"/>
      <c r="I38" s="122"/>
      <c r="J38" s="110"/>
    </row>
    <row r="39" spans="2:12" x14ac:dyDescent="0.25">
      <c r="B39" s="82" t="s">
        <v>6</v>
      </c>
      <c r="C39" s="140">
        <v>84880.324099999998</v>
      </c>
      <c r="D39" s="140">
        <v>95082.124326478253</v>
      </c>
      <c r="E39" s="175">
        <f t="shared" si="0"/>
        <v>1120.1904014228223</v>
      </c>
      <c r="F39" s="83"/>
      <c r="G39" s="194"/>
      <c r="H39" s="121"/>
      <c r="I39" s="121"/>
      <c r="J39" s="103"/>
    </row>
    <row r="40" spans="2:12" x14ac:dyDescent="0.25">
      <c r="B40" s="82"/>
      <c r="C40" s="217"/>
      <c r="D40" s="217"/>
      <c r="E40" s="176" t="str">
        <f t="shared" si="0"/>
        <v/>
      </c>
      <c r="F40" s="83"/>
      <c r="G40" s="46"/>
      <c r="H40" s="44"/>
      <c r="I40" s="44"/>
      <c r="J40" s="103"/>
    </row>
    <row r="41" spans="2:12" x14ac:dyDescent="0.25">
      <c r="B41" s="80" t="s">
        <v>88</v>
      </c>
      <c r="C41" s="141">
        <v>3.6999999999999998E-2</v>
      </c>
      <c r="D41" s="141">
        <v>3.6999999999999998E-2</v>
      </c>
      <c r="E41" s="176" t="str">
        <f t="shared" si="0"/>
        <v/>
      </c>
      <c r="F41" s="35"/>
      <c r="G41" s="46"/>
      <c r="H41" s="44"/>
      <c r="I41" s="44"/>
      <c r="J41" s="103"/>
    </row>
    <row r="42" spans="2:12" x14ac:dyDescent="0.25">
      <c r="B42" s="80" t="s">
        <v>89</v>
      </c>
      <c r="C42" s="141">
        <v>954.85399999999993</v>
      </c>
      <c r="D42" s="141">
        <v>2581.9897463866878</v>
      </c>
      <c r="E42" s="176">
        <f t="shared" si="0"/>
        <v>2704.067581417356</v>
      </c>
      <c r="F42" s="35"/>
      <c r="G42" s="46"/>
      <c r="H42" s="44"/>
      <c r="I42" s="44"/>
      <c r="J42" s="103"/>
    </row>
    <row r="43" spans="2:12" x14ac:dyDescent="0.25">
      <c r="B43" s="80" t="s">
        <v>90</v>
      </c>
      <c r="C43" s="141">
        <v>628.69810000000007</v>
      </c>
      <c r="D43" s="141">
        <v>1829.0290199999999</v>
      </c>
      <c r="E43" s="176">
        <f t="shared" si="0"/>
        <v>2909.2326189629007</v>
      </c>
      <c r="F43" s="35"/>
      <c r="G43" s="46"/>
      <c r="H43" s="44"/>
      <c r="I43" s="44"/>
      <c r="J43" s="103"/>
    </row>
    <row r="44" spans="2:12" x14ac:dyDescent="0.25">
      <c r="B44" s="80" t="s">
        <v>91</v>
      </c>
      <c r="C44" s="141">
        <v>67.900800000000004</v>
      </c>
      <c r="D44" s="141">
        <v>1383.9360099999999</v>
      </c>
      <c r="E44" s="176">
        <f t="shared" si="0"/>
        <v>20381.733499458031</v>
      </c>
      <c r="F44" s="35"/>
      <c r="G44" s="46"/>
      <c r="H44" s="44"/>
      <c r="I44" s="44"/>
      <c r="J44" s="103"/>
    </row>
    <row r="45" spans="2:12" x14ac:dyDescent="0.25">
      <c r="B45" s="80" t="s">
        <v>92</v>
      </c>
      <c r="C45" s="141">
        <v>9.2349999999999994</v>
      </c>
      <c r="D45" s="141">
        <v>0.74099999999999999</v>
      </c>
      <c r="E45" s="176" t="str">
        <f t="shared" si="0"/>
        <v/>
      </c>
      <c r="F45" s="35"/>
      <c r="G45" s="46"/>
      <c r="H45" s="44"/>
      <c r="I45" s="44"/>
      <c r="J45" s="103"/>
    </row>
    <row r="46" spans="2:12" x14ac:dyDescent="0.25">
      <c r="B46" s="80" t="s">
        <v>93</v>
      </c>
      <c r="C46" s="141">
        <v>1481.2674</v>
      </c>
      <c r="D46" s="141">
        <v>6243.4900699999998</v>
      </c>
      <c r="E46" s="176">
        <f t="shared" si="0"/>
        <v>4214.9648807500926</v>
      </c>
      <c r="F46" s="35"/>
      <c r="G46" s="46"/>
      <c r="H46" s="44"/>
      <c r="I46" s="44"/>
      <c r="J46" s="103"/>
    </row>
    <row r="47" spans="2:12" x14ac:dyDescent="0.25">
      <c r="B47" s="80" t="s">
        <v>94</v>
      </c>
      <c r="C47" s="141">
        <v>0</v>
      </c>
      <c r="D47" s="141">
        <v>0</v>
      </c>
      <c r="E47" s="176" t="str">
        <f t="shared" si="0"/>
        <v/>
      </c>
      <c r="F47" s="35"/>
      <c r="G47" s="46"/>
      <c r="H47" s="44"/>
      <c r="I47" s="44"/>
      <c r="J47" s="103"/>
    </row>
    <row r="48" spans="2:12" x14ac:dyDescent="0.25">
      <c r="B48" s="80" t="s">
        <v>95</v>
      </c>
      <c r="C48" s="141">
        <v>2274.9023999999999</v>
      </c>
      <c r="D48" s="141">
        <v>4075.7836699999998</v>
      </c>
      <c r="E48" s="176">
        <f t="shared" si="0"/>
        <v>1791.6301244396243</v>
      </c>
      <c r="F48" s="35"/>
      <c r="G48" s="46"/>
      <c r="H48" s="44"/>
      <c r="I48" s="44"/>
      <c r="J48" s="103"/>
    </row>
    <row r="49" spans="1:12" x14ac:dyDescent="0.25">
      <c r="B49" s="80" t="s">
        <v>96</v>
      </c>
      <c r="C49" s="141">
        <v>11.097099999999999</v>
      </c>
      <c r="D49" s="141">
        <v>135.42778999999999</v>
      </c>
      <c r="E49" s="176">
        <f t="shared" si="0"/>
        <v>12203.890205549196</v>
      </c>
      <c r="F49" s="35"/>
      <c r="G49" s="46"/>
      <c r="H49" s="44"/>
      <c r="I49" s="44"/>
      <c r="J49" s="103"/>
    </row>
    <row r="50" spans="1:12" x14ac:dyDescent="0.25">
      <c r="B50" s="80" t="s">
        <v>97</v>
      </c>
      <c r="C50" s="141">
        <v>923.80730000000005</v>
      </c>
      <c r="D50" s="141">
        <v>5074.2610909493042</v>
      </c>
      <c r="E50" s="176">
        <f t="shared" si="0"/>
        <v>5492.7700733143201</v>
      </c>
      <c r="F50" s="35"/>
      <c r="G50" s="122"/>
      <c r="H50" s="196"/>
      <c r="I50" s="110"/>
      <c r="J50" s="110"/>
    </row>
    <row r="51" spans="1:12" x14ac:dyDescent="0.25">
      <c r="B51" s="80" t="s">
        <v>98</v>
      </c>
      <c r="C51" s="141">
        <v>883.58880000000011</v>
      </c>
      <c r="D51" s="141">
        <v>1070.5418997879119</v>
      </c>
      <c r="E51" s="176">
        <f t="shared" si="0"/>
        <v>1211.5838269882006</v>
      </c>
      <c r="F51" s="120"/>
      <c r="H51" s="196"/>
      <c r="I51" s="110"/>
      <c r="J51" s="110"/>
    </row>
    <row r="52" spans="1:12" x14ac:dyDescent="0.25">
      <c r="B52" s="80" t="s">
        <v>99</v>
      </c>
      <c r="C52" s="141">
        <v>104.1281</v>
      </c>
      <c r="D52" s="141">
        <v>389.16415000000001</v>
      </c>
      <c r="E52" s="176">
        <f t="shared" si="0"/>
        <v>3737.3595600034955</v>
      </c>
      <c r="F52" s="76"/>
      <c r="H52" s="189"/>
      <c r="I52" s="189"/>
      <c r="J52" s="189"/>
    </row>
    <row r="53" spans="1:12" x14ac:dyDescent="0.25">
      <c r="B53" s="84" t="s">
        <v>7</v>
      </c>
      <c r="C53" s="140">
        <v>7339.5160000000005</v>
      </c>
      <c r="D53" s="140">
        <v>22784.401447123902</v>
      </c>
      <c r="E53" s="175">
        <f t="shared" si="0"/>
        <v>3104.3465873122832</v>
      </c>
      <c r="F53" s="83"/>
    </row>
    <row r="54" spans="1:12" x14ac:dyDescent="0.25">
      <c r="B54" s="84"/>
      <c r="C54" s="141"/>
      <c r="D54" s="76"/>
      <c r="E54" s="175" t="str">
        <f t="shared" si="0"/>
        <v/>
      </c>
      <c r="F54" s="83"/>
    </row>
    <row r="55" spans="1:12" x14ac:dyDescent="0.25">
      <c r="B55" s="84" t="s">
        <v>100</v>
      </c>
      <c r="C55" s="140">
        <v>102070.95729999999</v>
      </c>
      <c r="D55" s="140">
        <v>141112.51650752217</v>
      </c>
      <c r="E55" s="175">
        <f t="shared" si="0"/>
        <v>1382.4942984787915</v>
      </c>
      <c r="F55" s="83"/>
    </row>
    <row r="56" spans="1:12" ht="15.75" thickBot="1" x14ac:dyDescent="0.3">
      <c r="B56" s="85"/>
      <c r="C56" s="85"/>
      <c r="D56" s="85"/>
      <c r="E56" s="85"/>
      <c r="F56" s="85"/>
    </row>
    <row r="57" spans="1:12" x14ac:dyDescent="0.25">
      <c r="A57" s="5"/>
      <c r="B57" s="6" t="s">
        <v>127</v>
      </c>
      <c r="C57" s="5"/>
      <c r="D57" s="5"/>
      <c r="E57" s="5"/>
      <c r="F57" s="5"/>
      <c r="G57" s="10" t="s">
        <v>41</v>
      </c>
      <c r="H57" s="5"/>
      <c r="I57" s="5"/>
      <c r="J57" s="5"/>
      <c r="K57" s="5"/>
      <c r="L57" s="5"/>
    </row>
    <row r="58" spans="1:12" x14ac:dyDescent="0.25">
      <c r="A58" s="5"/>
      <c r="B58" s="18" t="s">
        <v>174</v>
      </c>
      <c r="C58" s="5"/>
      <c r="D58" s="5"/>
      <c r="E58" s="5"/>
      <c r="F58" s="5"/>
      <c r="G58" s="10"/>
      <c r="H58" s="5"/>
      <c r="I58" s="5"/>
      <c r="J58" s="5"/>
      <c r="K58" s="5"/>
      <c r="L58" s="5"/>
    </row>
    <row r="59" spans="1:12" x14ac:dyDescent="0.25">
      <c r="A59" s="5"/>
      <c r="B59" s="18" t="s">
        <v>166</v>
      </c>
      <c r="C59" s="5"/>
      <c r="D59" s="5"/>
      <c r="E59" s="5"/>
      <c r="F59" s="5"/>
      <c r="G59" s="10"/>
      <c r="H59" s="5"/>
      <c r="I59" s="5"/>
      <c r="J59" s="5"/>
      <c r="K59" s="5"/>
      <c r="L59" s="5"/>
    </row>
    <row r="60" spans="1:12" x14ac:dyDescent="0.25">
      <c r="A60" s="5"/>
      <c r="B60" s="18" t="s">
        <v>168</v>
      </c>
      <c r="C60" s="5"/>
      <c r="D60" s="5"/>
      <c r="E60" s="5"/>
      <c r="F60" s="5"/>
      <c r="G60" s="10"/>
      <c r="H60" s="5"/>
      <c r="I60" s="5"/>
      <c r="J60" s="5"/>
      <c r="K60" s="5"/>
      <c r="L60" s="5"/>
    </row>
    <row r="61" spans="1:12" x14ac:dyDescent="0.25">
      <c r="A61" s="5"/>
      <c r="B61" s="18" t="s">
        <v>167</v>
      </c>
      <c r="C61" s="5"/>
      <c r="D61" s="5"/>
      <c r="E61" s="5"/>
      <c r="F61" s="5"/>
      <c r="G61" s="10"/>
      <c r="H61" s="5"/>
      <c r="I61" s="5"/>
      <c r="J61" s="5"/>
      <c r="K61" s="5"/>
      <c r="L61" s="5"/>
    </row>
    <row r="62" spans="1:12" x14ac:dyDescent="0.25">
      <c r="A62" s="5"/>
      <c r="B62" s="18" t="s">
        <v>169</v>
      </c>
      <c r="C62" s="5"/>
      <c r="D62" s="5"/>
      <c r="E62" s="5"/>
      <c r="F62" s="5"/>
      <c r="G62" s="10"/>
      <c r="H62" s="5"/>
      <c r="I62" s="5"/>
      <c r="J62" s="5"/>
      <c r="K62" s="5"/>
      <c r="L62" s="5"/>
    </row>
    <row r="63" spans="1:12" x14ac:dyDescent="0.25">
      <c r="A63" s="5"/>
      <c r="B63" s="18" t="s">
        <v>170</v>
      </c>
      <c r="C63" s="5"/>
      <c r="D63" s="5"/>
      <c r="E63" s="5"/>
      <c r="F63" s="5"/>
      <c r="G63" s="10"/>
      <c r="H63" s="5"/>
      <c r="I63" s="5"/>
      <c r="J63" s="5"/>
      <c r="K63" s="5"/>
      <c r="L63" s="5"/>
    </row>
    <row r="64" spans="1:12"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5"/>
      <c r="J66" s="5"/>
      <c r="K66" s="5"/>
      <c r="L66" s="5"/>
    </row>
    <row r="67" spans="1:12" x14ac:dyDescent="0.25">
      <c r="A67" s="47"/>
      <c r="B67" s="17" t="s">
        <v>175</v>
      </c>
      <c r="C67" s="5"/>
      <c r="D67" s="5"/>
      <c r="E67" s="5"/>
      <c r="F67" s="5"/>
      <c r="G67" s="5"/>
      <c r="H67" s="5"/>
      <c r="I67" s="5"/>
      <c r="J67" s="5"/>
      <c r="K67" s="5"/>
      <c r="L67" s="5"/>
    </row>
    <row r="68" spans="1:12" ht="15" customHeight="1" x14ac:dyDescent="0.25">
      <c r="A68" s="16"/>
      <c r="B68" s="235" t="s">
        <v>125</v>
      </c>
      <c r="C68" s="235"/>
      <c r="D68" s="235"/>
      <c r="E68" s="235"/>
      <c r="F68" s="235"/>
      <c r="G68" s="235"/>
      <c r="H68" s="235"/>
      <c r="I68" s="235"/>
      <c r="J68" s="235"/>
      <c r="K68" s="235"/>
      <c r="L68" s="235"/>
    </row>
    <row r="69" spans="1:12" x14ac:dyDescent="0.25">
      <c r="A69" s="16"/>
      <c r="B69" s="235"/>
      <c r="C69" s="235"/>
      <c r="D69" s="235"/>
      <c r="E69" s="235"/>
      <c r="F69" s="235"/>
      <c r="G69" s="235"/>
      <c r="H69" s="235"/>
      <c r="I69" s="235"/>
      <c r="J69" s="235"/>
      <c r="K69" s="235"/>
      <c r="L69" s="235"/>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K20" sqref="K20"/>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151</v>
      </c>
      <c r="B1" s="36"/>
      <c r="C1" s="36"/>
      <c r="D1" s="37"/>
      <c r="E1" s="36"/>
      <c r="G1" s="36"/>
      <c r="H1" s="36"/>
      <c r="I1" s="37"/>
    </row>
    <row r="2" spans="1:11" x14ac:dyDescent="0.25">
      <c r="A2" s="12"/>
      <c r="B2" s="30"/>
      <c r="C2" s="30"/>
      <c r="D2" s="30"/>
      <c r="E2" s="30"/>
      <c r="F2" s="30"/>
      <c r="G2" s="30"/>
      <c r="H2" s="30"/>
      <c r="I2" s="30"/>
    </row>
    <row r="3" spans="1:11" ht="15.75" thickBot="1" x14ac:dyDescent="0.3">
      <c r="A3" s="31"/>
      <c r="B3" s="42"/>
      <c r="C3" s="42"/>
      <c r="D3" s="42"/>
      <c r="E3" s="42"/>
      <c r="F3" s="35"/>
      <c r="G3" s="114"/>
      <c r="H3" s="35"/>
      <c r="I3" s="35"/>
      <c r="J3" s="35"/>
    </row>
    <row r="4" spans="1:11" x14ac:dyDescent="0.25">
      <c r="A4" s="30"/>
      <c r="B4" s="73"/>
      <c r="C4" s="234">
        <v>44927</v>
      </c>
      <c r="D4" s="234"/>
      <c r="E4" s="234"/>
      <c r="F4" s="229"/>
      <c r="G4" s="230"/>
      <c r="H4" s="230"/>
      <c r="I4" s="230"/>
      <c r="J4" s="230"/>
    </row>
    <row r="5" spans="1:11" x14ac:dyDescent="0.25">
      <c r="A5" s="30"/>
      <c r="B5" s="75"/>
      <c r="C5" s="239" t="s">
        <v>124</v>
      </c>
      <c r="D5" s="86" t="s">
        <v>55</v>
      </c>
      <c r="E5" s="87" t="s">
        <v>56</v>
      </c>
      <c r="F5" s="88"/>
      <c r="G5" s="241"/>
      <c r="H5" s="115"/>
      <c r="I5" s="116"/>
    </row>
    <row r="6" spans="1:11" x14ac:dyDescent="0.25">
      <c r="A6" s="30"/>
      <c r="B6" s="78"/>
      <c r="C6" s="240"/>
      <c r="D6" s="123" t="s">
        <v>165</v>
      </c>
      <c r="E6" s="79" t="s">
        <v>57</v>
      </c>
      <c r="F6" s="78"/>
      <c r="G6" s="241"/>
      <c r="H6" s="45"/>
      <c r="I6" s="44"/>
      <c r="J6" s="44"/>
    </row>
    <row r="7" spans="1:11" x14ac:dyDescent="0.25">
      <c r="A7" s="30"/>
      <c r="B7" s="80" t="s">
        <v>58</v>
      </c>
      <c r="C7" s="141">
        <v>0</v>
      </c>
      <c r="D7" s="141">
        <v>0</v>
      </c>
      <c r="E7" s="178" t="str">
        <f>IF(D7&lt;1,"",IFERROR((D7/C7)*1000,""))</f>
        <v/>
      </c>
      <c r="F7" s="49"/>
      <c r="G7" s="193"/>
      <c r="H7" s="196"/>
      <c r="I7" s="110"/>
      <c r="J7" s="110"/>
      <c r="K7" s="121"/>
    </row>
    <row r="8" spans="1:11" x14ac:dyDescent="0.25">
      <c r="A8" s="30"/>
      <c r="B8" s="80" t="s">
        <v>59</v>
      </c>
      <c r="C8" s="141">
        <v>0</v>
      </c>
      <c r="D8" s="141">
        <v>0</v>
      </c>
      <c r="E8" s="129" t="str">
        <f t="shared" ref="E8:E55" si="0">IF(D8&lt;1,"",IFERROR((D8/C8)*1000,""))</f>
        <v/>
      </c>
      <c r="F8" s="49"/>
      <c r="G8" s="46"/>
      <c r="H8" s="195"/>
      <c r="I8" s="103"/>
      <c r="J8" s="103"/>
      <c r="K8" s="121"/>
    </row>
    <row r="9" spans="1:11" x14ac:dyDescent="0.25">
      <c r="A9" s="30"/>
      <c r="B9" s="80" t="s">
        <v>60</v>
      </c>
      <c r="C9" s="141">
        <v>0</v>
      </c>
      <c r="D9" s="141">
        <v>0</v>
      </c>
      <c r="E9" s="129" t="str">
        <f t="shared" si="0"/>
        <v/>
      </c>
      <c r="F9" s="49"/>
      <c r="G9" s="46"/>
      <c r="H9" s="195"/>
      <c r="I9" s="103"/>
      <c r="J9" s="103"/>
      <c r="K9" s="121"/>
    </row>
    <row r="10" spans="1:11" x14ac:dyDescent="0.25">
      <c r="A10" s="30"/>
      <c r="B10" s="80" t="s">
        <v>61</v>
      </c>
      <c r="C10" s="141">
        <v>9.3794000000000004</v>
      </c>
      <c r="D10" s="141">
        <v>0</v>
      </c>
      <c r="E10" s="178" t="str">
        <f t="shared" si="0"/>
        <v/>
      </c>
      <c r="F10" s="49"/>
      <c r="G10" s="46"/>
      <c r="H10" s="195"/>
      <c r="I10" s="103"/>
      <c r="J10" s="103"/>
      <c r="K10" s="121"/>
    </row>
    <row r="11" spans="1:11" x14ac:dyDescent="0.25">
      <c r="A11" s="30"/>
      <c r="B11" s="80" t="s">
        <v>62</v>
      </c>
      <c r="C11" s="141">
        <v>3.5799999999999998E-2</v>
      </c>
      <c r="D11" s="141">
        <v>0</v>
      </c>
      <c r="E11" s="178" t="str">
        <f t="shared" si="0"/>
        <v/>
      </c>
      <c r="F11" s="49"/>
      <c r="G11" s="46"/>
      <c r="H11" s="195"/>
      <c r="I11" s="103"/>
      <c r="J11" s="103"/>
      <c r="K11" s="121"/>
    </row>
    <row r="12" spans="1:11" x14ac:dyDescent="0.25">
      <c r="A12" s="30"/>
      <c r="B12" s="80" t="s">
        <v>63</v>
      </c>
      <c r="C12" s="141">
        <v>0.1268</v>
      </c>
      <c r="D12" s="141">
        <v>0</v>
      </c>
      <c r="E12" s="178" t="str">
        <f t="shared" si="0"/>
        <v/>
      </c>
      <c r="F12" s="49"/>
      <c r="G12" s="46"/>
      <c r="H12" s="195"/>
      <c r="I12" s="103"/>
      <c r="J12" s="103"/>
      <c r="K12" s="121"/>
    </row>
    <row r="13" spans="1:11" x14ac:dyDescent="0.25">
      <c r="A13" s="30"/>
      <c r="B13" s="80" t="s">
        <v>64</v>
      </c>
      <c r="C13" s="141">
        <v>11.6631</v>
      </c>
      <c r="D13" s="141">
        <v>0</v>
      </c>
      <c r="E13" s="178" t="str">
        <f t="shared" si="0"/>
        <v/>
      </c>
      <c r="F13" s="49"/>
      <c r="G13" s="46"/>
      <c r="H13" s="195"/>
      <c r="I13" s="103"/>
      <c r="J13" s="103"/>
      <c r="K13" s="121"/>
    </row>
    <row r="14" spans="1:11" x14ac:dyDescent="0.25">
      <c r="A14" s="30"/>
      <c r="B14" s="80" t="s">
        <v>65</v>
      </c>
      <c r="C14" s="141">
        <v>222.5274</v>
      </c>
      <c r="D14" s="141">
        <v>673.5807492663198</v>
      </c>
      <c r="E14" s="178">
        <f t="shared" si="0"/>
        <v>3026.9564524023549</v>
      </c>
      <c r="F14" s="49"/>
      <c r="G14" s="46"/>
      <c r="H14" s="195"/>
      <c r="I14" s="103"/>
      <c r="J14" s="103"/>
      <c r="K14" s="121"/>
    </row>
    <row r="15" spans="1:11" x14ac:dyDescent="0.25">
      <c r="A15" s="30"/>
      <c r="B15" s="80" t="s">
        <v>66</v>
      </c>
      <c r="C15" s="141">
        <v>2.1999999999999999E-2</v>
      </c>
      <c r="D15" s="141">
        <v>0</v>
      </c>
      <c r="E15" s="178" t="str">
        <f t="shared" si="0"/>
        <v/>
      </c>
      <c r="F15" s="49"/>
      <c r="G15" s="46"/>
      <c r="H15" s="195"/>
      <c r="I15" s="103"/>
      <c r="J15" s="103"/>
      <c r="K15" s="121"/>
    </row>
    <row r="16" spans="1:11" x14ac:dyDescent="0.25">
      <c r="A16" s="30"/>
      <c r="B16" s="80" t="s">
        <v>67</v>
      </c>
      <c r="C16" s="141">
        <v>6.2199999999999998E-2</v>
      </c>
      <c r="D16" s="141">
        <v>0</v>
      </c>
      <c r="E16" s="178" t="str">
        <f t="shared" si="0"/>
        <v/>
      </c>
      <c r="F16" s="49"/>
      <c r="G16" s="46"/>
      <c r="H16" s="195"/>
      <c r="I16" s="103"/>
      <c r="J16" s="103"/>
      <c r="K16" s="121"/>
    </row>
    <row r="17" spans="1:11" x14ac:dyDescent="0.25">
      <c r="A17" s="30"/>
      <c r="B17" s="80" t="s">
        <v>68</v>
      </c>
      <c r="C17" s="141">
        <v>163.17920000000001</v>
      </c>
      <c r="D17" s="141">
        <v>325.15166912848468</v>
      </c>
      <c r="E17" s="178">
        <f t="shared" si="0"/>
        <v>1992.6048732221061</v>
      </c>
      <c r="F17" s="49"/>
      <c r="G17" s="46"/>
      <c r="H17" s="195"/>
      <c r="I17" s="103"/>
      <c r="J17" s="103"/>
      <c r="K17" s="121"/>
    </row>
    <row r="18" spans="1:11" x14ac:dyDescent="0.25">
      <c r="A18" s="30"/>
      <c r="B18" s="80" t="s">
        <v>69</v>
      </c>
      <c r="C18" s="141">
        <v>9.4061000000000003</v>
      </c>
      <c r="D18" s="141">
        <v>0</v>
      </c>
      <c r="E18" s="178" t="str">
        <f t="shared" si="0"/>
        <v/>
      </c>
      <c r="F18" s="49"/>
      <c r="G18" s="46"/>
      <c r="H18" s="195"/>
      <c r="I18" s="103"/>
      <c r="J18" s="103"/>
      <c r="K18" s="121"/>
    </row>
    <row r="19" spans="1:11" x14ac:dyDescent="0.25">
      <c r="A19" s="30"/>
      <c r="B19" s="80" t="s">
        <v>70</v>
      </c>
      <c r="C19" s="141">
        <v>89.626899999999992</v>
      </c>
      <c r="D19" s="141">
        <v>259.8863629906466</v>
      </c>
      <c r="E19" s="178">
        <f t="shared" si="0"/>
        <v>2899.6469027785924</v>
      </c>
      <c r="F19" s="49"/>
      <c r="G19" s="46"/>
      <c r="H19" s="195"/>
      <c r="I19" s="103"/>
      <c r="J19" s="103"/>
      <c r="K19" s="121"/>
    </row>
    <row r="20" spans="1:11" x14ac:dyDescent="0.25">
      <c r="A20" s="30"/>
      <c r="B20" s="80" t="s">
        <v>71</v>
      </c>
      <c r="C20" s="141">
        <v>0</v>
      </c>
      <c r="D20" s="141">
        <v>0</v>
      </c>
      <c r="E20" s="178" t="str">
        <f t="shared" si="0"/>
        <v/>
      </c>
      <c r="F20" s="49"/>
      <c r="G20" s="46"/>
      <c r="H20" s="195"/>
      <c r="I20" s="103"/>
      <c r="J20" s="103"/>
      <c r="K20" s="121"/>
    </row>
    <row r="21" spans="1:11" x14ac:dyDescent="0.25">
      <c r="A21" s="30"/>
      <c r="B21" s="80" t="s">
        <v>72</v>
      </c>
      <c r="C21" s="141">
        <v>0</v>
      </c>
      <c r="D21" s="141">
        <v>0</v>
      </c>
      <c r="E21" s="178" t="str">
        <f t="shared" si="0"/>
        <v/>
      </c>
      <c r="F21" s="49"/>
      <c r="G21" s="46"/>
      <c r="H21" s="195"/>
      <c r="I21" s="103"/>
      <c r="J21" s="103"/>
      <c r="K21" s="121"/>
    </row>
    <row r="22" spans="1:11" x14ac:dyDescent="0.25">
      <c r="A22" s="30"/>
      <c r="B22" s="80" t="s">
        <v>73</v>
      </c>
      <c r="C22" s="141">
        <v>0.72899999999999998</v>
      </c>
      <c r="D22" s="141">
        <v>0</v>
      </c>
      <c r="E22" s="178" t="str">
        <f t="shared" si="0"/>
        <v/>
      </c>
      <c r="F22" s="49"/>
      <c r="G22" s="46"/>
      <c r="H22" s="195"/>
      <c r="I22" s="103"/>
      <c r="J22" s="103"/>
      <c r="K22" s="121"/>
    </row>
    <row r="23" spans="1:11" x14ac:dyDescent="0.25">
      <c r="A23" s="30"/>
      <c r="B23" s="80" t="s">
        <v>74</v>
      </c>
      <c r="C23" s="141">
        <v>6.0136000000000003</v>
      </c>
      <c r="D23" s="141">
        <v>0</v>
      </c>
      <c r="E23" s="178" t="str">
        <f t="shared" si="0"/>
        <v/>
      </c>
      <c r="F23" s="49"/>
      <c r="G23" s="46"/>
      <c r="H23" s="195"/>
      <c r="I23" s="103"/>
      <c r="J23" s="103"/>
      <c r="K23" s="121"/>
    </row>
    <row r="24" spans="1:11" x14ac:dyDescent="0.25">
      <c r="A24" s="30"/>
      <c r="B24" s="80" t="s">
        <v>75</v>
      </c>
      <c r="C24" s="141">
        <v>0</v>
      </c>
      <c r="D24" s="141">
        <v>0</v>
      </c>
      <c r="E24" s="178" t="str">
        <f t="shared" si="0"/>
        <v/>
      </c>
      <c r="F24" s="49"/>
      <c r="G24" s="46"/>
      <c r="H24" s="195"/>
      <c r="I24" s="103"/>
      <c r="J24" s="103"/>
      <c r="K24" s="121"/>
    </row>
    <row r="25" spans="1:11" x14ac:dyDescent="0.25">
      <c r="A25" s="30"/>
      <c r="B25" s="80" t="s">
        <v>76</v>
      </c>
      <c r="C25" s="141">
        <v>3.5127999999999999</v>
      </c>
      <c r="D25" s="141">
        <v>0</v>
      </c>
      <c r="E25" s="178" t="str">
        <f t="shared" si="0"/>
        <v/>
      </c>
      <c r="F25" s="49"/>
      <c r="G25" s="46"/>
      <c r="H25" s="195"/>
      <c r="I25" s="103"/>
      <c r="J25" s="103"/>
      <c r="K25" s="121"/>
    </row>
    <row r="26" spans="1:11" x14ac:dyDescent="0.25">
      <c r="A26" s="30"/>
      <c r="B26" s="80" t="s">
        <v>77</v>
      </c>
      <c r="C26" s="141">
        <v>0</v>
      </c>
      <c r="D26" s="141">
        <v>0</v>
      </c>
      <c r="E26" s="178" t="str">
        <f t="shared" si="0"/>
        <v/>
      </c>
      <c r="F26" s="57"/>
      <c r="G26" s="194"/>
      <c r="H26" s="195"/>
      <c r="I26" s="103"/>
      <c r="J26" s="103"/>
      <c r="K26" s="121"/>
    </row>
    <row r="27" spans="1:11" x14ac:dyDescent="0.25">
      <c r="A27" s="26"/>
      <c r="B27" s="80" t="s">
        <v>78</v>
      </c>
      <c r="C27" s="141">
        <v>0</v>
      </c>
      <c r="D27" s="141">
        <v>0</v>
      </c>
      <c r="E27" s="178" t="str">
        <f t="shared" si="0"/>
        <v/>
      </c>
      <c r="F27" s="57"/>
      <c r="G27" s="193"/>
      <c r="H27" s="195"/>
      <c r="I27" s="103"/>
      <c r="J27" s="103"/>
      <c r="K27" s="121"/>
    </row>
    <row r="28" spans="1:11" x14ac:dyDescent="0.25">
      <c r="A28" s="32"/>
      <c r="B28" s="80" t="s">
        <v>79</v>
      </c>
      <c r="C28" s="141">
        <v>0.1507</v>
      </c>
      <c r="D28" s="141">
        <v>0</v>
      </c>
      <c r="E28" s="178" t="str">
        <f t="shared" si="0"/>
        <v/>
      </c>
      <c r="F28" s="57"/>
      <c r="G28" s="194"/>
      <c r="H28" s="195"/>
      <c r="I28" s="103"/>
      <c r="J28" s="103"/>
      <c r="K28" s="121"/>
    </row>
    <row r="29" spans="1:11" x14ac:dyDescent="0.25">
      <c r="A29" s="32"/>
      <c r="B29" s="80" t="s">
        <v>80</v>
      </c>
      <c r="C29" s="141">
        <v>2.2286000000000001</v>
      </c>
      <c r="D29" s="141">
        <v>0</v>
      </c>
      <c r="E29" s="178" t="str">
        <f t="shared" si="0"/>
        <v/>
      </c>
      <c r="F29" s="57"/>
      <c r="G29" s="194"/>
      <c r="H29" s="196"/>
      <c r="I29" s="110"/>
      <c r="J29" s="110"/>
      <c r="K29" s="121"/>
    </row>
    <row r="30" spans="1:11" x14ac:dyDescent="0.25">
      <c r="A30" s="30"/>
      <c r="B30" s="81" t="s">
        <v>81</v>
      </c>
      <c r="C30" s="141">
        <v>126.4679</v>
      </c>
      <c r="D30" s="141">
        <v>0</v>
      </c>
      <c r="E30" s="178" t="str">
        <f t="shared" si="0"/>
        <v/>
      </c>
      <c r="F30" s="57"/>
      <c r="G30" s="194"/>
      <c r="H30" s="195"/>
      <c r="I30" s="103"/>
      <c r="J30" s="103"/>
      <c r="K30" s="122"/>
    </row>
    <row r="31" spans="1:11" x14ac:dyDescent="0.25">
      <c r="A31" s="30"/>
      <c r="B31" s="82" t="s">
        <v>31</v>
      </c>
      <c r="C31" s="140">
        <v>645.13149999999996</v>
      </c>
      <c r="D31" s="140">
        <v>1258.618781385451</v>
      </c>
      <c r="E31" s="179">
        <f t="shared" si="0"/>
        <v>1950.9491962265849</v>
      </c>
      <c r="F31" s="57"/>
      <c r="G31" s="194"/>
      <c r="H31" s="196"/>
      <c r="I31" s="110"/>
      <c r="J31" s="110"/>
    </row>
    <row r="32" spans="1:11" x14ac:dyDescent="0.25">
      <c r="A32" s="30"/>
      <c r="B32" s="82"/>
      <c r="C32" s="141"/>
      <c r="D32" s="215"/>
      <c r="E32" s="179" t="str">
        <f t="shared" si="0"/>
        <v/>
      </c>
      <c r="F32" s="57"/>
      <c r="G32" s="196"/>
      <c r="H32" s="195"/>
      <c r="I32" s="103"/>
      <c r="J32" s="103"/>
    </row>
    <row r="33" spans="1:10" x14ac:dyDescent="0.25">
      <c r="A33" s="30"/>
      <c r="B33" s="80" t="s">
        <v>82</v>
      </c>
      <c r="C33" s="141">
        <v>0</v>
      </c>
      <c r="D33" s="141">
        <v>0</v>
      </c>
      <c r="E33" s="178" t="str">
        <f t="shared" si="0"/>
        <v/>
      </c>
      <c r="F33" s="57"/>
      <c r="G33" s="116"/>
      <c r="H33" s="195"/>
      <c r="I33" s="103"/>
      <c r="J33" s="103"/>
    </row>
    <row r="34" spans="1:10" x14ac:dyDescent="0.25">
      <c r="A34" s="30"/>
      <c r="B34" s="80" t="s">
        <v>83</v>
      </c>
      <c r="C34" s="141">
        <v>0</v>
      </c>
      <c r="D34" s="141">
        <v>0</v>
      </c>
      <c r="E34" s="178" t="str">
        <f t="shared" si="0"/>
        <v/>
      </c>
      <c r="F34" s="57"/>
      <c r="G34" s="116"/>
      <c r="H34" s="195"/>
      <c r="I34" s="103"/>
      <c r="J34" s="103"/>
    </row>
    <row r="35" spans="1:10" x14ac:dyDescent="0.25">
      <c r="A35" s="30"/>
      <c r="B35" s="80" t="s">
        <v>84</v>
      </c>
      <c r="C35" s="141">
        <v>0</v>
      </c>
      <c r="D35" s="141">
        <v>0</v>
      </c>
      <c r="E35" s="178" t="str">
        <f t="shared" si="0"/>
        <v/>
      </c>
      <c r="F35" s="49"/>
      <c r="G35" s="116"/>
      <c r="H35" s="195"/>
      <c r="I35" s="103"/>
      <c r="J35" s="103"/>
    </row>
    <row r="36" spans="1:10" x14ac:dyDescent="0.25">
      <c r="A36" s="32"/>
      <c r="B36" s="80" t="s">
        <v>85</v>
      </c>
      <c r="C36" s="141">
        <v>804.04989999999998</v>
      </c>
      <c r="D36" s="141">
        <v>520.22849999999994</v>
      </c>
      <c r="E36" s="178">
        <f t="shared" si="0"/>
        <v>647.01021665446376</v>
      </c>
      <c r="F36" s="49"/>
      <c r="G36" s="116"/>
      <c r="H36" s="195"/>
      <c r="I36" s="103"/>
      <c r="J36" s="103"/>
    </row>
    <row r="37" spans="1:10" x14ac:dyDescent="0.25">
      <c r="A37" s="32"/>
      <c r="B37" s="80" t="s">
        <v>86</v>
      </c>
      <c r="C37" s="141">
        <v>0</v>
      </c>
      <c r="D37" s="141">
        <v>0</v>
      </c>
      <c r="E37" s="178" t="str">
        <f t="shared" si="0"/>
        <v/>
      </c>
      <c r="F37" s="49"/>
      <c r="G37" s="116"/>
      <c r="H37" s="196"/>
      <c r="I37" s="110"/>
      <c r="J37" s="110"/>
    </row>
    <row r="38" spans="1:10" x14ac:dyDescent="0.25">
      <c r="A38" s="30"/>
      <c r="B38" s="80" t="s">
        <v>87</v>
      </c>
      <c r="C38" s="141">
        <v>0</v>
      </c>
      <c r="D38" s="141">
        <v>0</v>
      </c>
      <c r="E38" s="178" t="str">
        <f t="shared" si="0"/>
        <v/>
      </c>
      <c r="F38" s="49"/>
      <c r="G38" s="116"/>
      <c r="H38" s="46"/>
      <c r="I38" s="44"/>
      <c r="J38" s="44"/>
    </row>
    <row r="39" spans="1:10" x14ac:dyDescent="0.25">
      <c r="A39" s="30"/>
      <c r="B39" s="82" t="s">
        <v>6</v>
      </c>
      <c r="C39" s="140">
        <v>804.04989999999998</v>
      </c>
      <c r="D39" s="140">
        <v>520.22849999999994</v>
      </c>
      <c r="E39" s="179">
        <f t="shared" si="0"/>
        <v>647.01021665446376</v>
      </c>
      <c r="F39" s="49"/>
      <c r="G39" s="117"/>
      <c r="H39" s="46"/>
      <c r="I39" s="44"/>
      <c r="J39" s="44"/>
    </row>
    <row r="40" spans="1:10" x14ac:dyDescent="0.25">
      <c r="A40" s="30"/>
      <c r="B40" s="82"/>
      <c r="C40" s="141"/>
      <c r="D40" s="215"/>
      <c r="E40" s="179" t="str">
        <f t="shared" si="0"/>
        <v/>
      </c>
      <c r="F40" s="49"/>
      <c r="G40" s="117"/>
      <c r="H40" s="46"/>
      <c r="I40" s="44"/>
      <c r="J40" s="44"/>
    </row>
    <row r="41" spans="1:10" x14ac:dyDescent="0.25">
      <c r="A41" s="30"/>
      <c r="B41" s="80" t="s">
        <v>88</v>
      </c>
      <c r="C41" s="141">
        <v>0</v>
      </c>
      <c r="D41" s="141">
        <v>0</v>
      </c>
      <c r="E41" s="178" t="str">
        <f t="shared" si="0"/>
        <v/>
      </c>
      <c r="F41" s="49"/>
      <c r="G41" s="116"/>
      <c r="H41" s="45"/>
      <c r="I41" s="44"/>
      <c r="J41" s="44"/>
    </row>
    <row r="42" spans="1:10" x14ac:dyDescent="0.25">
      <c r="A42" s="30"/>
      <c r="B42" s="80" t="s">
        <v>89</v>
      </c>
      <c r="C42" s="141">
        <v>0</v>
      </c>
      <c r="D42" s="141">
        <v>0</v>
      </c>
      <c r="E42" s="178" t="str">
        <f t="shared" si="0"/>
        <v/>
      </c>
      <c r="F42" s="49"/>
      <c r="G42" s="116"/>
    </row>
    <row r="43" spans="1:10" x14ac:dyDescent="0.25">
      <c r="A43" s="30"/>
      <c r="B43" s="80" t="s">
        <v>90</v>
      </c>
      <c r="C43" s="141">
        <v>0</v>
      </c>
      <c r="D43" s="141">
        <v>0</v>
      </c>
      <c r="E43" s="178" t="str">
        <f t="shared" si="0"/>
        <v/>
      </c>
      <c r="F43" s="49"/>
      <c r="G43" s="116"/>
    </row>
    <row r="44" spans="1:10" x14ac:dyDescent="0.25">
      <c r="A44" s="30"/>
      <c r="B44" s="80" t="s">
        <v>91</v>
      </c>
      <c r="C44" s="141">
        <v>0</v>
      </c>
      <c r="D44" s="141">
        <v>0</v>
      </c>
      <c r="E44" s="178" t="str">
        <f t="shared" si="0"/>
        <v/>
      </c>
      <c r="F44" s="49"/>
      <c r="G44" s="116"/>
    </row>
    <row r="45" spans="1:10" x14ac:dyDescent="0.25">
      <c r="A45" s="30"/>
      <c r="B45" s="80" t="s">
        <v>92</v>
      </c>
      <c r="C45" s="141">
        <v>0</v>
      </c>
      <c r="D45" s="141">
        <v>0</v>
      </c>
      <c r="E45" s="178" t="str">
        <f t="shared" si="0"/>
        <v/>
      </c>
      <c r="F45" s="49"/>
      <c r="G45" s="116"/>
    </row>
    <row r="46" spans="1:10" x14ac:dyDescent="0.25">
      <c r="A46" s="30"/>
      <c r="B46" s="80" t="s">
        <v>93</v>
      </c>
      <c r="C46" s="141">
        <v>0</v>
      </c>
      <c r="D46" s="141">
        <v>0</v>
      </c>
      <c r="E46" s="178" t="str">
        <f t="shared" si="0"/>
        <v/>
      </c>
      <c r="F46" s="49"/>
      <c r="G46" s="116"/>
    </row>
    <row r="47" spans="1:10" x14ac:dyDescent="0.25">
      <c r="A47" s="30"/>
      <c r="B47" s="80" t="s">
        <v>94</v>
      </c>
      <c r="C47" s="141">
        <v>0</v>
      </c>
      <c r="D47" s="141">
        <v>0</v>
      </c>
      <c r="E47" s="178" t="str">
        <f t="shared" si="0"/>
        <v/>
      </c>
      <c r="F47" s="49"/>
      <c r="G47" s="116"/>
    </row>
    <row r="48" spans="1:10" x14ac:dyDescent="0.25">
      <c r="A48" s="30"/>
      <c r="B48" s="80" t="s">
        <v>95</v>
      </c>
      <c r="C48" s="141">
        <v>0</v>
      </c>
      <c r="D48" s="141">
        <v>0</v>
      </c>
      <c r="E48" s="178" t="str">
        <f t="shared" si="0"/>
        <v/>
      </c>
      <c r="F48" s="49"/>
      <c r="G48" s="116"/>
    </row>
    <row r="49" spans="1:12" x14ac:dyDescent="0.25">
      <c r="A49" s="30"/>
      <c r="B49" s="80" t="s">
        <v>96</v>
      </c>
      <c r="C49" s="141">
        <v>0</v>
      </c>
      <c r="D49" s="141">
        <v>0</v>
      </c>
      <c r="E49" s="178" t="str">
        <f t="shared" si="0"/>
        <v/>
      </c>
      <c r="F49" s="49"/>
      <c r="G49" s="116"/>
      <c r="H49" s="116"/>
      <c r="I49" s="115"/>
    </row>
    <row r="50" spans="1:12" x14ac:dyDescent="0.25">
      <c r="A50" s="33"/>
      <c r="B50" s="80" t="s">
        <v>97</v>
      </c>
      <c r="C50" s="141">
        <v>2.0363000000000002</v>
      </c>
      <c r="D50" s="141">
        <v>0</v>
      </c>
      <c r="E50" s="178" t="str">
        <f t="shared" si="0"/>
        <v/>
      </c>
      <c r="F50" s="49"/>
      <c r="G50" s="116"/>
      <c r="H50" s="116"/>
      <c r="I50" s="115"/>
    </row>
    <row r="51" spans="1:12" x14ac:dyDescent="0.25">
      <c r="A51" s="33"/>
      <c r="B51" s="80" t="s">
        <v>98</v>
      </c>
      <c r="C51" s="141">
        <v>0</v>
      </c>
      <c r="D51" s="141">
        <v>0</v>
      </c>
      <c r="E51" s="178" t="str">
        <f t="shared" si="0"/>
        <v/>
      </c>
      <c r="F51" s="49"/>
      <c r="G51" s="116"/>
      <c r="H51" s="116"/>
      <c r="I51" s="115"/>
    </row>
    <row r="52" spans="1:12" x14ac:dyDescent="0.25">
      <c r="A52" s="33"/>
      <c r="B52" s="80" t="s">
        <v>99</v>
      </c>
      <c r="C52" s="141">
        <v>0</v>
      </c>
      <c r="D52" s="141">
        <v>0</v>
      </c>
      <c r="E52" s="178" t="str">
        <f t="shared" si="0"/>
        <v/>
      </c>
      <c r="F52" s="49"/>
      <c r="G52" s="116"/>
      <c r="H52" s="116"/>
      <c r="I52" s="115"/>
    </row>
    <row r="53" spans="1:12" x14ac:dyDescent="0.25">
      <c r="A53" s="30"/>
      <c r="B53" s="84" t="s">
        <v>7</v>
      </c>
      <c r="C53" s="140">
        <v>2.0363000000000002</v>
      </c>
      <c r="D53" s="140">
        <v>0</v>
      </c>
      <c r="E53" s="179" t="str">
        <f t="shared" si="0"/>
        <v/>
      </c>
      <c r="F53" s="49"/>
      <c r="G53" s="117"/>
      <c r="H53" s="117"/>
      <c r="I53" s="117"/>
    </row>
    <row r="54" spans="1:12" x14ac:dyDescent="0.25">
      <c r="A54" s="34"/>
      <c r="B54" s="84"/>
      <c r="C54" s="141"/>
      <c r="D54" s="76"/>
      <c r="E54" s="179" t="str">
        <f t="shared" si="0"/>
        <v/>
      </c>
      <c r="F54" s="49"/>
      <c r="G54" s="117"/>
      <c r="H54" s="117"/>
      <c r="I54" s="117"/>
    </row>
    <row r="55" spans="1:12" x14ac:dyDescent="0.25">
      <c r="A55" s="35"/>
      <c r="B55" s="84" t="s">
        <v>100</v>
      </c>
      <c r="C55" s="140">
        <v>1451.2176999999999</v>
      </c>
      <c r="D55" s="140">
        <v>1778.847281385451</v>
      </c>
      <c r="E55" s="179">
        <f t="shared" si="0"/>
        <v>1225.7618422001406</v>
      </c>
      <c r="F55" s="49"/>
      <c r="G55" s="118"/>
      <c r="H55" s="117"/>
      <c r="I55" s="117"/>
    </row>
    <row r="56" spans="1:12" ht="15.75" thickBot="1" x14ac:dyDescent="0.3">
      <c r="A56" s="35"/>
      <c r="B56" s="85"/>
      <c r="C56" s="85"/>
      <c r="D56" s="85"/>
      <c r="E56" s="85"/>
      <c r="F56" s="85"/>
      <c r="G56" s="119"/>
      <c r="H56" s="119"/>
      <c r="I56" s="119"/>
    </row>
    <row r="57" spans="1:12" x14ac:dyDescent="0.25">
      <c r="A57" s="5"/>
      <c r="B57" s="6" t="s">
        <v>127</v>
      </c>
      <c r="C57" s="5"/>
      <c r="D57" s="5"/>
      <c r="E57" s="5"/>
      <c r="F57" s="5"/>
      <c r="G57" s="10" t="s">
        <v>41</v>
      </c>
      <c r="H57" s="5"/>
      <c r="I57" s="5"/>
      <c r="J57" s="5"/>
      <c r="K57" s="5"/>
      <c r="L57" s="5"/>
    </row>
    <row r="58" spans="1:12" x14ac:dyDescent="0.25">
      <c r="A58" s="5"/>
      <c r="B58" s="18" t="s">
        <v>174</v>
      </c>
      <c r="C58" s="5"/>
      <c r="D58" s="5"/>
      <c r="E58" s="5"/>
      <c r="F58" s="5"/>
      <c r="G58" s="10"/>
      <c r="H58" s="5"/>
      <c r="I58" s="5"/>
      <c r="J58" s="5"/>
      <c r="K58" s="5"/>
      <c r="L58" s="5"/>
    </row>
    <row r="59" spans="1:12" x14ac:dyDescent="0.25">
      <c r="A59" s="5"/>
      <c r="B59" s="18" t="s">
        <v>166</v>
      </c>
      <c r="C59" s="5"/>
      <c r="D59" s="5"/>
      <c r="E59" s="5"/>
      <c r="F59" s="5"/>
      <c r="G59" s="10"/>
      <c r="H59" s="5"/>
      <c r="I59" s="5"/>
      <c r="J59" s="5"/>
      <c r="K59" s="5"/>
      <c r="L59" s="5"/>
    </row>
    <row r="60" spans="1:12" x14ac:dyDescent="0.25">
      <c r="A60" s="5"/>
      <c r="B60" s="18" t="s">
        <v>168</v>
      </c>
      <c r="C60" s="5"/>
      <c r="D60" s="5"/>
      <c r="E60" s="5"/>
      <c r="F60" s="5"/>
      <c r="G60" s="10"/>
      <c r="H60" s="5"/>
      <c r="I60" s="5"/>
      <c r="J60" s="5"/>
      <c r="K60" s="5"/>
      <c r="L60" s="5"/>
    </row>
    <row r="61" spans="1:12" x14ac:dyDescent="0.25">
      <c r="A61" s="5"/>
      <c r="B61" s="18" t="s">
        <v>167</v>
      </c>
      <c r="C61" s="5"/>
      <c r="D61" s="5"/>
      <c r="E61" s="5"/>
      <c r="F61" s="5"/>
      <c r="G61" s="10"/>
      <c r="H61" s="5"/>
      <c r="I61" s="5"/>
      <c r="J61" s="5"/>
      <c r="K61" s="5"/>
      <c r="L61" s="5"/>
    </row>
    <row r="62" spans="1:12" x14ac:dyDescent="0.25">
      <c r="A62" s="5"/>
      <c r="B62" s="18" t="s">
        <v>169</v>
      </c>
      <c r="C62" s="5"/>
      <c r="D62" s="5"/>
      <c r="E62" s="5"/>
      <c r="F62" s="5"/>
      <c r="G62" s="10"/>
      <c r="H62" s="5"/>
      <c r="I62" s="5"/>
      <c r="J62" s="5"/>
      <c r="K62" s="5"/>
      <c r="L62" s="5"/>
    </row>
    <row r="63" spans="1:12" x14ac:dyDescent="0.25">
      <c r="A63" s="5"/>
      <c r="B63" s="18" t="s">
        <v>170</v>
      </c>
      <c r="C63" s="5"/>
      <c r="D63" s="5"/>
      <c r="E63" s="5"/>
      <c r="F63" s="5"/>
      <c r="G63" s="10"/>
      <c r="H63" s="5"/>
      <c r="I63" s="5"/>
      <c r="J63" s="5"/>
      <c r="K63" s="5"/>
      <c r="L63" s="5"/>
    </row>
    <row r="64" spans="1:12" x14ac:dyDescent="0.25">
      <c r="A64" s="5"/>
      <c r="B64" s="18" t="s">
        <v>171</v>
      </c>
      <c r="C64" s="5"/>
      <c r="D64" s="5"/>
      <c r="E64" s="5"/>
      <c r="F64" s="5"/>
      <c r="G64" s="10"/>
      <c r="H64" s="5"/>
      <c r="I64" s="5"/>
      <c r="J64" s="5"/>
      <c r="K64" s="5"/>
      <c r="L64" s="5"/>
    </row>
    <row r="65" spans="1:12" x14ac:dyDescent="0.25">
      <c r="A65" s="5"/>
      <c r="B65" s="18" t="s">
        <v>172</v>
      </c>
      <c r="C65" s="5"/>
      <c r="D65" s="5"/>
      <c r="E65" s="5"/>
      <c r="F65" s="5"/>
      <c r="G65" s="10"/>
      <c r="H65" s="5"/>
      <c r="I65" s="5"/>
      <c r="J65" s="5"/>
      <c r="K65" s="5"/>
      <c r="L65" s="5"/>
    </row>
    <row r="66" spans="1:12" x14ac:dyDescent="0.25">
      <c r="A66" s="5"/>
      <c r="B66" s="18" t="s">
        <v>173</v>
      </c>
      <c r="C66" s="5"/>
      <c r="D66" s="5"/>
      <c r="E66" s="5"/>
      <c r="F66" s="5"/>
      <c r="G66" s="10"/>
      <c r="H66" s="5"/>
      <c r="I66" s="5"/>
      <c r="J66" s="5"/>
      <c r="K66" s="5"/>
      <c r="L66" s="5"/>
    </row>
    <row r="67" spans="1:12" x14ac:dyDescent="0.25">
      <c r="A67" s="47"/>
      <c r="B67" s="17" t="s">
        <v>176</v>
      </c>
      <c r="C67" s="5"/>
      <c r="D67" s="5"/>
      <c r="E67" s="5"/>
      <c r="F67" s="5"/>
      <c r="G67" s="5"/>
      <c r="H67" s="5"/>
      <c r="I67" s="5"/>
      <c r="J67" s="5"/>
      <c r="K67" s="5"/>
      <c r="L67" s="5"/>
    </row>
    <row r="68" spans="1:12" x14ac:dyDescent="0.25">
      <c r="A68" s="16"/>
      <c r="B68" s="235" t="s">
        <v>125</v>
      </c>
      <c r="C68" s="235"/>
      <c r="D68" s="235"/>
      <c r="E68" s="235"/>
      <c r="F68" s="235"/>
      <c r="G68" s="235"/>
      <c r="H68" s="235"/>
      <c r="I68" s="235"/>
      <c r="J68" s="235"/>
      <c r="K68" s="235"/>
      <c r="L68" s="235"/>
    </row>
    <row r="69" spans="1:12" x14ac:dyDescent="0.25">
      <c r="A69" s="16"/>
      <c r="B69" s="235"/>
      <c r="C69" s="235"/>
      <c r="D69" s="235"/>
      <c r="E69" s="235"/>
      <c r="F69" s="235"/>
      <c r="G69" s="235"/>
      <c r="H69" s="235"/>
      <c r="I69" s="235"/>
      <c r="J69" s="235"/>
      <c r="K69" s="235"/>
      <c r="L69" s="235"/>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J34" sqref="J34"/>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152</v>
      </c>
    </row>
    <row r="2" spans="1:16374" x14ac:dyDescent="0.2">
      <c r="A2" s="12"/>
    </row>
    <row r="3" spans="1:16374" ht="15" thickBot="1" x14ac:dyDescent="0.25"/>
    <row r="4" spans="1:16374" ht="15" x14ac:dyDescent="0.25">
      <c r="B4" s="41"/>
      <c r="C4" s="234">
        <v>44927</v>
      </c>
      <c r="D4" s="234"/>
      <c r="E4" s="234"/>
      <c r="F4" s="234"/>
      <c r="G4" s="234"/>
      <c r="H4" s="234"/>
      <c r="I4" s="234"/>
      <c r="J4" s="234"/>
    </row>
    <row r="5" spans="1:16374" s="5" customFormat="1" x14ac:dyDescent="0.2">
      <c r="A5" s="1"/>
      <c r="B5" s="57"/>
      <c r="C5" s="57"/>
      <c r="D5" s="58" t="s">
        <v>4</v>
      </c>
      <c r="E5" s="59"/>
      <c r="F5" s="59"/>
      <c r="G5" s="66"/>
      <c r="H5" s="58" t="s">
        <v>124</v>
      </c>
      <c r="I5" s="59"/>
      <c r="J5" s="59"/>
    </row>
    <row r="6" spans="1:16374" s="5" customFormat="1" x14ac:dyDescent="0.2">
      <c r="A6" s="1"/>
      <c r="B6" s="60"/>
      <c r="C6" s="60"/>
      <c r="D6" s="60">
        <v>2022</v>
      </c>
      <c r="E6" s="60">
        <v>2023</v>
      </c>
      <c r="F6" s="61" t="s">
        <v>187</v>
      </c>
      <c r="G6" s="60"/>
      <c r="H6" s="62">
        <v>2022</v>
      </c>
      <c r="I6" s="60">
        <v>2023</v>
      </c>
      <c r="J6" s="61" t="s">
        <v>187</v>
      </c>
    </row>
    <row r="7" spans="1:16374" s="5" customFormat="1" x14ac:dyDescent="0.2">
      <c r="A7" s="1"/>
      <c r="B7" s="49"/>
      <c r="C7" s="49"/>
      <c r="D7" s="50"/>
      <c r="E7" s="50"/>
      <c r="F7" s="50"/>
      <c r="G7" s="50"/>
      <c r="H7" s="63"/>
      <c r="I7" s="50"/>
      <c r="J7" s="50"/>
    </row>
    <row r="8" spans="1:16374" s="5" customFormat="1" ht="18" customHeight="1" x14ac:dyDescent="0.25">
      <c r="A8" s="1"/>
      <c r="B8" s="56" t="s">
        <v>11</v>
      </c>
      <c r="C8" s="49"/>
      <c r="D8" s="144">
        <v>79956.232818591903</v>
      </c>
      <c r="E8" s="144">
        <v>91135.987363489243</v>
      </c>
      <c r="F8" s="149">
        <f>IFERROR((E8-D8)/D8,"")</f>
        <v>0.13982342777782492</v>
      </c>
      <c r="G8" s="144"/>
      <c r="H8" s="144">
        <v>51036.421400000007</v>
      </c>
      <c r="I8" s="144">
        <v>62990.81059999999</v>
      </c>
      <c r="J8" s="149">
        <f t="shared" ref="J8:J40" si="0">IFERROR((I8-H8)/H8,"")</f>
        <v>0.23423251223487981</v>
      </c>
      <c r="M8" s="182"/>
    </row>
    <row r="9" spans="1:16374" s="5" customFormat="1" ht="22.5" customHeight="1" x14ac:dyDescent="0.25">
      <c r="A9" s="1"/>
      <c r="B9" s="51" t="s">
        <v>8</v>
      </c>
      <c r="C9" s="54"/>
      <c r="D9" s="144">
        <v>16698.724130283084</v>
      </c>
      <c r="E9" s="144">
        <v>15155.424010308645</v>
      </c>
      <c r="F9" s="149">
        <f t="shared" ref="F9:F40" si="1">IFERROR((E9-D9)/D9,"")</f>
        <v>-9.2420241686349519E-2</v>
      </c>
      <c r="G9" s="145"/>
      <c r="H9" s="144">
        <v>7883.6906999999992</v>
      </c>
      <c r="I9" s="144">
        <v>6661.1448999999993</v>
      </c>
      <c r="J9" s="149">
        <f t="shared" si="0"/>
        <v>-0.15507277574956105</v>
      </c>
      <c r="L9" s="196"/>
      <c r="M9" s="110"/>
      <c r="N9" s="110"/>
      <c r="O9" s="110"/>
      <c r="P9" s="110"/>
      <c r="Q9" s="110"/>
      <c r="R9" s="110"/>
    </row>
    <row r="10" spans="1:16374" s="5" customFormat="1" ht="15" x14ac:dyDescent="0.25">
      <c r="A10" s="1"/>
      <c r="B10" s="54"/>
      <c r="C10" s="54" t="s">
        <v>102</v>
      </c>
      <c r="D10" s="201">
        <v>504.07348000000002</v>
      </c>
      <c r="E10" s="201">
        <v>477.64783</v>
      </c>
      <c r="F10" s="64">
        <f t="shared" si="1"/>
        <v>-5.242420212227792E-2</v>
      </c>
      <c r="G10" s="147"/>
      <c r="H10" s="201">
        <v>120.65470000000001</v>
      </c>
      <c r="I10" s="201">
        <v>59.698500000000003</v>
      </c>
      <c r="J10" s="64">
        <f t="shared" si="0"/>
        <v>-0.50521198096717324</v>
      </c>
      <c r="L10" s="195"/>
      <c r="M10" s="103"/>
      <c r="N10" s="103"/>
      <c r="O10" s="103"/>
      <c r="P10" s="103"/>
      <c r="Q10" s="103"/>
      <c r="R10" s="103"/>
    </row>
    <row r="11" spans="1:16374" s="5" customFormat="1" ht="15" x14ac:dyDescent="0.25">
      <c r="A11" s="1"/>
      <c r="B11" s="1"/>
      <c r="C11" s="203" t="s">
        <v>16</v>
      </c>
      <c r="D11" s="201">
        <v>3666.88474</v>
      </c>
      <c r="E11" s="201">
        <v>3757.1781900000001</v>
      </c>
      <c r="F11" s="64">
        <f t="shared" si="1"/>
        <v>2.4624021861128942E-2</v>
      </c>
      <c r="G11" s="147"/>
      <c r="H11" s="201">
        <v>1144.6122</v>
      </c>
      <c r="I11" s="201">
        <v>1144.1791000000001</v>
      </c>
      <c r="J11" s="64">
        <f t="shared" si="0"/>
        <v>-3.7838142909884029E-4</v>
      </c>
      <c r="L11" s="195"/>
      <c r="M11" s="103"/>
      <c r="N11" s="103"/>
      <c r="O11" s="103"/>
      <c r="P11" s="103"/>
      <c r="Q11" s="103"/>
      <c r="R11" s="103"/>
    </row>
    <row r="12" spans="1:16374" s="5" customFormat="1" ht="15" x14ac:dyDescent="0.25">
      <c r="A12" s="1"/>
      <c r="B12" s="1"/>
      <c r="C12" s="204" t="s">
        <v>17</v>
      </c>
      <c r="D12" s="201">
        <v>372.75527</v>
      </c>
      <c r="E12" s="201">
        <v>453.12832978791192</v>
      </c>
      <c r="F12" s="64">
        <f t="shared" si="1"/>
        <v>0.21561884232491718</v>
      </c>
      <c r="G12" s="147"/>
      <c r="H12" s="201">
        <v>224.74029999999999</v>
      </c>
      <c r="I12" s="201">
        <v>201.22919999999999</v>
      </c>
      <c r="J12" s="64">
        <f t="shared" si="0"/>
        <v>-0.10461452618867199</v>
      </c>
      <c r="L12" s="195"/>
      <c r="M12" s="103"/>
      <c r="N12" s="103"/>
      <c r="O12" s="103"/>
      <c r="P12" s="103"/>
      <c r="Q12" s="103"/>
      <c r="R12" s="103"/>
    </row>
    <row r="13" spans="1:16374" s="5" customFormat="1" ht="15" x14ac:dyDescent="0.25">
      <c r="A13" s="1"/>
      <c r="B13" s="1"/>
      <c r="C13" s="203" t="s">
        <v>131</v>
      </c>
      <c r="D13" s="201">
        <v>378.82900999999998</v>
      </c>
      <c r="E13" s="201">
        <v>101.47093</v>
      </c>
      <c r="F13" s="64">
        <f t="shared" si="1"/>
        <v>-0.7321458301200322</v>
      </c>
      <c r="G13" s="147"/>
      <c r="H13" s="201">
        <v>232.935</v>
      </c>
      <c r="I13" s="201">
        <v>34.831000000000003</v>
      </c>
      <c r="J13" s="64">
        <f t="shared" si="0"/>
        <v>-0.85046901496125527</v>
      </c>
      <c r="L13" s="195"/>
      <c r="M13" s="103"/>
      <c r="N13" s="103"/>
      <c r="O13" s="103"/>
      <c r="P13" s="103"/>
      <c r="Q13" s="103"/>
      <c r="R13" s="103"/>
      <c r="S13" s="128"/>
      <c r="T13" s="128"/>
      <c r="U13" s="128"/>
      <c r="V13" s="128"/>
      <c r="W13" s="128"/>
      <c r="X13" s="128"/>
      <c r="Y13" s="128"/>
      <c r="Z13" s="128"/>
      <c r="AA13" s="128"/>
      <c r="AB13" s="128"/>
      <c r="AC13" s="128"/>
      <c r="AD13" s="128"/>
      <c r="AE13" s="128"/>
    </row>
    <row r="14" spans="1:16374" s="5" customFormat="1" ht="15" x14ac:dyDescent="0.25">
      <c r="A14" s="1"/>
      <c r="B14" s="1"/>
      <c r="C14" s="203" t="s">
        <v>129</v>
      </c>
      <c r="D14" s="201">
        <v>0</v>
      </c>
      <c r="E14" s="201">
        <v>299.46741052073372</v>
      </c>
      <c r="F14" s="64" t="str">
        <f t="shared" si="1"/>
        <v/>
      </c>
      <c r="G14" s="147"/>
      <c r="H14" s="201">
        <v>0</v>
      </c>
      <c r="I14" s="201">
        <v>460.71879999999999</v>
      </c>
      <c r="J14" s="64" t="str">
        <f t="shared" si="0"/>
        <v/>
      </c>
      <c r="L14" s="195"/>
      <c r="M14" s="103"/>
      <c r="N14" s="103"/>
      <c r="O14" s="103"/>
      <c r="P14" s="103"/>
      <c r="Q14" s="103"/>
      <c r="R14" s="103"/>
    </row>
    <row r="15" spans="1:16374" s="5" customFormat="1" ht="15" customHeight="1" x14ac:dyDescent="0.25">
      <c r="A15" s="6"/>
      <c r="B15" s="3"/>
      <c r="C15" s="203" t="s">
        <v>18</v>
      </c>
      <c r="D15" s="201">
        <v>3265.1970999999999</v>
      </c>
      <c r="E15" s="201">
        <v>2648.6184199999998</v>
      </c>
      <c r="F15" s="64">
        <f t="shared" si="1"/>
        <v>-0.18883352554735519</v>
      </c>
      <c r="G15" s="147"/>
      <c r="H15" s="201">
        <v>2170.7080000000001</v>
      </c>
      <c r="I15" s="201">
        <v>1813.1007</v>
      </c>
      <c r="J15" s="64">
        <f t="shared" si="0"/>
        <v>-0.16474224078042746</v>
      </c>
      <c r="K15" s="6"/>
      <c r="L15" s="195"/>
      <c r="M15" s="103"/>
      <c r="N15" s="103"/>
      <c r="O15" s="103"/>
      <c r="P15" s="103"/>
      <c r="Q15" s="103"/>
      <c r="R15" s="103"/>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3" t="s">
        <v>19</v>
      </c>
      <c r="D16" s="201">
        <v>677.76210000000003</v>
      </c>
      <c r="E16" s="201">
        <v>383.50457999999998</v>
      </c>
      <c r="F16" s="64">
        <f t="shared" si="1"/>
        <v>-0.43416048197442736</v>
      </c>
      <c r="G16" s="147"/>
      <c r="H16" s="201">
        <v>184.1078</v>
      </c>
      <c r="I16" s="201">
        <v>108.5758</v>
      </c>
      <c r="J16" s="64">
        <f t="shared" si="0"/>
        <v>-0.41025964136228882</v>
      </c>
      <c r="K16" s="6"/>
      <c r="L16" s="195"/>
      <c r="M16" s="103"/>
      <c r="N16" s="103"/>
      <c r="O16" s="103"/>
      <c r="P16" s="103"/>
      <c r="Q16" s="103"/>
      <c r="R16" s="103"/>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3" t="s">
        <v>103</v>
      </c>
      <c r="D17" s="201">
        <v>1130.156750283084</v>
      </c>
      <c r="E17" s="201">
        <v>1232.5486800000001</v>
      </c>
      <c r="F17" s="64">
        <f t="shared" si="1"/>
        <v>9.05997594504203E-2</v>
      </c>
      <c r="G17" s="147"/>
      <c r="H17" s="201">
        <v>732.00300000000004</v>
      </c>
      <c r="I17" s="201">
        <v>676.67939999999999</v>
      </c>
      <c r="J17" s="64">
        <f t="shared" si="0"/>
        <v>-7.5578378777136232E-2</v>
      </c>
      <c r="K17" s="6"/>
      <c r="L17" s="195"/>
      <c r="M17" s="103"/>
      <c r="N17" s="103"/>
      <c r="O17" s="103"/>
      <c r="P17" s="103"/>
      <c r="Q17" s="103"/>
      <c r="R17" s="103"/>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3"/>
      <c r="C18" s="1" t="s">
        <v>105</v>
      </c>
      <c r="D18" s="201">
        <v>6703.0656799999997</v>
      </c>
      <c r="E18" s="201">
        <v>5801.8596399999997</v>
      </c>
      <c r="F18" s="64">
        <f t="shared" si="1"/>
        <v>-0.13444684611832716</v>
      </c>
      <c r="G18" s="147"/>
      <c r="H18" s="201">
        <v>3073.9297000000001</v>
      </c>
      <c r="I18" s="201">
        <v>2162.1324</v>
      </c>
      <c r="J18" s="64">
        <f t="shared" si="0"/>
        <v>-0.2966226911435223</v>
      </c>
      <c r="K18" s="7"/>
      <c r="L18" s="195"/>
      <c r="M18" s="103"/>
      <c r="N18" s="103"/>
      <c r="O18" s="103"/>
      <c r="P18" s="103"/>
      <c r="Q18" s="103"/>
      <c r="R18" s="103"/>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1" t="s">
        <v>13</v>
      </c>
      <c r="C19" s="54"/>
      <c r="D19" s="144">
        <v>1678.1056479265794</v>
      </c>
      <c r="E19" s="144">
        <v>2845.1707778508962</v>
      </c>
      <c r="F19" s="149">
        <f t="shared" si="1"/>
        <v>0.69546582562683701</v>
      </c>
      <c r="G19" s="145"/>
      <c r="H19" s="144">
        <v>902.04330000000004</v>
      </c>
      <c r="I19" s="144">
        <v>2454.5551999999998</v>
      </c>
      <c r="J19" s="149">
        <f t="shared" si="0"/>
        <v>1.7211057384939279</v>
      </c>
      <c r="L19" s="196"/>
      <c r="M19" s="110"/>
      <c r="N19" s="110"/>
      <c r="O19" s="110"/>
      <c r="P19" s="110"/>
      <c r="Q19" s="110"/>
      <c r="R19" s="110"/>
    </row>
    <row r="20" spans="1:16374" s="5" customFormat="1" ht="15" x14ac:dyDescent="0.25">
      <c r="A20" s="1"/>
      <c r="B20" s="54"/>
      <c r="C20" s="54" t="s">
        <v>106</v>
      </c>
      <c r="D20" s="201">
        <v>413.64184000000012</v>
      </c>
      <c r="E20" s="201">
        <v>678.48683999999992</v>
      </c>
      <c r="F20" s="64">
        <f t="shared" si="1"/>
        <v>0.64027613840998221</v>
      </c>
      <c r="G20" s="147"/>
      <c r="H20" s="201">
        <v>268.84109999999998</v>
      </c>
      <c r="I20" s="201">
        <v>878.55930000000001</v>
      </c>
      <c r="J20" s="64">
        <f t="shared" si="0"/>
        <v>2.2679501013795882</v>
      </c>
      <c r="L20" s="195"/>
      <c r="M20" s="103"/>
      <c r="N20" s="103"/>
      <c r="O20" s="103"/>
      <c r="P20" s="103"/>
      <c r="Q20" s="103"/>
      <c r="R20" s="103"/>
    </row>
    <row r="21" spans="1:16374" s="5" customFormat="1" ht="15" x14ac:dyDescent="0.25">
      <c r="A21" s="1"/>
      <c r="B21" s="1"/>
      <c r="C21" s="70" t="s">
        <v>20</v>
      </c>
      <c r="D21" s="201">
        <v>0</v>
      </c>
      <c r="E21" s="201">
        <v>1561.975997850896</v>
      </c>
      <c r="F21" s="64" t="str">
        <f t="shared" si="1"/>
        <v/>
      </c>
      <c r="G21" s="147"/>
      <c r="H21" s="201">
        <v>0</v>
      </c>
      <c r="I21" s="201">
        <v>1328.77</v>
      </c>
      <c r="J21" s="64" t="str">
        <f t="shared" si="0"/>
        <v/>
      </c>
      <c r="L21" s="195"/>
      <c r="M21" s="103"/>
      <c r="N21" s="103"/>
      <c r="O21" s="103"/>
      <c r="P21" s="103"/>
      <c r="Q21" s="103"/>
      <c r="R21" s="103"/>
    </row>
    <row r="22" spans="1:16374" s="5" customFormat="1" ht="15" x14ac:dyDescent="0.25">
      <c r="A22" s="1"/>
      <c r="B22" s="1"/>
      <c r="C22" s="1" t="s">
        <v>107</v>
      </c>
      <c r="D22" s="201">
        <v>743.83114999999998</v>
      </c>
      <c r="E22" s="201">
        <v>293.32898</v>
      </c>
      <c r="F22" s="64">
        <f t="shared" si="1"/>
        <v>-0.60565112122556308</v>
      </c>
      <c r="G22" s="147"/>
      <c r="H22" s="201">
        <v>375.39919999999989</v>
      </c>
      <c r="I22" s="201">
        <v>152.1576</v>
      </c>
      <c r="J22" s="64">
        <f t="shared" si="0"/>
        <v>-0.59467787890863899</v>
      </c>
      <c r="L22" s="195"/>
      <c r="M22" s="103"/>
      <c r="N22" s="103"/>
      <c r="O22" s="103"/>
      <c r="P22" s="103"/>
      <c r="Q22" s="103"/>
      <c r="R22" s="103"/>
    </row>
    <row r="23" spans="1:16374" s="5" customFormat="1" ht="15" customHeight="1" x14ac:dyDescent="0.25">
      <c r="A23" s="38"/>
      <c r="B23" s="51"/>
      <c r="C23" s="54" t="s">
        <v>108</v>
      </c>
      <c r="D23" s="201">
        <v>289.88844</v>
      </c>
      <c r="E23" s="201">
        <v>152.6628</v>
      </c>
      <c r="F23" s="64">
        <f t="shared" si="1"/>
        <v>-0.47337396413599658</v>
      </c>
      <c r="G23" s="148"/>
      <c r="H23" s="201">
        <v>128.7063</v>
      </c>
      <c r="I23" s="201">
        <v>52.388300000000001</v>
      </c>
      <c r="J23" s="64">
        <f t="shared" si="0"/>
        <v>-0.59296242685866973</v>
      </c>
      <c r="K23" s="38"/>
      <c r="L23" s="195"/>
      <c r="M23" s="103"/>
      <c r="N23" s="103"/>
      <c r="O23" s="103"/>
      <c r="P23" s="103"/>
      <c r="Q23" s="103"/>
      <c r="R23" s="103"/>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1"/>
      <c r="C24" s="54" t="s">
        <v>130</v>
      </c>
      <c r="D24" s="201">
        <v>230.74421792657921</v>
      </c>
      <c r="E24" s="201">
        <v>158.71616</v>
      </c>
      <c r="F24" s="64">
        <f t="shared" si="1"/>
        <v>-0.31215541855743445</v>
      </c>
      <c r="G24" s="148"/>
      <c r="H24" s="201">
        <v>129.0967</v>
      </c>
      <c r="I24" s="201">
        <v>42.68</v>
      </c>
      <c r="J24" s="64">
        <f t="shared" si="0"/>
        <v>-0.66939511234601656</v>
      </c>
      <c r="K24" s="38"/>
      <c r="L24" s="196"/>
      <c r="M24" s="110"/>
      <c r="N24" s="110"/>
      <c r="O24" s="110"/>
      <c r="P24" s="110"/>
      <c r="Q24" s="110"/>
      <c r="R24" s="110"/>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1" t="s">
        <v>14</v>
      </c>
      <c r="C25" s="54"/>
      <c r="D25" s="144">
        <v>60543.234300382253</v>
      </c>
      <c r="E25" s="144">
        <v>72453.875095329699</v>
      </c>
      <c r="F25" s="149">
        <f t="shared" si="1"/>
        <v>0.19672950962370778</v>
      </c>
      <c r="G25" s="145"/>
      <c r="H25" s="144">
        <v>41632.23490000001</v>
      </c>
      <c r="I25" s="144">
        <v>53443.936699999991</v>
      </c>
      <c r="J25" s="149">
        <f t="shared" si="0"/>
        <v>0.28371529485197006</v>
      </c>
      <c r="L25" s="195"/>
      <c r="M25" s="103"/>
      <c r="N25" s="103"/>
      <c r="O25" s="103"/>
      <c r="P25" s="103"/>
      <c r="Q25" s="103"/>
      <c r="R25" s="103"/>
    </row>
    <row r="26" spans="1:16374" s="5" customFormat="1" ht="15" x14ac:dyDescent="0.25">
      <c r="A26" s="1"/>
      <c r="B26" s="54"/>
      <c r="C26" s="54" t="s">
        <v>109</v>
      </c>
      <c r="D26" s="201">
        <v>319.70760000000001</v>
      </c>
      <c r="E26" s="201">
        <v>833.82004999999992</v>
      </c>
      <c r="F26" s="64">
        <f t="shared" si="1"/>
        <v>1.6080707809260706</v>
      </c>
      <c r="G26" s="147"/>
      <c r="H26" s="201">
        <v>120.3823</v>
      </c>
      <c r="I26" s="201">
        <v>311.60969999999998</v>
      </c>
      <c r="J26" s="64">
        <f t="shared" si="0"/>
        <v>1.5885009673348989</v>
      </c>
      <c r="L26" s="195"/>
      <c r="M26" s="103"/>
      <c r="N26" s="103"/>
      <c r="O26" s="103"/>
      <c r="P26" s="103"/>
      <c r="Q26" s="103"/>
      <c r="R26" s="103"/>
    </row>
    <row r="27" spans="1:16374" s="5" customFormat="1" ht="15" x14ac:dyDescent="0.25">
      <c r="A27" s="1"/>
      <c r="B27" s="1"/>
      <c r="C27" s="70" t="s">
        <v>21</v>
      </c>
      <c r="D27" s="201">
        <v>1977.5343</v>
      </c>
      <c r="E27" s="201">
        <v>1998.15536</v>
      </c>
      <c r="F27" s="64">
        <f t="shared" si="1"/>
        <v>1.0427662367221617E-2</v>
      </c>
      <c r="G27" s="147"/>
      <c r="H27" s="201">
        <v>868.50570000000005</v>
      </c>
      <c r="I27" s="201">
        <v>934.75970000000018</v>
      </c>
      <c r="J27" s="64">
        <f t="shared" si="0"/>
        <v>7.628504913669551E-2</v>
      </c>
      <c r="L27" s="195"/>
      <c r="M27" s="103"/>
      <c r="N27" s="103"/>
      <c r="O27" s="103"/>
      <c r="P27" s="103"/>
      <c r="Q27" s="103"/>
      <c r="R27" s="103"/>
    </row>
    <row r="28" spans="1:16374" s="5" customFormat="1" ht="15" x14ac:dyDescent="0.25">
      <c r="A28" s="1"/>
      <c r="B28" s="1"/>
      <c r="C28" s="1" t="s">
        <v>22</v>
      </c>
      <c r="D28" s="201">
        <v>1717.6277500000001</v>
      </c>
      <c r="E28" s="201">
        <v>669.36108000000002</v>
      </c>
      <c r="F28" s="64">
        <f t="shared" si="1"/>
        <v>-0.61029910002327337</v>
      </c>
      <c r="G28" s="147"/>
      <c r="H28" s="201">
        <v>596.90430000000003</v>
      </c>
      <c r="I28" s="201">
        <v>287.27120000000002</v>
      </c>
      <c r="J28" s="64">
        <f t="shared" si="0"/>
        <v>-0.51873156216163963</v>
      </c>
      <c r="L28" s="195"/>
      <c r="M28" s="103"/>
      <c r="N28" s="103"/>
      <c r="O28" s="103"/>
      <c r="P28" s="103"/>
      <c r="Q28" s="103"/>
      <c r="R28" s="103"/>
    </row>
    <row r="29" spans="1:16374" s="5" customFormat="1" ht="15" x14ac:dyDescent="0.25">
      <c r="A29" s="1"/>
      <c r="B29" s="1"/>
      <c r="C29" s="1" t="s">
        <v>110</v>
      </c>
      <c r="D29" s="201">
        <v>14423.15488</v>
      </c>
      <c r="E29" s="201">
        <v>16916.51222213103</v>
      </c>
      <c r="F29" s="64">
        <f t="shared" si="1"/>
        <v>0.17287184134647732</v>
      </c>
      <c r="G29" s="147"/>
      <c r="H29" s="201">
        <v>10795.8639</v>
      </c>
      <c r="I29" s="201">
        <v>13288.424800000001</v>
      </c>
      <c r="J29" s="64">
        <f t="shared" si="0"/>
        <v>0.2308810969727027</v>
      </c>
      <c r="L29" s="195"/>
      <c r="M29" s="103"/>
      <c r="N29" s="103"/>
      <c r="O29" s="103"/>
      <c r="P29" s="103"/>
      <c r="Q29" s="103"/>
      <c r="R29" s="103"/>
    </row>
    <row r="30" spans="1:16374" s="5" customFormat="1" ht="15" x14ac:dyDescent="0.25">
      <c r="A30" s="1"/>
      <c r="B30" s="1"/>
      <c r="C30" s="70" t="s">
        <v>23</v>
      </c>
      <c r="D30" s="201">
        <v>32351.647550000002</v>
      </c>
      <c r="E30" s="201">
        <v>40154.26485</v>
      </c>
      <c r="F30" s="64">
        <f t="shared" si="1"/>
        <v>0.24118145105101449</v>
      </c>
      <c r="G30" s="147"/>
      <c r="H30" s="201">
        <v>25292.895400000001</v>
      </c>
      <c r="I30" s="201">
        <v>33913.910000000003</v>
      </c>
      <c r="J30" s="64">
        <f t="shared" si="0"/>
        <v>0.34084727998361158</v>
      </c>
      <c r="L30" s="195"/>
      <c r="M30" s="103"/>
      <c r="N30" s="103"/>
      <c r="O30" s="103"/>
      <c r="P30" s="103"/>
      <c r="Q30" s="103"/>
      <c r="R30" s="103"/>
    </row>
    <row r="31" spans="1:16374" s="5" customFormat="1" ht="15" x14ac:dyDescent="0.25">
      <c r="A31" s="1"/>
      <c r="B31" s="1"/>
      <c r="C31" s="1" t="s">
        <v>111</v>
      </c>
      <c r="D31" s="201">
        <v>574.39094999999998</v>
      </c>
      <c r="E31" s="201">
        <v>1021.18325</v>
      </c>
      <c r="F31" s="64">
        <f t="shared" si="1"/>
        <v>0.77785400344486644</v>
      </c>
      <c r="G31" s="147"/>
      <c r="H31" s="201">
        <v>228.1944</v>
      </c>
      <c r="I31" s="201">
        <v>419.19080000000002</v>
      </c>
      <c r="J31" s="64">
        <f t="shared" si="0"/>
        <v>0.83698986478195792</v>
      </c>
      <c r="L31" s="195"/>
      <c r="M31" s="103"/>
      <c r="N31" s="103"/>
      <c r="O31" s="103"/>
      <c r="P31" s="103"/>
      <c r="Q31" s="103"/>
      <c r="R31" s="103"/>
    </row>
    <row r="32" spans="1:16374" s="5" customFormat="1" ht="15" x14ac:dyDescent="0.25">
      <c r="A32" s="1"/>
      <c r="B32" s="1"/>
      <c r="C32" s="1" t="s">
        <v>112</v>
      </c>
      <c r="D32" s="201">
        <v>3121.5895831099319</v>
      </c>
      <c r="E32" s="201">
        <v>4170.5868115020212</v>
      </c>
      <c r="F32" s="64">
        <f t="shared" si="1"/>
        <v>0.33604585114837854</v>
      </c>
      <c r="G32" s="147"/>
      <c r="H32" s="201">
        <v>1256.8213000000001</v>
      </c>
      <c r="I32" s="201">
        <v>1572.0121999999999</v>
      </c>
      <c r="J32" s="64">
        <f t="shared" si="0"/>
        <v>0.2507841806945823</v>
      </c>
      <c r="L32" s="195"/>
      <c r="M32" s="103"/>
      <c r="N32" s="103"/>
      <c r="O32" s="103"/>
      <c r="P32" s="103"/>
      <c r="Q32" s="103"/>
      <c r="R32" s="103"/>
    </row>
    <row r="33" spans="1:18" s="5" customFormat="1" ht="15" x14ac:dyDescent="0.25">
      <c r="A33" s="1"/>
      <c r="B33" s="1"/>
      <c r="C33" s="1" t="s">
        <v>24</v>
      </c>
      <c r="D33" s="201">
        <v>719.875758000323</v>
      </c>
      <c r="E33" s="201">
        <v>1511.8527847173609</v>
      </c>
      <c r="F33" s="64">
        <f t="shared" si="1"/>
        <v>1.1001579340815677</v>
      </c>
      <c r="G33" s="147"/>
      <c r="H33" s="201">
        <v>243.77180000000001</v>
      </c>
      <c r="I33" s="201">
        <v>493.02199999999999</v>
      </c>
      <c r="J33" s="64">
        <f t="shared" si="0"/>
        <v>1.0224734772438813</v>
      </c>
      <c r="L33" s="195"/>
      <c r="M33" s="103"/>
      <c r="N33" s="103"/>
      <c r="O33" s="103"/>
      <c r="P33" s="103"/>
      <c r="Q33" s="103"/>
      <c r="R33" s="103"/>
    </row>
    <row r="34" spans="1:18" s="5" customFormat="1" ht="15" x14ac:dyDescent="0.25">
      <c r="A34" s="1"/>
      <c r="B34" s="1"/>
      <c r="C34" s="1" t="s">
        <v>113</v>
      </c>
      <c r="D34" s="201">
        <v>5337.7059292719914</v>
      </c>
      <c r="E34" s="201">
        <v>5178.1386869792914</v>
      </c>
      <c r="F34" s="64">
        <f t="shared" si="1"/>
        <v>-2.9894348697187104E-2</v>
      </c>
      <c r="G34" s="147"/>
      <c r="H34" s="201">
        <v>2228.8957999999998</v>
      </c>
      <c r="I34" s="201">
        <v>2223.7363</v>
      </c>
      <c r="J34" s="64">
        <f t="shared" si="0"/>
        <v>-2.31482333090661E-3</v>
      </c>
      <c r="L34" s="196"/>
      <c r="M34" s="110"/>
      <c r="N34" s="110"/>
      <c r="O34" s="110"/>
      <c r="P34" s="110"/>
      <c r="Q34" s="110"/>
      <c r="R34" s="110"/>
    </row>
    <row r="35" spans="1:18" s="5" customFormat="1" ht="24" customHeight="1" x14ac:dyDescent="0.25">
      <c r="A35" s="1"/>
      <c r="B35" s="51" t="s">
        <v>15</v>
      </c>
      <c r="C35" s="54"/>
      <c r="D35" s="144">
        <v>1036.1687400000001</v>
      </c>
      <c r="E35" s="144">
        <v>681.51747999999998</v>
      </c>
      <c r="F35" s="149">
        <f t="shared" si="1"/>
        <v>-0.3422717230400138</v>
      </c>
      <c r="G35" s="145"/>
      <c r="H35" s="144">
        <v>618.45249999999999</v>
      </c>
      <c r="I35" s="144">
        <v>431.17380000000003</v>
      </c>
      <c r="J35" s="149">
        <f t="shared" si="0"/>
        <v>-0.30281824392334084</v>
      </c>
      <c r="L35" s="195"/>
      <c r="M35" s="103"/>
      <c r="N35" s="103"/>
      <c r="O35" s="103"/>
      <c r="P35" s="103"/>
      <c r="Q35" s="103"/>
      <c r="R35" s="103"/>
    </row>
    <row r="36" spans="1:18" s="5" customFormat="1" ht="15" x14ac:dyDescent="0.25">
      <c r="A36" s="1"/>
      <c r="B36" s="54"/>
      <c r="C36" s="54" t="s">
        <v>134</v>
      </c>
      <c r="D36" s="201">
        <v>73.827359999999999</v>
      </c>
      <c r="E36" s="201">
        <v>68.787149999999997</v>
      </c>
      <c r="F36" s="64">
        <f t="shared" si="1"/>
        <v>-6.8270218520613518E-2</v>
      </c>
      <c r="G36" s="147"/>
      <c r="H36" s="201">
        <v>50.507899999999999</v>
      </c>
      <c r="I36" s="201">
        <v>51.521700000000003</v>
      </c>
      <c r="J36" s="64">
        <f t="shared" si="0"/>
        <v>2.0072107531693129E-2</v>
      </c>
      <c r="L36" s="195"/>
      <c r="M36" s="103"/>
      <c r="N36" s="103"/>
      <c r="O36" s="103"/>
      <c r="P36" s="103"/>
      <c r="Q36" s="103"/>
      <c r="R36" s="103"/>
    </row>
    <row r="37" spans="1:18" s="5" customFormat="1" ht="15" x14ac:dyDescent="0.25">
      <c r="A37" s="1"/>
      <c r="B37" s="54"/>
      <c r="C37" s="54" t="s">
        <v>132</v>
      </c>
      <c r="D37" s="201">
        <v>133.30606</v>
      </c>
      <c r="E37" s="201">
        <v>57.295450000000002</v>
      </c>
      <c r="F37" s="64">
        <f>IFERROR((E37-D37)/D37,"")</f>
        <v>-0.57019620863447618</v>
      </c>
      <c r="G37" s="147"/>
      <c r="H37" s="201">
        <v>66.0548</v>
      </c>
      <c r="I37" s="201">
        <v>22.905200000000001</v>
      </c>
      <c r="J37" s="64">
        <f>IFERROR((I37-H37)/H37,"")</f>
        <v>-0.65323943150232833</v>
      </c>
      <c r="L37" s="195"/>
      <c r="M37" s="103"/>
      <c r="N37" s="103"/>
      <c r="O37" s="103"/>
      <c r="P37" s="103"/>
      <c r="Q37" s="103"/>
      <c r="R37" s="103"/>
    </row>
    <row r="38" spans="1:18" s="5" customFormat="1" ht="15" x14ac:dyDescent="0.25">
      <c r="A38" s="1"/>
      <c r="B38" s="54"/>
      <c r="C38" s="54" t="s">
        <v>25</v>
      </c>
      <c r="D38" s="201">
        <v>130.32344000000001</v>
      </c>
      <c r="E38" s="201">
        <v>126.1842</v>
      </c>
      <c r="F38" s="64">
        <f t="shared" si="1"/>
        <v>-3.1761285613700813E-2</v>
      </c>
      <c r="G38" s="147"/>
      <c r="H38" s="201">
        <v>78.33</v>
      </c>
      <c r="I38" s="201">
        <v>92.657799999999995</v>
      </c>
      <c r="J38" s="64">
        <f t="shared" si="0"/>
        <v>0.18291586876037275</v>
      </c>
      <c r="L38" s="195"/>
      <c r="M38" s="103"/>
      <c r="N38" s="103"/>
      <c r="O38" s="103"/>
      <c r="P38" s="103"/>
      <c r="Q38" s="103"/>
      <c r="R38" s="103"/>
    </row>
    <row r="39" spans="1:18" s="5" customFormat="1" ht="15" x14ac:dyDescent="0.25">
      <c r="A39" s="1"/>
      <c r="B39" s="54"/>
      <c r="C39" s="54" t="s">
        <v>133</v>
      </c>
      <c r="D39" s="201">
        <v>179.29225</v>
      </c>
      <c r="E39" s="201">
        <v>106.5461</v>
      </c>
      <c r="F39" s="64">
        <f t="shared" si="1"/>
        <v>-0.40574062738350375</v>
      </c>
      <c r="G39" s="147"/>
      <c r="H39" s="201">
        <v>144.0795</v>
      </c>
      <c r="I39" s="201">
        <v>86.2</v>
      </c>
      <c r="J39" s="64">
        <f t="shared" si="0"/>
        <v>-0.40171918975287946</v>
      </c>
      <c r="L39" s="195"/>
      <c r="M39" s="103"/>
      <c r="N39" s="103"/>
      <c r="O39" s="103"/>
      <c r="P39" s="103"/>
      <c r="Q39" s="103"/>
      <c r="R39" s="103"/>
    </row>
    <row r="40" spans="1:18" s="5" customFormat="1" ht="15" x14ac:dyDescent="0.25">
      <c r="A40" s="1"/>
      <c r="B40" s="1"/>
      <c r="C40" s="70" t="s">
        <v>104</v>
      </c>
      <c r="D40" s="201">
        <v>519.41962999999998</v>
      </c>
      <c r="E40" s="201">
        <v>322.70458000000002</v>
      </c>
      <c r="F40" s="64">
        <f t="shared" si="1"/>
        <v>-0.3787208619743539</v>
      </c>
      <c r="G40" s="147"/>
      <c r="H40" s="201">
        <v>279.4803</v>
      </c>
      <c r="I40" s="201">
        <v>177.88910000000001</v>
      </c>
      <c r="J40" s="64">
        <f t="shared" si="0"/>
        <v>-0.36350039698683589</v>
      </c>
      <c r="L40" s="196"/>
      <c r="M40" s="110"/>
      <c r="N40" s="110"/>
      <c r="O40" s="110"/>
      <c r="P40" s="110"/>
      <c r="Q40" s="110"/>
      <c r="R40" s="110"/>
    </row>
    <row r="41" spans="1:18" ht="15.75" thickBot="1" x14ac:dyDescent="0.3">
      <c r="B41" s="8"/>
      <c r="C41" s="8"/>
      <c r="D41" s="8"/>
      <c r="E41" s="8"/>
      <c r="F41" s="8"/>
      <c r="G41" s="8"/>
      <c r="H41" s="8"/>
      <c r="I41" s="8"/>
      <c r="J41" s="8"/>
      <c r="L41" s="199"/>
      <c r="M41" s="199"/>
      <c r="N41" s="200"/>
      <c r="O41" s="200"/>
      <c r="P41" s="200"/>
      <c r="Q41" s="200"/>
      <c r="R41" s="200"/>
    </row>
    <row r="42" spans="1:18" ht="15" x14ac:dyDescent="0.25">
      <c r="N42"/>
      <c r="O42"/>
      <c r="P42"/>
      <c r="Q42"/>
      <c r="R42"/>
    </row>
    <row r="43" spans="1:18" ht="15" x14ac:dyDescent="0.25">
      <c r="B43" s="5"/>
      <c r="C43" s="6" t="s">
        <v>127</v>
      </c>
      <c r="D43" s="5"/>
      <c r="E43" s="5"/>
      <c r="F43" s="5"/>
      <c r="G43" s="5"/>
      <c r="H43" s="5"/>
      <c r="I43" s="5"/>
      <c r="J43" s="5"/>
      <c r="N43"/>
      <c r="O43"/>
      <c r="P43"/>
      <c r="Q43"/>
      <c r="R43"/>
    </row>
    <row r="44" spans="1:18" ht="15" x14ac:dyDescent="0.25">
      <c r="B44" s="47"/>
      <c r="C44" s="17" t="s">
        <v>175</v>
      </c>
      <c r="D44" s="5"/>
      <c r="E44" s="5"/>
      <c r="F44" s="5"/>
      <c r="G44" s="5"/>
      <c r="H44" s="5"/>
      <c r="I44" s="5"/>
      <c r="J44" s="5"/>
      <c r="N44"/>
      <c r="O44"/>
      <c r="P44"/>
      <c r="Q44"/>
      <c r="R44"/>
    </row>
    <row r="45" spans="1:18" ht="15" x14ac:dyDescent="0.25">
      <c r="B45" s="16"/>
      <c r="C45" s="235" t="s">
        <v>125</v>
      </c>
      <c r="D45" s="235"/>
      <c r="E45" s="235"/>
      <c r="F45" s="235"/>
      <c r="G45" s="235"/>
      <c r="H45" s="235"/>
      <c r="I45" s="235"/>
      <c r="J45" s="235"/>
      <c r="N45"/>
      <c r="O45"/>
      <c r="P45"/>
      <c r="Q45"/>
      <c r="R45"/>
    </row>
    <row r="46" spans="1:18" ht="15" x14ac:dyDescent="0.25">
      <c r="B46" s="16"/>
      <c r="C46" s="235"/>
      <c r="D46" s="235"/>
      <c r="E46" s="235"/>
      <c r="F46" s="235"/>
      <c r="G46" s="235"/>
      <c r="H46" s="235"/>
      <c r="I46" s="235"/>
      <c r="J46" s="235"/>
      <c r="N46"/>
      <c r="O46"/>
      <c r="P46"/>
      <c r="Q46"/>
      <c r="R46"/>
    </row>
    <row r="47" spans="1:18" ht="15" x14ac:dyDescent="0.25">
      <c r="B47" s="16"/>
      <c r="C47" s="126"/>
      <c r="D47" s="126"/>
      <c r="E47" s="126"/>
      <c r="F47" s="126"/>
      <c r="G47" s="126"/>
      <c r="H47" s="126"/>
      <c r="I47" s="126"/>
      <c r="J47" s="126"/>
      <c r="N47"/>
      <c r="O47"/>
      <c r="P47"/>
      <c r="Q47"/>
      <c r="R47"/>
    </row>
    <row r="48" spans="1:18" ht="15" x14ac:dyDescent="0.25">
      <c r="B48" s="16"/>
      <c r="C48" s="127" t="s">
        <v>177</v>
      </c>
      <c r="D48" s="126"/>
      <c r="E48" s="126"/>
      <c r="F48" s="126"/>
      <c r="G48" s="126"/>
      <c r="H48" s="126"/>
      <c r="I48" s="126"/>
      <c r="J48" s="126"/>
      <c r="N48"/>
      <c r="O48"/>
      <c r="P48"/>
      <c r="Q48"/>
      <c r="R48"/>
    </row>
    <row r="49" spans="2:18" ht="15" x14ac:dyDescent="0.25">
      <c r="C49" s="17" t="s">
        <v>178</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Highlights - January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2023-02-22T15:41:19Z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