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x958641\Desktop\GOV.UK Updates\Non-Quota Species\December 2022\"/>
    </mc:Choice>
  </mc:AlternateContent>
  <xr:revisionPtr revIDLastSave="0" documentId="8_{5819F11F-885A-4A2E-81B5-ED25F586D93C}" xr6:coauthVersionLast="47" xr6:coauthVersionMax="47" xr10:uidLastSave="{00000000-0000-0000-0000-000000000000}"/>
  <bookViews>
    <workbookView xWindow="-33017" yWindow="-7174" windowWidth="33120" windowHeight="1812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5" l="1"/>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F36" i="9" l="1"/>
  <c r="F29" i="9"/>
  <c r="G32" i="7" l="1"/>
  <c r="G27" i="7"/>
  <c r="G28" i="7"/>
  <c r="G29" i="7"/>
  <c r="G30" i="7"/>
  <c r="G31" i="7"/>
  <c r="G33" i="7"/>
  <c r="E63" i="5"/>
  <c r="E64" i="5"/>
  <c r="E65" i="5"/>
  <c r="G26" i="7" l="1"/>
  <c r="F32" i="9" l="1"/>
  <c r="F33" i="9"/>
  <c r="F34" i="9"/>
  <c r="F35" i="9"/>
  <c r="F30" i="9"/>
  <c r="F31" i="9"/>
</calcChain>
</file>

<file path=xl/sharedStrings.xml><?xml version="1.0" encoding="utf-8"?>
<sst xmlns="http://schemas.openxmlformats.org/spreadsheetml/2006/main" count="185" uniqueCount="125">
  <si>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</si>
  <si>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</si>
  <si>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</si>
  <si>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</si>
  <si>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</si>
  <si>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</si>
  <si>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</si>
  <si>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</si>
  <si>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</si>
  <si>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</si>
  <si>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</si>
  <si>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</si>
  <si>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</si>
  <si>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</si>
  <si>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</si>
  <si>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</si>
  <si>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</si>
  <si>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</si>
  <si>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</si>
  <si>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</si>
  <si>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</si>
  <si>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</si>
  <si>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</si>
  <si>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</si>
  <si>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</si>
  <si>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</si>
  <si>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</si>
  <si>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</si>
  <si>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</si>
  <si>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</si>
  <si>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</si>
  <si>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</si>
  <si>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</si>
  <si>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</si>
  <si>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</si>
  <si>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</si>
  <si>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</si>
  <si>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</si>
  <si>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</si>
  <si>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</si>
  <si>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</si>
  <si>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Conger Eels</t>
  </si>
  <si>
    <t>Cuttlefish</t>
  </si>
  <si>
    <t>Dabs</t>
  </si>
  <si>
    <t>Flounder or Flukes</t>
  </si>
  <si>
    <t>Gurnards - Red</t>
  </si>
  <si>
    <t>Tub Gurnard</t>
  </si>
  <si>
    <t>Gurnard and Latchet</t>
  </si>
  <si>
    <t>John Dory</t>
  </si>
  <si>
    <t>Gurnards - Grey</t>
  </si>
  <si>
    <t>Lobsters</t>
  </si>
  <si>
    <t>Crabs - Velvet (Swim)</t>
  </si>
  <si>
    <t>Mullet - Other</t>
  </si>
  <si>
    <t>SURMULLET</t>
  </si>
  <si>
    <t>Octopus</t>
  </si>
  <si>
    <t>Pollack</t>
  </si>
  <si>
    <t>Sea Breams</t>
  </si>
  <si>
    <t>Sand Sole</t>
  </si>
  <si>
    <t>Squid</t>
  </si>
  <si>
    <t>Mixed Squid and Octopi</t>
  </si>
  <si>
    <t>Lesser Spotted Dog</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</si>
  <si>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</si>
  <si>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</si>
  <si>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</si>
  <si>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</si>
  <si>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</si>
  <si>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</si>
  <si>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</si>
  <si>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</si>
  <si>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</si>
  <si>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</si>
  <si>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</si>
  <si>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</si>
  <si>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</si>
  <si>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</si>
  <si>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South</t>
  </si>
  <si>
    <t>West of Scotland</t>
  </si>
  <si>
    <t>Central North Sea</t>
  </si>
  <si>
    <t>Irish Sea</t>
  </si>
  <si>
    <t>Southern North Sea</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</si>
  <si>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</si>
  <si>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</si>
  <si>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</si>
  <si>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</si>
  <si>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</si>
  <si>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</si>
  <si>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</si>
  <si>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</si>
  <si>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</si>
  <si>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</si>
  <si>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</si>
  <si>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</si>
  <si>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</si>
  <si>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</si>
  <si>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</si>
  <si>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</si>
  <si>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</si>
  <si>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</si>
  <si>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xml:space="preserve">Breakdown of data used for time series graphs by each month in 2021 &amp; 2022 </t>
  </si>
  <si>
    <t>% difference</t>
  </si>
  <si>
    <t>Where landings are less than 1 tonne no comparison has been made.</t>
  </si>
  <si>
    <t>Data for 2021 and 2022 is based upon the zone of capture as reported in the vessels logbook and landing declarations.</t>
  </si>
  <si>
    <t>Data rounded to nearest tonne.</t>
  </si>
  <si>
    <t>Data rounded to the nearest tonne.</t>
  </si>
  <si>
    <t>Usage note</t>
  </si>
  <si>
    <t xml:space="preserve">Data rounded to the nearest tonne. </t>
  </si>
  <si>
    <t>Data is rounded to nearest tonne.</t>
  </si>
  <si>
    <t>Key Trends</t>
  </si>
  <si>
    <t>Great Atlantic Scallop</t>
  </si>
  <si>
    <t>Shellfish</t>
  </si>
  <si>
    <t>Lobster</t>
  </si>
  <si>
    <t>Lumpfish</t>
  </si>
  <si>
    <t>Provisional Non-Quota uptake by UK vessels in EU waters December 2022</t>
  </si>
  <si>
    <t>This workbook was updated 20th January 2023</t>
  </si>
  <si>
    <t>Live weight landings (t) of NQS for December 2022 by species</t>
  </si>
  <si>
    <t>Live weight landings (t) of NQS 6 Main species for December 2022 by area.</t>
  </si>
  <si>
    <t>Live weight landings (t) of NQS for December 2022 by vessel length group.</t>
  </si>
  <si>
    <t>Live weight landings (t) for December 2022 by vessel nationality.</t>
  </si>
  <si>
    <t>Brown Shrimps</t>
  </si>
  <si>
    <t>Great Atlantic Scallops</t>
  </si>
  <si>
    <t>UK fleet landings in EU waters - based on reported zone of capture by species in December 2022</t>
  </si>
  <si>
    <t>UK fleet landings in EU waters based on reported zone of capture by area in December 2022</t>
  </si>
  <si>
    <t>Landings of NQS in December 2022 by Main Species and Vessel Length Group</t>
  </si>
  <si>
    <t>December 2022 (Live weight tonnes)</t>
  </si>
  <si>
    <t>Landings of NQS in December 2022 by species and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</si>
</sst>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100">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0" xfId="0" applyNumberFormat="1" applyFont="1" applyBorder="1"/>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3" fontId="0" fillId="0" borderId="0" xfId="0" applyNumberFormat="1" applyBorder="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xf numFmtId="1" fontId="0" fillId="0" borderId="0" xfId="0" applyNumberFormat="1" applyFont="1" applyBorder="1"/>
    <xf numFmtId="1" fontId="0" fillId="0" borderId="0" xfId="0" applyNumberFormat="1" applyFont="1"/>
    <xf numFmtId="1" fontId="1" fillId="0" borderId="0" xfId="0" applyNumberFormat="1" applyFont="1" applyFill="1" applyBorder="1"/>
    <xf numFmtId="3" fontId="0" fillId="0" borderId="0" xfId="0" applyNumberFormat="1" applyFont="1" applyBorder="1"/>
    <xf numFmtId="1" fontId="0" fillId="0" borderId="0" xfId="0" applyNumberFormat="1" applyFont="1" applyFill="1" applyBorder="1"/>
    <xf numFmtId="1" fontId="0" fillId="0" borderId="0" xfId="0" applyNumberFormat="1" applyFill="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320.52849999999989</c:v>
                </c:pt>
                <c:pt idx="1">
                  <c:v>397.76989999999989</c:v>
                </c:pt>
                <c:pt idx="2">
                  <c:v>444.44669999999991</c:v>
                </c:pt>
                <c:pt idx="3">
                  <c:v>516.52049999999986</c:v>
                </c:pt>
                <c:pt idx="4">
                  <c:v>692.74869999999987</c:v>
                </c:pt>
                <c:pt idx="5">
                  <c:v>943.01909999999998</c:v>
                </c:pt>
                <c:pt idx="6">
                  <c:v>1245.8102000000001</c:v>
                </c:pt>
                <c:pt idx="7">
                  <c:v>2100.5218000000004</c:v>
                </c:pt>
                <c:pt idx="8">
                  <c:v>2710.4547000000007</c:v>
                </c:pt>
                <c:pt idx="9">
                  <c:v>3522.6660000000006</c:v>
                </c:pt>
                <c:pt idx="10">
                  <c:v>4298.5421000000006</c:v>
                </c:pt>
                <c:pt idx="11">
                  <c:v>4845.1723000000002</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2022</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274.80619999999999</c:v>
                </c:pt>
                <c:pt idx="1">
                  <c:v>372.1309</c:v>
                </c:pt>
                <c:pt idx="2">
                  <c:v>468.23750000000001</c:v>
                </c:pt>
                <c:pt idx="3">
                  <c:v>554.56979999999999</c:v>
                </c:pt>
                <c:pt idx="4">
                  <c:v>691.70420000000001</c:v>
                </c:pt>
                <c:pt idx="5">
                  <c:v>948.87059999999997</c:v>
                </c:pt>
                <c:pt idx="6">
                  <c:v>1449.329</c:v>
                </c:pt>
                <c:pt idx="7">
                  <c:v>1958.778</c:v>
                </c:pt>
                <c:pt idx="8">
                  <c:v>2467.8733999999999</c:v>
                </c:pt>
                <c:pt idx="9">
                  <c:v>3015.8009999999999</c:v>
                </c:pt>
                <c:pt idx="10">
                  <c:v>3496.3923</c:v>
                </c:pt>
                <c:pt idx="11">
                  <c:v>3811.268</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202.09350000000001</c:v>
                </c:pt>
                <c:pt idx="1">
                  <c:v>1.9511999999999996</c:v>
                </c:pt>
                <c:pt idx="2">
                  <c:v>76.577100000000002</c:v>
                </c:pt>
                <c:pt idx="3">
                  <c:v>1.1699999999999999E-2</c:v>
                </c:pt>
                <c:pt idx="4">
                  <c:v>0</c:v>
                </c:pt>
                <c:pt idx="5">
                  <c:v>0</c:v>
                </c:pt>
                <c:pt idx="6" formatCode="0">
                  <c:v>164.88830000000007</c:v>
                </c:pt>
                <c:pt idx="7">
                  <c:v>445.52179999999987</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6.9850000000000003</c:v>
                </c:pt>
                <c:pt idx="1">
                  <c:v>1.3000000000000001E-2</c:v>
                </c:pt>
                <c:pt idx="2">
                  <c:v>0.7</c:v>
                </c:pt>
                <c:pt idx="3">
                  <c:v>0</c:v>
                </c:pt>
                <c:pt idx="4">
                  <c:v>0</c:v>
                </c:pt>
                <c:pt idx="5">
                  <c:v>0</c:v>
                </c:pt>
                <c:pt idx="6" formatCode="0">
                  <c:v>5.3005000000000004</c:v>
                </c:pt>
                <c:pt idx="7">
                  <c:v>12.998499999999998</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105.7972</c:v>
                </c:pt>
                <c:pt idx="1">
                  <c:v>0.44980000000000003</c:v>
                </c:pt>
                <c:pt idx="2">
                  <c:v>185.35650000000001</c:v>
                </c:pt>
                <c:pt idx="3">
                  <c:v>0</c:v>
                </c:pt>
                <c:pt idx="4">
                  <c:v>0</c:v>
                </c:pt>
                <c:pt idx="5">
                  <c:v>0</c:v>
                </c:pt>
                <c:pt idx="6" formatCode="0">
                  <c:v>88.314000000000007</c:v>
                </c:pt>
                <c:pt idx="7">
                  <c:v>379.91749999999996</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0.75179999999999991</c:v>
                </c:pt>
                <c:pt idx="7">
                  <c:v>0.75179999999999991</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7.2071999999999967</c:v>
                </c:pt>
                <c:pt idx="1">
                  <c:v>9.0442999999999962</c:v>
                </c:pt>
                <c:pt idx="2">
                  <c:v>11.746799999999997</c:v>
                </c:pt>
                <c:pt idx="3">
                  <c:v>15.549399999999997</c:v>
                </c:pt>
                <c:pt idx="4">
                  <c:v>20.378399999999996</c:v>
                </c:pt>
                <c:pt idx="5">
                  <c:v>27.386499999999998</c:v>
                </c:pt>
                <c:pt idx="6">
                  <c:v>33.5884</c:v>
                </c:pt>
                <c:pt idx="7">
                  <c:v>42.918100000000003</c:v>
                </c:pt>
                <c:pt idx="8">
                  <c:v>46.273200000000003</c:v>
                </c:pt>
                <c:pt idx="9">
                  <c:v>48.903500000000001</c:v>
                </c:pt>
                <c:pt idx="10">
                  <c:v>51.602699999999999</c:v>
                </c:pt>
                <c:pt idx="11">
                  <c:v>55.0608</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2022</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2.4581</c:v>
                </c:pt>
                <c:pt idx="1">
                  <c:v>3.3475999999999999</c:v>
                </c:pt>
                <c:pt idx="2">
                  <c:v>5.1527000000000003</c:v>
                </c:pt>
                <c:pt idx="3">
                  <c:v>8.5180000000000007</c:v>
                </c:pt>
                <c:pt idx="4">
                  <c:v>17.8994</c:v>
                </c:pt>
                <c:pt idx="5">
                  <c:v>25.456</c:v>
                </c:pt>
                <c:pt idx="6">
                  <c:v>33.0672</c:v>
                </c:pt>
                <c:pt idx="7">
                  <c:v>36.235199999999999</c:v>
                </c:pt>
                <c:pt idx="8">
                  <c:v>39.9482</c:v>
                </c:pt>
                <c:pt idx="9">
                  <c:v>41.705100000000002</c:v>
                </c:pt>
                <c:pt idx="10">
                  <c:v>44.094700000000003</c:v>
                </c:pt>
                <c:pt idx="11">
                  <c:v>46.508700000000005</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majorUnit val="10"/>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176.84360000000001</c:v>
                </c:pt>
                <c:pt idx="1">
                  <c:v>381.86190000000005</c:v>
                </c:pt>
                <c:pt idx="2">
                  <c:v>477.17970000000003</c:v>
                </c:pt>
                <c:pt idx="3">
                  <c:v>478.47250000000003</c:v>
                </c:pt>
                <c:pt idx="4">
                  <c:v>807.7976000000001</c:v>
                </c:pt>
                <c:pt idx="5">
                  <c:v>1846.211</c:v>
                </c:pt>
                <c:pt idx="6">
                  <c:v>2736.2986000000001</c:v>
                </c:pt>
                <c:pt idx="7">
                  <c:v>3387.7208000000001</c:v>
                </c:pt>
                <c:pt idx="8">
                  <c:v>4102.8508000000002</c:v>
                </c:pt>
                <c:pt idx="9">
                  <c:v>4437.1729999999998</c:v>
                </c:pt>
                <c:pt idx="10">
                  <c:v>4636.7938999999997</c:v>
                </c:pt>
                <c:pt idx="11">
                  <c:v>4793.7133999999996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2022</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433.96870000000001</c:v>
                </c:pt>
                <c:pt idx="1">
                  <c:v>717.45050000000003</c:v>
                </c:pt>
                <c:pt idx="2">
                  <c:v>1162.1687000000002</c:v>
                </c:pt>
                <c:pt idx="3">
                  <c:v>1337.3258000000003</c:v>
                </c:pt>
                <c:pt idx="4">
                  <c:v>1948.0568000000003</c:v>
                </c:pt>
                <c:pt idx="5">
                  <c:v>2524.6977000000006</c:v>
                </c:pt>
                <c:pt idx="6">
                  <c:v>3553.7818000000007</c:v>
                </c:pt>
                <c:pt idx="7">
                  <c:v>4340.2943000000005</c:v>
                </c:pt>
                <c:pt idx="8">
                  <c:v>5014.8425999999999</c:v>
                </c:pt>
                <c:pt idx="9">
                  <c:v>6704.0158000000001</c:v>
                </c:pt>
                <c:pt idx="10">
                  <c:v>7225.4309000000003</c:v>
                </c:pt>
                <c:pt idx="11">
                  <c:v>7488.0645000000004</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0.01</c:v>
                </c:pt>
                <c:pt idx="1">
                  <c:v>15.661000000000001</c:v>
                </c:pt>
                <c:pt idx="2">
                  <c:v>15.776000000000002</c:v>
                </c:pt>
                <c:pt idx="3">
                  <c:v>16.692</c:v>
                </c:pt>
                <c:pt idx="4">
                  <c:v>17.443999999999999</c:v>
                </c:pt>
                <c:pt idx="5">
                  <c:v>21.204999999999998</c:v>
                </c:pt>
                <c:pt idx="6">
                  <c:v>21.502999999999997</c:v>
                </c:pt>
                <c:pt idx="7">
                  <c:v>21.502999999999997</c:v>
                </c:pt>
                <c:pt idx="8">
                  <c:v>44.424999999999997</c:v>
                </c:pt>
                <c:pt idx="9">
                  <c:v>45.334999999999994</c:v>
                </c:pt>
                <c:pt idx="10">
                  <c:v>45.465999999999994</c:v>
                </c:pt>
                <c:pt idx="11">
                  <c:v>45.465999999999994</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pt idx="9">
                  <c:v>6.5176000000000007</c:v>
                </c:pt>
                <c:pt idx="10">
                  <c:v>6.6586000000000007</c:v>
                </c:pt>
                <c:pt idx="11">
                  <c:v>6.670300000000001</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7.5470999999999995</c:v>
                </c:pt>
                <c:pt idx="1">
                  <c:v>10.7074</c:v>
                </c:pt>
                <c:pt idx="2">
                  <c:v>87.932700000000011</c:v>
                </c:pt>
                <c:pt idx="3">
                  <c:v>156.3991</c:v>
                </c:pt>
                <c:pt idx="4">
                  <c:v>301.8186</c:v>
                </c:pt>
                <c:pt idx="5">
                  <c:v>560.29819999999995</c:v>
                </c:pt>
                <c:pt idx="6">
                  <c:v>681.38149999999996</c:v>
                </c:pt>
                <c:pt idx="7">
                  <c:v>823.31919999999991</c:v>
                </c:pt>
                <c:pt idx="8">
                  <c:v>848.59499999999991</c:v>
                </c:pt>
                <c:pt idx="9">
                  <c:v>860.2136999999999</c:v>
                </c:pt>
                <c:pt idx="10">
                  <c:v>916.7906999999999</c:v>
                </c:pt>
                <c:pt idx="11">
                  <c:v>916.80069999999989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pt idx="8">
                  <c:v>91.846299999999999</c:v>
                </c:pt>
                <c:pt idx="9">
                  <c:v>91.846299999999999</c:v>
                </c:pt>
                <c:pt idx="10">
                  <c:v>91.846299999999999</c:v>
                </c:pt>
                <c:pt idx="11">
                  <c:v>91.846299999999999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2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765.04109999999935</c:v>
                </c:pt>
                <c:pt idx="1">
                  <c:v>1180.0384999999987</c:v>
                </c:pt>
                <c:pt idx="2">
                  <c:v>1512.4276999999988</c:v>
                </c:pt>
                <c:pt idx="3">
                  <c:v>1739.6273999999992</c:v>
                </c:pt>
                <c:pt idx="4">
                  <c:v>2542.7022999999981</c:v>
                </c:pt>
                <c:pt idx="5">
                  <c:v>4223.3479999999945</c:v>
                </c:pt>
                <c:pt idx="6">
                  <c:v>5651.560299999991</c:v>
                </c:pt>
                <c:pt idx="7">
                  <c:v>7423.5454999999911</c:v>
                </c:pt>
                <c:pt idx="8">
                  <c:v>8903.2755999999899</c:v>
                </c:pt>
                <c:pt idx="9">
                  <c:v>10167.013899999991</c:v>
                </c:pt>
                <c:pt idx="10">
                  <c:v>11333.95869999999</c:v>
                </c:pt>
                <c:pt idx="11">
                  <c:v>12150.76449999999</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Data'!$C$14:$N$14</c:f>
              <c:numCache>
                <c:formatCode>#,##0</c:formatCode>
                <c:ptCount val="12"/>
                <c:pt idx="0">
                  <c:v>865.35560000000009</c:v>
                </c:pt>
                <c:pt idx="1">
                  <c:v>1349.0120999999999</c:v>
                </c:pt>
                <c:pt idx="2">
                  <c:v>2007.6861000000001</c:v>
                </c:pt>
                <c:pt idx="3">
                  <c:v>2369.9175</c:v>
                </c:pt>
                <c:pt idx="4">
                  <c:v>3298.2880999999993</c:v>
                </c:pt>
                <c:pt idx="5">
                  <c:v>4316.0702999999994</c:v>
                </c:pt>
                <c:pt idx="6">
                  <c:v>5955.5610999999999</c:v>
                </c:pt>
                <c:pt idx="7">
                  <c:v>7356.9561000000003</c:v>
                </c:pt>
                <c:pt idx="8">
                  <c:v>8622.1859999999997</c:v>
                </c:pt>
                <c:pt idx="9">
                  <c:v>10978.367200000001</c:v>
                </c:pt>
                <c:pt idx="10">
                  <c:v>12158.994699999999</c:v>
                </c:pt>
                <c:pt idx="11">
                  <c:v>12998.184299999999</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3000"/>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0.02</c:v>
                </c:pt>
                <c:pt idx="8">
                  <c:v>0.02</c:v>
                </c:pt>
                <c:pt idx="9">
                  <c:v>0.02</c:v>
                </c:pt>
                <c:pt idx="10">
                  <c:v>0.02</c:v>
                </c:pt>
                <c:pt idx="11">
                  <c:v>0.02</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12.185</c:v>
                </c:pt>
                <c:pt idx="7">
                  <c:v>12.185</c:v>
                </c:pt>
                <c:pt idx="8">
                  <c:v>12.185</c:v>
                </c:pt>
                <c:pt idx="9">
                  <c:v>12.185</c:v>
                </c:pt>
                <c:pt idx="10">
                  <c:v>12.185</c:v>
                </c:pt>
                <c:pt idx="11">
                  <c:v>12.185</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252.90469999999993</c:v>
                </c:pt>
                <c:pt idx="1">
                  <c:v>364.99399999999991</c:v>
                </c:pt>
                <c:pt idx="2">
                  <c:v>475.34579999999988</c:v>
                </c:pt>
                <c:pt idx="3">
                  <c:v>555.99389999999994</c:v>
                </c:pt>
                <c:pt idx="4">
                  <c:v>702.5150000000001</c:v>
                </c:pt>
                <c:pt idx="5">
                  <c:v>825.22820000000002</c:v>
                </c:pt>
                <c:pt idx="6">
                  <c:v>932.97860000000003</c:v>
                </c:pt>
                <c:pt idx="7">
                  <c:v>1047.5426</c:v>
                </c:pt>
                <c:pt idx="8">
                  <c:v>1150.6569</c:v>
                </c:pt>
                <c:pt idx="9">
                  <c:v>1252.7027</c:v>
                </c:pt>
                <c:pt idx="10">
                  <c:v>1384.7433000000001</c:v>
                </c:pt>
                <c:pt idx="11">
                  <c:v>1494.5313000000001</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Data'!$C$13:$N$13</c:f>
              <c:numCache>
                <c:formatCode>#,##0</c:formatCode>
                <c:ptCount val="12"/>
                <c:pt idx="0">
                  <c:v>154.08199999999999</c:v>
                </c:pt>
                <c:pt idx="1">
                  <c:v>255.95480000000001</c:v>
                </c:pt>
                <c:pt idx="2">
                  <c:v>367.56990000000002</c:v>
                </c:pt>
                <c:pt idx="3">
                  <c:v>457.34770000000003</c:v>
                </c:pt>
                <c:pt idx="4">
                  <c:v>593.62560000000008</c:v>
                </c:pt>
                <c:pt idx="5">
                  <c:v>720.38010000000008</c:v>
                </c:pt>
                <c:pt idx="6">
                  <c:v>809.60220000000015</c:v>
                </c:pt>
                <c:pt idx="7">
                  <c:v>911.44370000000015</c:v>
                </c:pt>
                <c:pt idx="8">
                  <c:v>989.13190000000009</c:v>
                </c:pt>
                <c:pt idx="9">
                  <c:v>1106.2964000000002</c:v>
                </c:pt>
                <c:pt idx="10">
                  <c:v>1282.3869000000002</c:v>
                </c:pt>
                <c:pt idx="11">
                  <c:v>1541.6415000000002</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3.1190000000000002</c:v>
                </c:pt>
                <c:pt idx="1">
                  <c:v>0.10979999999999999</c:v>
                </c:pt>
                <c:pt idx="3">
                  <c:v>0</c:v>
                </c:pt>
                <c:pt idx="4">
                  <c:v>0</c:v>
                </c:pt>
                <c:pt idx="5">
                  <c:v>0</c:v>
                </c:pt>
                <c:pt idx="6">
                  <c:v>0</c:v>
                </c:pt>
                <c:pt idx="7">
                  <c:v>3.2288000000000001</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5.4879999999999995</c:v>
                </c:pt>
                <c:pt idx="1">
                  <c:v>1.3000000000000001E-2</c:v>
                </c:pt>
                <c:pt idx="2">
                  <c:v>0</c:v>
                </c:pt>
                <c:pt idx="3">
                  <c:v>0</c:v>
                </c:pt>
                <c:pt idx="4">
                  <c:v>0</c:v>
                </c:pt>
                <c:pt idx="5">
                  <c:v>0</c:v>
                </c:pt>
                <c:pt idx="6">
                  <c:v>0</c:v>
                </c:pt>
                <c:pt idx="7">
                  <c:v>5.5009999999999994</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48.748800000000003</c:v>
                </c:pt>
                <c:pt idx="1">
                  <c:v>7.6700000000000004E-2</c:v>
                </c:pt>
                <c:pt idx="2">
                  <c:v>0.7</c:v>
                </c:pt>
                <c:pt idx="3">
                  <c:v>0</c:v>
                </c:pt>
                <c:pt idx="4">
                  <c:v>0</c:v>
                </c:pt>
                <c:pt idx="5">
                  <c:v>0</c:v>
                </c:pt>
                <c:pt idx="6">
                  <c:v>0</c:v>
                </c:pt>
                <c:pt idx="7">
                  <c:v>49.525500000000008</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168.56729999999999</c:v>
                </c:pt>
                <c:pt idx="1">
                  <c:v>2.1904999999999997</c:v>
                </c:pt>
                <c:pt idx="2">
                  <c:v>23.795000000000002</c:v>
                </c:pt>
                <c:pt idx="3">
                  <c:v>0</c:v>
                </c:pt>
                <c:pt idx="4">
                  <c:v>0</c:v>
                </c:pt>
                <c:pt idx="5">
                  <c:v>0</c:v>
                </c:pt>
                <c:pt idx="6">
                  <c:v>5.5372000000000021</c:v>
                </c:pt>
                <c:pt idx="7">
                  <c:v>200.09000000000003</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88.952600000000004</c:v>
                </c:pt>
                <c:pt idx="1">
                  <c:v>2.4E-2</c:v>
                </c:pt>
                <c:pt idx="2">
                  <c:v>238.1386</c:v>
                </c:pt>
                <c:pt idx="3">
                  <c:v>1.1699999999999999E-2</c:v>
                </c:pt>
                <c:pt idx="4">
                  <c:v>0</c:v>
                </c:pt>
                <c:pt idx="5">
                  <c:v>0</c:v>
                </c:pt>
                <c:pt idx="6">
                  <c:v>253.7174</c:v>
                </c:pt>
                <c:pt idx="7">
                  <c:v>580.84429999999963</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a:t>
          </a:r>
          <a:r>
            <a:rPr lang="en-GB" sz="1100" baseline="0">
              <a:latin typeface="Arial" panose="020B0604020202020204" pitchFamily="34" charset="0"/>
              <a:cs typeface="Arial" panose="020B0604020202020204" pitchFamily="34" charset="0"/>
            </a:rPr>
            <a:t> in December in both 2021 &amp; 2022 consisted mostly of Shellfish (94 per cent and 87 per cent respectively). This is driven by high uptake of Edible Crab which is an important economic species for the UK fleet. Landings of Edible Crab by UK vessels in EU waters made 38 per cent of total NQS landings in December 2022. This was a drop of 42% when compared to landings of Edible Crab in 2021. </a:t>
          </a:r>
        </a:p>
        <a:p>
          <a:endParaRPr lang="en-GB" sz="1100" baseline="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Once</a:t>
          </a:r>
          <a:r>
            <a:rPr lang="en-GB" sz="1100" baseline="0">
              <a:latin typeface="Arial" panose="020B0604020202020204" pitchFamily="34" charset="0"/>
              <a:cs typeface="Arial" panose="020B0604020202020204" pitchFamily="34" charset="0"/>
            </a:rPr>
            <a:t> again o</a:t>
          </a:r>
          <a:r>
            <a:rPr lang="en-GB" sz="1100">
              <a:latin typeface="Arial" panose="020B0604020202020204" pitchFamily="34" charset="0"/>
              <a:cs typeface="Arial" panose="020B0604020202020204" pitchFamily="34" charset="0"/>
            </a:rPr>
            <a:t>ver 24m vessels accounted</a:t>
          </a:r>
          <a:r>
            <a:rPr lang="en-GB" sz="1100" baseline="0">
              <a:latin typeface="Arial" panose="020B0604020202020204" pitchFamily="34" charset="0"/>
              <a:cs typeface="Arial" panose="020B0604020202020204" pitchFamily="34" charset="0"/>
            </a:rPr>
            <a:t> for the highest proportion (69 per cent) of NQS landings in EU waters with the 15-24m vessels accounting for the second highest proportion (24 per cent) (T3). English vessels landed the highest quantity of NQS in December 2022 (53 per cent). This is due to the English fleet primarily targeting Edible Crab stocks in the Eastern Channel and Central North Sea (T2 &amp;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Experimental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2021 and 2022,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X18" sqref="X18"/>
    </sheetView>
  </sheetViews>
  <sheetFormatPr defaultRowHeight="14" x14ac:dyDescent="0.3"/>
  <cols>
    <col min="5" max="5" width="27.58203125" customWidth="1"/>
    <col min="6" max="6" width="10.08203125" customWidth="1"/>
  </cols>
  <sheetData>
    <row r="1" spans="5:6" ht="20" x14ac:dyDescent="0.4">
      <c r="E1" s="21" t="s">
        <v>112</v>
      </c>
    </row>
    <row r="3" spans="5:6" x14ac:dyDescent="0.3">
      <c r="E3" s="17" t="s">
        <v>113</v>
      </c>
    </row>
    <row r="5" spans="5:6" ht="18" x14ac:dyDescent="0.4">
      <c r="E5" s="22" t="s">
        <v>23</v>
      </c>
    </row>
    <row r="7" spans="5:6" x14ac:dyDescent="0.3">
      <c r="E7" s="39" t="s">
        <v>24</v>
      </c>
      <c r="F7" s="17" t="s">
        <v>71</v>
      </c>
    </row>
    <row r="8" spans="5:6" x14ac:dyDescent="0.3">
      <c r="E8" s="39" t="s">
        <v>25</v>
      </c>
      <c r="F8" s="17" t="s">
        <v>98</v>
      </c>
    </row>
    <row r="9" spans="5:6" x14ac:dyDescent="0.3">
      <c r="E9" s="39" t="s">
        <v>69</v>
      </c>
      <c r="F9" t="s">
        <v>114</v>
      </c>
    </row>
    <row r="10" spans="5:6" x14ac:dyDescent="0.3">
      <c r="E10" s="39" t="s">
        <v>82</v>
      </c>
      <c r="F10" t="s">
        <v>115</v>
      </c>
    </row>
    <row r="11" spans="5:6" x14ac:dyDescent="0.3">
      <c r="E11" s="39" t="s">
        <v>70</v>
      </c>
      <c r="F11" t="s">
        <v>116</v>
      </c>
    </row>
    <row r="12" spans="5:6" x14ac:dyDescent="0.3">
      <c r="E12" s="39" t="s">
        <v>81</v>
      </c>
      <c r="F12" t="s">
        <v>117</v>
      </c>
    </row>
    <row r="15" spans="5:6" ht="18" x14ac:dyDescent="0.4">
      <c r="E15" s="22" t="s">
        <v>26</v>
      </c>
    </row>
    <row r="32" spans="5:5" ht="18" x14ac:dyDescent="0.4">
      <c r="E32" s="22" t="s">
        <v>107</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Z85" sqref="Z85"/>
    </sheetView>
  </sheetViews>
  <sheetFormatPr defaultRowHeight="14" x14ac:dyDescent="0.3"/>
  <cols>
    <col min="1" max="1" width="10.75" style="1" bestFit="1" customWidth="1"/>
    <col min="2" max="10" width="10.75" style="3" bestFit="1" customWidth="1"/>
    <col min="11" max="11" width="9.83203125" style="3" bestFit="1" customWidth="1"/>
    <col min="12" max="18" width="10.75" style="3" bestFit="1" customWidth="1"/>
    <col min="19" max="19" width="9.83203125" style="3" bestFit="1" customWidth="1"/>
    <col min="20" max="21" width="10.75" style="3" bestFit="1" customWidth="1"/>
  </cols>
  <sheetData>
    <row r="2" spans="1:21" s="44" customFormat="1" ht="18" x14ac:dyDescent="0.4">
      <c r="A2" s="42" t="s">
        <v>68</v>
      </c>
      <c r="B2" s="43"/>
      <c r="C2" s="43"/>
      <c r="D2" s="43"/>
      <c r="E2" s="43"/>
      <c r="F2" s="43"/>
      <c r="G2" s="43"/>
      <c r="H2" s="43"/>
      <c r="I2" s="43"/>
      <c r="J2" s="43"/>
      <c r="K2" s="43"/>
      <c r="L2" s="43"/>
      <c r="M2" s="43"/>
      <c r="N2" s="43"/>
      <c r="O2" s="43"/>
      <c r="P2" s="43"/>
      <c r="Q2" s="43"/>
      <c r="R2" s="43"/>
      <c r="S2" s="43"/>
      <c r="T2" s="43"/>
      <c r="U2" s="43"/>
    </row>
    <row r="4" spans="1:21" x14ac:dyDescent="0.3">
      <c r="A4" s="1" t="s">
        <v>6</v>
      </c>
      <c r="I4" s="1" t="s">
        <v>27</v>
      </c>
    </row>
    <row r="5" spans="1:21" x14ac:dyDescent="0.3">
      <c r="A5" s="23"/>
      <c r="I5" s="23"/>
    </row>
    <row r="25" spans="1:9" x14ac:dyDescent="0.3">
      <c r="A25" s="1" t="s">
        <v>28</v>
      </c>
      <c r="I25" s="1" t="s">
        <v>13</v>
      </c>
    </row>
    <row r="26" spans="1:9" x14ac:dyDescent="0.3">
      <c r="A26" s="3"/>
    </row>
    <row r="27" spans="1:9" x14ac:dyDescent="0.3">
      <c r="A27" s="3"/>
    </row>
    <row r="48" spans="1:9" x14ac:dyDescent="0.3">
      <c r="A48" s="1" t="s">
        <v>108</v>
      </c>
      <c r="I48" s="1" t="s">
        <v>87</v>
      </c>
    </row>
    <row r="49" spans="1:9" x14ac:dyDescent="0.3">
      <c r="I49" s="1"/>
    </row>
    <row r="50" spans="1:9" x14ac:dyDescent="0.3">
      <c r="A50" s="94"/>
      <c r="B50" s="94"/>
      <c r="C50" s="94"/>
      <c r="D50" s="94"/>
      <c r="E50" s="94"/>
      <c r="F50" s="94"/>
      <c r="G50" s="94"/>
      <c r="H50" s="94"/>
      <c r="I50" s="17"/>
    </row>
    <row r="51" spans="1:9" x14ac:dyDescent="0.3">
      <c r="A51" s="94"/>
      <c r="B51" s="94"/>
      <c r="C51" s="94"/>
      <c r="D51" s="94"/>
      <c r="E51" s="94"/>
      <c r="F51" s="94"/>
      <c r="G51" s="94"/>
      <c r="H51" s="94"/>
    </row>
    <row r="66" spans="1:21" x14ac:dyDescent="0.3">
      <c r="A66"/>
      <c r="B66"/>
      <c r="C66"/>
      <c r="D66"/>
      <c r="E66"/>
      <c r="F66"/>
      <c r="G66"/>
      <c r="H66"/>
      <c r="I66"/>
      <c r="J66"/>
      <c r="K66"/>
      <c r="L66"/>
      <c r="M66"/>
      <c r="N66"/>
      <c r="O66"/>
      <c r="P66"/>
      <c r="Q66"/>
      <c r="R66"/>
      <c r="S66"/>
      <c r="T66"/>
      <c r="U66"/>
    </row>
    <row r="67" spans="1:21" x14ac:dyDescent="0.3">
      <c r="A67"/>
      <c r="B67"/>
      <c r="C67"/>
      <c r="D67"/>
      <c r="E67"/>
      <c r="F67"/>
      <c r="G67"/>
      <c r="H67"/>
      <c r="I67"/>
      <c r="J67"/>
      <c r="K67"/>
      <c r="L67"/>
      <c r="M67"/>
      <c r="N67"/>
      <c r="O67"/>
      <c r="P67"/>
      <c r="Q67"/>
      <c r="R67"/>
      <c r="S67"/>
      <c r="T67"/>
      <c r="U67"/>
    </row>
    <row r="68" spans="1:21" x14ac:dyDescent="0.3">
      <c r="A68"/>
      <c r="B68"/>
      <c r="C68"/>
      <c r="D68"/>
      <c r="E68"/>
      <c r="F68"/>
      <c r="G68"/>
      <c r="H68"/>
      <c r="I68"/>
      <c r="J68"/>
      <c r="K68"/>
      <c r="L68"/>
      <c r="M68"/>
      <c r="N68"/>
      <c r="O68"/>
      <c r="P68"/>
      <c r="Q68"/>
      <c r="R68"/>
      <c r="S68"/>
      <c r="T68"/>
      <c r="U68"/>
    </row>
    <row r="69" spans="1:21" x14ac:dyDescent="0.3">
      <c r="A69"/>
      <c r="B69"/>
      <c r="C69"/>
      <c r="D69"/>
      <c r="E69"/>
      <c r="F69"/>
      <c r="G69"/>
      <c r="H69"/>
      <c r="I69"/>
      <c r="J69"/>
      <c r="K69"/>
      <c r="L69"/>
      <c r="M69"/>
      <c r="N69"/>
      <c r="O69"/>
      <c r="P69"/>
      <c r="Q69"/>
      <c r="R69"/>
      <c r="S69"/>
      <c r="T69"/>
      <c r="U69"/>
    </row>
    <row r="70" spans="1:21" x14ac:dyDescent="0.3">
      <c r="A70"/>
      <c r="B70"/>
      <c r="C70"/>
      <c r="D70"/>
      <c r="E70"/>
      <c r="F70"/>
      <c r="G70"/>
      <c r="H70"/>
      <c r="I70"/>
      <c r="J70"/>
      <c r="K70"/>
      <c r="L70"/>
      <c r="M70"/>
      <c r="N70"/>
      <c r="O70"/>
      <c r="P70"/>
      <c r="Q70"/>
      <c r="R70"/>
      <c r="S70"/>
      <c r="T70"/>
      <c r="U70"/>
    </row>
    <row r="73" spans="1:21" x14ac:dyDescent="0.3">
      <c r="A73" s="1" t="s">
        <v>15</v>
      </c>
      <c r="I73" s="1" t="s">
        <v>88</v>
      </c>
    </row>
    <row r="74" spans="1:21" x14ac:dyDescent="0.3">
      <c r="I74" s="1"/>
    </row>
    <row r="75" spans="1:21" x14ac:dyDescent="0.3">
      <c r="A75" s="94"/>
      <c r="B75" s="94"/>
      <c r="C75" s="94"/>
      <c r="D75" s="94"/>
      <c r="E75" s="94"/>
      <c r="F75" s="94"/>
      <c r="G75" s="94"/>
      <c r="H75" s="94"/>
      <c r="I75" s="17"/>
    </row>
    <row r="76" spans="1:21" x14ac:dyDescent="0.3">
      <c r="A76" s="94"/>
      <c r="B76" s="94"/>
      <c r="C76" s="94"/>
      <c r="D76" s="94"/>
      <c r="E76" s="94"/>
      <c r="F76" s="94"/>
      <c r="G76" s="94"/>
      <c r="H76" s="94"/>
    </row>
    <row r="91" customFormat="1" x14ac:dyDescent="0.3"/>
    <row r="92" customFormat="1" x14ac:dyDescent="0.3"/>
    <row r="93" customFormat="1" x14ac:dyDescent="0.3"/>
    <row r="94" customFormat="1" x14ac:dyDescent="0.3"/>
    <row r="95" customFormat="1" x14ac:dyDescent="0.3"/>
    <row r="97" spans="1:9" x14ac:dyDescent="0.3">
      <c r="A97"/>
      <c r="B97"/>
      <c r="C97"/>
      <c r="D97"/>
      <c r="E97"/>
      <c r="F97"/>
      <c r="G97"/>
      <c r="H97"/>
      <c r="I97"/>
    </row>
    <row r="98" spans="1:9" x14ac:dyDescent="0.3">
      <c r="A98" s="3"/>
    </row>
    <row r="99" spans="1:9" x14ac:dyDescent="0.3">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I34" sqref="I34"/>
    </sheetView>
  </sheetViews>
  <sheetFormatPr defaultRowHeight="14" x14ac:dyDescent="0.3"/>
  <cols>
    <col min="1" max="1" width="16.5" bestFit="1" customWidth="1"/>
    <col min="2" max="2" width="20.33203125" customWidth="1"/>
    <col min="3" max="3" width="16.5" customWidth="1"/>
    <col min="4" max="6" width="16.5" bestFit="1" customWidth="1"/>
    <col min="7" max="7" width="11.5" bestFit="1" customWidth="1"/>
    <col min="8" max="8" width="12.33203125" bestFit="1" customWidth="1"/>
    <col min="9" max="9" width="13.5" customWidth="1"/>
    <col min="10" max="10" width="14" customWidth="1"/>
    <col min="11" max="11" width="13.5" customWidth="1"/>
    <col min="12" max="12" width="14" customWidth="1"/>
    <col min="13" max="14" width="13.25" customWidth="1"/>
  </cols>
  <sheetData>
    <row r="1" spans="1:17" ht="20" x14ac:dyDescent="0.4">
      <c r="A1" s="2" t="s">
        <v>92</v>
      </c>
      <c r="B1" s="3"/>
      <c r="C1" s="3"/>
      <c r="D1" s="3"/>
      <c r="E1" s="3"/>
      <c r="F1" s="3"/>
      <c r="G1" s="3"/>
      <c r="H1" s="3"/>
      <c r="I1" s="3"/>
      <c r="J1" s="3"/>
      <c r="K1" s="3"/>
      <c r="L1" s="3"/>
      <c r="M1" s="3"/>
      <c r="N1" s="3"/>
    </row>
    <row r="2" spans="1:17" ht="20" x14ac:dyDescent="0.4">
      <c r="A2" s="2"/>
      <c r="B2" s="3"/>
      <c r="C2" s="3"/>
      <c r="D2" s="3"/>
      <c r="E2" s="3"/>
      <c r="F2" s="3"/>
      <c r="G2" s="3"/>
      <c r="H2" s="3"/>
      <c r="I2" s="3"/>
      <c r="J2" s="3"/>
      <c r="K2" s="3"/>
      <c r="L2" s="3"/>
      <c r="M2" s="3"/>
      <c r="N2" s="3"/>
    </row>
    <row r="3" spans="1:17" ht="18" x14ac:dyDescent="0.4">
      <c r="A3" s="5"/>
      <c r="B3" s="3"/>
      <c r="C3" s="95" t="s">
        <v>32</v>
      </c>
      <c r="D3" s="95"/>
      <c r="E3" s="95"/>
      <c r="F3" s="95"/>
      <c r="G3" s="95"/>
      <c r="H3" s="95"/>
      <c r="I3" s="95"/>
      <c r="J3" s="95"/>
      <c r="K3" s="95"/>
      <c r="L3" s="95"/>
      <c r="M3" s="95"/>
      <c r="N3" s="95"/>
    </row>
    <row r="4" spans="1:17" ht="14.5" x14ac:dyDescent="0.35">
      <c r="A4" s="5"/>
      <c r="B4" s="3"/>
      <c r="C4" s="3"/>
      <c r="D4" s="3"/>
      <c r="E4" s="3"/>
      <c r="F4" s="3"/>
      <c r="G4" s="3"/>
      <c r="H4" s="3"/>
      <c r="I4" s="3"/>
      <c r="J4" s="3"/>
      <c r="K4" s="3"/>
      <c r="L4" s="3"/>
      <c r="M4" s="3"/>
      <c r="N4" s="3"/>
    </row>
    <row r="5" spans="1:17" x14ac:dyDescent="0.3">
      <c r="A5" s="3"/>
      <c r="B5" s="3"/>
      <c r="C5" s="96">
        <v>2022</v>
      </c>
      <c r="D5" s="96"/>
      <c r="E5" s="96"/>
      <c r="F5" s="96"/>
      <c r="G5" s="96"/>
      <c r="H5" s="96"/>
      <c r="I5" s="96"/>
      <c r="J5" s="96"/>
      <c r="K5" s="96"/>
      <c r="L5" s="96"/>
      <c r="M5" s="96"/>
      <c r="N5" s="96"/>
    </row>
    <row r="6" spans="1:17" x14ac:dyDescent="0.3">
      <c r="A6" s="1" t="s">
        <v>3</v>
      </c>
      <c r="B6" s="1" t="s">
        <v>4</v>
      </c>
      <c r="C6" s="1">
        <v>1</v>
      </c>
      <c r="D6" s="1">
        <v>2</v>
      </c>
      <c r="E6" s="1">
        <v>3</v>
      </c>
      <c r="F6" s="6">
        <v>4</v>
      </c>
      <c r="G6" s="6">
        <v>5</v>
      </c>
      <c r="H6" s="6">
        <v>6</v>
      </c>
      <c r="I6" s="6">
        <v>7</v>
      </c>
      <c r="J6" s="6">
        <v>8</v>
      </c>
      <c r="K6" s="6">
        <v>9</v>
      </c>
      <c r="L6" s="6">
        <v>10</v>
      </c>
      <c r="M6" s="6">
        <v>11</v>
      </c>
      <c r="N6" s="6">
        <v>12</v>
      </c>
    </row>
    <row r="7" spans="1:17" x14ac:dyDescent="0.3">
      <c r="A7" s="3" t="s">
        <v>5</v>
      </c>
      <c r="B7" s="4" t="s">
        <v>6</v>
      </c>
      <c r="C7" s="50">
        <v>274.80619999999999</v>
      </c>
      <c r="D7" s="50">
        <v>372.1309</v>
      </c>
      <c r="E7" s="50">
        <v>468.23750000000001</v>
      </c>
      <c r="F7" s="7">
        <v>554.56979999999999</v>
      </c>
      <c r="G7" s="8">
        <v>691.70420000000001</v>
      </c>
      <c r="H7" s="8">
        <v>948.87059999999997</v>
      </c>
      <c r="I7" s="8">
        <v>1449.329</v>
      </c>
      <c r="J7" s="8">
        <v>1958.778</v>
      </c>
      <c r="K7" s="8">
        <v>2467.8733999999999</v>
      </c>
      <c r="L7" s="8">
        <v>3015.8009999999999</v>
      </c>
      <c r="M7" s="8">
        <v>3496.3923</v>
      </c>
      <c r="N7" s="8">
        <v>3811.268</v>
      </c>
    </row>
    <row r="8" spans="1:17" x14ac:dyDescent="0.3">
      <c r="A8" s="3" t="s">
        <v>7</v>
      </c>
      <c r="B8" s="4" t="s">
        <v>8</v>
      </c>
      <c r="C8" s="50">
        <v>2.4581</v>
      </c>
      <c r="D8" s="50">
        <v>3.3475999999999999</v>
      </c>
      <c r="E8" s="50">
        <v>5.1527000000000003</v>
      </c>
      <c r="F8" s="8">
        <v>8.5180000000000007</v>
      </c>
      <c r="G8" s="8">
        <v>17.8994</v>
      </c>
      <c r="H8" s="8">
        <v>25.456</v>
      </c>
      <c r="I8" s="8">
        <v>33.0672</v>
      </c>
      <c r="J8" s="8">
        <v>36.235199999999999</v>
      </c>
      <c r="K8" s="8">
        <v>39.9482</v>
      </c>
      <c r="L8" s="8">
        <v>41.705100000000002</v>
      </c>
      <c r="M8" s="8">
        <v>44.094700000000003</v>
      </c>
      <c r="N8" s="8">
        <v>46.508700000000005</v>
      </c>
    </row>
    <row r="9" spans="1:17" x14ac:dyDescent="0.3">
      <c r="A9" s="3" t="s">
        <v>9</v>
      </c>
      <c r="B9" s="4" t="s">
        <v>108</v>
      </c>
      <c r="C9" s="50">
        <v>433.96870000000001</v>
      </c>
      <c r="D9" s="50">
        <v>717.45050000000003</v>
      </c>
      <c r="E9" s="50">
        <v>1162.1687000000002</v>
      </c>
      <c r="F9" s="8">
        <v>1337.3258000000003</v>
      </c>
      <c r="G9" s="8">
        <v>1948.0568000000003</v>
      </c>
      <c r="H9" s="8">
        <v>2524.6977000000006</v>
      </c>
      <c r="I9" s="8">
        <v>3553.7818000000007</v>
      </c>
      <c r="J9" s="8">
        <v>4340.2943000000005</v>
      </c>
      <c r="K9" s="8">
        <v>5014.8425999999999</v>
      </c>
      <c r="L9" s="8">
        <v>6704.0158000000001</v>
      </c>
      <c r="M9" s="8">
        <v>7225.4309000000003</v>
      </c>
      <c r="N9" s="8">
        <v>7488.0645000000004</v>
      </c>
    </row>
    <row r="10" spans="1:17" x14ac:dyDescent="0.3">
      <c r="A10" s="3" t="s">
        <v>10</v>
      </c>
      <c r="B10" s="4" t="s">
        <v>11</v>
      </c>
      <c r="C10" s="50">
        <v>8.0000000000000002E-3</v>
      </c>
      <c r="D10" s="50">
        <v>9.5000000000000001E-2</v>
      </c>
      <c r="E10" s="50">
        <v>0.629</v>
      </c>
      <c r="F10" s="9">
        <v>2.0749000000000004</v>
      </c>
      <c r="G10" s="9">
        <v>4.0848000000000004</v>
      </c>
      <c r="H10" s="9">
        <v>5.2986000000000004</v>
      </c>
      <c r="I10" s="9">
        <v>6.1306000000000003</v>
      </c>
      <c r="J10" s="9">
        <v>6.2936000000000005</v>
      </c>
      <c r="K10" s="9">
        <v>6.3586000000000009</v>
      </c>
      <c r="L10" s="9">
        <v>6.5176000000000007</v>
      </c>
      <c r="M10" s="9">
        <v>6.6586000000000007</v>
      </c>
      <c r="N10" s="9">
        <v>6.670300000000001</v>
      </c>
    </row>
    <row r="11" spans="1:17" x14ac:dyDescent="0.3">
      <c r="A11" s="3" t="s">
        <v>12</v>
      </c>
      <c r="B11" s="4" t="s">
        <v>13</v>
      </c>
      <c r="C11" s="50">
        <v>3.2599999999999997E-2</v>
      </c>
      <c r="D11" s="50">
        <v>3.3299999999999996E-2</v>
      </c>
      <c r="E11" s="50">
        <v>3.9282999999999997</v>
      </c>
      <c r="F11" s="10">
        <v>10.081300000000001</v>
      </c>
      <c r="G11" s="10">
        <v>42.917299999999997</v>
      </c>
      <c r="H11" s="10">
        <v>91.3673</v>
      </c>
      <c r="I11" s="10">
        <v>91.465299999999999</v>
      </c>
      <c r="J11" s="10">
        <v>91.726299999999995</v>
      </c>
      <c r="K11" s="10">
        <v>91.846299999999999</v>
      </c>
      <c r="L11" s="10">
        <v>91.846299999999999</v>
      </c>
      <c r="M11" s="10">
        <v>91.846299999999999</v>
      </c>
      <c r="N11" s="10">
        <v>91.846299999999999</v>
      </c>
    </row>
    <row r="12" spans="1:17" x14ac:dyDescent="0.3">
      <c r="A12" s="3" t="s">
        <v>14</v>
      </c>
      <c r="B12" s="4" t="s">
        <v>15</v>
      </c>
      <c r="C12" s="50">
        <v>0</v>
      </c>
      <c r="D12" s="50">
        <v>0</v>
      </c>
      <c r="E12" s="50">
        <v>0</v>
      </c>
      <c r="F12" s="50">
        <v>0</v>
      </c>
      <c r="G12" s="50">
        <v>0</v>
      </c>
      <c r="H12" s="50">
        <v>0</v>
      </c>
      <c r="I12" s="50">
        <v>12.185</v>
      </c>
      <c r="J12" s="50">
        <v>12.185</v>
      </c>
      <c r="K12" s="50">
        <v>12.185</v>
      </c>
      <c r="L12" s="50">
        <v>12.185</v>
      </c>
      <c r="M12" s="50">
        <v>12.185</v>
      </c>
      <c r="N12" s="50">
        <v>12.185</v>
      </c>
    </row>
    <row r="13" spans="1:17" x14ac:dyDescent="0.3">
      <c r="A13" s="3"/>
      <c r="B13" s="3" t="s">
        <v>83</v>
      </c>
      <c r="C13" s="10">
        <v>154.08199999999999</v>
      </c>
      <c r="D13" s="10">
        <v>255.95480000000001</v>
      </c>
      <c r="E13" s="10">
        <v>367.56990000000002</v>
      </c>
      <c r="F13" s="10">
        <v>457.34770000000003</v>
      </c>
      <c r="G13" s="10">
        <v>593.62560000000008</v>
      </c>
      <c r="H13" s="10">
        <v>720.38010000000008</v>
      </c>
      <c r="I13" s="10">
        <v>809.60220000000015</v>
      </c>
      <c r="J13" s="10">
        <v>911.44370000000015</v>
      </c>
      <c r="K13" s="10">
        <v>989.13190000000009</v>
      </c>
      <c r="L13" s="10">
        <v>1106.2964000000002</v>
      </c>
      <c r="M13" s="10">
        <v>1282.3869000000002</v>
      </c>
      <c r="N13" s="10">
        <v>1541.6415000000002</v>
      </c>
    </row>
    <row r="14" spans="1:17" x14ac:dyDescent="0.3">
      <c r="A14" s="3"/>
      <c r="B14" s="3" t="s">
        <v>16</v>
      </c>
      <c r="C14" s="10">
        <v>865.35560000000009</v>
      </c>
      <c r="D14" s="10">
        <v>1349.0120999999999</v>
      </c>
      <c r="E14" s="10">
        <v>2007.6861000000001</v>
      </c>
      <c r="F14" s="10">
        <v>2369.9175</v>
      </c>
      <c r="G14" s="10">
        <v>3298.2880999999993</v>
      </c>
      <c r="H14" s="10">
        <v>4316.0702999999994</v>
      </c>
      <c r="I14" s="10">
        <v>5955.5610999999999</v>
      </c>
      <c r="J14" s="10">
        <v>7356.9561000000003</v>
      </c>
      <c r="K14" s="10">
        <v>8622.1859999999997</v>
      </c>
      <c r="L14" s="10">
        <v>10978.367200000001</v>
      </c>
      <c r="M14" s="10">
        <v>12158.994699999999</v>
      </c>
      <c r="N14" s="10">
        <v>12998.184299999999</v>
      </c>
      <c r="Q14" s="48"/>
    </row>
    <row r="15" spans="1:17" x14ac:dyDescent="0.3">
      <c r="A15" s="3"/>
      <c r="B15" s="3"/>
      <c r="C15" s="11"/>
      <c r="D15" s="11"/>
      <c r="E15" s="11"/>
      <c r="F15" s="11"/>
      <c r="G15" s="11"/>
      <c r="H15" s="11"/>
      <c r="I15" s="11"/>
      <c r="J15" s="11"/>
      <c r="K15" s="11"/>
      <c r="L15" s="11"/>
      <c r="M15" s="3"/>
      <c r="N15" s="11"/>
    </row>
    <row r="16" spans="1:17" x14ac:dyDescent="0.3">
      <c r="A16" s="3"/>
      <c r="B16" s="3"/>
      <c r="C16" s="96">
        <v>2021</v>
      </c>
      <c r="D16" s="96"/>
      <c r="E16" s="96"/>
      <c r="F16" s="96"/>
      <c r="G16" s="96"/>
      <c r="H16" s="96"/>
      <c r="I16" s="96"/>
      <c r="J16" s="96"/>
      <c r="K16" s="96"/>
      <c r="L16" s="96"/>
      <c r="M16" s="96"/>
      <c r="N16" s="96"/>
    </row>
    <row r="17" spans="1:19" x14ac:dyDescent="0.3">
      <c r="A17" s="1" t="s">
        <v>3</v>
      </c>
      <c r="B17" s="1" t="s">
        <v>4</v>
      </c>
      <c r="C17" s="1">
        <v>1</v>
      </c>
      <c r="D17" s="1">
        <v>2</v>
      </c>
      <c r="E17" s="1">
        <v>3</v>
      </c>
      <c r="F17" s="1">
        <v>4</v>
      </c>
      <c r="G17" s="1">
        <v>5</v>
      </c>
      <c r="H17" s="1">
        <v>6</v>
      </c>
      <c r="I17" s="1">
        <v>7</v>
      </c>
      <c r="J17" s="1">
        <v>8</v>
      </c>
      <c r="K17" s="1">
        <v>9</v>
      </c>
      <c r="L17" s="1">
        <v>10</v>
      </c>
      <c r="M17" s="1">
        <v>11</v>
      </c>
      <c r="N17" s="1">
        <v>12</v>
      </c>
    </row>
    <row r="18" spans="1:19" x14ac:dyDescent="0.3">
      <c r="A18" s="3" t="s">
        <v>5</v>
      </c>
      <c r="B18" s="4" t="s">
        <v>6</v>
      </c>
      <c r="C18" s="50">
        <v>320.52849999999989</v>
      </c>
      <c r="D18" s="50">
        <v>397.76989999999989</v>
      </c>
      <c r="E18" s="50">
        <v>444.44669999999991</v>
      </c>
      <c r="F18" s="7">
        <v>516.52049999999986</v>
      </c>
      <c r="G18" s="8">
        <v>692.74869999999987</v>
      </c>
      <c r="H18" s="8">
        <v>943.01909999999998</v>
      </c>
      <c r="I18" s="8">
        <v>1245.8102000000001</v>
      </c>
      <c r="J18" s="8">
        <v>2100.5218000000004</v>
      </c>
      <c r="K18" s="8">
        <v>2710.4547000000007</v>
      </c>
      <c r="L18" s="8">
        <v>3522.6660000000006</v>
      </c>
      <c r="M18" s="8">
        <v>4298.5421000000006</v>
      </c>
      <c r="N18" s="8">
        <v>4845.1723000000002</v>
      </c>
      <c r="P18" s="13"/>
    </row>
    <row r="19" spans="1:19" x14ac:dyDescent="0.3">
      <c r="A19" s="3" t="s">
        <v>7</v>
      </c>
      <c r="B19" s="4" t="s">
        <v>8</v>
      </c>
      <c r="C19" s="50">
        <v>7.2071999999999967</v>
      </c>
      <c r="D19" s="50">
        <v>9.0442999999999962</v>
      </c>
      <c r="E19" s="50">
        <v>11.746799999999997</v>
      </c>
      <c r="F19" s="8">
        <v>15.549399999999997</v>
      </c>
      <c r="G19" s="8">
        <v>20.378399999999996</v>
      </c>
      <c r="H19" s="8">
        <v>27.386499999999998</v>
      </c>
      <c r="I19" s="8">
        <v>33.5884</v>
      </c>
      <c r="J19" s="8">
        <v>42.918100000000003</v>
      </c>
      <c r="K19" s="8">
        <v>46.273200000000003</v>
      </c>
      <c r="L19" s="8">
        <v>48.903500000000001</v>
      </c>
      <c r="M19" s="8">
        <v>51.602699999999999</v>
      </c>
      <c r="N19" s="8">
        <v>55.0608</v>
      </c>
    </row>
    <row r="20" spans="1:19" x14ac:dyDescent="0.3">
      <c r="A20" s="3" t="s">
        <v>9</v>
      </c>
      <c r="B20" s="4" t="s">
        <v>108</v>
      </c>
      <c r="C20" s="50">
        <v>176.84360000000001</v>
      </c>
      <c r="D20" s="50">
        <v>381.86190000000005</v>
      </c>
      <c r="E20" s="50">
        <v>477.17970000000003</v>
      </c>
      <c r="F20" s="8">
        <v>478.47250000000003</v>
      </c>
      <c r="G20" s="8">
        <v>807.7976000000001</v>
      </c>
      <c r="H20" s="8">
        <v>1846.211</v>
      </c>
      <c r="I20" s="8">
        <v>2736.2986000000001</v>
      </c>
      <c r="J20" s="8">
        <v>3387.7208000000001</v>
      </c>
      <c r="K20" s="8">
        <v>4102.8508000000002</v>
      </c>
      <c r="L20" s="8">
        <v>4437.1729999999998</v>
      </c>
      <c r="M20" s="8">
        <v>4636.7938999999997</v>
      </c>
      <c r="N20" s="8">
        <v>4793.7133999999996</v>
      </c>
    </row>
    <row r="21" spans="1:19" x14ac:dyDescent="0.3">
      <c r="A21" s="3" t="s">
        <v>10</v>
      </c>
      <c r="B21" s="4" t="s">
        <v>11</v>
      </c>
      <c r="C21" s="50">
        <v>0.01</v>
      </c>
      <c r="D21" s="50">
        <v>15.661000000000001</v>
      </c>
      <c r="E21" s="50">
        <v>15.776000000000002</v>
      </c>
      <c r="F21" s="9">
        <v>16.692</v>
      </c>
      <c r="G21" s="9">
        <v>17.443999999999999</v>
      </c>
      <c r="H21" s="9">
        <v>21.204999999999998</v>
      </c>
      <c r="I21" s="9">
        <v>21.502999999999997</v>
      </c>
      <c r="J21" s="9">
        <v>21.502999999999997</v>
      </c>
      <c r="K21" s="9">
        <v>44.424999999999997</v>
      </c>
      <c r="L21" s="9">
        <v>45.334999999999994</v>
      </c>
      <c r="M21" s="9">
        <v>45.465999999999994</v>
      </c>
      <c r="N21" s="9">
        <v>45.465999999999994</v>
      </c>
    </row>
    <row r="22" spans="1:19" x14ac:dyDescent="0.3">
      <c r="A22" s="3" t="s">
        <v>12</v>
      </c>
      <c r="B22" s="4" t="s">
        <v>13</v>
      </c>
      <c r="C22" s="50">
        <v>7.5470999999999995</v>
      </c>
      <c r="D22" s="50">
        <v>10.7074</v>
      </c>
      <c r="E22" s="50">
        <v>87.932700000000011</v>
      </c>
      <c r="F22" s="10">
        <v>156.3991</v>
      </c>
      <c r="G22" s="10">
        <v>301.8186</v>
      </c>
      <c r="H22" s="10">
        <v>560.29819999999995</v>
      </c>
      <c r="I22" s="10">
        <v>681.38149999999996</v>
      </c>
      <c r="J22" s="10">
        <v>823.31919999999991</v>
      </c>
      <c r="K22" s="10">
        <v>848.59499999999991</v>
      </c>
      <c r="L22" s="10">
        <v>860.2136999999999</v>
      </c>
      <c r="M22" s="10">
        <v>916.7906999999999</v>
      </c>
      <c r="N22" s="10">
        <v>916.80069999999989</v>
      </c>
    </row>
    <row r="23" spans="1:19" x14ac:dyDescent="0.3">
      <c r="A23" s="3" t="s">
        <v>14</v>
      </c>
      <c r="B23" s="4" t="s">
        <v>15</v>
      </c>
      <c r="C23" s="50">
        <v>0</v>
      </c>
      <c r="D23" s="50">
        <v>0</v>
      </c>
      <c r="E23" s="50">
        <v>0</v>
      </c>
      <c r="F23" s="50">
        <v>0</v>
      </c>
      <c r="G23" s="50">
        <v>0</v>
      </c>
      <c r="H23" s="50">
        <v>0</v>
      </c>
      <c r="I23" s="10">
        <v>0</v>
      </c>
      <c r="J23" s="10">
        <v>0.02</v>
      </c>
      <c r="K23" s="10">
        <v>0.02</v>
      </c>
      <c r="L23" s="10">
        <v>0.02</v>
      </c>
      <c r="M23" s="10">
        <v>0.02</v>
      </c>
      <c r="N23" s="10">
        <v>0.02</v>
      </c>
    </row>
    <row r="24" spans="1:19" x14ac:dyDescent="0.3">
      <c r="A24" s="3"/>
      <c r="B24" s="3" t="s">
        <v>83</v>
      </c>
      <c r="C24" s="10">
        <v>252.90469999999993</v>
      </c>
      <c r="D24" s="10">
        <v>364.99399999999991</v>
      </c>
      <c r="E24" s="10">
        <v>475.34579999999988</v>
      </c>
      <c r="F24" s="10">
        <v>555.99389999999994</v>
      </c>
      <c r="G24" s="10">
        <v>702.5150000000001</v>
      </c>
      <c r="H24" s="10">
        <v>825.22820000000002</v>
      </c>
      <c r="I24" s="10">
        <v>932.97860000000003</v>
      </c>
      <c r="J24" s="10">
        <v>1047.5426</v>
      </c>
      <c r="K24" s="10">
        <v>1150.6569</v>
      </c>
      <c r="L24" s="10">
        <v>1252.7027</v>
      </c>
      <c r="M24" s="10">
        <v>1384.7433000000001</v>
      </c>
      <c r="N24" s="10">
        <v>1494.5313000000001</v>
      </c>
    </row>
    <row r="25" spans="1:19" x14ac:dyDescent="0.3">
      <c r="A25" s="3"/>
      <c r="B25" s="3" t="s">
        <v>16</v>
      </c>
      <c r="C25" s="10">
        <v>765.04109999999935</v>
      </c>
      <c r="D25" s="10">
        <v>1180.0384999999987</v>
      </c>
      <c r="E25" s="10">
        <v>1512.4276999999988</v>
      </c>
      <c r="F25" s="10">
        <v>1739.6273999999992</v>
      </c>
      <c r="G25" s="10">
        <v>2542.7022999999981</v>
      </c>
      <c r="H25" s="10">
        <v>4223.3479999999945</v>
      </c>
      <c r="I25" s="10">
        <v>5651.560299999991</v>
      </c>
      <c r="J25" s="10">
        <v>7423.5454999999911</v>
      </c>
      <c r="K25" s="10">
        <v>8903.2755999999899</v>
      </c>
      <c r="L25" s="10">
        <v>10167.013899999991</v>
      </c>
      <c r="M25" s="10">
        <v>11333.95869999999</v>
      </c>
      <c r="N25" s="10">
        <v>12150.76449999999</v>
      </c>
    </row>
    <row r="26" spans="1:19" x14ac:dyDescent="0.3">
      <c r="A26" s="3"/>
      <c r="B26" s="3"/>
      <c r="C26" s="11"/>
      <c r="D26" s="11"/>
      <c r="E26" s="11"/>
      <c r="F26" s="11"/>
      <c r="G26" s="11"/>
      <c r="H26" s="11"/>
      <c r="I26" s="11"/>
      <c r="J26" s="11"/>
      <c r="K26" s="11"/>
      <c r="L26" s="11"/>
      <c r="M26" s="11"/>
      <c r="N26" s="11"/>
    </row>
    <row r="27" spans="1:19" ht="14.5" thickBot="1" x14ac:dyDescent="0.35">
      <c r="A27" s="3"/>
      <c r="B27" s="3"/>
      <c r="C27" s="11"/>
      <c r="D27" s="11"/>
      <c r="E27" s="11"/>
      <c r="F27" s="11"/>
      <c r="G27" s="11"/>
      <c r="H27" s="11"/>
      <c r="I27" s="11"/>
      <c r="J27" s="11"/>
      <c r="K27" s="11"/>
      <c r="L27" s="11"/>
      <c r="M27" s="11"/>
      <c r="N27" s="11"/>
    </row>
    <row r="28" spans="1:19" ht="14.5" thickTop="1" x14ac:dyDescent="0.3">
      <c r="A28" s="69"/>
      <c r="B28" s="66"/>
      <c r="C28" s="97"/>
      <c r="D28" s="97"/>
      <c r="E28" s="97"/>
      <c r="F28" s="97"/>
      <c r="G28" s="97"/>
      <c r="H28" s="97"/>
      <c r="I28" s="97"/>
      <c r="J28" s="97"/>
      <c r="K28" s="97"/>
      <c r="L28" s="97"/>
      <c r="M28" s="97"/>
      <c r="N28" s="97"/>
    </row>
    <row r="29" spans="1:19" ht="14.5" x14ac:dyDescent="0.35">
      <c r="A29" s="68" t="s">
        <v>93</v>
      </c>
      <c r="B29" s="67"/>
      <c r="C29" s="33"/>
      <c r="D29" s="70"/>
      <c r="E29" s="70"/>
      <c r="F29" s="70"/>
      <c r="G29" s="70"/>
      <c r="H29" s="70"/>
      <c r="I29" s="70"/>
      <c r="J29" s="70"/>
      <c r="K29" s="70"/>
      <c r="L29" s="70"/>
      <c r="M29" s="70"/>
      <c r="N29" s="70"/>
      <c r="P29" s="13"/>
      <c r="Q29" s="25"/>
    </row>
    <row r="30" spans="1:19" x14ac:dyDescent="0.3">
      <c r="A30" s="68" t="s">
        <v>101</v>
      </c>
      <c r="B30" s="34"/>
      <c r="C30" s="37"/>
      <c r="D30" s="37"/>
      <c r="E30" s="37"/>
      <c r="F30" s="37"/>
      <c r="G30" s="37"/>
      <c r="H30" s="37"/>
      <c r="I30" s="37"/>
      <c r="J30" s="37"/>
      <c r="K30" s="37"/>
      <c r="L30" s="37"/>
      <c r="M30" s="37"/>
      <c r="N30" s="37"/>
      <c r="P30" s="13"/>
    </row>
    <row r="31" spans="1:19" ht="14.5" x14ac:dyDescent="0.35">
      <c r="A31" t="s">
        <v>106</v>
      </c>
      <c r="B31" s="35"/>
      <c r="C31" s="38"/>
      <c r="D31" s="38"/>
      <c r="E31" s="38"/>
      <c r="F31" s="38"/>
      <c r="G31" s="38"/>
      <c r="H31" s="38"/>
      <c r="I31" s="38"/>
      <c r="J31" s="38"/>
      <c r="K31" s="38"/>
      <c r="L31" s="38"/>
      <c r="M31" s="38"/>
      <c r="N31" s="38"/>
      <c r="S31" s="25"/>
    </row>
    <row r="32" spans="1:19" ht="14.5" x14ac:dyDescent="0.35">
      <c r="A32" s="32"/>
      <c r="B32" s="33"/>
      <c r="C32" s="38"/>
      <c r="D32" s="38"/>
      <c r="E32" s="38"/>
      <c r="F32" s="38"/>
      <c r="G32" s="38"/>
      <c r="H32" s="38"/>
      <c r="I32" s="38"/>
      <c r="J32" s="38"/>
      <c r="K32" s="38"/>
      <c r="L32" s="38"/>
      <c r="M32" s="38"/>
      <c r="N32" s="38"/>
    </row>
    <row r="33" spans="1:15" ht="14.5" x14ac:dyDescent="0.35">
      <c r="A33" s="32"/>
      <c r="B33" s="33"/>
      <c r="C33" s="38"/>
      <c r="D33" s="38"/>
      <c r="E33" s="38"/>
      <c r="F33" s="38"/>
      <c r="G33" s="38"/>
      <c r="H33" s="38"/>
      <c r="I33" s="38"/>
      <c r="J33" s="38"/>
      <c r="K33" s="38"/>
      <c r="L33" s="38"/>
      <c r="M33" s="38"/>
      <c r="N33" s="38"/>
    </row>
    <row r="34" spans="1:15" ht="14.5" x14ac:dyDescent="0.35">
      <c r="A34" s="32"/>
      <c r="B34" s="33"/>
      <c r="C34" s="38"/>
      <c r="D34" s="38"/>
      <c r="E34" s="38"/>
      <c r="F34" s="38"/>
      <c r="G34" s="38"/>
      <c r="H34" s="38"/>
      <c r="I34" s="38"/>
      <c r="J34" s="38"/>
      <c r="K34" s="38"/>
      <c r="L34" s="38"/>
      <c r="M34" s="38"/>
      <c r="N34" s="86"/>
    </row>
    <row r="35" spans="1:15" ht="14.5" x14ac:dyDescent="0.35">
      <c r="A35" s="32"/>
      <c r="B35" s="33"/>
      <c r="C35" s="38"/>
      <c r="D35" s="38"/>
      <c r="E35" s="38"/>
      <c r="F35" s="38"/>
      <c r="G35" s="38"/>
      <c r="H35" s="38"/>
      <c r="I35" s="38"/>
      <c r="J35" s="38"/>
      <c r="K35" s="38"/>
      <c r="L35" s="38"/>
      <c r="M35" s="38"/>
      <c r="N35" s="38"/>
    </row>
    <row r="36" spans="1:15" ht="14.5" x14ac:dyDescent="0.35">
      <c r="A36" s="32"/>
      <c r="B36" s="33"/>
      <c r="C36" s="38"/>
      <c r="D36" s="38"/>
      <c r="E36" s="38"/>
      <c r="F36" s="38"/>
      <c r="G36" s="38"/>
      <c r="H36" s="38"/>
      <c r="I36" s="38"/>
      <c r="J36" s="38"/>
      <c r="K36" s="38"/>
      <c r="L36" s="38"/>
      <c r="M36" s="38"/>
      <c r="N36" s="85"/>
    </row>
    <row r="37" spans="1:15" ht="14.5" x14ac:dyDescent="0.35">
      <c r="A37" s="36"/>
      <c r="B37" s="36"/>
      <c r="C37" s="38"/>
      <c r="D37" s="38"/>
      <c r="E37" s="38"/>
      <c r="F37" s="38"/>
      <c r="G37" s="38"/>
      <c r="H37" s="38"/>
      <c r="I37" s="38"/>
      <c r="J37" s="38"/>
      <c r="K37" s="38"/>
      <c r="L37" s="38"/>
      <c r="M37" s="38"/>
      <c r="N37" s="38"/>
    </row>
    <row r="38" spans="1:15" ht="14.5" x14ac:dyDescent="0.35">
      <c r="A38" s="32"/>
      <c r="B38" s="33"/>
      <c r="C38" s="38"/>
      <c r="D38" s="38"/>
      <c r="E38" s="38"/>
      <c r="F38" s="38"/>
      <c r="G38" s="38"/>
      <c r="H38" s="38"/>
      <c r="I38" s="38"/>
      <c r="J38" s="38"/>
      <c r="K38" s="38"/>
      <c r="L38" s="38"/>
      <c r="M38" s="38"/>
      <c r="N38" s="38"/>
    </row>
    <row r="39" spans="1:15" ht="21.75" customHeight="1" x14ac:dyDescent="0.35">
      <c r="A39" s="3"/>
      <c r="B39" s="3"/>
      <c r="C39" s="4"/>
      <c r="D39" s="3"/>
      <c r="E39" s="3"/>
      <c r="F39" s="3"/>
      <c r="G39" s="3"/>
      <c r="H39" s="3"/>
      <c r="I39" s="3"/>
      <c r="J39" s="3"/>
      <c r="K39" s="3"/>
      <c r="L39" s="3"/>
      <c r="M39" s="3"/>
      <c r="N39" s="3"/>
      <c r="O39" s="70"/>
    </row>
    <row r="40" spans="1:15" x14ac:dyDescent="0.3">
      <c r="A40" s="3"/>
      <c r="D40" s="12"/>
      <c r="E40" s="3"/>
      <c r="F40" s="3"/>
      <c r="G40" s="3"/>
      <c r="H40" s="3"/>
      <c r="I40" s="3"/>
      <c r="J40" s="3"/>
      <c r="K40" s="3"/>
      <c r="L40" s="3"/>
      <c r="M40" s="3"/>
      <c r="N40" s="3"/>
    </row>
    <row r="41" spans="1:15" x14ac:dyDescent="0.3">
      <c r="A41" s="3"/>
      <c r="C41" s="25"/>
      <c r="D41" s="3"/>
      <c r="E41" s="3"/>
      <c r="F41" s="3"/>
      <c r="G41" s="3"/>
      <c r="H41" s="3"/>
      <c r="I41" s="3"/>
      <c r="J41" s="3"/>
      <c r="K41" s="11"/>
      <c r="L41" s="3"/>
      <c r="M41" s="3"/>
      <c r="N41" s="3"/>
    </row>
    <row r="49" spans="15:15" x14ac:dyDescent="0.3">
      <c r="O49" s="3"/>
    </row>
    <row r="50" spans="15:15" x14ac:dyDescent="0.3">
      <c r="O50" s="3"/>
    </row>
    <row r="51" spans="15:15" x14ac:dyDescent="0.3">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19"/>
  <sheetViews>
    <sheetView showGridLines="0" topLeftCell="A10" zoomScale="73" zoomScaleNormal="73" workbookViewId="0">
      <selection activeCell="H44" sqref="H44"/>
    </sheetView>
  </sheetViews>
  <sheetFormatPr defaultRowHeight="14" x14ac:dyDescent="0.3"/>
  <cols>
    <col min="2" max="2" width="36.75" customWidth="1"/>
    <col min="3" max="4" width="19.83203125" bestFit="1" customWidth="1"/>
    <col min="5" max="5" width="24.5" customWidth="1"/>
    <col min="8" max="8" width="28.25" bestFit="1" customWidth="1"/>
    <col min="9" max="9" width="14.08203125" bestFit="1" customWidth="1"/>
    <col min="10" max="10" width="25.08203125" bestFit="1" customWidth="1"/>
  </cols>
  <sheetData>
    <row r="1" spans="1:11" ht="20" x14ac:dyDescent="0.4">
      <c r="A1" s="2" t="s">
        <v>120</v>
      </c>
      <c r="B1" s="3"/>
      <c r="C1" s="3"/>
    </row>
    <row r="2" spans="1:11" ht="20" x14ac:dyDescent="0.4">
      <c r="A2" s="47"/>
      <c r="B2" s="46"/>
      <c r="C2" s="46"/>
    </row>
    <row r="4" spans="1:11" ht="14.5" thickBot="1" x14ac:dyDescent="0.35"/>
    <row r="5" spans="1:11" ht="14.5" thickTop="1" x14ac:dyDescent="0.3">
      <c r="B5" s="73"/>
      <c r="C5" s="98" t="s">
        <v>17</v>
      </c>
      <c r="D5" s="98"/>
      <c r="E5" s="73"/>
    </row>
    <row r="6" spans="1:11" x14ac:dyDescent="0.3">
      <c r="B6" s="71" t="s">
        <v>96</v>
      </c>
      <c r="C6" s="83">
        <v>44501</v>
      </c>
      <c r="D6" s="83">
        <v>44866</v>
      </c>
      <c r="E6" s="41" t="s">
        <v>99</v>
      </c>
    </row>
    <row r="7" spans="1:11" x14ac:dyDescent="0.3">
      <c r="B7" s="61" t="s">
        <v>94</v>
      </c>
      <c r="C7" s="64">
        <v>45.845799999999997</v>
      </c>
      <c r="D7" s="60">
        <v>110.89269999999999</v>
      </c>
      <c r="E7" s="81">
        <f>IF(OR((C7&lt;1),(D7&lt;1)),"",IFERROR((D7-C7)/C7,""))</f>
        <v>1.4188191720942813</v>
      </c>
      <c r="H7" s="61"/>
      <c r="I7" s="79"/>
      <c r="J7" s="79"/>
      <c r="K7" s="79"/>
    </row>
    <row r="8" spans="1:11" x14ac:dyDescent="0.3">
      <c r="B8" s="58" t="s">
        <v>40</v>
      </c>
      <c r="C8" s="91">
        <v>0.34700000000000003</v>
      </c>
      <c r="D8" s="59">
        <v>1.155</v>
      </c>
      <c r="E8" s="74" t="str">
        <f t="shared" ref="E8:E53" si="0">IF(OR((C8&lt;1),(D8&lt;1)),"",IFERROR((D8-C8)/C8,""))</f>
        <v/>
      </c>
      <c r="H8" s="58"/>
      <c r="I8" s="80"/>
      <c r="J8" s="80"/>
      <c r="K8" s="80"/>
    </row>
    <row r="9" spans="1:11" x14ac:dyDescent="0.3">
      <c r="B9" s="58" t="s">
        <v>84</v>
      </c>
      <c r="C9" s="91">
        <v>0.04</v>
      </c>
      <c r="D9" s="59">
        <v>0.10199999999999999</v>
      </c>
      <c r="E9" s="74" t="str">
        <f t="shared" si="0"/>
        <v/>
      </c>
      <c r="H9" s="58"/>
      <c r="I9" s="80"/>
      <c r="J9" s="80"/>
      <c r="K9" s="80"/>
    </row>
    <row r="10" spans="1:11" x14ac:dyDescent="0.3">
      <c r="B10" s="58" t="s">
        <v>39</v>
      </c>
      <c r="C10" s="91">
        <v>0</v>
      </c>
      <c r="D10" s="59">
        <v>9.3600000000000003E-2</v>
      </c>
      <c r="E10" s="74" t="str">
        <f t="shared" si="0"/>
        <v/>
      </c>
      <c r="H10" s="58"/>
      <c r="I10" s="80"/>
      <c r="J10" s="80"/>
      <c r="K10" s="80"/>
    </row>
    <row r="11" spans="1:11" x14ac:dyDescent="0.3">
      <c r="B11" s="62" t="s">
        <v>38</v>
      </c>
      <c r="C11" s="91">
        <v>0.72640000000000005</v>
      </c>
      <c r="D11" s="93">
        <v>1.835</v>
      </c>
      <c r="E11" s="74" t="str">
        <f t="shared" si="0"/>
        <v/>
      </c>
      <c r="H11" s="58"/>
      <c r="I11" s="80"/>
      <c r="J11" s="80"/>
      <c r="K11" s="80"/>
    </row>
    <row r="12" spans="1:11" x14ac:dyDescent="0.3">
      <c r="B12" s="58" t="s">
        <v>37</v>
      </c>
      <c r="C12" s="91">
        <v>0.1371</v>
      </c>
      <c r="D12" s="59">
        <v>2.1700000000000001E-2</v>
      </c>
      <c r="E12" s="74" t="str">
        <f t="shared" si="0"/>
        <v/>
      </c>
      <c r="H12" s="58"/>
      <c r="I12" s="80"/>
      <c r="J12" s="80"/>
      <c r="K12" s="80"/>
    </row>
    <row r="13" spans="1:11" x14ac:dyDescent="0.3">
      <c r="B13" s="58" t="s">
        <v>41</v>
      </c>
      <c r="C13" s="91">
        <v>1.4288999999999998</v>
      </c>
      <c r="D13" s="59">
        <v>1.8093000000000001</v>
      </c>
      <c r="E13" s="74">
        <f t="shared" si="0"/>
        <v>0.26621876968297314</v>
      </c>
      <c r="H13" s="82"/>
      <c r="I13" s="79"/>
      <c r="J13" s="79"/>
      <c r="K13" s="80"/>
    </row>
    <row r="14" spans="1:11" x14ac:dyDescent="0.3">
      <c r="B14" s="58" t="s">
        <v>43</v>
      </c>
      <c r="C14" s="91">
        <v>3.6678999999999999</v>
      </c>
      <c r="D14" s="59">
        <v>2.6139999999999999</v>
      </c>
      <c r="E14" s="81">
        <f t="shared" si="0"/>
        <v>-0.28733062515335756</v>
      </c>
      <c r="H14" s="58"/>
      <c r="I14" s="80"/>
      <c r="J14" s="80"/>
      <c r="K14" s="79"/>
    </row>
    <row r="15" spans="1:11" x14ac:dyDescent="0.3">
      <c r="B15" s="58" t="s">
        <v>44</v>
      </c>
      <c r="C15" s="91">
        <v>5.3999999999999994E-3</v>
      </c>
      <c r="D15" s="59">
        <v>1.7000000000000001E-2</v>
      </c>
      <c r="E15" s="74" t="str">
        <f t="shared" si="0"/>
        <v/>
      </c>
      <c r="H15" s="58"/>
      <c r="I15" s="80"/>
      <c r="J15" s="80"/>
      <c r="K15" s="80"/>
    </row>
    <row r="16" spans="1:11" x14ac:dyDescent="0.3">
      <c r="B16" s="58" t="s">
        <v>33</v>
      </c>
      <c r="C16" s="91">
        <v>0.88469999999999993</v>
      </c>
      <c r="D16" s="59">
        <v>0.28909999999999997</v>
      </c>
      <c r="E16" s="74" t="str">
        <f t="shared" si="0"/>
        <v/>
      </c>
      <c r="H16" s="58"/>
      <c r="I16" s="80"/>
      <c r="J16" s="80"/>
      <c r="K16" s="80"/>
    </row>
    <row r="17" spans="2:11" x14ac:dyDescent="0.3">
      <c r="B17" s="58" t="s">
        <v>65</v>
      </c>
      <c r="C17" s="91">
        <v>0.185</v>
      </c>
      <c r="D17" s="59">
        <v>0.57679999999999998</v>
      </c>
      <c r="E17" s="74" t="str">
        <f t="shared" si="0"/>
        <v/>
      </c>
      <c r="H17" s="58"/>
      <c r="I17" s="80"/>
      <c r="J17" s="80"/>
      <c r="K17" s="80"/>
    </row>
    <row r="18" spans="2:11" x14ac:dyDescent="0.3">
      <c r="B18" s="58" t="s">
        <v>47</v>
      </c>
      <c r="C18" s="91">
        <v>0.3115</v>
      </c>
      <c r="D18" s="59">
        <v>0.34910000000000002</v>
      </c>
      <c r="E18" s="74" t="str">
        <f t="shared" si="0"/>
        <v/>
      </c>
      <c r="H18" s="58"/>
      <c r="I18" s="80"/>
      <c r="J18" s="80"/>
      <c r="K18" s="80"/>
    </row>
    <row r="19" spans="2:11" x14ac:dyDescent="0.3">
      <c r="B19" s="58" t="s">
        <v>49</v>
      </c>
      <c r="C19" s="91">
        <v>0.48599999999999999</v>
      </c>
      <c r="D19" s="59">
        <v>1.9017000000000002</v>
      </c>
      <c r="E19" s="74" t="str">
        <f t="shared" si="0"/>
        <v/>
      </c>
      <c r="H19" s="58"/>
      <c r="I19" s="80"/>
      <c r="J19" s="80"/>
      <c r="K19" s="80"/>
    </row>
    <row r="20" spans="2:11" x14ac:dyDescent="0.3">
      <c r="B20" s="58" t="s">
        <v>45</v>
      </c>
      <c r="C20" s="91">
        <v>0.85110000000000008</v>
      </c>
      <c r="D20" s="59">
        <v>0.81480000000000008</v>
      </c>
      <c r="E20" s="74" t="str">
        <f t="shared" si="0"/>
        <v/>
      </c>
      <c r="H20" s="58"/>
      <c r="I20" s="80"/>
      <c r="J20" s="80"/>
      <c r="K20" s="80"/>
    </row>
    <row r="21" spans="2:11" x14ac:dyDescent="0.3">
      <c r="B21" s="58" t="s">
        <v>48</v>
      </c>
      <c r="C21" s="91">
        <v>1.7416000000000003</v>
      </c>
      <c r="D21" s="59">
        <v>1.5391000000000001</v>
      </c>
      <c r="E21" s="74">
        <f t="shared" si="0"/>
        <v>-0.11627239320165371</v>
      </c>
      <c r="H21" s="58"/>
      <c r="I21" s="80"/>
      <c r="J21" s="80"/>
      <c r="K21" s="80"/>
    </row>
    <row r="22" spans="2:11" x14ac:dyDescent="0.3">
      <c r="B22" s="58" t="s">
        <v>34</v>
      </c>
      <c r="C22" s="91">
        <v>5.406299999999999</v>
      </c>
      <c r="D22" s="59">
        <v>1.9822</v>
      </c>
      <c r="E22" s="74">
        <f t="shared" si="0"/>
        <v>-0.63335367996596559</v>
      </c>
      <c r="H22" s="58"/>
      <c r="I22" s="80"/>
      <c r="J22" s="80"/>
      <c r="K22" s="80"/>
    </row>
    <row r="23" spans="2:11" x14ac:dyDescent="0.3">
      <c r="B23" s="58" t="s">
        <v>60</v>
      </c>
      <c r="C23" s="91">
        <v>4.2999999999999997E-2</v>
      </c>
      <c r="D23" s="59">
        <v>3.4399000000000002</v>
      </c>
      <c r="E23" s="74" t="str">
        <f t="shared" si="0"/>
        <v/>
      </c>
      <c r="H23" s="58"/>
      <c r="I23" s="80"/>
      <c r="J23" s="80"/>
      <c r="K23" s="80"/>
    </row>
    <row r="24" spans="2:11" x14ac:dyDescent="0.3">
      <c r="B24" s="58" t="s">
        <v>111</v>
      </c>
      <c r="C24" s="91">
        <v>0</v>
      </c>
      <c r="D24" s="59">
        <v>1.8E-3</v>
      </c>
      <c r="E24" s="74" t="str">
        <f t="shared" si="0"/>
        <v/>
      </c>
      <c r="H24" s="58"/>
      <c r="I24" s="80"/>
      <c r="J24" s="80"/>
      <c r="K24" s="80"/>
    </row>
    <row r="25" spans="2:11" x14ac:dyDescent="0.3">
      <c r="B25" s="58" t="s">
        <v>52</v>
      </c>
      <c r="C25" s="91">
        <v>0</v>
      </c>
      <c r="D25" s="59">
        <v>6.93E-2</v>
      </c>
      <c r="E25" s="74" t="str">
        <f t="shared" si="0"/>
        <v/>
      </c>
      <c r="H25" s="58"/>
      <c r="I25" s="80"/>
      <c r="J25" s="80"/>
      <c r="K25" s="80"/>
    </row>
    <row r="26" spans="2:11" x14ac:dyDescent="0.3">
      <c r="B26" s="58" t="s">
        <v>55</v>
      </c>
      <c r="C26" s="91">
        <v>0</v>
      </c>
      <c r="D26" s="59">
        <v>3.5000000000000001E-3</v>
      </c>
      <c r="E26" s="74" t="str">
        <f t="shared" si="0"/>
        <v/>
      </c>
      <c r="H26" s="58"/>
      <c r="I26" s="80"/>
      <c r="J26" s="80"/>
      <c r="K26" s="80"/>
    </row>
    <row r="27" spans="2:11" x14ac:dyDescent="0.3">
      <c r="B27" s="58" t="s">
        <v>36</v>
      </c>
      <c r="C27" s="91">
        <v>5.645900000000001</v>
      </c>
      <c r="D27" s="59">
        <v>3.2927</v>
      </c>
      <c r="E27" s="74">
        <f t="shared" si="0"/>
        <v>-0.41679803042916108</v>
      </c>
      <c r="H27" s="58"/>
      <c r="I27" s="80"/>
      <c r="J27" s="80"/>
      <c r="K27" s="80"/>
    </row>
    <row r="28" spans="2:11" x14ac:dyDescent="0.3">
      <c r="B28" s="58" t="s">
        <v>57</v>
      </c>
      <c r="C28" s="91">
        <v>2.9999999999999997E-4</v>
      </c>
      <c r="D28" s="59">
        <v>0</v>
      </c>
      <c r="E28" s="74" t="str">
        <f t="shared" si="0"/>
        <v/>
      </c>
      <c r="H28" s="58"/>
      <c r="I28" s="80"/>
      <c r="J28" s="80"/>
      <c r="K28" s="80"/>
    </row>
    <row r="29" spans="2:11" x14ac:dyDescent="0.3">
      <c r="B29" s="58" t="s">
        <v>56</v>
      </c>
      <c r="C29" s="91">
        <v>9.5000000000000001E-2</v>
      </c>
      <c r="D29" s="59">
        <v>29.840399999999999</v>
      </c>
      <c r="E29" s="74" t="str">
        <f t="shared" si="0"/>
        <v/>
      </c>
      <c r="H29" s="58"/>
      <c r="I29" s="80"/>
      <c r="J29" s="80"/>
      <c r="K29" s="80"/>
    </row>
    <row r="30" spans="2:11" x14ac:dyDescent="0.3">
      <c r="B30" s="58" t="s">
        <v>86</v>
      </c>
      <c r="C30" s="91">
        <v>1.6E-2</v>
      </c>
      <c r="D30" s="59">
        <v>0.65300000000000002</v>
      </c>
      <c r="E30" s="74" t="str">
        <f t="shared" si="0"/>
        <v/>
      </c>
      <c r="H30" s="58"/>
      <c r="I30" s="80"/>
      <c r="J30" s="80"/>
      <c r="K30" s="80"/>
    </row>
    <row r="31" spans="2:11" x14ac:dyDescent="0.3">
      <c r="B31" s="58" t="s">
        <v>61</v>
      </c>
      <c r="C31" s="91">
        <v>0</v>
      </c>
      <c r="D31" s="59">
        <v>6.6199999999999995E-2</v>
      </c>
      <c r="E31" s="74" t="str">
        <f t="shared" si="0"/>
        <v/>
      </c>
      <c r="H31" s="58"/>
      <c r="I31" s="80"/>
      <c r="J31" s="80"/>
      <c r="K31" s="80"/>
    </row>
    <row r="32" spans="2:11" x14ac:dyDescent="0.3">
      <c r="B32" s="58" t="s">
        <v>53</v>
      </c>
      <c r="C32" s="91">
        <v>5.0878000000000005</v>
      </c>
      <c r="D32" s="59">
        <v>9.5059000000000005</v>
      </c>
      <c r="E32" s="74">
        <f t="shared" si="0"/>
        <v>0.86837139824678633</v>
      </c>
      <c r="H32" s="58"/>
      <c r="I32" s="80"/>
      <c r="J32" s="80"/>
      <c r="K32" s="80"/>
    </row>
    <row r="33" spans="2:11" x14ac:dyDescent="0.3">
      <c r="B33" s="58" t="s">
        <v>46</v>
      </c>
      <c r="C33" s="91">
        <v>6.5335999999999999</v>
      </c>
      <c r="D33" s="59">
        <v>21.754799999999999</v>
      </c>
      <c r="E33" s="74">
        <f t="shared" si="0"/>
        <v>2.3296804212072977</v>
      </c>
      <c r="H33" s="58"/>
      <c r="I33" s="80"/>
      <c r="J33" s="80"/>
      <c r="K33" s="80"/>
    </row>
    <row r="34" spans="2:11" x14ac:dyDescent="0.3">
      <c r="B34" s="58" t="s">
        <v>63</v>
      </c>
      <c r="C34" s="91">
        <v>0.45479999999999998</v>
      </c>
      <c r="D34" s="59">
        <v>0.33080000000000004</v>
      </c>
      <c r="E34" s="74" t="str">
        <f t="shared" si="0"/>
        <v/>
      </c>
      <c r="H34" s="58"/>
      <c r="I34" s="80"/>
      <c r="J34" s="80"/>
      <c r="K34" s="80"/>
    </row>
    <row r="35" spans="2:11" x14ac:dyDescent="0.3">
      <c r="B35" s="58" t="s">
        <v>35</v>
      </c>
      <c r="C35" s="91">
        <v>11.745000000000003</v>
      </c>
      <c r="D35" s="59">
        <v>26.828099999999996</v>
      </c>
      <c r="E35" s="74">
        <f t="shared" si="0"/>
        <v>1.2842145593869723</v>
      </c>
      <c r="H35" s="58"/>
      <c r="I35" s="80"/>
      <c r="J35" s="80"/>
      <c r="K35" s="80"/>
    </row>
    <row r="36" spans="2:11" x14ac:dyDescent="0.3">
      <c r="B36" s="58" t="s">
        <v>67</v>
      </c>
      <c r="C36" s="91">
        <v>5.4999999999999997E-3</v>
      </c>
      <c r="D36" s="59">
        <v>5.8999999999999999E-3</v>
      </c>
      <c r="E36" s="74" t="str">
        <f t="shared" si="0"/>
        <v/>
      </c>
      <c r="H36" s="58"/>
      <c r="I36" s="80"/>
      <c r="J36" s="80"/>
      <c r="K36" s="80"/>
    </row>
    <row r="37" spans="2:11" x14ac:dyDescent="0.3">
      <c r="B37" s="61" t="s">
        <v>95</v>
      </c>
      <c r="C37" s="64">
        <v>0.13100000000000001</v>
      </c>
      <c r="D37" s="60">
        <v>0.14100000000000001</v>
      </c>
      <c r="E37" s="74" t="str">
        <f t="shared" si="0"/>
        <v/>
      </c>
      <c r="H37" s="58"/>
      <c r="I37" s="80"/>
      <c r="J37" s="80"/>
      <c r="K37" s="80"/>
    </row>
    <row r="38" spans="2:11" x14ac:dyDescent="0.3">
      <c r="B38" s="58" t="s">
        <v>27</v>
      </c>
      <c r="C38" s="91">
        <v>0</v>
      </c>
      <c r="D38" s="59">
        <v>1.1699999999999999E-2</v>
      </c>
      <c r="E38" s="74" t="str">
        <f t="shared" si="0"/>
        <v/>
      </c>
      <c r="H38" s="58"/>
      <c r="I38" s="80"/>
      <c r="J38" s="80"/>
      <c r="K38" s="80"/>
    </row>
    <row r="39" spans="2:11" x14ac:dyDescent="0.3">
      <c r="B39" s="61" t="s">
        <v>109</v>
      </c>
      <c r="C39" s="64">
        <v>770.95999999999981</v>
      </c>
      <c r="D39" s="87">
        <v>728.28520000000003</v>
      </c>
      <c r="E39" s="74">
        <f t="shared" si="0"/>
        <v>-5.5352806890110753E-2</v>
      </c>
      <c r="H39" s="58"/>
      <c r="I39" s="58"/>
      <c r="J39" s="80"/>
      <c r="K39" s="80"/>
    </row>
    <row r="40" spans="2:11" x14ac:dyDescent="0.3">
      <c r="B40" s="58" t="s">
        <v>118</v>
      </c>
      <c r="C40" s="91">
        <v>0.104</v>
      </c>
      <c r="D40" s="88">
        <v>0</v>
      </c>
      <c r="E40" s="74" t="str">
        <f t="shared" si="0"/>
        <v/>
      </c>
      <c r="H40" s="58"/>
      <c r="I40" s="80"/>
      <c r="J40" s="80"/>
      <c r="K40" s="80"/>
    </row>
    <row r="41" spans="2:11" x14ac:dyDescent="0.3">
      <c r="B41" s="58" t="s">
        <v>51</v>
      </c>
      <c r="C41" s="91">
        <v>2.69E-2</v>
      </c>
      <c r="D41" s="88">
        <v>0</v>
      </c>
      <c r="E41" s="74" t="str">
        <f t="shared" si="0"/>
        <v/>
      </c>
      <c r="H41" s="58"/>
      <c r="I41" s="80"/>
      <c r="J41" s="80"/>
      <c r="K41" s="80"/>
    </row>
    <row r="42" spans="2:11" x14ac:dyDescent="0.3">
      <c r="B42" s="58" t="s">
        <v>42</v>
      </c>
      <c r="C42" s="91">
        <v>2.0598000000000001</v>
      </c>
      <c r="D42" s="88">
        <v>5.3138999999999994</v>
      </c>
      <c r="E42" s="74">
        <f t="shared" si="0"/>
        <v>1.5798135741334107</v>
      </c>
      <c r="H42" s="58"/>
      <c r="I42" s="80"/>
      <c r="J42" s="80"/>
      <c r="K42" s="80"/>
    </row>
    <row r="43" spans="2:11" x14ac:dyDescent="0.3">
      <c r="B43" s="62" t="s">
        <v>91</v>
      </c>
      <c r="C43" s="91">
        <v>546.63019999999995</v>
      </c>
      <c r="D43" s="92">
        <v>314.87569999999999</v>
      </c>
      <c r="E43" s="74">
        <f t="shared" si="0"/>
        <v>-0.42396944040047546</v>
      </c>
      <c r="H43" s="58">
        <f>D43/D53</f>
        <v>0.3751562129722088</v>
      </c>
      <c r="I43" s="58"/>
      <c r="J43" s="80"/>
      <c r="K43" s="80"/>
    </row>
    <row r="44" spans="2:11" x14ac:dyDescent="0.3">
      <c r="B44" s="58" t="s">
        <v>62</v>
      </c>
      <c r="C44" s="91">
        <v>9.4730000000000008</v>
      </c>
      <c r="D44" s="89">
        <v>0</v>
      </c>
      <c r="E44" s="74" t="str">
        <f t="shared" si="0"/>
        <v/>
      </c>
      <c r="H44" s="58"/>
      <c r="I44" s="80"/>
      <c r="J44" s="80"/>
      <c r="K44" s="80"/>
    </row>
    <row r="45" spans="2:11" x14ac:dyDescent="0.3">
      <c r="B45" s="58" t="s">
        <v>119</v>
      </c>
      <c r="C45" s="91">
        <v>156.9195</v>
      </c>
      <c r="D45" s="88">
        <v>262.6336</v>
      </c>
      <c r="E45" s="74">
        <f t="shared" si="0"/>
        <v>0.67368364033788031</v>
      </c>
      <c r="H45" s="82"/>
      <c r="I45" s="80"/>
      <c r="J45" s="80"/>
      <c r="K45" s="80"/>
    </row>
    <row r="46" spans="2:11" x14ac:dyDescent="0.3">
      <c r="B46" s="58" t="s">
        <v>85</v>
      </c>
      <c r="C46" s="91">
        <v>1.1929999999999998</v>
      </c>
      <c r="D46" s="88">
        <v>1.24</v>
      </c>
      <c r="E46" s="74">
        <f t="shared" si="0"/>
        <v>3.9396479463537436E-2</v>
      </c>
      <c r="H46" s="58"/>
      <c r="I46" s="80"/>
      <c r="J46" s="80"/>
      <c r="K46" s="80"/>
    </row>
    <row r="47" spans="2:11" x14ac:dyDescent="0.3">
      <c r="B47" s="58" t="s">
        <v>50</v>
      </c>
      <c r="C47" s="91">
        <v>3.4581</v>
      </c>
      <c r="D47" s="88">
        <v>2.4140000000000001</v>
      </c>
      <c r="E47" s="74">
        <f t="shared" si="0"/>
        <v>-0.30192880483502499</v>
      </c>
      <c r="H47" s="58"/>
      <c r="I47" s="80"/>
      <c r="J47" s="80"/>
      <c r="K47" s="80"/>
    </row>
    <row r="48" spans="2:11" x14ac:dyDescent="0.3">
      <c r="B48" s="58" t="s">
        <v>59</v>
      </c>
      <c r="C48" s="91">
        <v>5.1000000000000004E-2</v>
      </c>
      <c r="D48" s="88">
        <v>2.8489999999999998</v>
      </c>
      <c r="E48" s="74" t="str">
        <f t="shared" si="0"/>
        <v/>
      </c>
      <c r="H48" s="58"/>
      <c r="I48" s="80"/>
      <c r="J48" s="80"/>
      <c r="K48" s="80"/>
    </row>
    <row r="49" spans="2:11" x14ac:dyDescent="0.3">
      <c r="B49" s="58" t="s">
        <v>54</v>
      </c>
      <c r="C49" s="91">
        <v>4.2111000000000001</v>
      </c>
      <c r="D49" s="88">
        <v>2.0629</v>
      </c>
      <c r="E49" s="74">
        <f t="shared" si="0"/>
        <v>-0.51012799506067297</v>
      </c>
      <c r="H49" s="58"/>
      <c r="I49" s="80"/>
      <c r="J49" s="80"/>
      <c r="K49" s="80"/>
    </row>
    <row r="50" spans="2:11" x14ac:dyDescent="0.3">
      <c r="B50" s="58" t="s">
        <v>66</v>
      </c>
      <c r="C50" s="91">
        <v>22.318999999999999</v>
      </c>
      <c r="D50" s="89">
        <v>12.806999999999999</v>
      </c>
      <c r="E50" s="74">
        <f t="shared" si="0"/>
        <v>-0.42618396881580722</v>
      </c>
      <c r="H50" s="58"/>
      <c r="I50" s="80"/>
      <c r="J50" s="80"/>
      <c r="K50" s="80"/>
    </row>
    <row r="51" spans="2:11" x14ac:dyDescent="0.3">
      <c r="B51" s="62" t="s">
        <v>58</v>
      </c>
      <c r="C51" s="91">
        <v>24.504400000000004</v>
      </c>
      <c r="D51" s="89">
        <v>124.08909999999999</v>
      </c>
      <c r="E51" s="74">
        <f t="shared" si="0"/>
        <v>4.0639517800884724</v>
      </c>
      <c r="H51" s="58"/>
      <c r="I51" s="80"/>
      <c r="J51" s="80"/>
      <c r="K51" s="80"/>
    </row>
    <row r="52" spans="2:11" x14ac:dyDescent="0.3">
      <c r="B52" s="49" t="s">
        <v>64</v>
      </c>
      <c r="C52" s="91">
        <v>0.01</v>
      </c>
      <c r="D52">
        <v>0</v>
      </c>
      <c r="E52" t="str">
        <f t="shared" si="0"/>
        <v/>
      </c>
      <c r="H52" s="58"/>
      <c r="I52" s="80"/>
      <c r="J52" s="80"/>
      <c r="K52" s="80"/>
    </row>
    <row r="53" spans="2:11" x14ac:dyDescent="0.3">
      <c r="B53" s="63" t="s">
        <v>16</v>
      </c>
      <c r="C53" s="55">
        <v>816.93679999999972</v>
      </c>
      <c r="D53" s="55">
        <v>839.31889999999999</v>
      </c>
      <c r="E53" s="75">
        <f t="shared" si="0"/>
        <v>2.7397590609212697E-2</v>
      </c>
      <c r="H53" s="82"/>
      <c r="I53" s="80"/>
      <c r="J53" s="80"/>
      <c r="K53" s="80"/>
    </row>
    <row r="54" spans="2:11" x14ac:dyDescent="0.3">
      <c r="B54" s="62" t="s">
        <v>97</v>
      </c>
      <c r="E54" s="25"/>
      <c r="H54" s="58"/>
      <c r="I54" s="80"/>
      <c r="J54" s="80"/>
      <c r="K54" s="80"/>
    </row>
    <row r="55" spans="2:11" x14ac:dyDescent="0.3">
      <c r="B55" s="62" t="s">
        <v>100</v>
      </c>
      <c r="E55" s="25"/>
      <c r="H55" s="58"/>
      <c r="I55" s="80"/>
      <c r="J55" s="80"/>
      <c r="K55" s="80"/>
    </row>
    <row r="56" spans="2:11" x14ac:dyDescent="0.3">
      <c r="B56" s="62" t="s">
        <v>103</v>
      </c>
      <c r="E56" s="25"/>
      <c r="H56" s="58"/>
      <c r="I56" s="80"/>
      <c r="J56" s="80"/>
      <c r="K56" s="80"/>
    </row>
    <row r="57" spans="2:11" x14ac:dyDescent="0.3">
      <c r="I57" s="61"/>
      <c r="J57" s="79"/>
      <c r="K57" s="79"/>
    </row>
    <row r="58" spans="2:11" x14ac:dyDescent="0.3">
      <c r="I58" s="58"/>
      <c r="J58" s="80"/>
      <c r="K58" s="80"/>
    </row>
    <row r="59" spans="2:11" x14ac:dyDescent="0.3">
      <c r="I59" s="58"/>
      <c r="J59" s="80"/>
      <c r="K59" s="80"/>
    </row>
    <row r="60" spans="2:11" x14ac:dyDescent="0.3">
      <c r="I60" s="58"/>
      <c r="J60" s="80"/>
      <c r="K60" s="80"/>
    </row>
    <row r="61" spans="2:11" x14ac:dyDescent="0.3">
      <c r="I61" s="58"/>
      <c r="J61" s="80"/>
      <c r="K61" s="80"/>
    </row>
    <row r="62" spans="2:11" x14ac:dyDescent="0.3">
      <c r="E62" s="25"/>
      <c r="I62" s="58"/>
      <c r="J62" s="80"/>
      <c r="K62" s="80"/>
    </row>
    <row r="63" spans="2:11" x14ac:dyDescent="0.3">
      <c r="B63" s="58"/>
      <c r="C63" s="72"/>
      <c r="D63" s="72"/>
      <c r="E63" s="74" t="str">
        <f t="shared" ref="E63:E65" si="1">IF(OR((C63&lt;1),(D63&lt;1)),"",IFERROR((D63-C63)/C63,""))</f>
        <v/>
      </c>
      <c r="I63" s="58"/>
      <c r="J63" s="80"/>
      <c r="K63" s="80"/>
    </row>
    <row r="64" spans="2:11" x14ac:dyDescent="0.3">
      <c r="B64" s="58"/>
      <c r="C64" s="72"/>
      <c r="D64" s="72"/>
      <c r="E64" s="74" t="str">
        <f t="shared" si="1"/>
        <v/>
      </c>
      <c r="I64" s="58"/>
      <c r="J64" s="80"/>
      <c r="K64" s="80"/>
    </row>
    <row r="65" spans="2:11" x14ac:dyDescent="0.3">
      <c r="B65" s="58"/>
      <c r="C65" s="72"/>
      <c r="D65" s="72"/>
      <c r="E65" s="74" t="str">
        <f t="shared" si="1"/>
        <v/>
      </c>
      <c r="I65" s="58"/>
      <c r="J65" s="80"/>
      <c r="K65" s="80"/>
    </row>
    <row r="66" spans="2:11" x14ac:dyDescent="0.3">
      <c r="I66" s="58"/>
      <c r="J66" s="80"/>
      <c r="K66" s="80"/>
    </row>
    <row r="67" spans="2:11" x14ac:dyDescent="0.3">
      <c r="I67" s="58"/>
      <c r="J67" s="80"/>
      <c r="K67" s="80"/>
    </row>
    <row r="68" spans="2:11" x14ac:dyDescent="0.3">
      <c r="I68" s="61"/>
      <c r="J68" s="79"/>
      <c r="K68" s="79"/>
    </row>
    <row r="69" spans="2:11" x14ac:dyDescent="0.3">
      <c r="I69" s="58"/>
      <c r="J69" s="80"/>
      <c r="K69" s="80"/>
    </row>
    <row r="70" spans="2:11" x14ac:dyDescent="0.3">
      <c r="E70" s="25"/>
      <c r="I70" s="58"/>
      <c r="J70" s="80"/>
      <c r="K70" s="80"/>
    </row>
    <row r="77" spans="2:11" x14ac:dyDescent="0.3">
      <c r="E77" s="25"/>
    </row>
    <row r="78" spans="2:11" x14ac:dyDescent="0.3">
      <c r="E78" s="25"/>
    </row>
    <row r="79" spans="2:11" x14ac:dyDescent="0.3">
      <c r="E79" s="25"/>
    </row>
    <row r="80" spans="2:11" x14ac:dyDescent="0.3">
      <c r="E80" s="25"/>
    </row>
    <row r="81" spans="5:5" x14ac:dyDescent="0.3">
      <c r="E81" s="25"/>
    </row>
    <row r="82" spans="5:5" x14ac:dyDescent="0.3">
      <c r="E82" s="25"/>
    </row>
    <row r="83" spans="5:5" x14ac:dyDescent="0.3">
      <c r="E83" s="25"/>
    </row>
    <row r="84" spans="5:5" x14ac:dyDescent="0.3">
      <c r="E84" s="25"/>
    </row>
    <row r="85" spans="5:5" x14ac:dyDescent="0.3">
      <c r="E85" s="25"/>
    </row>
    <row r="86" spans="5:5" x14ac:dyDescent="0.3">
      <c r="E86" s="25"/>
    </row>
    <row r="87" spans="5:5" x14ac:dyDescent="0.3">
      <c r="E87" s="25"/>
    </row>
    <row r="88" spans="5:5" x14ac:dyDescent="0.3">
      <c r="E88" s="25"/>
    </row>
    <row r="89" spans="5:5" x14ac:dyDescent="0.3">
      <c r="E89" s="25"/>
    </row>
    <row r="90" spans="5:5" x14ac:dyDescent="0.3">
      <c r="E90" s="25"/>
    </row>
    <row r="91" spans="5:5" x14ac:dyDescent="0.3">
      <c r="E91" s="25"/>
    </row>
    <row r="92" spans="5:5" x14ac:dyDescent="0.3">
      <c r="E92" s="25"/>
    </row>
    <row r="93" spans="5:5" x14ac:dyDescent="0.3">
      <c r="E93" s="25"/>
    </row>
    <row r="94" spans="5:5" x14ac:dyDescent="0.3">
      <c r="E94" s="25"/>
    </row>
    <row r="95" spans="5:5" x14ac:dyDescent="0.3">
      <c r="E95" s="25"/>
    </row>
    <row r="96" spans="5:5" x14ac:dyDescent="0.3">
      <c r="E96" s="25"/>
    </row>
    <row r="97" spans="5:5" x14ac:dyDescent="0.3">
      <c r="E97" s="25"/>
    </row>
    <row r="98" spans="5:5" x14ac:dyDescent="0.3">
      <c r="E98" s="25"/>
    </row>
    <row r="99" spans="5:5" x14ac:dyDescent="0.3">
      <c r="E99" s="25"/>
    </row>
    <row r="100" spans="5:5" x14ac:dyDescent="0.3">
      <c r="E100" s="25"/>
    </row>
    <row r="101" spans="5:5" x14ac:dyDescent="0.3">
      <c r="E101" s="25"/>
    </row>
    <row r="102" spans="5:5" x14ac:dyDescent="0.3">
      <c r="E102" s="25"/>
    </row>
    <row r="103" spans="5:5" x14ac:dyDescent="0.3">
      <c r="E103" s="25"/>
    </row>
    <row r="104" spans="5:5" x14ac:dyDescent="0.3">
      <c r="E104" s="25"/>
    </row>
    <row r="105" spans="5:5" x14ac:dyDescent="0.3">
      <c r="E105" s="25"/>
    </row>
    <row r="106" spans="5:5" x14ac:dyDescent="0.3">
      <c r="E106" s="25"/>
    </row>
    <row r="107" spans="5:5" x14ac:dyDescent="0.3">
      <c r="E107" s="25"/>
    </row>
    <row r="112" spans="5:5" x14ac:dyDescent="0.3">
      <c r="E112" s="25"/>
    </row>
    <row r="113" spans="5:5" x14ac:dyDescent="0.3">
      <c r="E113" s="25"/>
    </row>
    <row r="114" spans="5:5" x14ac:dyDescent="0.3">
      <c r="E114" s="25"/>
    </row>
    <row r="115" spans="5:5" x14ac:dyDescent="0.3">
      <c r="E115" s="25"/>
    </row>
    <row r="116" spans="5:5" x14ac:dyDescent="0.3">
      <c r="E116" s="25"/>
    </row>
    <row r="117" spans="5:5" x14ac:dyDescent="0.3">
      <c r="E117" s="25"/>
    </row>
    <row r="118" spans="5:5" x14ac:dyDescent="0.3">
      <c r="E118" s="25"/>
    </row>
    <row r="119" spans="5:5" x14ac:dyDescent="0.3">
      <c r="E119" s="25"/>
    </row>
  </sheetData>
  <sortState xmlns:xlrd2="http://schemas.microsoft.com/office/spreadsheetml/2017/richdata2" ref="H6:J65">
    <sortCondition descending="1" ref="J6:J6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40"/>
  <sheetViews>
    <sheetView showGridLines="0" zoomScale="80" zoomScaleNormal="80" workbookViewId="0">
      <selection activeCell="A2" sqref="A2"/>
    </sheetView>
  </sheetViews>
  <sheetFormatPr defaultRowHeight="14" x14ac:dyDescent="0.3"/>
  <cols>
    <col min="2" max="2" width="25" bestFit="1" customWidth="1"/>
    <col min="3" max="3" width="19.5" bestFit="1" customWidth="1"/>
    <col min="6" max="6" width="11.83203125" bestFit="1" customWidth="1"/>
    <col min="7" max="7" width="26.75" bestFit="1" customWidth="1"/>
    <col min="8" max="8" width="32.25" bestFit="1" customWidth="1"/>
    <col min="9" max="9" width="4.5" bestFit="1" customWidth="1"/>
    <col min="10" max="10" width="5" bestFit="1" customWidth="1"/>
    <col min="11" max="11" width="4.75" bestFit="1" customWidth="1"/>
    <col min="12" max="12" width="4.58203125" bestFit="1" customWidth="1"/>
    <col min="13" max="13" width="5.5" bestFit="1" customWidth="1"/>
    <col min="14" max="14" width="5.08203125" bestFit="1" customWidth="1"/>
    <col min="15" max="16" width="5" bestFit="1" customWidth="1"/>
    <col min="17" max="17" width="4.83203125" bestFit="1" customWidth="1"/>
    <col min="18" max="18" width="4.75" bestFit="1" customWidth="1"/>
    <col min="19" max="19" width="4.83203125" bestFit="1" customWidth="1"/>
    <col min="20" max="20" width="5.08203125" bestFit="1" customWidth="1"/>
    <col min="21" max="21" width="5" bestFit="1" customWidth="1"/>
    <col min="22" max="22" width="5.25" bestFit="1" customWidth="1"/>
    <col min="23" max="23" width="4.83203125" bestFit="1" customWidth="1"/>
    <col min="24" max="24" width="4.58203125" bestFit="1" customWidth="1"/>
    <col min="25" max="25" width="4.83203125" bestFit="1" customWidth="1"/>
    <col min="26" max="26" width="4.75" bestFit="1" customWidth="1"/>
    <col min="27" max="27" width="5.08203125" bestFit="1" customWidth="1"/>
    <col min="28" max="28" width="5" bestFit="1" customWidth="1"/>
    <col min="29" max="29" width="4.5" bestFit="1" customWidth="1"/>
    <col min="30" max="30" width="4.33203125" bestFit="1" customWidth="1"/>
    <col min="31" max="31" width="5" bestFit="1" customWidth="1"/>
    <col min="32" max="34" width="4.83203125" bestFit="1" customWidth="1"/>
    <col min="35" max="36" width="5.25" bestFit="1" customWidth="1"/>
    <col min="37" max="38" width="5.08203125" bestFit="1" customWidth="1"/>
    <col min="39" max="39" width="5" bestFit="1" customWidth="1"/>
    <col min="40" max="40" width="4.75" bestFit="1" customWidth="1"/>
    <col min="41" max="41" width="4.5" bestFit="1" customWidth="1"/>
    <col min="42" max="42" width="3.58203125" bestFit="1" customWidth="1"/>
    <col min="43" max="43" width="4.33203125" bestFit="1" customWidth="1"/>
    <col min="44" max="44" width="4.75" bestFit="1" customWidth="1"/>
    <col min="45" max="45" width="4.58203125" bestFit="1" customWidth="1"/>
    <col min="46" max="46" width="4.83203125" bestFit="1" customWidth="1"/>
    <col min="47" max="47" width="4" bestFit="1" customWidth="1"/>
    <col min="48" max="49" width="5" bestFit="1" customWidth="1"/>
    <col min="50" max="50" width="5.25" bestFit="1" customWidth="1"/>
    <col min="51" max="51" width="5.08203125" bestFit="1" customWidth="1"/>
    <col min="52" max="52" width="4.75" bestFit="1" customWidth="1"/>
    <col min="53" max="53" width="5" bestFit="1" customWidth="1"/>
    <col min="54" max="54" width="5.08203125" bestFit="1" customWidth="1"/>
    <col min="55" max="55" width="4.75" bestFit="1" customWidth="1"/>
    <col min="56" max="56" width="3.75" bestFit="1" customWidth="1"/>
    <col min="57" max="57" width="4.33203125" bestFit="1" customWidth="1"/>
    <col min="58" max="58" width="4.75" bestFit="1" customWidth="1"/>
    <col min="59" max="59" width="5" bestFit="1" customWidth="1"/>
    <col min="60" max="60" width="4.33203125" bestFit="1" customWidth="1"/>
    <col min="61" max="61" width="4.83203125" bestFit="1" customWidth="1"/>
    <col min="62" max="62" width="4.33203125" bestFit="1" customWidth="1"/>
    <col min="63" max="63" width="4.58203125" bestFit="1" customWidth="1"/>
    <col min="64" max="64" width="4.5" bestFit="1" customWidth="1"/>
    <col min="65" max="65" width="4.58203125" bestFit="1" customWidth="1"/>
    <col min="66" max="66" width="4.83203125" bestFit="1" customWidth="1"/>
    <col min="67" max="67" width="4.75" bestFit="1" customWidth="1"/>
    <col min="68" max="68" width="4.33203125" bestFit="1" customWidth="1"/>
    <col min="69" max="69" width="4.83203125" bestFit="1" customWidth="1"/>
    <col min="70" max="71" width="4.75" bestFit="1" customWidth="1"/>
    <col min="72" max="72" width="4.83203125" bestFit="1" customWidth="1"/>
    <col min="73" max="73" width="4.75" bestFit="1" customWidth="1"/>
    <col min="74" max="75" width="4.83203125" bestFit="1" customWidth="1"/>
    <col min="76" max="76" width="5" bestFit="1" customWidth="1"/>
    <col min="77" max="77" width="4.83203125" bestFit="1" customWidth="1"/>
    <col min="78" max="78" width="5" bestFit="1" customWidth="1"/>
    <col min="79" max="79" width="4.75" bestFit="1" customWidth="1"/>
    <col min="80" max="80" width="4.58203125" bestFit="1" customWidth="1"/>
    <col min="81" max="81" width="4.83203125" bestFit="1" customWidth="1"/>
    <col min="82" max="82" width="4.58203125" bestFit="1" customWidth="1"/>
    <col min="83" max="83" width="4.75" bestFit="1" customWidth="1"/>
    <col min="84" max="84" width="4.83203125" bestFit="1" customWidth="1"/>
    <col min="85" max="85" width="5" bestFit="1" customWidth="1"/>
    <col min="86" max="86" width="4.83203125" bestFit="1" customWidth="1"/>
    <col min="87" max="87" width="5.25" bestFit="1" customWidth="1"/>
    <col min="88" max="88" width="5.08203125" bestFit="1" customWidth="1"/>
    <col min="89" max="89" width="4.25" bestFit="1" customWidth="1"/>
    <col min="90" max="91" width="5" bestFit="1" customWidth="1"/>
    <col min="92" max="92" width="4.58203125" bestFit="1" customWidth="1"/>
    <col min="93" max="93" width="11.33203125" bestFit="1" customWidth="1"/>
  </cols>
  <sheetData>
    <row r="1" spans="1:3" ht="20" x14ac:dyDescent="0.4">
      <c r="A1" s="2" t="s">
        <v>121</v>
      </c>
    </row>
    <row r="4" spans="1:3" ht="14.5" thickBot="1" x14ac:dyDescent="0.35"/>
    <row r="5" spans="1:3" ht="14.5" thickTop="1" x14ac:dyDescent="0.3">
      <c r="B5" s="51" t="s">
        <v>72</v>
      </c>
      <c r="C5" s="51" t="s">
        <v>80</v>
      </c>
    </row>
    <row r="6" spans="1:3" x14ac:dyDescent="0.3">
      <c r="B6" s="77" t="s">
        <v>75</v>
      </c>
      <c r="C6" s="90">
        <v>1.0049999999999999</v>
      </c>
    </row>
    <row r="7" spans="1:3" x14ac:dyDescent="0.3">
      <c r="B7" s="62" t="s">
        <v>91</v>
      </c>
      <c r="C7" s="93">
        <v>1.0049999999999999</v>
      </c>
    </row>
    <row r="8" spans="1:3" x14ac:dyDescent="0.3">
      <c r="B8" s="77" t="s">
        <v>77</v>
      </c>
      <c r="C8" s="90">
        <v>284.71490000000006</v>
      </c>
    </row>
    <row r="9" spans="1:3" x14ac:dyDescent="0.3">
      <c r="B9" s="62" t="s">
        <v>91</v>
      </c>
      <c r="C9" s="93">
        <v>284.14850000000001</v>
      </c>
    </row>
    <row r="10" spans="1:3" x14ac:dyDescent="0.3">
      <c r="B10" s="62" t="s">
        <v>110</v>
      </c>
      <c r="C10" s="93">
        <v>0.56059999999999999</v>
      </c>
    </row>
    <row r="11" spans="1:3" x14ac:dyDescent="0.3">
      <c r="B11" s="62" t="s">
        <v>27</v>
      </c>
      <c r="C11" s="93">
        <v>5.7999999999999996E-3</v>
      </c>
    </row>
    <row r="12" spans="1:3" x14ac:dyDescent="0.3">
      <c r="B12" s="77" t="s">
        <v>74</v>
      </c>
      <c r="C12" s="90">
        <v>261.93459999999999</v>
      </c>
    </row>
    <row r="13" spans="1:3" x14ac:dyDescent="0.3">
      <c r="B13" s="62" t="s">
        <v>110</v>
      </c>
      <c r="C13" s="93">
        <v>1E-3</v>
      </c>
    </row>
    <row r="14" spans="1:3" x14ac:dyDescent="0.3">
      <c r="B14" s="62" t="s">
        <v>108</v>
      </c>
      <c r="C14" s="93">
        <v>261.93360000000001</v>
      </c>
    </row>
    <row r="15" spans="1:3" x14ac:dyDescent="0.3">
      <c r="B15" s="77" t="s">
        <v>78</v>
      </c>
      <c r="C15" s="90">
        <v>5.2860000000000005</v>
      </c>
    </row>
    <row r="16" spans="1:3" x14ac:dyDescent="0.3">
      <c r="B16" s="62" t="s">
        <v>91</v>
      </c>
      <c r="C16" s="93">
        <v>4.585</v>
      </c>
    </row>
    <row r="17" spans="2:3" x14ac:dyDescent="0.3">
      <c r="B17" s="62" t="s">
        <v>110</v>
      </c>
      <c r="C17" s="93">
        <v>1E-3</v>
      </c>
    </row>
    <row r="18" spans="2:3" x14ac:dyDescent="0.3">
      <c r="B18" s="62" t="s">
        <v>108</v>
      </c>
      <c r="C18" s="93">
        <v>0.7</v>
      </c>
    </row>
    <row r="19" spans="2:3" x14ac:dyDescent="0.3">
      <c r="B19" s="77" t="s">
        <v>79</v>
      </c>
      <c r="C19" s="90">
        <v>0.61780000000000002</v>
      </c>
    </row>
    <row r="20" spans="2:3" x14ac:dyDescent="0.3">
      <c r="B20" s="62" t="s">
        <v>91</v>
      </c>
      <c r="C20" s="93">
        <v>0.60399999999999998</v>
      </c>
    </row>
    <row r="21" spans="2:3" x14ac:dyDescent="0.3">
      <c r="B21" s="62" t="s">
        <v>110</v>
      </c>
      <c r="C21" s="93">
        <v>7.9000000000000008E-3</v>
      </c>
    </row>
    <row r="22" spans="2:3" x14ac:dyDescent="0.3">
      <c r="B22" s="62" t="s">
        <v>27</v>
      </c>
      <c r="C22" s="93">
        <v>5.8999999999999999E-3</v>
      </c>
    </row>
    <row r="23" spans="2:3" x14ac:dyDescent="0.3">
      <c r="B23" s="77" t="s">
        <v>76</v>
      </c>
      <c r="C23" s="90">
        <v>2.4119999999999999</v>
      </c>
    </row>
    <row r="24" spans="2:3" x14ac:dyDescent="0.3">
      <c r="B24" s="62" t="s">
        <v>91</v>
      </c>
      <c r="C24" s="93">
        <v>2.4</v>
      </c>
    </row>
    <row r="25" spans="2:3" x14ac:dyDescent="0.3">
      <c r="B25" s="62" t="s">
        <v>110</v>
      </c>
      <c r="C25" s="93">
        <v>1.2E-2</v>
      </c>
    </row>
    <row r="26" spans="2:3" x14ac:dyDescent="0.3">
      <c r="B26" s="77" t="s">
        <v>73</v>
      </c>
      <c r="C26" s="90">
        <v>23.964699999999997</v>
      </c>
    </row>
    <row r="27" spans="2:3" x14ac:dyDescent="0.3">
      <c r="B27" s="62" t="s">
        <v>91</v>
      </c>
      <c r="C27" s="93">
        <v>22.133199999999999</v>
      </c>
    </row>
    <row r="28" spans="2:3" x14ac:dyDescent="0.3">
      <c r="B28" s="62" t="s">
        <v>110</v>
      </c>
      <c r="C28" s="93">
        <v>1.8314999999999999</v>
      </c>
    </row>
    <row r="29" spans="2:3" x14ac:dyDescent="0.3">
      <c r="B29" s="77" t="s">
        <v>16</v>
      </c>
      <c r="C29" s="65">
        <v>579.93500000000006</v>
      </c>
    </row>
    <row r="30" spans="2:3" x14ac:dyDescent="0.3">
      <c r="B30" s="78" t="s">
        <v>104</v>
      </c>
      <c r="C30" s="59"/>
    </row>
    <row r="31" spans="2:3" x14ac:dyDescent="0.3">
      <c r="B31" s="58" t="s">
        <v>105</v>
      </c>
      <c r="C31" s="60"/>
    </row>
    <row r="32" spans="2:3" x14ac:dyDescent="0.3">
      <c r="B32" s="61"/>
      <c r="C32" s="64"/>
    </row>
    <row r="33" spans="2:3" x14ac:dyDescent="0.3">
      <c r="B33" s="58"/>
      <c r="C33" s="72"/>
    </row>
    <row r="34" spans="2:3" x14ac:dyDescent="0.3">
      <c r="B34" s="58"/>
      <c r="C34" s="72"/>
    </row>
    <row r="40" spans="2:3" x14ac:dyDescent="0.3">
      <c r="B40" s="58"/>
      <c r="C40" s="72"/>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I33" sqref="I33"/>
    </sheetView>
  </sheetViews>
  <sheetFormatPr defaultRowHeight="14" x14ac:dyDescent="0.3"/>
  <cols>
    <col min="1" max="1" width="32.25" bestFit="1" customWidth="1"/>
    <col min="2" max="2" width="16.08203125" bestFit="1" customWidth="1"/>
    <col min="3" max="8" width="11.83203125" bestFit="1" customWidth="1"/>
  </cols>
  <sheetData>
    <row r="1" spans="1:19" ht="20" x14ac:dyDescent="0.4">
      <c r="A1" s="2" t="s">
        <v>89</v>
      </c>
      <c r="B1" s="3"/>
      <c r="C1" s="3"/>
      <c r="D1" s="3"/>
      <c r="E1" s="3"/>
      <c r="F1" s="3"/>
      <c r="G1" s="3"/>
      <c r="J1" s="45"/>
      <c r="K1" s="46"/>
      <c r="L1" s="46"/>
      <c r="M1" s="46"/>
      <c r="N1" s="46"/>
      <c r="O1" s="46"/>
      <c r="P1" s="46"/>
      <c r="Q1" s="46"/>
      <c r="R1" s="44"/>
      <c r="S1" s="44"/>
    </row>
    <row r="2" spans="1:19" ht="20" x14ac:dyDescent="0.4">
      <c r="A2" s="2"/>
      <c r="B2" s="3"/>
      <c r="C2" s="3"/>
      <c r="D2" s="3"/>
      <c r="E2" s="3"/>
      <c r="F2" s="3"/>
      <c r="G2" s="3"/>
      <c r="J2" s="45"/>
      <c r="K2" s="46"/>
      <c r="L2" s="46"/>
      <c r="M2" s="46"/>
      <c r="N2" s="46"/>
      <c r="O2" s="46"/>
      <c r="P2" s="46"/>
      <c r="Q2" s="46"/>
      <c r="R2" s="44"/>
      <c r="S2" s="44"/>
    </row>
    <row r="3" spans="1:19" s="44" customFormat="1" ht="21" customHeight="1" x14ac:dyDescent="0.3">
      <c r="A3" s="1" t="s">
        <v>122</v>
      </c>
      <c r="B3" s="3"/>
      <c r="C3" s="3"/>
      <c r="D3" s="3"/>
      <c r="E3" s="3"/>
      <c r="F3" s="3"/>
      <c r="G3" s="3"/>
      <c r="J3"/>
      <c r="K3"/>
      <c r="L3"/>
      <c r="M3"/>
      <c r="N3"/>
      <c r="O3"/>
      <c r="P3"/>
      <c r="Q3"/>
      <c r="R3"/>
      <c r="S3"/>
    </row>
    <row r="4" spans="1:19" ht="20" x14ac:dyDescent="0.4">
      <c r="A4" s="2"/>
      <c r="B4" s="3"/>
      <c r="C4" s="3"/>
      <c r="D4" s="3"/>
      <c r="E4" s="3"/>
      <c r="F4" s="3"/>
      <c r="G4" s="3"/>
      <c r="K4" s="15"/>
      <c r="L4" s="15"/>
      <c r="M4" s="15"/>
      <c r="N4" s="15"/>
      <c r="O4" s="15"/>
      <c r="P4" s="15"/>
      <c r="Q4" s="15"/>
    </row>
    <row r="5" spans="1:19" ht="20" x14ac:dyDescent="0.4">
      <c r="A5" s="2"/>
      <c r="B5" s="3"/>
      <c r="C5" s="3"/>
      <c r="D5" s="3"/>
      <c r="E5" s="3"/>
      <c r="F5" s="3"/>
      <c r="G5" s="3"/>
      <c r="J5" s="3"/>
      <c r="K5" s="15"/>
      <c r="L5" s="15"/>
      <c r="M5" s="15"/>
      <c r="N5" s="15"/>
      <c r="O5" s="15"/>
      <c r="P5" s="15"/>
      <c r="Q5" s="15"/>
    </row>
    <row r="6" spans="1:19" ht="20" x14ac:dyDescent="0.4">
      <c r="A6" s="2"/>
      <c r="B6" s="3"/>
      <c r="C6" s="3"/>
      <c r="D6" s="3"/>
      <c r="E6" s="3"/>
      <c r="F6" s="3"/>
      <c r="G6" s="3"/>
      <c r="J6" s="15"/>
      <c r="K6" s="15"/>
      <c r="L6" s="15"/>
      <c r="M6" s="15"/>
      <c r="N6" s="15"/>
      <c r="O6" s="15"/>
      <c r="P6" s="15"/>
      <c r="Q6" s="15"/>
    </row>
    <row r="7" spans="1:19" ht="20" x14ac:dyDescent="0.4">
      <c r="A7" s="2"/>
      <c r="B7" s="3"/>
      <c r="C7" s="3"/>
      <c r="D7" s="3"/>
      <c r="E7" s="3"/>
      <c r="F7" s="3"/>
      <c r="G7" s="3"/>
      <c r="J7" s="15"/>
      <c r="K7" s="15"/>
      <c r="L7" s="15"/>
      <c r="M7" s="15"/>
      <c r="N7" s="15"/>
      <c r="O7" s="15"/>
      <c r="P7" s="15"/>
      <c r="Q7" s="15"/>
    </row>
    <row r="8" spans="1:19" ht="20" x14ac:dyDescent="0.4">
      <c r="A8" s="2"/>
      <c r="B8" s="3"/>
      <c r="C8" s="3"/>
      <c r="D8" s="3"/>
      <c r="E8" s="3"/>
      <c r="F8" s="3"/>
      <c r="G8" s="3"/>
      <c r="J8" s="15"/>
      <c r="K8" s="15"/>
      <c r="L8" s="15"/>
      <c r="M8" s="15"/>
      <c r="N8" s="15"/>
      <c r="O8" s="15"/>
      <c r="P8" s="15"/>
      <c r="Q8" s="15"/>
    </row>
    <row r="9" spans="1:19" ht="20" x14ac:dyDescent="0.4">
      <c r="A9" s="2"/>
      <c r="B9" s="3"/>
      <c r="C9" s="3"/>
      <c r="D9" s="3"/>
      <c r="E9" s="3"/>
      <c r="F9" s="3"/>
      <c r="G9" s="3"/>
      <c r="H9" s="13"/>
      <c r="J9" s="15"/>
      <c r="K9" s="15"/>
      <c r="L9" s="15"/>
      <c r="M9" s="15"/>
      <c r="N9" s="15"/>
      <c r="O9" s="15"/>
      <c r="P9" s="15"/>
      <c r="Q9" s="15"/>
    </row>
    <row r="10" spans="1:19" ht="20" x14ac:dyDescent="0.4">
      <c r="A10" s="2"/>
      <c r="B10" s="3"/>
      <c r="C10" s="3"/>
      <c r="D10" s="3"/>
      <c r="E10" s="3"/>
      <c r="F10" s="3"/>
      <c r="G10" s="3"/>
      <c r="H10" s="13"/>
      <c r="J10" s="15"/>
      <c r="K10" s="15"/>
      <c r="L10" s="15"/>
      <c r="M10" s="15"/>
      <c r="N10" s="15"/>
      <c r="O10" s="15"/>
      <c r="P10" s="15"/>
      <c r="Q10" s="15"/>
    </row>
    <row r="11" spans="1:19" ht="20" x14ac:dyDescent="0.4">
      <c r="A11" s="2"/>
      <c r="B11" s="3"/>
      <c r="C11" s="3"/>
      <c r="D11" s="3"/>
      <c r="E11" s="3"/>
      <c r="F11" s="3"/>
      <c r="G11" s="3"/>
      <c r="H11" s="13"/>
      <c r="J11" s="15"/>
      <c r="K11" s="15"/>
      <c r="L11" s="15"/>
      <c r="M11" s="15"/>
      <c r="N11" s="15"/>
      <c r="O11" s="15"/>
      <c r="P11" s="15"/>
      <c r="Q11" s="15"/>
    </row>
    <row r="12" spans="1:19" ht="20" x14ac:dyDescent="0.4">
      <c r="A12" s="2"/>
      <c r="B12" s="3"/>
      <c r="C12" s="3"/>
      <c r="D12" s="3"/>
      <c r="E12" s="3"/>
      <c r="F12" s="3"/>
      <c r="G12" s="3"/>
      <c r="H12" s="13"/>
      <c r="J12" s="15"/>
      <c r="K12" s="15"/>
      <c r="L12" s="15"/>
      <c r="M12" s="15"/>
      <c r="N12" s="15"/>
      <c r="O12" s="15"/>
      <c r="P12" s="15"/>
      <c r="Q12" s="15"/>
    </row>
    <row r="13" spans="1:19" ht="20" x14ac:dyDescent="0.4">
      <c r="A13" s="2"/>
      <c r="B13" s="3"/>
      <c r="C13" s="3"/>
      <c r="D13" s="3"/>
      <c r="E13" s="3"/>
      <c r="F13" s="3"/>
      <c r="G13" s="3"/>
      <c r="H13" s="13"/>
      <c r="J13" s="15"/>
      <c r="K13" s="15"/>
      <c r="L13" s="15"/>
      <c r="M13" s="15"/>
      <c r="N13" s="15"/>
      <c r="O13" s="15"/>
      <c r="P13" s="15"/>
      <c r="Q13" s="15"/>
    </row>
    <row r="14" spans="1:19" ht="20" x14ac:dyDescent="0.4">
      <c r="A14" s="2"/>
      <c r="B14" s="3"/>
      <c r="C14" s="3"/>
      <c r="D14" s="3"/>
      <c r="E14" s="3"/>
      <c r="F14" s="3"/>
      <c r="G14" s="3"/>
      <c r="H14" s="13"/>
      <c r="J14" s="15"/>
      <c r="K14" s="15"/>
      <c r="L14" s="15"/>
      <c r="M14" s="15"/>
      <c r="N14" s="15"/>
      <c r="O14" s="15"/>
      <c r="P14" s="15"/>
      <c r="Q14" s="15"/>
    </row>
    <row r="15" spans="1:19" ht="20" x14ac:dyDescent="0.4">
      <c r="A15" s="2"/>
      <c r="B15" s="3"/>
      <c r="C15" s="3"/>
      <c r="D15" s="3"/>
      <c r="E15" s="3"/>
      <c r="F15" s="3"/>
      <c r="G15" s="3"/>
      <c r="H15" s="13"/>
      <c r="J15" s="15"/>
      <c r="K15" s="15"/>
      <c r="L15" s="15"/>
      <c r="M15" s="15"/>
      <c r="N15" s="15"/>
      <c r="O15" s="15"/>
      <c r="P15" s="15"/>
      <c r="Q15" s="15"/>
    </row>
    <row r="16" spans="1:19" ht="20" x14ac:dyDescent="0.4">
      <c r="A16" s="2"/>
      <c r="B16" s="3"/>
      <c r="C16" s="3"/>
      <c r="D16" s="3"/>
      <c r="E16" s="3"/>
      <c r="F16" s="3"/>
      <c r="G16" s="3"/>
      <c r="J16" s="15"/>
      <c r="K16" s="15"/>
      <c r="L16" s="15"/>
      <c r="M16" s="15"/>
      <c r="N16" s="15"/>
      <c r="O16" s="15"/>
      <c r="P16" s="15"/>
      <c r="Q16" s="15"/>
    </row>
    <row r="17" spans="1:17" ht="20" x14ac:dyDescent="0.4">
      <c r="A17" s="2"/>
      <c r="B17" s="3"/>
      <c r="C17" s="3"/>
      <c r="D17" s="3"/>
      <c r="E17" s="3"/>
      <c r="F17" s="3"/>
      <c r="G17" s="3"/>
      <c r="J17" s="15"/>
      <c r="K17" s="15"/>
      <c r="L17" s="15"/>
      <c r="M17" s="15"/>
      <c r="N17" s="15"/>
      <c r="O17" s="15"/>
      <c r="P17" s="15"/>
      <c r="Q17" s="15"/>
    </row>
    <row r="18" spans="1:17" ht="20" x14ac:dyDescent="0.4">
      <c r="A18" s="2"/>
      <c r="B18" s="3"/>
      <c r="C18" s="3"/>
      <c r="D18" s="3"/>
      <c r="E18" s="3"/>
      <c r="F18" s="3"/>
      <c r="G18" s="3"/>
      <c r="J18" s="15"/>
      <c r="K18" s="15"/>
      <c r="L18" s="15"/>
      <c r="M18" s="15"/>
      <c r="N18" s="15"/>
      <c r="O18" s="15"/>
      <c r="P18" s="15"/>
      <c r="Q18" s="15"/>
    </row>
    <row r="19" spans="1:17" ht="20" x14ac:dyDescent="0.4">
      <c r="A19" s="2"/>
      <c r="B19" s="3"/>
      <c r="C19" s="3"/>
      <c r="D19" s="3"/>
      <c r="E19" s="3"/>
      <c r="F19" s="3"/>
      <c r="G19" s="3"/>
      <c r="J19" s="15"/>
      <c r="K19" s="15"/>
      <c r="L19" s="15"/>
      <c r="M19" s="15"/>
      <c r="N19" s="15"/>
      <c r="O19" s="15"/>
      <c r="P19" s="15"/>
      <c r="Q19" s="15"/>
    </row>
    <row r="20" spans="1:17" ht="20" x14ac:dyDescent="0.4">
      <c r="A20" s="2"/>
      <c r="B20" s="3"/>
      <c r="C20" s="3"/>
      <c r="D20" s="3"/>
      <c r="E20" s="3"/>
      <c r="F20" s="3"/>
      <c r="G20" s="3"/>
      <c r="J20" s="15"/>
      <c r="K20" s="15"/>
      <c r="L20" s="15"/>
      <c r="M20" s="15"/>
      <c r="N20" s="15"/>
      <c r="O20" s="15"/>
      <c r="P20" s="15"/>
      <c r="Q20" s="15"/>
    </row>
    <row r="21" spans="1:17" ht="20" x14ac:dyDescent="0.4">
      <c r="A21" s="2"/>
      <c r="B21" s="3"/>
      <c r="C21" s="3"/>
      <c r="D21" s="3"/>
      <c r="E21" s="3"/>
      <c r="F21" s="3"/>
      <c r="G21" s="3"/>
      <c r="J21" s="15"/>
      <c r="K21" s="15"/>
      <c r="L21" s="15"/>
      <c r="M21" s="15"/>
      <c r="N21" s="15"/>
      <c r="O21" s="15"/>
      <c r="P21" s="15"/>
      <c r="Q21" s="15"/>
    </row>
    <row r="24" spans="1:17" x14ac:dyDescent="0.3">
      <c r="A24" s="26"/>
      <c r="B24" s="99" t="s">
        <v>123</v>
      </c>
      <c r="C24" s="99"/>
      <c r="D24" s="99"/>
      <c r="E24" s="99"/>
      <c r="F24" s="99"/>
      <c r="G24" s="31"/>
    </row>
    <row r="25" spans="1:17" x14ac:dyDescent="0.3">
      <c r="A25" s="1" t="s">
        <v>19</v>
      </c>
      <c r="B25" s="18" t="s">
        <v>29</v>
      </c>
      <c r="C25" s="18" t="s">
        <v>20</v>
      </c>
      <c r="D25" s="18" t="s">
        <v>21</v>
      </c>
      <c r="E25" s="18" t="s">
        <v>22</v>
      </c>
      <c r="F25" s="18" t="s">
        <v>30</v>
      </c>
      <c r="G25" s="18" t="s">
        <v>16</v>
      </c>
    </row>
    <row r="26" spans="1:17" x14ac:dyDescent="0.3">
      <c r="A26" s="3" t="s">
        <v>6</v>
      </c>
      <c r="B26" s="20">
        <v>3.1190000000000002</v>
      </c>
      <c r="C26" s="20">
        <v>5.4879999999999995</v>
      </c>
      <c r="D26" s="20">
        <v>48.748800000000003</v>
      </c>
      <c r="E26" s="20">
        <v>168.56729999999999</v>
      </c>
      <c r="F26" s="52">
        <v>88.952600000000004</v>
      </c>
      <c r="G26" s="13">
        <f>SUM(B26:F26)</f>
        <v>314.87569999999999</v>
      </c>
    </row>
    <row r="27" spans="1:17" x14ac:dyDescent="0.3">
      <c r="A27" s="3" t="s">
        <v>8</v>
      </c>
      <c r="B27" s="20">
        <v>0.10979999999999999</v>
      </c>
      <c r="C27" s="20">
        <v>1.3000000000000001E-2</v>
      </c>
      <c r="D27" s="20">
        <v>7.6700000000000004E-2</v>
      </c>
      <c r="E27" s="20">
        <v>2.1904999999999997</v>
      </c>
      <c r="F27" s="52">
        <v>2.4E-2</v>
      </c>
      <c r="G27" s="13">
        <f t="shared" ref="G27:G31" si="0">SUM(B27:F27)</f>
        <v>2.4139999999999997</v>
      </c>
    </row>
    <row r="28" spans="1:17" x14ac:dyDescent="0.3">
      <c r="A28" s="3" t="s">
        <v>108</v>
      </c>
      <c r="B28" s="20"/>
      <c r="C28" s="20">
        <v>0</v>
      </c>
      <c r="D28" s="20">
        <v>0.7</v>
      </c>
      <c r="E28" s="20">
        <v>23.795000000000002</v>
      </c>
      <c r="F28" s="52">
        <v>238.1386</v>
      </c>
      <c r="G28" s="13">
        <f t="shared" si="0"/>
        <v>262.6336</v>
      </c>
    </row>
    <row r="29" spans="1:17" x14ac:dyDescent="0.3">
      <c r="A29" s="3" t="s">
        <v>11</v>
      </c>
      <c r="B29" s="20">
        <v>0</v>
      </c>
      <c r="C29" s="20">
        <v>0</v>
      </c>
      <c r="D29" s="20">
        <v>0</v>
      </c>
      <c r="E29" s="20">
        <v>0</v>
      </c>
      <c r="F29" s="52">
        <v>1.1699999999999999E-2</v>
      </c>
      <c r="G29" s="13">
        <f t="shared" si="0"/>
        <v>1.1699999999999999E-2</v>
      </c>
    </row>
    <row r="30" spans="1:17" x14ac:dyDescent="0.3">
      <c r="A30" s="3" t="s">
        <v>13</v>
      </c>
      <c r="B30" s="20">
        <v>0</v>
      </c>
      <c r="C30" s="20">
        <v>0</v>
      </c>
      <c r="D30" s="20">
        <v>0</v>
      </c>
      <c r="E30" s="20">
        <v>0</v>
      </c>
      <c r="F30" s="20">
        <v>0</v>
      </c>
      <c r="G30" s="13">
        <f t="shared" si="0"/>
        <v>0</v>
      </c>
    </row>
    <row r="31" spans="1:17" x14ac:dyDescent="0.3">
      <c r="A31" s="3" t="s">
        <v>15</v>
      </c>
      <c r="B31" s="20">
        <v>0</v>
      </c>
      <c r="C31" s="20">
        <v>0</v>
      </c>
      <c r="D31" s="20">
        <v>0</v>
      </c>
      <c r="E31" s="20">
        <v>0</v>
      </c>
      <c r="F31" s="20">
        <v>0</v>
      </c>
      <c r="G31" s="13">
        <f t="shared" si="0"/>
        <v>0</v>
      </c>
    </row>
    <row r="32" spans="1:17" x14ac:dyDescent="0.3">
      <c r="A32" s="3" t="s">
        <v>83</v>
      </c>
      <c r="B32" s="54">
        <v>0</v>
      </c>
      <c r="C32" s="54">
        <v>0</v>
      </c>
      <c r="D32" s="54">
        <v>0</v>
      </c>
      <c r="E32" s="54">
        <v>5.5372000000000021</v>
      </c>
      <c r="F32" s="52">
        <v>253.7174</v>
      </c>
      <c r="G32" s="13">
        <f>SUM(B32:F32)</f>
        <v>259.25459999999998</v>
      </c>
      <c r="J32" s="24"/>
    </row>
    <row r="33" spans="1:9" x14ac:dyDescent="0.3">
      <c r="A33" s="14" t="s">
        <v>16</v>
      </c>
      <c r="B33" s="53">
        <v>3.2288000000000001</v>
      </c>
      <c r="C33" s="53">
        <v>5.5009999999999994</v>
      </c>
      <c r="D33" s="53">
        <v>49.525500000000008</v>
      </c>
      <c r="E33" s="53">
        <v>200.09000000000003</v>
      </c>
      <c r="F33" s="53">
        <v>580.84429999999963</v>
      </c>
      <c r="G33" s="55">
        <f t="shared" ref="G33" si="1">SUM(B33:F33)</f>
        <v>839.1895999999997</v>
      </c>
      <c r="I33" s="24"/>
    </row>
    <row r="34" spans="1:9" x14ac:dyDescent="0.3">
      <c r="A34" s="76" t="s">
        <v>31</v>
      </c>
      <c r="B34" s="13"/>
      <c r="C34" s="13"/>
      <c r="D34" s="13"/>
      <c r="E34" s="13"/>
      <c r="F34" s="13"/>
      <c r="G34" s="13"/>
    </row>
    <row r="35" spans="1:9" x14ac:dyDescent="0.3">
      <c r="A35" s="76" t="s">
        <v>103</v>
      </c>
      <c r="B35" s="40"/>
      <c r="G35" s="13"/>
    </row>
    <row r="36" spans="1:9" x14ac:dyDescent="0.3">
      <c r="G36" s="13"/>
    </row>
    <row r="41" spans="1:9" x14ac:dyDescent="0.3">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zoomScale="70" zoomScaleNormal="70" workbookViewId="0">
      <selection activeCell="B40" sqref="B40"/>
    </sheetView>
  </sheetViews>
  <sheetFormatPr defaultRowHeight="14" x14ac:dyDescent="0.3"/>
  <cols>
    <col min="1" max="1" width="32.25" bestFit="1" customWidth="1"/>
    <col min="2" max="2" width="16.08203125" bestFit="1" customWidth="1"/>
    <col min="3" max="3" width="16.83203125" customWidth="1"/>
    <col min="4" max="6" width="11.83203125" bestFit="1" customWidth="1"/>
  </cols>
  <sheetData>
    <row r="1" spans="1:17" ht="20" x14ac:dyDescent="0.4">
      <c r="A1" s="2" t="s">
        <v>90</v>
      </c>
      <c r="B1" s="3"/>
      <c r="C1" s="3"/>
      <c r="D1" s="3"/>
      <c r="E1" s="3"/>
      <c r="F1" s="3"/>
      <c r="G1" s="3"/>
    </row>
    <row r="2" spans="1:17" s="44" customFormat="1" ht="20" x14ac:dyDescent="0.4">
      <c r="A2" s="45"/>
      <c r="B2" s="46"/>
      <c r="C2" s="46"/>
      <c r="D2" s="46"/>
      <c r="E2" s="46"/>
      <c r="F2" s="46"/>
      <c r="G2" s="46"/>
      <c r="J2" s="45"/>
      <c r="K2" s="46"/>
      <c r="L2" s="46"/>
      <c r="M2" s="46"/>
      <c r="N2" s="46"/>
      <c r="O2" s="46"/>
      <c r="P2" s="46"/>
      <c r="Q2" s="46"/>
    </row>
    <row r="3" spans="1:17" x14ac:dyDescent="0.3">
      <c r="A3" s="1" t="s">
        <v>124</v>
      </c>
      <c r="G3" s="15"/>
      <c r="J3" s="15"/>
      <c r="K3" s="15"/>
      <c r="L3" s="15"/>
      <c r="M3" s="15"/>
      <c r="N3" s="15"/>
      <c r="O3" s="15"/>
      <c r="P3" s="15"/>
      <c r="Q3" s="15"/>
    </row>
    <row r="4" spans="1:17" x14ac:dyDescent="0.3">
      <c r="G4" s="15"/>
      <c r="K4" s="15"/>
      <c r="L4" s="15"/>
      <c r="M4" s="15"/>
      <c r="N4" s="15"/>
      <c r="O4" s="15"/>
      <c r="P4" s="15"/>
      <c r="Q4" s="15"/>
    </row>
    <row r="5" spans="1:17" x14ac:dyDescent="0.3">
      <c r="G5" s="15"/>
      <c r="J5" s="3"/>
      <c r="K5" s="15"/>
      <c r="L5" s="15"/>
      <c r="M5" s="15"/>
      <c r="N5" s="15"/>
      <c r="O5" s="15"/>
      <c r="P5" s="15"/>
      <c r="Q5" s="15"/>
    </row>
    <row r="6" spans="1:17" x14ac:dyDescent="0.3">
      <c r="G6" s="15"/>
      <c r="J6" s="15"/>
      <c r="K6" s="15"/>
      <c r="L6" s="15"/>
      <c r="M6" s="15"/>
      <c r="N6" s="15"/>
      <c r="O6" s="15"/>
      <c r="P6" s="15"/>
      <c r="Q6" s="15"/>
    </row>
    <row r="7" spans="1:17" x14ac:dyDescent="0.3">
      <c r="G7" s="15"/>
      <c r="J7" s="15"/>
      <c r="K7" s="15"/>
      <c r="L7" s="15"/>
      <c r="M7" s="15"/>
      <c r="N7" s="15"/>
      <c r="O7" s="15"/>
      <c r="P7" s="15"/>
      <c r="Q7" s="15"/>
    </row>
    <row r="8" spans="1:17" x14ac:dyDescent="0.3">
      <c r="G8" s="15"/>
      <c r="J8" s="15"/>
      <c r="K8" s="15"/>
      <c r="L8" s="15"/>
      <c r="M8" s="15"/>
      <c r="N8" s="15"/>
      <c r="O8" s="15"/>
      <c r="P8" s="15"/>
      <c r="Q8" s="15"/>
    </row>
    <row r="9" spans="1:17" x14ac:dyDescent="0.3">
      <c r="G9" s="15"/>
      <c r="J9" s="15"/>
      <c r="K9" s="15"/>
      <c r="L9" s="15"/>
      <c r="M9" s="15"/>
      <c r="N9" s="15"/>
      <c r="O9" s="15"/>
      <c r="P9" s="15"/>
      <c r="Q9" s="15"/>
    </row>
    <row r="10" spans="1:17" x14ac:dyDescent="0.3">
      <c r="G10" s="15"/>
      <c r="J10" s="15"/>
      <c r="K10" s="15"/>
      <c r="L10" s="15"/>
      <c r="M10" s="15"/>
      <c r="N10" s="15"/>
      <c r="O10" s="15"/>
      <c r="P10" s="15"/>
      <c r="Q10" s="15"/>
    </row>
    <row r="11" spans="1:17" x14ac:dyDescent="0.3">
      <c r="G11" s="15"/>
      <c r="J11" s="15"/>
      <c r="K11" s="15"/>
      <c r="L11" s="15"/>
      <c r="M11" s="15"/>
      <c r="N11" s="15"/>
      <c r="O11" s="15"/>
      <c r="P11" s="15"/>
      <c r="Q11" s="15"/>
    </row>
    <row r="12" spans="1:17" x14ac:dyDescent="0.3">
      <c r="G12" s="15"/>
      <c r="J12" s="15"/>
      <c r="K12" s="15"/>
      <c r="L12" s="15"/>
      <c r="M12" s="15"/>
      <c r="N12" s="15"/>
      <c r="O12" s="15"/>
      <c r="P12" s="15"/>
      <c r="Q12" s="15"/>
    </row>
    <row r="13" spans="1:17" x14ac:dyDescent="0.3">
      <c r="G13" s="15"/>
      <c r="J13" s="15"/>
      <c r="K13" s="15"/>
      <c r="L13" s="15"/>
      <c r="M13" s="15"/>
      <c r="N13" s="15"/>
      <c r="O13" s="15"/>
      <c r="P13" s="15"/>
      <c r="Q13" s="15"/>
    </row>
    <row r="14" spans="1:17" x14ac:dyDescent="0.3">
      <c r="G14" s="15"/>
      <c r="J14" s="15"/>
      <c r="K14" s="15"/>
      <c r="L14" s="15"/>
      <c r="M14" s="15"/>
      <c r="N14" s="15"/>
      <c r="O14" s="15"/>
      <c r="P14" s="15"/>
      <c r="Q14" s="15"/>
    </row>
    <row r="15" spans="1:17" x14ac:dyDescent="0.3">
      <c r="G15" s="15"/>
      <c r="J15" s="15"/>
      <c r="K15" s="15"/>
      <c r="L15" s="15"/>
      <c r="M15" s="15"/>
      <c r="N15" s="15"/>
      <c r="O15" s="15"/>
      <c r="P15" s="15"/>
      <c r="Q15" s="15"/>
    </row>
    <row r="16" spans="1:17" x14ac:dyDescent="0.3">
      <c r="J16" s="15"/>
      <c r="K16" s="15"/>
      <c r="L16" s="15"/>
      <c r="M16" s="15"/>
      <c r="N16" s="15"/>
      <c r="O16" s="15"/>
      <c r="P16" s="15"/>
      <c r="Q16" s="15"/>
    </row>
    <row r="17" spans="1:17" x14ac:dyDescent="0.3">
      <c r="J17" s="15"/>
      <c r="K17" s="15"/>
      <c r="L17" s="15"/>
      <c r="M17" s="15"/>
      <c r="N17" s="15"/>
      <c r="O17" s="15"/>
      <c r="P17" s="15"/>
      <c r="Q17" s="15"/>
    </row>
    <row r="18" spans="1:17" x14ac:dyDescent="0.3">
      <c r="J18" s="15"/>
      <c r="K18" s="15"/>
      <c r="L18" s="15"/>
      <c r="M18" s="15"/>
      <c r="N18" s="15"/>
      <c r="O18" s="15"/>
      <c r="P18" s="15"/>
      <c r="Q18" s="15"/>
    </row>
    <row r="19" spans="1:17" x14ac:dyDescent="0.3">
      <c r="J19" s="15"/>
      <c r="K19" s="15"/>
      <c r="L19" s="15"/>
      <c r="M19" s="15"/>
      <c r="N19" s="15"/>
      <c r="O19" s="15"/>
      <c r="P19" s="15"/>
      <c r="Q19" s="15"/>
    </row>
    <row r="20" spans="1:17" x14ac:dyDescent="0.3">
      <c r="J20" s="15"/>
      <c r="K20" s="15"/>
      <c r="L20" s="15"/>
      <c r="M20" s="15"/>
      <c r="N20" s="15"/>
      <c r="O20" s="15"/>
      <c r="P20" s="15"/>
      <c r="Q20" s="15"/>
    </row>
    <row r="21" spans="1:17" x14ac:dyDescent="0.3">
      <c r="J21" s="15"/>
      <c r="K21" s="15"/>
      <c r="L21" s="15"/>
      <c r="M21" s="15"/>
      <c r="N21" s="15"/>
      <c r="O21" s="15"/>
      <c r="P21" s="15"/>
      <c r="Q21" s="15"/>
    </row>
    <row r="22" spans="1:17" x14ac:dyDescent="0.3">
      <c r="B22" s="16"/>
      <c r="J22" s="15"/>
      <c r="K22" s="15"/>
      <c r="L22" s="15"/>
      <c r="M22" s="15"/>
      <c r="N22" s="15"/>
      <c r="O22" s="15"/>
      <c r="P22" s="15"/>
      <c r="Q22" s="15"/>
    </row>
    <row r="23" spans="1:17" x14ac:dyDescent="0.3">
      <c r="J23" s="15"/>
      <c r="K23" s="15"/>
      <c r="L23" s="15"/>
      <c r="M23" s="15"/>
      <c r="N23" s="15"/>
      <c r="O23" s="15"/>
      <c r="P23" s="15"/>
      <c r="Q23" s="15"/>
    </row>
    <row r="24" spans="1:17" x14ac:dyDescent="0.3">
      <c r="J24" s="15"/>
      <c r="K24" s="30"/>
      <c r="L24" s="15"/>
      <c r="M24" s="15"/>
      <c r="N24" s="15"/>
      <c r="O24" s="15"/>
      <c r="P24" s="15"/>
      <c r="Q24" s="15"/>
    </row>
    <row r="26" spans="1:17" x14ac:dyDescent="0.3">
      <c r="A26" s="15"/>
      <c r="B26" s="15"/>
      <c r="C26" s="15"/>
      <c r="D26" s="15"/>
      <c r="E26" s="15"/>
      <c r="F26" s="15"/>
    </row>
    <row r="27" spans="1:17" x14ac:dyDescent="0.3">
      <c r="A27" s="28"/>
      <c r="B27" s="99" t="s">
        <v>123</v>
      </c>
      <c r="C27" s="99"/>
      <c r="D27" s="99"/>
      <c r="E27" s="99"/>
      <c r="F27" s="57"/>
    </row>
    <row r="28" spans="1:17" x14ac:dyDescent="0.3">
      <c r="A28" s="1" t="s">
        <v>19</v>
      </c>
      <c r="B28" s="18" t="s">
        <v>0</v>
      </c>
      <c r="C28" s="18" t="s">
        <v>18</v>
      </c>
      <c r="D28" s="18" t="s">
        <v>1</v>
      </c>
      <c r="E28" s="18" t="s">
        <v>2</v>
      </c>
      <c r="F28" s="18" t="s">
        <v>16</v>
      </c>
    </row>
    <row r="29" spans="1:17" x14ac:dyDescent="0.3">
      <c r="A29" s="3" t="s">
        <v>6</v>
      </c>
      <c r="B29" s="20">
        <v>202.09350000000001</v>
      </c>
      <c r="C29" s="20">
        <v>6.9850000000000003</v>
      </c>
      <c r="D29" s="20">
        <v>105.7972</v>
      </c>
      <c r="E29" s="20">
        <v>0</v>
      </c>
      <c r="F29" s="20">
        <f>SUM(B29:E29)</f>
        <v>314.87570000000005</v>
      </c>
    </row>
    <row r="30" spans="1:17" x14ac:dyDescent="0.3">
      <c r="A30" s="3" t="s">
        <v>8</v>
      </c>
      <c r="B30" s="20">
        <v>1.9511999999999996</v>
      </c>
      <c r="C30" s="20">
        <v>1.3000000000000001E-2</v>
      </c>
      <c r="D30" s="20">
        <v>0.44980000000000003</v>
      </c>
      <c r="E30" s="20">
        <v>0</v>
      </c>
      <c r="F30" s="20">
        <f t="shared" ref="F30:F35" si="0">SUM(B30:E30)</f>
        <v>2.4139999999999997</v>
      </c>
    </row>
    <row r="31" spans="1:17" x14ac:dyDescent="0.3">
      <c r="A31" s="3" t="s">
        <v>108</v>
      </c>
      <c r="B31" s="20">
        <v>76.577100000000002</v>
      </c>
      <c r="C31" s="20">
        <v>0.7</v>
      </c>
      <c r="D31" s="20">
        <v>185.35650000000001</v>
      </c>
      <c r="E31" s="20">
        <v>0</v>
      </c>
      <c r="F31" s="20">
        <f t="shared" si="0"/>
        <v>262.6336</v>
      </c>
    </row>
    <row r="32" spans="1:17" x14ac:dyDescent="0.3">
      <c r="A32" s="3" t="s">
        <v>11</v>
      </c>
      <c r="B32" s="20">
        <v>1.1699999999999999E-2</v>
      </c>
      <c r="C32" s="20">
        <v>0</v>
      </c>
      <c r="D32" s="20">
        <v>0</v>
      </c>
      <c r="E32" s="20">
        <v>0</v>
      </c>
      <c r="F32" s="20">
        <f t="shared" si="0"/>
        <v>1.1699999999999999E-2</v>
      </c>
    </row>
    <row r="33" spans="1:6" x14ac:dyDescent="0.3">
      <c r="A33" s="3" t="s">
        <v>13</v>
      </c>
      <c r="B33" s="20">
        <v>0</v>
      </c>
      <c r="C33" s="20">
        <v>0</v>
      </c>
      <c r="D33" s="20">
        <v>0</v>
      </c>
      <c r="E33" s="20">
        <v>0</v>
      </c>
      <c r="F33" s="20">
        <f t="shared" si="0"/>
        <v>0</v>
      </c>
    </row>
    <row r="34" spans="1:6" x14ac:dyDescent="0.3">
      <c r="A34" s="3" t="s">
        <v>15</v>
      </c>
      <c r="B34" s="20">
        <v>0</v>
      </c>
      <c r="C34" s="20">
        <v>0</v>
      </c>
      <c r="D34" s="20">
        <v>0</v>
      </c>
      <c r="E34" s="20">
        <v>0</v>
      </c>
      <c r="F34" s="20">
        <f t="shared" si="0"/>
        <v>0</v>
      </c>
    </row>
    <row r="35" spans="1:6" x14ac:dyDescent="0.3">
      <c r="A35" s="3" t="s">
        <v>83</v>
      </c>
      <c r="B35" s="29">
        <v>164.88830000000007</v>
      </c>
      <c r="C35" s="29">
        <v>5.3005000000000004</v>
      </c>
      <c r="D35" s="29">
        <v>88.314000000000007</v>
      </c>
      <c r="E35" s="29">
        <v>0.75179999999999991</v>
      </c>
      <c r="F35" s="20">
        <f t="shared" si="0"/>
        <v>259.2546000000001</v>
      </c>
    </row>
    <row r="36" spans="1:6" x14ac:dyDescent="0.3">
      <c r="A36" s="14" t="s">
        <v>16</v>
      </c>
      <c r="B36" s="53">
        <v>445.52179999999987</v>
      </c>
      <c r="C36" s="53">
        <v>12.998499999999998</v>
      </c>
      <c r="D36" s="53">
        <v>379.91749999999996</v>
      </c>
      <c r="E36" s="53">
        <v>0.75179999999999991</v>
      </c>
      <c r="F36" s="53">
        <f>SUM(B36:E36)</f>
        <v>839.18959999999981</v>
      </c>
    </row>
    <row r="37" spans="1:6" x14ac:dyDescent="0.3">
      <c r="A37" s="27" t="s">
        <v>31</v>
      </c>
      <c r="B37" s="56"/>
      <c r="C37" s="56"/>
      <c r="D37" s="56"/>
      <c r="E37" s="56"/>
      <c r="F37" s="56"/>
    </row>
    <row r="38" spans="1:6" x14ac:dyDescent="0.3">
      <c r="A38" s="76" t="s">
        <v>102</v>
      </c>
      <c r="B38" s="40"/>
      <c r="C38" s="19"/>
      <c r="D38" s="84"/>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Gardner, Christopher (MMO)</cp:lastModifiedBy>
  <dcterms:created xsi:type="dcterms:W3CDTF">2021-06-08T16:46:26Z</dcterms:created>
  <dcterms:modified xsi:type="dcterms:W3CDTF">2023-01-19T09:28:23Z</dcterms:modified>
</cp:coreProperties>
</file>