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fishstat\Callum\NQS\Publication\Final\2022\"/>
    </mc:Choice>
  </mc:AlternateContent>
  <xr:revisionPtr revIDLastSave="0" documentId="13_ncr:1_{1E193271-8447-4533-993E-7FB0062A4EBC}" xr6:coauthVersionLast="47" xr6:coauthVersionMax="47" xr10:uidLastSave="{00000000-0000-0000-0000-000000000000}"/>
  <bookViews>
    <workbookView xWindow="-120" yWindow="-120" windowWidth="20730" windowHeight="1116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5" l="1"/>
  <c r="E51" i="5"/>
  <c r="G32" i="7"/>
  <c r="G27" i="7"/>
  <c r="G28" i="7"/>
  <c r="G29" i="7"/>
  <c r="G30" i="7"/>
  <c r="G31" i="7"/>
  <c r="G33" i="7"/>
  <c r="E53" i="5"/>
  <c r="E47" i="5"/>
  <c r="E48" i="5"/>
  <c r="E49" i="5"/>
  <c r="E31" i="5"/>
  <c r="E23" i="5"/>
  <c r="E14" i="5"/>
  <c r="E11" i="5"/>
  <c r="E7" i="5"/>
  <c r="E8" i="5"/>
  <c r="E9" i="5"/>
  <c r="E10" i="5"/>
  <c r="E15" i="5"/>
  <c r="E16" i="5"/>
  <c r="E17" i="5"/>
  <c r="E18" i="5"/>
  <c r="E19" i="5"/>
  <c r="E20" i="5"/>
  <c r="E21" i="5"/>
  <c r="E22" i="5"/>
  <c r="E24" i="5"/>
  <c r="E25" i="5"/>
  <c r="E26" i="5"/>
  <c r="E27" i="5"/>
  <c r="E28" i="5"/>
  <c r="E29" i="5"/>
  <c r="E30" i="5"/>
  <c r="E32" i="5"/>
  <c r="E33" i="5"/>
  <c r="E34" i="5"/>
  <c r="E35" i="5"/>
  <c r="E36" i="5"/>
  <c r="E37" i="5"/>
  <c r="E38" i="5"/>
  <c r="E39" i="5"/>
  <c r="E40" i="5"/>
  <c r="E41" i="5"/>
  <c r="E42" i="5"/>
  <c r="E43" i="5"/>
  <c r="E44" i="5"/>
  <c r="E45" i="5"/>
  <c r="E46" i="5"/>
  <c r="E63" i="5"/>
  <c r="E64" i="5"/>
  <c r="E65" i="5"/>
  <c r="E13" i="5"/>
  <c r="E12" i="5"/>
  <c r="G26" i="7" l="1"/>
  <c r="F36" i="9" l="1"/>
  <c r="F32" i="9"/>
  <c r="F33" i="9"/>
  <c r="F34" i="9"/>
  <c r="F35" i="9"/>
  <c r="F29" i="9"/>
  <c r="F30" i="9"/>
  <c r="F31" i="9"/>
</calcChain>
</file>

<file path=xl/sharedStrings.xml><?xml version="1.0" encoding="utf-8"?>
<sst xmlns="http://schemas.openxmlformats.org/spreadsheetml/2006/main" count="184" uniqueCount="125">
  <si>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</si>
  <si>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</si>
  <si>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</si>
  <si>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</si>
  <si>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</si>
  <si>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</si>
  <si>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</si>
  <si>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</si>
  <si>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</si>
  <si>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</si>
  <si>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</si>
  <si>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</si>
  <si>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</si>
  <si>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</si>
  <si>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</si>
  <si>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</si>
  <si>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</si>
  <si>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</si>
  <si>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</si>
  <si>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</si>
  <si>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</si>
  <si>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</si>
  <si>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</si>
  <si>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</si>
  <si>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</si>
  <si>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</si>
  <si>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</si>
  <si>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</si>
  <si>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</si>
  <si>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</si>
  <si>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</si>
  <si>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</si>
  <si>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</si>
  <si>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</si>
  <si>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</si>
  <si>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</si>
  <si>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</si>
  <si>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</si>
  <si>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</si>
  <si>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</si>
  <si>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</si>
  <si>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</si>
  <si>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</si>
  <si>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</si>
  <si>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</si>
  <si>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</si>
  <si>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</si>
  <si>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</si>
  <si>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</si>
  <si>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</si>
  <si>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</si>
  <si>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</si>
  <si>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</si>
  <si>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</si>
  <si>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</si>
  <si>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</si>
  <si>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</si>
  <si>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Sea Breams</t>
  </si>
  <si>
    <t>Scallops</t>
  </si>
  <si>
    <t>Squid</t>
  </si>
  <si>
    <t>Mixed Squid and Octopi</t>
  </si>
  <si>
    <t>Lesser Spotted Dog</t>
  </si>
  <si>
    <t>Starry Smooth Hound</t>
  </si>
  <si>
    <t>Turbot</t>
  </si>
  <si>
    <t>Whelks</t>
  </si>
  <si>
    <t>Greater Weever</t>
  </si>
  <si>
    <t>Shortfin squids</t>
  </si>
  <si>
    <t>Common Skate(Blue/Grey)</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</si>
  <si>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</si>
  <si>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</si>
  <si>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</si>
  <si>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</si>
  <si>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</si>
  <si>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</si>
  <si>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</si>
  <si>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</si>
  <si>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</si>
  <si>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West of Scotland</t>
  </si>
  <si>
    <t>Central North Sea</t>
  </si>
  <si>
    <t>Irish Sea</t>
  </si>
  <si>
    <t>Bay of Biscay - Central</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</si>
  <si>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</si>
  <si>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</si>
  <si>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</si>
  <si>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</si>
  <si>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</si>
  <si>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</si>
  <si>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</si>
  <si>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</si>
  <si>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</si>
  <si>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</si>
  <si>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</si>
  <si>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</si>
  <si>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</si>
  <si>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</si>
  <si>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</si>
  <si>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</si>
  <si>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</si>
  <si>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</si>
  <si>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</si>
  <si>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</si>
  <si>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</si>
  <si>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</si>
  <si>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</si>
  <si>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</si>
  <si>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</si>
  <si>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</si>
  <si>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</si>
  <si>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</si>
  <si>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Great Atlantic Scallop</t>
  </si>
  <si>
    <t>Shellfish</t>
  </si>
  <si>
    <t>Surmullet</t>
  </si>
  <si>
    <t>Lobster</t>
  </si>
  <si>
    <t>Landings of NQS in November 2022 by Main Species and Vessel Length Group</t>
  </si>
  <si>
    <t>November 2022 (Live weight tonnes)</t>
  </si>
  <si>
    <t>Landings of NQS in November 2022 by species and vessel nationality</t>
  </si>
  <si>
    <t>Provisional Non-Quota uptake by UK vessels in EU waters November 2022</t>
  </si>
  <si>
    <t>Live weight landings (t) of NQS for November 2022 by species</t>
  </si>
  <si>
    <t>Live weight landings (t) of NQS 6 Main species for November 2022 by area.</t>
  </si>
  <si>
    <t>Live weight landings (t) of NQS for November 2022 by vessel length group.</t>
  </si>
  <si>
    <t>Live weight landings (t) for November 2022 by vessel nationality.</t>
  </si>
  <si>
    <t>European flying squid</t>
  </si>
  <si>
    <t>UK fleet landings in EU waters - based on reported zone of capture by species in November 2022</t>
  </si>
  <si>
    <t>UK fleet landings in EU waters based on reported zone of capture by area in November 2022</t>
  </si>
  <si>
    <t>This workbook was updated 16th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</si>
</sst>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8">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xf numFmtId="1" fontId="0" fillId="0" borderId="0" xfId="0" applyNumberFormat="1" applyFont="1" applyBorder="1"/>
    <xf numFmtId="1" fontId="0" fillId="0" borderId="0" xfId="0" applyNumberFormat="1" applyFont="1"/>
    <xf numFmtId="3" fontId="0" fillId="0" borderId="0" xfId="0" applyNumberFormat="1" applyFont="1" applyBorder="1"/>
    <xf numFmtId="1" fontId="0" fillId="0" borderId="0" xfId="0" applyNumberFormat="1" applyFont="1" applyFill="1" applyBorder="1"/>
    <xf numFmtId="1" fontId="0" fillId="0" borderId="0" xfId="0" applyNumberFormat="1" applyFill="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320.52849999999989</c:v>
                </c:pt>
                <c:pt idx="1">
                  <c:v>397.76989999999989</c:v>
                </c:pt>
                <c:pt idx="2">
                  <c:v>444.44669999999991</c:v>
                </c:pt>
                <c:pt idx="3">
                  <c:v>516.52049999999986</c:v>
                </c:pt>
                <c:pt idx="4">
                  <c:v>692.74869999999987</c:v>
                </c:pt>
                <c:pt idx="5">
                  <c:v>943.01909999999998</c:v>
                </c:pt>
                <c:pt idx="6">
                  <c:v>1245.8102000000001</c:v>
                </c:pt>
                <c:pt idx="7">
                  <c:v>2100.5218000000004</c:v>
                </c:pt>
                <c:pt idx="8">
                  <c:v>2710.4547000000007</c:v>
                </c:pt>
                <c:pt idx="9">
                  <c:v>3522.6660000000006</c:v>
                </c:pt>
                <c:pt idx="10">
                  <c:v>4298.5421000000006</c:v>
                </c:pt>
                <c:pt idx="11">
                  <c:v>4845.1723000000002</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274.80619999999999</c:v>
                </c:pt>
                <c:pt idx="1">
                  <c:v>372.1309</c:v>
                </c:pt>
                <c:pt idx="2">
                  <c:v>467.94349999999997</c:v>
                </c:pt>
                <c:pt idx="3">
                  <c:v>554.2758</c:v>
                </c:pt>
                <c:pt idx="4">
                  <c:v>691.41020000000003</c:v>
                </c:pt>
                <c:pt idx="5">
                  <c:v>948.5766000000001</c:v>
                </c:pt>
                <c:pt idx="6">
                  <c:v>1449.0350000000001</c:v>
                </c:pt>
                <c:pt idx="7">
                  <c:v>1958.4840000000002</c:v>
                </c:pt>
                <c:pt idx="8">
                  <c:v>2467.5794000000001</c:v>
                </c:pt>
                <c:pt idx="9">
                  <c:v>3014.79</c:v>
                </c:pt>
                <c:pt idx="10">
                  <c:v>3482.9312999999997</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227.47829999999999</c:v>
                </c:pt>
                <c:pt idx="1">
                  <c:v>1.9483000000000001</c:v>
                </c:pt>
                <c:pt idx="2">
                  <c:v>180.661</c:v>
                </c:pt>
                <c:pt idx="3">
                  <c:v>6.0000000000000001E-3</c:v>
                </c:pt>
                <c:pt idx="4">
                  <c:v>0</c:v>
                </c:pt>
                <c:pt idx="5">
                  <c:v>0</c:v>
                </c:pt>
                <c:pt idx="6" formatCode="0">
                  <c:v>105.22190000000001</c:v>
                </c:pt>
                <c:pt idx="7">
                  <c:v>515.31550000000004</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19.363</c:v>
                </c:pt>
                <c:pt idx="1">
                  <c:v>4.2800000000000005E-2</c:v>
                </c:pt>
                <c:pt idx="2">
                  <c:v>0</c:v>
                </c:pt>
                <c:pt idx="3">
                  <c:v>0</c:v>
                </c:pt>
                <c:pt idx="4">
                  <c:v>0</c:v>
                </c:pt>
                <c:pt idx="5">
                  <c:v>0</c:v>
                </c:pt>
                <c:pt idx="6" formatCode="0">
                  <c:v>24.315600000000003</c:v>
                </c:pt>
                <c:pt idx="7">
                  <c:v>43.721400000000003</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221.29999999999998</c:v>
                </c:pt>
                <c:pt idx="1">
                  <c:v>0.2165</c:v>
                </c:pt>
                <c:pt idx="2">
                  <c:v>339.98410000000001</c:v>
                </c:pt>
                <c:pt idx="3">
                  <c:v>0.13500000000000001</c:v>
                </c:pt>
                <c:pt idx="4">
                  <c:v>0</c:v>
                </c:pt>
                <c:pt idx="5">
                  <c:v>0</c:v>
                </c:pt>
                <c:pt idx="6" formatCode="0">
                  <c:v>44.692699999999988</c:v>
                </c:pt>
                <c:pt idx="7">
                  <c:v>606.32830000000013</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1.6240000000000001</c:v>
                </c:pt>
                <c:pt idx="7">
                  <c:v>1.6240000000000001</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7.2071999999999967</c:v>
                </c:pt>
                <c:pt idx="1">
                  <c:v>9.0442999999999962</c:v>
                </c:pt>
                <c:pt idx="2">
                  <c:v>11.746799999999997</c:v>
                </c:pt>
                <c:pt idx="3">
                  <c:v>15.549399999999997</c:v>
                </c:pt>
                <c:pt idx="4">
                  <c:v>20.378399999999996</c:v>
                </c:pt>
                <c:pt idx="5">
                  <c:v>27.386499999999998</c:v>
                </c:pt>
                <c:pt idx="6">
                  <c:v>33.5884</c:v>
                </c:pt>
                <c:pt idx="7">
                  <c:v>42.918100000000003</c:v>
                </c:pt>
                <c:pt idx="8">
                  <c:v>46.273200000000003</c:v>
                </c:pt>
                <c:pt idx="9">
                  <c:v>48.903500000000001</c:v>
                </c:pt>
                <c:pt idx="10">
                  <c:v>51.602699999999999</c:v>
                </c:pt>
                <c:pt idx="11">
                  <c:v>55.0608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5.1527000000000003</c:v>
                </c:pt>
                <c:pt idx="3">
                  <c:v>8.5180000000000007</c:v>
                </c:pt>
                <c:pt idx="4">
                  <c:v>17.8994</c:v>
                </c:pt>
                <c:pt idx="5">
                  <c:v>25.456</c:v>
                </c:pt>
                <c:pt idx="6">
                  <c:v>33.0672</c:v>
                </c:pt>
                <c:pt idx="7">
                  <c:v>36.235199999999999</c:v>
                </c:pt>
                <c:pt idx="8">
                  <c:v>39.9482</c:v>
                </c:pt>
                <c:pt idx="9">
                  <c:v>41.705100000000002</c:v>
                </c:pt>
                <c:pt idx="10">
                  <c:v>43.912700000000001</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176.84360000000001</c:v>
                </c:pt>
                <c:pt idx="1">
                  <c:v>381.86190000000005</c:v>
                </c:pt>
                <c:pt idx="2">
                  <c:v>477.17970000000003</c:v>
                </c:pt>
                <c:pt idx="3">
                  <c:v>478.47250000000003</c:v>
                </c:pt>
                <c:pt idx="4">
                  <c:v>807.7976000000001</c:v>
                </c:pt>
                <c:pt idx="5">
                  <c:v>1846.211</c:v>
                </c:pt>
                <c:pt idx="6">
                  <c:v>2736.2986000000001</c:v>
                </c:pt>
                <c:pt idx="7">
                  <c:v>3387.7208000000001</c:v>
                </c:pt>
                <c:pt idx="8">
                  <c:v>4102.8508000000002</c:v>
                </c:pt>
                <c:pt idx="9">
                  <c:v>4437.1729999999998</c:v>
                </c:pt>
                <c:pt idx="10">
                  <c:v>4636.7938999999997</c:v>
                </c:pt>
                <c:pt idx="11">
                  <c:v>4793.7133999999996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717.45050000000003</c:v>
                </c:pt>
                <c:pt idx="2">
                  <c:v>1162.1687000000002</c:v>
                </c:pt>
                <c:pt idx="3">
                  <c:v>1337.3258000000001</c:v>
                </c:pt>
                <c:pt idx="4">
                  <c:v>1947.2418000000002</c:v>
                </c:pt>
                <c:pt idx="5">
                  <c:v>2523.8827000000001</c:v>
                </c:pt>
                <c:pt idx="6">
                  <c:v>3552.9668000000001</c:v>
                </c:pt>
                <c:pt idx="7">
                  <c:v>4339.4793</c:v>
                </c:pt>
                <c:pt idx="8">
                  <c:v>5014.0275999999994</c:v>
                </c:pt>
                <c:pt idx="9">
                  <c:v>6703.2007999999987</c:v>
                </c:pt>
                <c:pt idx="10">
                  <c:v>7223.8458999999984</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15.661000000000001</c:v>
                </c:pt>
                <c:pt idx="2">
                  <c:v>15.776000000000002</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7.5470999999999995</c:v>
                </c:pt>
                <c:pt idx="1">
                  <c:v>10.7074</c:v>
                </c:pt>
                <c:pt idx="2">
                  <c:v>87.932700000000011</c:v>
                </c:pt>
                <c:pt idx="3">
                  <c:v>156.3991</c:v>
                </c:pt>
                <c:pt idx="4">
                  <c:v>301.8186</c:v>
                </c:pt>
                <c:pt idx="5">
                  <c:v>560.29819999999995</c:v>
                </c:pt>
                <c:pt idx="6">
                  <c:v>681.38149999999996</c:v>
                </c:pt>
                <c:pt idx="7">
                  <c:v>823.31919999999991</c:v>
                </c:pt>
                <c:pt idx="8">
                  <c:v>848.59499999999991</c:v>
                </c:pt>
                <c:pt idx="9">
                  <c:v>860.2136999999999</c:v>
                </c:pt>
                <c:pt idx="10">
                  <c:v>916.7906999999999</c:v>
                </c:pt>
                <c:pt idx="11">
                  <c:v>916.80069999999989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3.9283000000000001</c:v>
                </c:pt>
                <c:pt idx="3">
                  <c:v>10.081300000000001</c:v>
                </c:pt>
                <c:pt idx="4">
                  <c:v>42.917299999999997</c:v>
                </c:pt>
                <c:pt idx="5">
                  <c:v>91.3673</c:v>
                </c:pt>
                <c:pt idx="6">
                  <c:v>91.465299999999999</c:v>
                </c:pt>
                <c:pt idx="7">
                  <c:v>91.726299999999995</c:v>
                </c:pt>
                <c:pt idx="8">
                  <c:v>91.846299999999999</c:v>
                </c:pt>
                <c:pt idx="9">
                  <c:v>91.846299999999999</c:v>
                </c:pt>
                <c:pt idx="10">
                  <c:v>91.846299999999999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765.04109999999935</c:v>
                </c:pt>
                <c:pt idx="1">
                  <c:v>1180.0384999999987</c:v>
                </c:pt>
                <c:pt idx="2">
                  <c:v>1512.4276999999988</c:v>
                </c:pt>
                <c:pt idx="3">
                  <c:v>1739.6273999999992</c:v>
                </c:pt>
                <c:pt idx="4">
                  <c:v>2542.7022999999981</c:v>
                </c:pt>
                <c:pt idx="5">
                  <c:v>4223.3479999999945</c:v>
                </c:pt>
                <c:pt idx="6">
                  <c:v>5651.560299999991</c:v>
                </c:pt>
                <c:pt idx="7">
                  <c:v>7423.5454999999911</c:v>
                </c:pt>
                <c:pt idx="8">
                  <c:v>8903.2755999999899</c:v>
                </c:pt>
                <c:pt idx="9">
                  <c:v>10167.013899999991</c:v>
                </c:pt>
                <c:pt idx="10">
                  <c:v>11333.95869999999</c:v>
                </c:pt>
                <c:pt idx="11">
                  <c:v>12150.76449999999</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865.35560000000009</c:v>
                </c:pt>
                <c:pt idx="1">
                  <c:v>1349.0120999999997</c:v>
                </c:pt>
                <c:pt idx="2">
                  <c:v>2007.3920999999991</c:v>
                </c:pt>
                <c:pt idx="3">
                  <c:v>2369.6234999999992</c:v>
                </c:pt>
                <c:pt idx="4">
                  <c:v>3297.1790999999989</c:v>
                </c:pt>
                <c:pt idx="5">
                  <c:v>4314.9570999999987</c:v>
                </c:pt>
                <c:pt idx="6">
                  <c:v>5945.5518999999995</c:v>
                </c:pt>
                <c:pt idx="7">
                  <c:v>7346.9384999999984</c:v>
                </c:pt>
                <c:pt idx="8">
                  <c:v>8612.1683999999987</c:v>
                </c:pt>
                <c:pt idx="9">
                  <c:v>10967.5684</c:v>
                </c:pt>
                <c:pt idx="10">
                  <c:v>12134.5576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3.2890000000000001</c:v>
                </c:pt>
                <c:pt idx="7">
                  <c:v>3.2890000000000001</c:v>
                </c:pt>
                <c:pt idx="8">
                  <c:v>3.2890000000000001</c:v>
                </c:pt>
                <c:pt idx="9">
                  <c:v>3.2890000000000001</c:v>
                </c:pt>
                <c:pt idx="10">
                  <c:v>3.2890000000000001</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252.90469999999993</c:v>
                </c:pt>
                <c:pt idx="1">
                  <c:v>364.99399999999991</c:v>
                </c:pt>
                <c:pt idx="2">
                  <c:v>475.34579999999988</c:v>
                </c:pt>
                <c:pt idx="3">
                  <c:v>555.99389999999994</c:v>
                </c:pt>
                <c:pt idx="4">
                  <c:v>702.5150000000001</c:v>
                </c:pt>
                <c:pt idx="5">
                  <c:v>825.22820000000002</c:v>
                </c:pt>
                <c:pt idx="6">
                  <c:v>932.97860000000003</c:v>
                </c:pt>
                <c:pt idx="7">
                  <c:v>1047.5426</c:v>
                </c:pt>
                <c:pt idx="8">
                  <c:v>1150.6569</c:v>
                </c:pt>
                <c:pt idx="9">
                  <c:v>1252.7027</c:v>
                </c:pt>
                <c:pt idx="10">
                  <c:v>1384.7433000000001</c:v>
                </c:pt>
                <c:pt idx="11">
                  <c:v>1494.5313000000001</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154.08200000000008</c:v>
                </c:pt>
                <c:pt idx="1">
                  <c:v>255.95480000000009</c:v>
                </c:pt>
                <c:pt idx="2">
                  <c:v>367.56990000000008</c:v>
                </c:pt>
                <c:pt idx="3">
                  <c:v>457.34770000000015</c:v>
                </c:pt>
                <c:pt idx="4">
                  <c:v>593.62560000000019</c:v>
                </c:pt>
                <c:pt idx="5">
                  <c:v>720.37590000000023</c:v>
                </c:pt>
                <c:pt idx="6">
                  <c:v>809.5980000000003</c:v>
                </c:pt>
                <c:pt idx="7">
                  <c:v>911.43110000000036</c:v>
                </c:pt>
                <c:pt idx="8">
                  <c:v>989.11930000000029</c:v>
                </c:pt>
                <c:pt idx="9">
                  <c:v>1106.2196000000004</c:v>
                </c:pt>
                <c:pt idx="10">
                  <c:v>1282.0738000000003</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2.145</c:v>
                </c:pt>
                <c:pt idx="1">
                  <c:v>0</c:v>
                </c:pt>
                <c:pt idx="2">
                  <c:v>0.72</c:v>
                </c:pt>
                <c:pt idx="3">
                  <c:v>0</c:v>
                </c:pt>
                <c:pt idx="4">
                  <c:v>0</c:v>
                </c:pt>
                <c:pt idx="5">
                  <c:v>0</c:v>
                </c:pt>
                <c:pt idx="6">
                  <c:v>0</c:v>
                </c:pt>
                <c:pt idx="7">
                  <c:v>2.8650000000000002</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17.218</c:v>
                </c:pt>
                <c:pt idx="1">
                  <c:v>4.2800000000000005E-2</c:v>
                </c:pt>
                <c:pt idx="2">
                  <c:v>0</c:v>
                </c:pt>
                <c:pt idx="3">
                  <c:v>0</c:v>
                </c:pt>
                <c:pt idx="4">
                  <c:v>0</c:v>
                </c:pt>
                <c:pt idx="5">
                  <c:v>0</c:v>
                </c:pt>
                <c:pt idx="6">
                  <c:v>0.45679999999999998</c:v>
                </c:pt>
                <c:pt idx="7">
                  <c:v>17.2608</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70.346299999999999</c:v>
                </c:pt>
                <c:pt idx="1">
                  <c:v>9.6000000000000002E-2</c:v>
                </c:pt>
                <c:pt idx="2">
                  <c:v>1.9589000000000001</c:v>
                </c:pt>
                <c:pt idx="3">
                  <c:v>0</c:v>
                </c:pt>
                <c:pt idx="4">
                  <c:v>0</c:v>
                </c:pt>
                <c:pt idx="5">
                  <c:v>0</c:v>
                </c:pt>
                <c:pt idx="6">
                  <c:v>3.9E-2</c:v>
                </c:pt>
                <c:pt idx="7">
                  <c:v>72.440200000000004</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302.40170000000001</c:v>
                </c:pt>
                <c:pt idx="1">
                  <c:v>2.0306999999999999</c:v>
                </c:pt>
                <c:pt idx="2">
                  <c:v>78.915499999999994</c:v>
                </c:pt>
                <c:pt idx="3">
                  <c:v>0</c:v>
                </c:pt>
                <c:pt idx="4">
                  <c:v>0</c:v>
                </c:pt>
                <c:pt idx="5">
                  <c:v>0</c:v>
                </c:pt>
                <c:pt idx="6">
                  <c:v>24.289900000000003</c:v>
                </c:pt>
                <c:pt idx="7">
                  <c:v>407.63779999999997</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76.030300000000011</c:v>
                </c:pt>
                <c:pt idx="1">
                  <c:v>3.8100000000000002E-2</c:v>
                </c:pt>
                <c:pt idx="2">
                  <c:v>439.05070000000001</c:v>
                </c:pt>
                <c:pt idx="3">
                  <c:v>0.14100000000000001</c:v>
                </c:pt>
                <c:pt idx="4">
                  <c:v>0</c:v>
                </c:pt>
                <c:pt idx="5">
                  <c:v>0</c:v>
                </c:pt>
                <c:pt idx="6">
                  <c:v>151.52529999999996</c:v>
                </c:pt>
                <c:pt idx="7">
                  <c:v>666.78540000000021</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November in both 2021 &amp; 2022 consisted mostly of Shellfish (94 per cent and 92 per cent respectively). This is driven by high uptake of Great Atlantic Scallops and Edible Crab which are both important economic species for the UK fleet. Landings of Great Atlantic Scallops by UK vessels in EU waters made 45 per cent of total NQS landings in November 2022. </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a:t>
          </a:r>
          <a:r>
            <a:rPr lang="en-GB" sz="1100" baseline="0">
              <a:latin typeface="Arial" panose="020B0604020202020204" pitchFamily="34" charset="0"/>
              <a:cs typeface="Arial" panose="020B0604020202020204" pitchFamily="34" charset="0"/>
            </a:rPr>
            <a:t> for the highest proportion (57 per cent) of NQS landings in EU waters with the 15-24m vessels accounting for the second highest proportion (35 per cent) (T3). Scottish vessels again landed the highest quantity of NQS in November 2022 (52 per cent), due to the Scottish fleet heavily targeting Great Atlantic Scallop stocks (T4). English vessels mostly accounted for the rest of NQS landed in November 2022 (44 per cent).</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C15" sqref="C15"/>
    </sheetView>
  </sheetViews>
  <sheetFormatPr defaultRowHeight="14.25" x14ac:dyDescent="0.2"/>
  <cols>
    <col min="5" max="5" width="27.625" customWidth="1"/>
    <col min="6" max="6" width="10.125" customWidth="1"/>
  </cols>
  <sheetData>
    <row r="1" spans="5:6" ht="20.25" x14ac:dyDescent="0.3">
      <c r="E1" s="21" t="s">
        <v>116</v>
      </c>
    </row>
    <row r="3" spans="5:6" x14ac:dyDescent="0.2">
      <c r="E3" s="17" t="s">
        <v>124</v>
      </c>
    </row>
    <row r="5" spans="5:6" ht="18" x14ac:dyDescent="0.25">
      <c r="E5" s="22" t="s">
        <v>23</v>
      </c>
    </row>
    <row r="7" spans="5:6" x14ac:dyDescent="0.2">
      <c r="E7" s="39" t="s">
        <v>24</v>
      </c>
      <c r="F7" s="17" t="s">
        <v>72</v>
      </c>
    </row>
    <row r="8" spans="5:6" x14ac:dyDescent="0.2">
      <c r="E8" s="39" t="s">
        <v>25</v>
      </c>
      <c r="F8" s="17" t="s">
        <v>99</v>
      </c>
    </row>
    <row r="9" spans="5:6" x14ac:dyDescent="0.2">
      <c r="E9" s="39" t="s">
        <v>70</v>
      </c>
      <c r="F9" t="s">
        <v>117</v>
      </c>
    </row>
    <row r="10" spans="5:6" x14ac:dyDescent="0.2">
      <c r="E10" s="39" t="s">
        <v>83</v>
      </c>
      <c r="F10" t="s">
        <v>118</v>
      </c>
    </row>
    <row r="11" spans="5:6" x14ac:dyDescent="0.2">
      <c r="E11" s="39" t="s">
        <v>71</v>
      </c>
      <c r="F11" t="s">
        <v>119</v>
      </c>
    </row>
    <row r="12" spans="5:6" x14ac:dyDescent="0.2">
      <c r="E12" s="39" t="s">
        <v>82</v>
      </c>
      <c r="F12" t="s">
        <v>120</v>
      </c>
    </row>
    <row r="15" spans="5:6" ht="18" x14ac:dyDescent="0.25">
      <c r="E15" s="22" t="s">
        <v>26</v>
      </c>
    </row>
    <row r="32" spans="5:5" ht="18" x14ac:dyDescent="0.25">
      <c r="E32" s="22" t="s">
        <v>108</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K74" sqref="K74"/>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69</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109</v>
      </c>
      <c r="I48" s="1" t="s">
        <v>88</v>
      </c>
    </row>
    <row r="49" spans="1:9" x14ac:dyDescent="0.25">
      <c r="I49" s="1"/>
    </row>
    <row r="50" spans="1:9" ht="14.25" x14ac:dyDescent="0.2">
      <c r="A50" s="92"/>
      <c r="B50" s="92"/>
      <c r="C50" s="92"/>
      <c r="D50" s="92"/>
      <c r="E50" s="92"/>
      <c r="F50" s="92"/>
      <c r="G50" s="92"/>
      <c r="H50" s="92"/>
      <c r="I50" s="17"/>
    </row>
    <row r="51" spans="1:9" ht="14.25" x14ac:dyDescent="0.2">
      <c r="A51" s="92"/>
      <c r="B51" s="92"/>
      <c r="C51" s="92"/>
      <c r="D51" s="92"/>
      <c r="E51" s="92"/>
      <c r="F51" s="92"/>
      <c r="G51" s="92"/>
      <c r="H51" s="92"/>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89</v>
      </c>
    </row>
    <row r="74" spans="1:21" x14ac:dyDescent="0.25">
      <c r="I74" s="1"/>
    </row>
    <row r="75" spans="1:21" ht="14.25" x14ac:dyDescent="0.2">
      <c r="A75" s="92"/>
      <c r="B75" s="92"/>
      <c r="C75" s="92"/>
      <c r="D75" s="92"/>
      <c r="E75" s="92"/>
      <c r="F75" s="92"/>
      <c r="G75" s="92"/>
      <c r="H75" s="92"/>
      <c r="I75" s="17"/>
    </row>
    <row r="76" spans="1:21" ht="14.25" x14ac:dyDescent="0.2">
      <c r="A76" s="92"/>
      <c r="B76" s="92"/>
      <c r="C76" s="92"/>
      <c r="D76" s="92"/>
      <c r="E76" s="92"/>
      <c r="F76" s="92"/>
      <c r="G76" s="92"/>
      <c r="H76" s="92"/>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N31" sqref="N31"/>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93</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3" t="s">
        <v>32</v>
      </c>
      <c r="D3" s="93"/>
      <c r="E3" s="93"/>
      <c r="F3" s="93"/>
      <c r="G3" s="93"/>
      <c r="H3" s="93"/>
      <c r="I3" s="93"/>
      <c r="J3" s="93"/>
      <c r="K3" s="93"/>
      <c r="L3" s="93"/>
      <c r="M3" s="93"/>
      <c r="N3" s="93"/>
    </row>
    <row r="4" spans="1:17" x14ac:dyDescent="0.2">
      <c r="A4" s="5"/>
      <c r="B4" s="3"/>
      <c r="C4" s="3"/>
      <c r="D4" s="3"/>
      <c r="E4" s="3"/>
      <c r="F4" s="3"/>
      <c r="G4" s="3"/>
      <c r="H4" s="3"/>
      <c r="I4" s="3"/>
      <c r="J4" s="3"/>
      <c r="K4" s="3"/>
      <c r="L4" s="3"/>
      <c r="M4" s="3"/>
      <c r="N4" s="3"/>
    </row>
    <row r="5" spans="1:17" ht="15" x14ac:dyDescent="0.25">
      <c r="A5" s="3"/>
      <c r="B5" s="3"/>
      <c r="C5" s="94">
        <v>2022</v>
      </c>
      <c r="D5" s="94"/>
      <c r="E5" s="94"/>
      <c r="F5" s="94"/>
      <c r="G5" s="94"/>
      <c r="H5" s="94"/>
      <c r="I5" s="94"/>
      <c r="J5" s="94"/>
      <c r="K5" s="94"/>
      <c r="L5" s="94"/>
      <c r="M5" s="94"/>
      <c r="N5" s="94"/>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274.80619999999999</v>
      </c>
      <c r="D7" s="49">
        <v>372.1309</v>
      </c>
      <c r="E7" s="49">
        <v>467.94349999999997</v>
      </c>
      <c r="F7" s="7">
        <v>554.2758</v>
      </c>
      <c r="G7" s="8">
        <v>691.41020000000003</v>
      </c>
      <c r="H7" s="8">
        <v>948.5766000000001</v>
      </c>
      <c r="I7" s="8">
        <v>1449.0350000000001</v>
      </c>
      <c r="J7" s="8">
        <v>1958.4840000000002</v>
      </c>
      <c r="K7" s="8">
        <v>2467.5794000000001</v>
      </c>
      <c r="L7" s="8">
        <v>3014.79</v>
      </c>
      <c r="M7" s="8">
        <v>3482.9312999999997</v>
      </c>
      <c r="N7" s="8"/>
    </row>
    <row r="8" spans="1:17" x14ac:dyDescent="0.2">
      <c r="A8" s="3" t="s">
        <v>7</v>
      </c>
      <c r="B8" s="4" t="s">
        <v>8</v>
      </c>
      <c r="C8" s="49">
        <v>2.4581</v>
      </c>
      <c r="D8" s="49">
        <v>3.3475999999999999</v>
      </c>
      <c r="E8" s="49">
        <v>5.1527000000000003</v>
      </c>
      <c r="F8" s="8">
        <v>8.5180000000000007</v>
      </c>
      <c r="G8" s="8">
        <v>17.8994</v>
      </c>
      <c r="H8" s="8">
        <v>25.456</v>
      </c>
      <c r="I8" s="8">
        <v>33.0672</v>
      </c>
      <c r="J8" s="8">
        <v>36.235199999999999</v>
      </c>
      <c r="K8" s="8">
        <v>39.9482</v>
      </c>
      <c r="L8" s="8">
        <v>41.705100000000002</v>
      </c>
      <c r="M8" s="8">
        <v>43.912700000000001</v>
      </c>
      <c r="N8" s="8"/>
    </row>
    <row r="9" spans="1:17" x14ac:dyDescent="0.2">
      <c r="A9" s="3" t="s">
        <v>9</v>
      </c>
      <c r="B9" s="4" t="s">
        <v>109</v>
      </c>
      <c r="C9" s="49">
        <v>433.96870000000001</v>
      </c>
      <c r="D9" s="49">
        <v>717.45050000000003</v>
      </c>
      <c r="E9" s="49">
        <v>1162.1687000000002</v>
      </c>
      <c r="F9" s="8">
        <v>1337.3258000000001</v>
      </c>
      <c r="G9" s="8">
        <v>1947.2418000000002</v>
      </c>
      <c r="H9" s="8">
        <v>2523.8827000000001</v>
      </c>
      <c r="I9" s="8">
        <v>3552.9668000000001</v>
      </c>
      <c r="J9" s="8">
        <v>4339.4793</v>
      </c>
      <c r="K9" s="8">
        <v>5014.0275999999994</v>
      </c>
      <c r="L9" s="8">
        <v>6703.2007999999987</v>
      </c>
      <c r="M9" s="8">
        <v>7223.8458999999984</v>
      </c>
      <c r="N9" s="8"/>
    </row>
    <row r="10" spans="1:17" x14ac:dyDescent="0.2">
      <c r="A10" s="3" t="s">
        <v>10</v>
      </c>
      <c r="B10" s="4" t="s">
        <v>11</v>
      </c>
      <c r="C10" s="49">
        <v>8.0000000000000002E-3</v>
      </c>
      <c r="D10" s="49">
        <v>9.5000000000000001E-2</v>
      </c>
      <c r="E10" s="49">
        <v>0.629</v>
      </c>
      <c r="F10" s="9">
        <v>2.0749000000000004</v>
      </c>
      <c r="G10" s="9">
        <v>4.0848000000000004</v>
      </c>
      <c r="H10" s="9">
        <v>5.2986000000000004</v>
      </c>
      <c r="I10" s="9">
        <v>6.1306000000000003</v>
      </c>
      <c r="J10" s="9">
        <v>6.2936000000000005</v>
      </c>
      <c r="K10" s="9">
        <v>6.3586000000000009</v>
      </c>
      <c r="L10" s="9">
        <v>6.5176000000000007</v>
      </c>
      <c r="M10" s="9">
        <v>6.6586000000000007</v>
      </c>
      <c r="N10" s="9"/>
    </row>
    <row r="11" spans="1:17" x14ac:dyDescent="0.2">
      <c r="A11" s="3" t="s">
        <v>12</v>
      </c>
      <c r="B11" s="4" t="s">
        <v>13</v>
      </c>
      <c r="C11" s="49">
        <v>3.2599999999999997E-2</v>
      </c>
      <c r="D11" s="49">
        <v>3.3299999999999996E-2</v>
      </c>
      <c r="E11" s="49">
        <v>3.9283000000000001</v>
      </c>
      <c r="F11" s="10">
        <v>10.081300000000001</v>
      </c>
      <c r="G11" s="10">
        <v>42.917299999999997</v>
      </c>
      <c r="H11" s="10">
        <v>91.3673</v>
      </c>
      <c r="I11" s="10">
        <v>91.465299999999999</v>
      </c>
      <c r="J11" s="10">
        <v>91.726299999999995</v>
      </c>
      <c r="K11" s="10">
        <v>91.846299999999999</v>
      </c>
      <c r="L11" s="10">
        <v>91.846299999999999</v>
      </c>
      <c r="M11" s="10">
        <v>91.846299999999999</v>
      </c>
      <c r="N11" s="10"/>
    </row>
    <row r="12" spans="1:17" x14ac:dyDescent="0.2">
      <c r="A12" s="3" t="s">
        <v>14</v>
      </c>
      <c r="B12" s="4" t="s">
        <v>15</v>
      </c>
      <c r="C12" s="49">
        <v>0</v>
      </c>
      <c r="D12" s="49">
        <v>0</v>
      </c>
      <c r="E12" s="49">
        <v>0</v>
      </c>
      <c r="F12" s="49">
        <v>0</v>
      </c>
      <c r="G12" s="49">
        <v>0</v>
      </c>
      <c r="H12" s="49">
        <v>0</v>
      </c>
      <c r="I12" s="49">
        <v>3.2890000000000001</v>
      </c>
      <c r="J12" s="49">
        <v>3.2890000000000001</v>
      </c>
      <c r="K12" s="49">
        <v>3.2890000000000001</v>
      </c>
      <c r="L12" s="49">
        <v>3.2890000000000001</v>
      </c>
      <c r="M12" s="49">
        <v>3.2890000000000001</v>
      </c>
      <c r="N12" s="10"/>
    </row>
    <row r="13" spans="1:17" x14ac:dyDescent="0.2">
      <c r="A13" s="3"/>
      <c r="B13" s="3" t="s">
        <v>84</v>
      </c>
      <c r="C13" s="10">
        <v>154.08200000000008</v>
      </c>
      <c r="D13" s="10">
        <v>255.95480000000009</v>
      </c>
      <c r="E13" s="10">
        <v>367.56990000000008</v>
      </c>
      <c r="F13" s="10">
        <v>457.34770000000015</v>
      </c>
      <c r="G13" s="10">
        <v>593.62560000000019</v>
      </c>
      <c r="H13" s="10">
        <v>720.37590000000023</v>
      </c>
      <c r="I13" s="10">
        <v>809.5980000000003</v>
      </c>
      <c r="J13" s="10">
        <v>911.43110000000036</v>
      </c>
      <c r="K13" s="10">
        <v>989.11930000000029</v>
      </c>
      <c r="L13" s="10">
        <v>1106.2196000000004</v>
      </c>
      <c r="M13" s="10">
        <v>1282.0738000000003</v>
      </c>
      <c r="N13" s="10"/>
    </row>
    <row r="14" spans="1:17" x14ac:dyDescent="0.2">
      <c r="A14" s="3"/>
      <c r="B14" s="3" t="s">
        <v>16</v>
      </c>
      <c r="C14" s="10">
        <v>865.35560000000009</v>
      </c>
      <c r="D14" s="10">
        <v>1349.0120999999997</v>
      </c>
      <c r="E14" s="10">
        <v>2007.3920999999991</v>
      </c>
      <c r="F14" s="10">
        <v>2369.6234999999992</v>
      </c>
      <c r="G14" s="10">
        <v>3297.1790999999989</v>
      </c>
      <c r="H14" s="10">
        <v>4314.9570999999987</v>
      </c>
      <c r="I14" s="10">
        <v>5945.5518999999995</v>
      </c>
      <c r="J14" s="10">
        <v>7346.9384999999984</v>
      </c>
      <c r="K14" s="10">
        <v>8612.1683999999987</v>
      </c>
      <c r="L14" s="10">
        <v>10967.5684</v>
      </c>
      <c r="M14" s="10">
        <v>12134.5576</v>
      </c>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4">
        <v>2021</v>
      </c>
      <c r="D16" s="94"/>
      <c r="E16" s="94"/>
      <c r="F16" s="94"/>
      <c r="G16" s="94"/>
      <c r="H16" s="94"/>
      <c r="I16" s="94"/>
      <c r="J16" s="94"/>
      <c r="K16" s="94"/>
      <c r="L16" s="94"/>
      <c r="M16" s="94"/>
      <c r="N16" s="94"/>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320.52849999999989</v>
      </c>
      <c r="D18" s="49">
        <v>397.76989999999989</v>
      </c>
      <c r="E18" s="49">
        <v>444.44669999999991</v>
      </c>
      <c r="F18" s="7">
        <v>516.52049999999986</v>
      </c>
      <c r="G18" s="8">
        <v>692.74869999999987</v>
      </c>
      <c r="H18" s="8">
        <v>943.01909999999998</v>
      </c>
      <c r="I18" s="8">
        <v>1245.8102000000001</v>
      </c>
      <c r="J18" s="8">
        <v>2100.5218000000004</v>
      </c>
      <c r="K18" s="8">
        <v>2710.4547000000007</v>
      </c>
      <c r="L18" s="8">
        <v>3522.6660000000006</v>
      </c>
      <c r="M18" s="8">
        <v>4298.5421000000006</v>
      </c>
      <c r="N18" s="8">
        <v>4845.1723000000002</v>
      </c>
      <c r="P18" s="13"/>
    </row>
    <row r="19" spans="1:19" x14ac:dyDescent="0.2">
      <c r="A19" s="3" t="s">
        <v>7</v>
      </c>
      <c r="B19" s="4" t="s">
        <v>8</v>
      </c>
      <c r="C19" s="49">
        <v>7.2071999999999967</v>
      </c>
      <c r="D19" s="49">
        <v>9.0442999999999962</v>
      </c>
      <c r="E19" s="49">
        <v>11.746799999999997</v>
      </c>
      <c r="F19" s="8">
        <v>15.549399999999997</v>
      </c>
      <c r="G19" s="8">
        <v>20.378399999999996</v>
      </c>
      <c r="H19" s="8">
        <v>27.386499999999998</v>
      </c>
      <c r="I19" s="8">
        <v>33.5884</v>
      </c>
      <c r="J19" s="8">
        <v>42.918100000000003</v>
      </c>
      <c r="K19" s="8">
        <v>46.273200000000003</v>
      </c>
      <c r="L19" s="8">
        <v>48.903500000000001</v>
      </c>
      <c r="M19" s="8">
        <v>51.602699999999999</v>
      </c>
      <c r="N19" s="8">
        <v>55.0608</v>
      </c>
    </row>
    <row r="20" spans="1:19" x14ac:dyDescent="0.2">
      <c r="A20" s="3" t="s">
        <v>9</v>
      </c>
      <c r="B20" s="4" t="s">
        <v>109</v>
      </c>
      <c r="C20" s="49">
        <v>176.84360000000001</v>
      </c>
      <c r="D20" s="49">
        <v>381.86190000000005</v>
      </c>
      <c r="E20" s="49">
        <v>477.17970000000003</v>
      </c>
      <c r="F20" s="8">
        <v>478.47250000000003</v>
      </c>
      <c r="G20" s="8">
        <v>807.7976000000001</v>
      </c>
      <c r="H20" s="8">
        <v>1846.211</v>
      </c>
      <c r="I20" s="8">
        <v>2736.2986000000001</v>
      </c>
      <c r="J20" s="8">
        <v>3387.7208000000001</v>
      </c>
      <c r="K20" s="8">
        <v>4102.8508000000002</v>
      </c>
      <c r="L20" s="8">
        <v>4437.1729999999998</v>
      </c>
      <c r="M20" s="8">
        <v>4636.7938999999997</v>
      </c>
      <c r="N20" s="8">
        <v>4793.7133999999996</v>
      </c>
    </row>
    <row r="21" spans="1:19" x14ac:dyDescent="0.2">
      <c r="A21" s="3" t="s">
        <v>10</v>
      </c>
      <c r="B21" s="4" t="s">
        <v>11</v>
      </c>
      <c r="C21" s="49">
        <v>0.01</v>
      </c>
      <c r="D21" s="49">
        <v>15.661000000000001</v>
      </c>
      <c r="E21" s="49">
        <v>15.776000000000002</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12</v>
      </c>
      <c r="B22" s="4" t="s">
        <v>13</v>
      </c>
      <c r="C22" s="49">
        <v>7.5470999999999995</v>
      </c>
      <c r="D22" s="49">
        <v>10.7074</v>
      </c>
      <c r="E22" s="49">
        <v>87.932700000000011</v>
      </c>
      <c r="F22" s="10">
        <v>156.3991</v>
      </c>
      <c r="G22" s="10">
        <v>301.8186</v>
      </c>
      <c r="H22" s="10">
        <v>560.29819999999995</v>
      </c>
      <c r="I22" s="10">
        <v>681.38149999999996</v>
      </c>
      <c r="J22" s="10">
        <v>823.31919999999991</v>
      </c>
      <c r="K22" s="10">
        <v>848.59499999999991</v>
      </c>
      <c r="L22" s="10">
        <v>860.2136999999999</v>
      </c>
      <c r="M22" s="10">
        <v>916.7906999999999</v>
      </c>
      <c r="N22" s="10">
        <v>916.80069999999989</v>
      </c>
    </row>
    <row r="23" spans="1:19" x14ac:dyDescent="0.2">
      <c r="A23" s="3" t="s">
        <v>14</v>
      </c>
      <c r="B23" s="4" t="s">
        <v>15</v>
      </c>
      <c r="C23" s="49">
        <v>0</v>
      </c>
      <c r="D23" s="49">
        <v>0</v>
      </c>
      <c r="E23" s="49">
        <v>0</v>
      </c>
      <c r="F23" s="49">
        <v>0</v>
      </c>
      <c r="G23" s="49">
        <v>0</v>
      </c>
      <c r="H23" s="49">
        <v>0</v>
      </c>
      <c r="I23" s="10">
        <v>0</v>
      </c>
      <c r="J23" s="10">
        <v>0.02</v>
      </c>
      <c r="K23" s="10">
        <v>0.02</v>
      </c>
      <c r="L23" s="10">
        <v>0.02</v>
      </c>
      <c r="M23" s="10">
        <v>0.02</v>
      </c>
      <c r="N23" s="10">
        <v>0.02</v>
      </c>
    </row>
    <row r="24" spans="1:19" x14ac:dyDescent="0.2">
      <c r="A24" s="3"/>
      <c r="B24" s="3" t="s">
        <v>84</v>
      </c>
      <c r="C24" s="10">
        <v>252.90469999999993</v>
      </c>
      <c r="D24" s="10">
        <v>364.99399999999991</v>
      </c>
      <c r="E24" s="10">
        <v>475.34579999999988</v>
      </c>
      <c r="F24" s="10">
        <v>555.99389999999994</v>
      </c>
      <c r="G24" s="10">
        <v>702.5150000000001</v>
      </c>
      <c r="H24" s="10">
        <v>825.22820000000002</v>
      </c>
      <c r="I24" s="10">
        <v>932.97860000000003</v>
      </c>
      <c r="J24" s="10">
        <v>1047.5426</v>
      </c>
      <c r="K24" s="10">
        <v>1150.6569</v>
      </c>
      <c r="L24" s="10">
        <v>1252.7027</v>
      </c>
      <c r="M24" s="10">
        <v>1384.7433000000001</v>
      </c>
      <c r="N24" s="10">
        <v>1494.5313000000001</v>
      </c>
    </row>
    <row r="25" spans="1:19" x14ac:dyDescent="0.2">
      <c r="A25" s="3"/>
      <c r="B25" s="3" t="s">
        <v>16</v>
      </c>
      <c r="C25" s="10">
        <v>765.04109999999935</v>
      </c>
      <c r="D25" s="10">
        <v>1180.0384999999987</v>
      </c>
      <c r="E25" s="10">
        <v>1512.4276999999988</v>
      </c>
      <c r="F25" s="10">
        <v>1739.6273999999992</v>
      </c>
      <c r="G25" s="10">
        <v>2542.7022999999981</v>
      </c>
      <c r="H25" s="10">
        <v>4223.3479999999945</v>
      </c>
      <c r="I25" s="10">
        <v>5651.560299999991</v>
      </c>
      <c r="J25" s="10">
        <v>7423.5454999999911</v>
      </c>
      <c r="K25" s="10">
        <v>8903.2755999999899</v>
      </c>
      <c r="L25" s="10">
        <v>10167.013899999991</v>
      </c>
      <c r="M25" s="10">
        <v>11333.95869999999</v>
      </c>
      <c r="N25" s="10">
        <v>12150.76449999999</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95"/>
      <c r="D28" s="95"/>
      <c r="E28" s="95"/>
      <c r="F28" s="95"/>
      <c r="G28" s="95"/>
      <c r="H28" s="95"/>
      <c r="I28" s="95"/>
      <c r="J28" s="95"/>
      <c r="K28" s="95"/>
      <c r="L28" s="95"/>
      <c r="M28" s="95"/>
      <c r="N28" s="95"/>
    </row>
    <row r="29" spans="1:19" x14ac:dyDescent="0.2">
      <c r="A29" s="67" t="s">
        <v>94</v>
      </c>
      <c r="B29" s="66"/>
      <c r="C29" s="33"/>
      <c r="D29" s="69"/>
      <c r="E29" s="69"/>
      <c r="F29" s="69"/>
      <c r="G29" s="69"/>
      <c r="H29" s="69"/>
      <c r="I29" s="69"/>
      <c r="J29" s="69"/>
      <c r="K29" s="69"/>
      <c r="L29" s="69"/>
      <c r="M29" s="69"/>
      <c r="N29" s="69"/>
      <c r="P29" s="13"/>
      <c r="Q29" s="25"/>
    </row>
    <row r="30" spans="1:19" x14ac:dyDescent="0.2">
      <c r="A30" s="67" t="s">
        <v>102</v>
      </c>
      <c r="B30" s="34"/>
      <c r="C30" s="37"/>
      <c r="D30" s="37"/>
      <c r="E30" s="37"/>
      <c r="F30" s="37"/>
      <c r="G30" s="37"/>
      <c r="H30" s="37"/>
      <c r="I30" s="37"/>
      <c r="J30" s="37"/>
      <c r="K30" s="37"/>
      <c r="L30" s="37"/>
      <c r="M30" s="37"/>
      <c r="N30" s="37"/>
      <c r="P30" s="13"/>
    </row>
    <row r="31" spans="1:19" x14ac:dyDescent="0.2">
      <c r="A31" t="s">
        <v>107</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5"/>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4"/>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9"/>
  <sheetViews>
    <sheetView showGridLines="0" zoomScale="73" zoomScaleNormal="73" workbookViewId="0">
      <selection activeCell="G46" sqref="G46"/>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122</v>
      </c>
      <c r="B1" s="3"/>
      <c r="C1" s="3"/>
    </row>
    <row r="2" spans="1:11" ht="20.25" x14ac:dyDescent="0.3">
      <c r="A2" s="47"/>
      <c r="B2" s="46"/>
      <c r="C2" s="46"/>
    </row>
    <row r="4" spans="1:11" ht="15" thickBot="1" x14ac:dyDescent="0.25"/>
    <row r="5" spans="1:11" ht="15.75" thickTop="1" x14ac:dyDescent="0.25">
      <c r="B5" s="72"/>
      <c r="C5" s="96" t="s">
        <v>17</v>
      </c>
      <c r="D5" s="96"/>
      <c r="E5" s="72"/>
    </row>
    <row r="6" spans="1:11" ht="15" x14ac:dyDescent="0.25">
      <c r="B6" s="70" t="s">
        <v>97</v>
      </c>
      <c r="C6" s="82">
        <v>44501</v>
      </c>
      <c r="D6" s="82">
        <v>44866</v>
      </c>
      <c r="E6" s="41" t="s">
        <v>100</v>
      </c>
    </row>
    <row r="7" spans="1:11" ht="15" x14ac:dyDescent="0.25">
      <c r="B7" s="60" t="s">
        <v>95</v>
      </c>
      <c r="C7" s="63">
        <v>74.568299999999994</v>
      </c>
      <c r="D7" s="59">
        <v>98.461499999999987</v>
      </c>
      <c r="E7" s="80">
        <f t="shared" ref="E7:E11" si="0">IF(OR((C7&lt;1),(D7&lt;1)),"",IFERROR((D7-C7)/C7,""))</f>
        <v>0.32042033947401233</v>
      </c>
      <c r="H7" s="60"/>
      <c r="I7" s="78"/>
      <c r="J7" s="78"/>
      <c r="K7" s="78"/>
    </row>
    <row r="8" spans="1:11" x14ac:dyDescent="0.2">
      <c r="B8" s="57" t="s">
        <v>40</v>
      </c>
      <c r="C8" s="89">
        <v>9.530000000000001E-2</v>
      </c>
      <c r="D8" s="58">
        <v>0.46820000000000006</v>
      </c>
      <c r="E8" s="73" t="str">
        <f t="shared" si="0"/>
        <v/>
      </c>
      <c r="H8" s="57"/>
      <c r="I8" s="79"/>
      <c r="J8" s="79"/>
      <c r="K8" s="79"/>
    </row>
    <row r="9" spans="1:11" x14ac:dyDescent="0.2">
      <c r="B9" s="57" t="s">
        <v>85</v>
      </c>
      <c r="C9" s="89">
        <v>6.2899999999999998E-2</v>
      </c>
      <c r="D9" s="58">
        <v>9.4E-2</v>
      </c>
      <c r="E9" s="73" t="str">
        <f t="shared" si="0"/>
        <v/>
      </c>
      <c r="H9" s="57"/>
      <c r="I9" s="79"/>
      <c r="J9" s="79"/>
      <c r="K9" s="79"/>
    </row>
    <row r="10" spans="1:11" x14ac:dyDescent="0.2">
      <c r="B10" s="57" t="s">
        <v>39</v>
      </c>
      <c r="C10" s="89">
        <v>4.7399999999999998E-2</v>
      </c>
      <c r="D10" s="58">
        <v>0</v>
      </c>
      <c r="E10" s="73" t="str">
        <f t="shared" si="0"/>
        <v/>
      </c>
      <c r="H10" s="57"/>
      <c r="I10" s="79"/>
      <c r="J10" s="79"/>
      <c r="K10" s="79"/>
    </row>
    <row r="11" spans="1:11" x14ac:dyDescent="0.2">
      <c r="B11" s="61" t="s">
        <v>38</v>
      </c>
      <c r="C11" s="89">
        <v>0.40939999999999993</v>
      </c>
      <c r="D11" s="91">
        <v>0.19600000000000001</v>
      </c>
      <c r="E11" s="73" t="str">
        <f t="shared" si="0"/>
        <v/>
      </c>
      <c r="H11" s="57"/>
      <c r="I11" s="79"/>
      <c r="J11" s="79"/>
      <c r="K11" s="79"/>
    </row>
    <row r="12" spans="1:11" x14ac:dyDescent="0.2">
      <c r="B12" s="57" t="s">
        <v>37</v>
      </c>
      <c r="C12" s="89">
        <v>8.7499999999999994E-2</v>
      </c>
      <c r="D12" s="58">
        <v>0.19259999999999999</v>
      </c>
      <c r="E12" s="73" t="str">
        <f>IF(OR((C12&lt;1),(D12&lt;1)),"",IFERROR((D12-C12)/C12,""))</f>
        <v/>
      </c>
      <c r="H12" s="57"/>
      <c r="I12" s="79"/>
      <c r="J12" s="79"/>
      <c r="K12" s="79"/>
    </row>
    <row r="13" spans="1:11" ht="15" x14ac:dyDescent="0.25">
      <c r="B13" s="57" t="s">
        <v>41</v>
      </c>
      <c r="C13" s="89">
        <v>0</v>
      </c>
      <c r="D13" s="58">
        <v>2.4799999999999999E-2</v>
      </c>
      <c r="E13" s="73" t="str">
        <f>IF(OR((C13&lt;1),(D13&lt;1)),"",IFERROR((D13-C13)/C13,""))</f>
        <v/>
      </c>
      <c r="H13" s="81"/>
      <c r="I13" s="78"/>
      <c r="J13" s="78"/>
      <c r="K13" s="79"/>
    </row>
    <row r="14" spans="1:11" ht="15" x14ac:dyDescent="0.25">
      <c r="B14" s="57" t="s">
        <v>67</v>
      </c>
      <c r="C14" s="89">
        <v>0</v>
      </c>
      <c r="D14" s="58">
        <v>3.3799999999999997E-2</v>
      </c>
      <c r="E14" s="80" t="str">
        <f t="shared" ref="E14:E51" si="1">IF(OR((C14&lt;1),(D14&lt;1)),"",IFERROR((D14-C14)/C14,""))</f>
        <v/>
      </c>
      <c r="H14" s="57"/>
      <c r="I14" s="79"/>
      <c r="J14" s="79"/>
      <c r="K14" s="78"/>
    </row>
    <row r="15" spans="1:11" x14ac:dyDescent="0.2">
      <c r="B15" s="57" t="s">
        <v>42</v>
      </c>
      <c r="C15" s="89">
        <v>2.1525999999999996</v>
      </c>
      <c r="D15" s="58">
        <v>3.3636999999999997</v>
      </c>
      <c r="E15" s="73">
        <f t="shared" si="1"/>
        <v>0.56262194555421363</v>
      </c>
      <c r="H15" s="57"/>
      <c r="I15" s="79"/>
      <c r="J15" s="79"/>
      <c r="K15" s="79"/>
    </row>
    <row r="16" spans="1:11" x14ac:dyDescent="0.2">
      <c r="B16" s="57" t="s">
        <v>44</v>
      </c>
      <c r="C16" s="89">
        <v>7.7151000000000005</v>
      </c>
      <c r="D16" s="58">
        <v>2.4847999999999999</v>
      </c>
      <c r="E16" s="73">
        <f t="shared" si="1"/>
        <v>-0.67793029254319459</v>
      </c>
      <c r="H16" s="57"/>
      <c r="I16" s="79"/>
      <c r="J16" s="79"/>
      <c r="K16" s="79"/>
    </row>
    <row r="17" spans="2:11" x14ac:dyDescent="0.2">
      <c r="B17" s="57" t="s">
        <v>45</v>
      </c>
      <c r="C17" s="89">
        <v>4.2900000000000001E-2</v>
      </c>
      <c r="D17" s="58">
        <v>7.7000000000000002E-3</v>
      </c>
      <c r="E17" s="73" t="str">
        <f t="shared" si="1"/>
        <v/>
      </c>
      <c r="H17" s="57"/>
      <c r="I17" s="79"/>
      <c r="J17" s="79"/>
      <c r="K17" s="79"/>
    </row>
    <row r="18" spans="2:11" x14ac:dyDescent="0.2">
      <c r="B18" s="57" t="s">
        <v>33</v>
      </c>
      <c r="C18" s="89">
        <v>1.9176</v>
      </c>
      <c r="D18" s="58">
        <v>1.1959</v>
      </c>
      <c r="E18" s="73">
        <f t="shared" si="1"/>
        <v>-0.37635586149353362</v>
      </c>
      <c r="H18" s="57"/>
      <c r="I18" s="79"/>
      <c r="J18" s="79"/>
      <c r="K18" s="79"/>
    </row>
    <row r="19" spans="2:11" x14ac:dyDescent="0.2">
      <c r="B19" s="57" t="s">
        <v>65</v>
      </c>
      <c r="C19" s="89">
        <v>0.18809999999999999</v>
      </c>
      <c r="D19" s="58">
        <v>0.25370000000000004</v>
      </c>
      <c r="E19" s="73" t="str">
        <f t="shared" si="1"/>
        <v/>
      </c>
      <c r="H19" s="57"/>
      <c r="I19" s="79"/>
      <c r="J19" s="79"/>
      <c r="K19" s="79"/>
    </row>
    <row r="20" spans="2:11" x14ac:dyDescent="0.2">
      <c r="B20" s="57" t="s">
        <v>49</v>
      </c>
      <c r="C20" s="89">
        <v>0.37250000000000005</v>
      </c>
      <c r="D20" s="58">
        <v>9.35E-2</v>
      </c>
      <c r="E20" s="73" t="str">
        <f t="shared" si="1"/>
        <v/>
      </c>
      <c r="H20" s="57"/>
      <c r="I20" s="79"/>
      <c r="J20" s="79"/>
      <c r="K20" s="79"/>
    </row>
    <row r="21" spans="2:11" x14ac:dyDescent="0.2">
      <c r="B21" s="57" t="s">
        <v>52</v>
      </c>
      <c r="C21" s="89">
        <v>1.1020000000000001</v>
      </c>
      <c r="D21" s="58">
        <v>0.36570000000000003</v>
      </c>
      <c r="E21" s="73" t="str">
        <f t="shared" si="1"/>
        <v/>
      </c>
      <c r="H21" s="57"/>
      <c r="I21" s="79"/>
      <c r="J21" s="79"/>
      <c r="K21" s="79"/>
    </row>
    <row r="22" spans="2:11" x14ac:dyDescent="0.2">
      <c r="B22" s="57" t="s">
        <v>47</v>
      </c>
      <c r="C22" s="89">
        <v>0.93120000000000003</v>
      </c>
      <c r="D22" s="58">
        <v>0.58189999999999997</v>
      </c>
      <c r="E22" s="73" t="str">
        <f t="shared" si="1"/>
        <v/>
      </c>
      <c r="H22" s="57"/>
      <c r="I22" s="79"/>
      <c r="J22" s="79"/>
      <c r="K22" s="79"/>
    </row>
    <row r="23" spans="2:11" x14ac:dyDescent="0.2">
      <c r="B23" s="57" t="s">
        <v>50</v>
      </c>
      <c r="C23" s="89">
        <v>1.7100000000000001E-2</v>
      </c>
      <c r="D23" s="58">
        <v>3.3500000000000002E-2</v>
      </c>
      <c r="E23" s="73" t="str">
        <f t="shared" si="1"/>
        <v/>
      </c>
      <c r="H23" s="57"/>
      <c r="I23" s="79"/>
      <c r="J23" s="79"/>
      <c r="K23" s="79"/>
    </row>
    <row r="24" spans="2:11" x14ac:dyDescent="0.2">
      <c r="B24" s="57" t="s">
        <v>51</v>
      </c>
      <c r="C24" s="89">
        <v>1.3454999999999997</v>
      </c>
      <c r="D24" s="58">
        <v>0.98089999999999999</v>
      </c>
      <c r="E24" s="73" t="str">
        <f t="shared" si="1"/>
        <v/>
      </c>
      <c r="H24" s="57"/>
      <c r="I24" s="79"/>
      <c r="J24" s="79"/>
      <c r="K24" s="79"/>
    </row>
    <row r="25" spans="2:11" x14ac:dyDescent="0.2">
      <c r="B25" s="57" t="s">
        <v>34</v>
      </c>
      <c r="C25" s="89">
        <v>6.2580000000000009</v>
      </c>
      <c r="D25" s="58">
        <v>2.3786</v>
      </c>
      <c r="E25" s="73">
        <f t="shared" si="1"/>
        <v>-0.61991051454138713</v>
      </c>
      <c r="H25" s="57"/>
      <c r="I25" s="79"/>
      <c r="J25" s="79"/>
      <c r="K25" s="79"/>
    </row>
    <row r="26" spans="2:11" x14ac:dyDescent="0.2">
      <c r="B26" s="57" t="s">
        <v>61</v>
      </c>
      <c r="C26" s="89">
        <v>0.54749999999999999</v>
      </c>
      <c r="D26" s="58">
        <v>23.237200000000001</v>
      </c>
      <c r="E26" s="73" t="str">
        <f t="shared" si="1"/>
        <v/>
      </c>
      <c r="H26" s="57"/>
      <c r="I26" s="79"/>
      <c r="J26" s="79"/>
      <c r="K26" s="79"/>
    </row>
    <row r="27" spans="2:11" x14ac:dyDescent="0.2">
      <c r="B27" s="57" t="s">
        <v>55</v>
      </c>
      <c r="C27" s="89">
        <v>0</v>
      </c>
      <c r="D27" s="58">
        <v>7.5200000000000003E-2</v>
      </c>
      <c r="E27" s="73" t="str">
        <f t="shared" si="1"/>
        <v/>
      </c>
      <c r="H27" s="57"/>
      <c r="I27" s="79"/>
      <c r="J27" s="79"/>
      <c r="K27" s="79"/>
    </row>
    <row r="28" spans="2:11" x14ac:dyDescent="0.2">
      <c r="B28" s="57" t="s">
        <v>36</v>
      </c>
      <c r="C28" s="89">
        <v>1.6293</v>
      </c>
      <c r="D28" s="58">
        <v>3.5470000000000002</v>
      </c>
      <c r="E28" s="73">
        <f t="shared" si="1"/>
        <v>1.1770085312710981</v>
      </c>
      <c r="H28" s="57"/>
      <c r="I28" s="79"/>
      <c r="J28" s="79"/>
      <c r="K28" s="79"/>
    </row>
    <row r="29" spans="2:11" x14ac:dyDescent="0.2">
      <c r="B29" s="57" t="s">
        <v>57</v>
      </c>
      <c r="C29" s="89">
        <v>4.9999999999999996E-2</v>
      </c>
      <c r="D29" s="58">
        <v>0.22700000000000001</v>
      </c>
      <c r="E29" s="73" t="str">
        <f t="shared" si="1"/>
        <v/>
      </c>
      <c r="H29" s="57"/>
      <c r="I29" s="79"/>
      <c r="J29" s="79"/>
      <c r="K29" s="79"/>
    </row>
    <row r="30" spans="2:11" x14ac:dyDescent="0.2">
      <c r="B30" s="57" t="s">
        <v>87</v>
      </c>
      <c r="C30" s="89">
        <v>0.15049999999999999</v>
      </c>
      <c r="D30" s="58">
        <v>4.0000000000000001E-3</v>
      </c>
      <c r="E30" s="73" t="str">
        <f t="shared" si="1"/>
        <v/>
      </c>
      <c r="H30" s="57"/>
      <c r="I30" s="79"/>
      <c r="J30" s="79"/>
      <c r="K30" s="79"/>
    </row>
    <row r="31" spans="2:11" x14ac:dyDescent="0.2">
      <c r="B31" s="57" t="s">
        <v>62</v>
      </c>
      <c r="C31" s="89">
        <v>0</v>
      </c>
      <c r="D31" s="58">
        <v>2.5000000000000001E-2</v>
      </c>
      <c r="E31" s="73" t="str">
        <f t="shared" si="1"/>
        <v/>
      </c>
      <c r="H31" s="57"/>
      <c r="I31" s="79"/>
      <c r="J31" s="79"/>
      <c r="K31" s="79"/>
    </row>
    <row r="32" spans="2:11" x14ac:dyDescent="0.2">
      <c r="B32" s="57" t="s">
        <v>111</v>
      </c>
      <c r="C32" s="89">
        <v>6.1908999999999983</v>
      </c>
      <c r="D32" s="58">
        <v>15.989699999999999</v>
      </c>
      <c r="E32" s="73">
        <f t="shared" si="1"/>
        <v>1.5827747177308635</v>
      </c>
      <c r="H32" s="57"/>
      <c r="I32" s="79"/>
      <c r="J32" s="79"/>
      <c r="K32" s="79"/>
    </row>
    <row r="33" spans="2:11" x14ac:dyDescent="0.2">
      <c r="B33" s="57" t="s">
        <v>46</v>
      </c>
      <c r="C33" s="89">
        <v>2.5100000000000001E-2</v>
      </c>
      <c r="D33" s="58">
        <v>0</v>
      </c>
      <c r="E33" s="73" t="str">
        <f t="shared" si="1"/>
        <v/>
      </c>
      <c r="H33" s="57"/>
      <c r="I33" s="79"/>
      <c r="J33" s="79"/>
      <c r="K33" s="79"/>
    </row>
    <row r="34" spans="2:11" x14ac:dyDescent="0.2">
      <c r="B34" s="57" t="s">
        <v>48</v>
      </c>
      <c r="C34" s="89">
        <v>18.575500000000002</v>
      </c>
      <c r="D34" s="58">
        <v>16.096499999999999</v>
      </c>
      <c r="E34" s="73">
        <f t="shared" si="1"/>
        <v>-0.13345535786385307</v>
      </c>
      <c r="H34" s="57"/>
      <c r="I34" s="79"/>
      <c r="J34" s="79"/>
      <c r="K34" s="79"/>
    </row>
    <row r="35" spans="2:11" x14ac:dyDescent="0.2">
      <c r="B35" s="57" t="s">
        <v>63</v>
      </c>
      <c r="C35" s="89">
        <v>0.19189999999999999</v>
      </c>
      <c r="D35" s="58">
        <v>0.46599999999999997</v>
      </c>
      <c r="E35" s="73" t="str">
        <f t="shared" si="1"/>
        <v/>
      </c>
      <c r="H35" s="57"/>
      <c r="I35" s="79"/>
      <c r="J35" s="79"/>
      <c r="K35" s="79"/>
    </row>
    <row r="36" spans="2:11" x14ac:dyDescent="0.2">
      <c r="B36" s="57" t="s">
        <v>35</v>
      </c>
      <c r="C36" s="89">
        <v>24.460500000000003</v>
      </c>
      <c r="D36" s="58">
        <v>26.043900000000008</v>
      </c>
      <c r="E36" s="73">
        <f t="shared" si="1"/>
        <v>6.4732936775618005E-2</v>
      </c>
      <c r="H36" s="57"/>
      <c r="I36" s="79"/>
      <c r="J36" s="79"/>
      <c r="K36" s="79"/>
    </row>
    <row r="37" spans="2:11" x14ac:dyDescent="0.2">
      <c r="B37" s="57" t="s">
        <v>68</v>
      </c>
      <c r="C37" s="89">
        <v>2E-3</v>
      </c>
      <c r="D37" s="58">
        <v>6.9999999999999999E-4</v>
      </c>
      <c r="E37" s="73" t="str">
        <f t="shared" si="1"/>
        <v/>
      </c>
      <c r="H37" s="57"/>
      <c r="I37" s="79"/>
      <c r="J37" s="79"/>
      <c r="K37" s="79"/>
    </row>
    <row r="38" spans="2:11" ht="15" x14ac:dyDescent="0.25">
      <c r="B38" s="60" t="s">
        <v>96</v>
      </c>
      <c r="C38" s="63">
        <v>0.13100000000000001</v>
      </c>
      <c r="D38" s="59">
        <v>0.14100000000000001</v>
      </c>
      <c r="E38" s="80" t="str">
        <f t="shared" si="1"/>
        <v/>
      </c>
      <c r="H38" s="57"/>
      <c r="I38" s="79"/>
      <c r="J38" s="79"/>
      <c r="K38" s="79"/>
    </row>
    <row r="39" spans="2:11" x14ac:dyDescent="0.2">
      <c r="B39" s="57" t="s">
        <v>27</v>
      </c>
      <c r="C39" s="89">
        <v>0.13100000000000001</v>
      </c>
      <c r="D39" s="58">
        <v>0.14100000000000001</v>
      </c>
      <c r="E39" s="73" t="str">
        <f t="shared" si="1"/>
        <v/>
      </c>
      <c r="H39" s="57"/>
      <c r="I39" s="79"/>
      <c r="J39" s="79"/>
      <c r="K39" s="79"/>
    </row>
    <row r="40" spans="2:11" ht="15" x14ac:dyDescent="0.25">
      <c r="B40" s="60" t="s">
        <v>110</v>
      </c>
      <c r="C40" s="63">
        <v>1092.2454999999998</v>
      </c>
      <c r="D40" s="86">
        <v>1068.3867</v>
      </c>
      <c r="E40" s="80">
        <f t="shared" si="1"/>
        <v>-2.1843807092819106E-2</v>
      </c>
      <c r="H40" s="57"/>
      <c r="I40" s="79"/>
      <c r="J40" s="79"/>
      <c r="K40" s="79"/>
    </row>
    <row r="41" spans="2:11" x14ac:dyDescent="0.2">
      <c r="B41" s="57" t="s">
        <v>54</v>
      </c>
      <c r="C41" s="89">
        <v>0.34299999999999997</v>
      </c>
      <c r="D41" s="87">
        <v>0</v>
      </c>
      <c r="E41" s="73" t="str">
        <f t="shared" si="1"/>
        <v/>
      </c>
      <c r="H41" s="57"/>
      <c r="I41" s="79"/>
      <c r="J41" s="79"/>
      <c r="K41" s="79"/>
    </row>
    <row r="42" spans="2:11" x14ac:dyDescent="0.2">
      <c r="B42" s="57" t="s">
        <v>43</v>
      </c>
      <c r="C42" s="89">
        <v>3.4189000000000003</v>
      </c>
      <c r="D42" s="87">
        <v>13.043200000000002</v>
      </c>
      <c r="E42" s="73">
        <f t="shared" si="1"/>
        <v>2.8150282254526311</v>
      </c>
      <c r="H42" s="57"/>
      <c r="I42" s="79"/>
      <c r="J42" s="79"/>
      <c r="K42" s="79"/>
    </row>
    <row r="43" spans="2:11" x14ac:dyDescent="0.2">
      <c r="B43" s="57" t="s">
        <v>92</v>
      </c>
      <c r="C43" s="89">
        <v>775.87609999999984</v>
      </c>
      <c r="D43" s="87">
        <v>468.14129999999994</v>
      </c>
      <c r="E43" s="73">
        <f t="shared" si="1"/>
        <v>-0.39662879163309706</v>
      </c>
      <c r="H43" s="57"/>
      <c r="I43" s="57"/>
      <c r="J43" s="79"/>
      <c r="K43" s="79"/>
    </row>
    <row r="44" spans="2:11" x14ac:dyDescent="0.2">
      <c r="B44" s="61" t="s">
        <v>121</v>
      </c>
      <c r="C44" s="89">
        <v>2.62</v>
      </c>
      <c r="D44" s="90">
        <v>0</v>
      </c>
      <c r="E44" s="73" t="str">
        <f t="shared" si="1"/>
        <v/>
      </c>
      <c r="H44" s="57"/>
      <c r="I44" s="79"/>
      <c r="J44" s="79"/>
      <c r="K44" s="79"/>
    </row>
    <row r="45" spans="2:11" ht="15" x14ac:dyDescent="0.25">
      <c r="B45" s="57" t="s">
        <v>86</v>
      </c>
      <c r="C45" s="89">
        <v>1.1349</v>
      </c>
      <c r="D45" s="88">
        <v>2.835</v>
      </c>
      <c r="E45" s="73">
        <f t="shared" si="1"/>
        <v>1.4980174464710547</v>
      </c>
      <c r="H45" s="81"/>
      <c r="I45" s="79"/>
      <c r="J45" s="79"/>
      <c r="K45" s="79"/>
    </row>
    <row r="46" spans="2:11" x14ac:dyDescent="0.2">
      <c r="B46" s="57" t="s">
        <v>53</v>
      </c>
      <c r="C46" s="89">
        <v>2.6991999999999998</v>
      </c>
      <c r="D46" s="87">
        <v>2.2075999999999998</v>
      </c>
      <c r="E46" s="73">
        <f t="shared" si="1"/>
        <v>-0.18212803793716659</v>
      </c>
      <c r="H46" s="57"/>
      <c r="I46" s="79"/>
      <c r="J46" s="79"/>
      <c r="K46" s="79"/>
    </row>
    <row r="47" spans="2:11" x14ac:dyDescent="0.2">
      <c r="B47" s="57" t="s">
        <v>60</v>
      </c>
      <c r="C47" s="89">
        <v>0.13589999999999999</v>
      </c>
      <c r="D47" s="87">
        <v>0.29480000000000001</v>
      </c>
      <c r="E47" s="73" t="str">
        <f t="shared" si="1"/>
        <v/>
      </c>
      <c r="H47" s="57"/>
      <c r="I47" s="79"/>
      <c r="J47" s="79"/>
      <c r="K47" s="79"/>
    </row>
    <row r="48" spans="2:11" x14ac:dyDescent="0.2">
      <c r="B48" s="57" t="s">
        <v>56</v>
      </c>
      <c r="C48" s="89">
        <v>4.7648999999999999</v>
      </c>
      <c r="D48" s="87">
        <v>2.6409000000000002</v>
      </c>
      <c r="E48" s="73">
        <f t="shared" si="1"/>
        <v>-0.44575961720078067</v>
      </c>
      <c r="H48" s="57"/>
      <c r="I48" s="79"/>
      <c r="J48" s="79"/>
      <c r="K48" s="79"/>
    </row>
    <row r="49" spans="2:11" x14ac:dyDescent="0.2">
      <c r="B49" s="57" t="s">
        <v>58</v>
      </c>
      <c r="C49" s="89">
        <v>199.62090000000003</v>
      </c>
      <c r="D49" s="87">
        <v>520.64510000000007</v>
      </c>
      <c r="E49" s="73">
        <f t="shared" si="1"/>
        <v>1.6081692848794891</v>
      </c>
      <c r="H49" s="57"/>
      <c r="I49" s="79"/>
      <c r="J49" s="79"/>
      <c r="K49" s="79"/>
    </row>
    <row r="50" spans="2:11" x14ac:dyDescent="0.2">
      <c r="B50" s="57" t="s">
        <v>66</v>
      </c>
      <c r="C50" s="89">
        <v>37.688600000000001</v>
      </c>
      <c r="D50" s="87">
        <v>0</v>
      </c>
      <c r="E50" s="73" t="str">
        <f t="shared" si="1"/>
        <v/>
      </c>
      <c r="H50" s="57"/>
      <c r="I50" s="79"/>
      <c r="J50" s="79"/>
      <c r="K50" s="79"/>
    </row>
    <row r="51" spans="2:11" x14ac:dyDescent="0.2">
      <c r="B51" s="57" t="s">
        <v>59</v>
      </c>
      <c r="C51" s="89">
        <v>7.3661000000000003</v>
      </c>
      <c r="D51" s="88">
        <v>58.568799999999996</v>
      </c>
      <c r="E51" s="73">
        <f t="shared" si="1"/>
        <v>6.9511274622934787</v>
      </c>
      <c r="H51" s="57"/>
      <c r="I51" s="57"/>
      <c r="J51" s="79"/>
      <c r="K51" s="79"/>
    </row>
    <row r="52" spans="2:11" x14ac:dyDescent="0.2">
      <c r="B52" s="61" t="s">
        <v>64</v>
      </c>
      <c r="C52" s="89">
        <v>56.577000000000005</v>
      </c>
      <c r="D52" s="88">
        <v>0</v>
      </c>
      <c r="H52" s="57"/>
      <c r="I52" s="79"/>
      <c r="J52" s="79"/>
      <c r="K52" s="79"/>
    </row>
    <row r="53" spans="2:11" ht="15" x14ac:dyDescent="0.25">
      <c r="B53" s="62" t="s">
        <v>16</v>
      </c>
      <c r="C53" s="64">
        <v>1166.9447999999998</v>
      </c>
      <c r="D53" s="64">
        <v>1166.9892</v>
      </c>
      <c r="E53" s="74">
        <f>IF(C53&lt;1,"",IFERROR((D53-C53)/C53,""))</f>
        <v>3.8048072196922579E-5</v>
      </c>
      <c r="H53" s="81"/>
      <c r="I53" s="79"/>
      <c r="J53" s="79"/>
      <c r="K53" s="79"/>
    </row>
    <row r="54" spans="2:11" x14ac:dyDescent="0.2">
      <c r="B54" s="61" t="s">
        <v>98</v>
      </c>
      <c r="E54" s="25"/>
      <c r="H54" s="57"/>
      <c r="I54" s="79"/>
      <c r="J54" s="79"/>
      <c r="K54" s="79"/>
    </row>
    <row r="55" spans="2:11" x14ac:dyDescent="0.2">
      <c r="B55" s="61" t="s">
        <v>101</v>
      </c>
      <c r="E55" s="25"/>
      <c r="H55" s="57"/>
      <c r="I55" s="79"/>
      <c r="J55" s="79"/>
      <c r="K55" s="79"/>
    </row>
    <row r="56" spans="2:11" x14ac:dyDescent="0.2">
      <c r="B56" s="61" t="s">
        <v>104</v>
      </c>
      <c r="E56" s="25"/>
      <c r="H56" s="57"/>
      <c r="I56" s="79"/>
      <c r="J56" s="79"/>
      <c r="K56" s="79"/>
    </row>
    <row r="57" spans="2:11" ht="15" x14ac:dyDescent="0.25">
      <c r="I57" s="60"/>
      <c r="J57" s="78"/>
      <c r="K57" s="78"/>
    </row>
    <row r="58" spans="2:11" x14ac:dyDescent="0.2">
      <c r="I58" s="57"/>
      <c r="J58" s="79"/>
      <c r="K58" s="79"/>
    </row>
    <row r="59" spans="2:11" x14ac:dyDescent="0.2">
      <c r="I59" s="57"/>
      <c r="J59" s="79"/>
      <c r="K59" s="79"/>
    </row>
    <row r="60" spans="2:11" x14ac:dyDescent="0.2">
      <c r="I60" s="57"/>
      <c r="J60" s="79"/>
      <c r="K60" s="79"/>
    </row>
    <row r="61" spans="2:11" x14ac:dyDescent="0.2">
      <c r="I61" s="57"/>
      <c r="J61" s="79"/>
      <c r="K61" s="79"/>
    </row>
    <row r="62" spans="2:11" x14ac:dyDescent="0.2">
      <c r="E62" s="25"/>
      <c r="I62" s="57"/>
      <c r="J62" s="79"/>
      <c r="K62" s="79"/>
    </row>
    <row r="63" spans="2:11" x14ac:dyDescent="0.2">
      <c r="B63" s="57"/>
      <c r="C63" s="71"/>
      <c r="D63" s="71"/>
      <c r="E63" s="73" t="str">
        <f t="shared" ref="E63:E65" si="2">IF(OR((C63&lt;1),(D63&lt;1)),"",IFERROR((D63-C63)/C63,""))</f>
        <v/>
      </c>
      <c r="I63" s="57"/>
      <c r="J63" s="79"/>
      <c r="K63" s="79"/>
    </row>
    <row r="64" spans="2:11" x14ac:dyDescent="0.2">
      <c r="B64" s="57"/>
      <c r="C64" s="71"/>
      <c r="D64" s="71"/>
      <c r="E64" s="73" t="str">
        <f t="shared" si="2"/>
        <v/>
      </c>
      <c r="I64" s="57"/>
      <c r="J64" s="79"/>
      <c r="K64" s="79"/>
    </row>
    <row r="65" spans="2:11" x14ac:dyDescent="0.2">
      <c r="B65" s="57"/>
      <c r="C65" s="71"/>
      <c r="D65" s="71"/>
      <c r="E65" s="73" t="str">
        <f t="shared" si="2"/>
        <v/>
      </c>
      <c r="I65" s="57"/>
      <c r="J65" s="79"/>
      <c r="K65" s="79"/>
    </row>
    <row r="66" spans="2:11" x14ac:dyDescent="0.2">
      <c r="I66" s="57"/>
      <c r="J66" s="79"/>
      <c r="K66" s="79"/>
    </row>
    <row r="67" spans="2:11" x14ac:dyDescent="0.2">
      <c r="I67" s="57"/>
      <c r="J67" s="79"/>
      <c r="K67" s="79"/>
    </row>
    <row r="68" spans="2:11" ht="15" x14ac:dyDescent="0.25">
      <c r="I68" s="60"/>
      <c r="J68" s="78"/>
      <c r="K68" s="78"/>
    </row>
    <row r="69" spans="2:11" x14ac:dyDescent="0.2">
      <c r="I69" s="57"/>
      <c r="J69" s="79"/>
      <c r="K69" s="79"/>
    </row>
    <row r="70" spans="2:11" x14ac:dyDescent="0.2">
      <c r="E70" s="25"/>
      <c r="I70" s="57"/>
      <c r="J70" s="79"/>
      <c r="K70" s="79"/>
    </row>
    <row r="77" spans="2:11" x14ac:dyDescent="0.2">
      <c r="E77" s="25"/>
    </row>
    <row r="78" spans="2:11" x14ac:dyDescent="0.2">
      <c r="E78" s="25"/>
    </row>
    <row r="79" spans="2:11" x14ac:dyDescent="0.2">
      <c r="E79" s="25"/>
    </row>
    <row r="80" spans="2: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row r="112" spans="5:5" x14ac:dyDescent="0.2">
      <c r="E112" s="25"/>
    </row>
    <row r="113" spans="5:5" x14ac:dyDescent="0.2">
      <c r="E113" s="25"/>
    </row>
    <row r="114" spans="5:5" x14ac:dyDescent="0.2">
      <c r="E114" s="25"/>
    </row>
    <row r="115" spans="5:5" x14ac:dyDescent="0.2">
      <c r="E115" s="25"/>
    </row>
    <row r="116" spans="5:5" x14ac:dyDescent="0.2">
      <c r="E116" s="25"/>
    </row>
    <row r="117" spans="5:5" x14ac:dyDescent="0.2">
      <c r="E117" s="25"/>
    </row>
    <row r="118" spans="5:5" x14ac:dyDescent="0.2">
      <c r="E118" s="25"/>
    </row>
    <row r="119" spans="5:5" x14ac:dyDescent="0.2">
      <c r="E119" s="25"/>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0"/>
  <sheetViews>
    <sheetView showGridLines="0" zoomScale="80" zoomScaleNormal="80" workbookViewId="0">
      <selection activeCell="A2" sqref="A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123</v>
      </c>
    </row>
    <row r="4" spans="1:3" ht="15" thickBot="1" x14ac:dyDescent="0.25"/>
    <row r="5" spans="1:3" ht="15.75" thickTop="1" x14ac:dyDescent="0.25">
      <c r="B5" s="50" t="s">
        <v>73</v>
      </c>
      <c r="C5" s="50" t="s">
        <v>81</v>
      </c>
    </row>
    <row r="6" spans="1:3" ht="15" x14ac:dyDescent="0.25">
      <c r="B6" s="60" t="s">
        <v>80</v>
      </c>
      <c r="C6" s="59">
        <v>0.72</v>
      </c>
    </row>
    <row r="7" spans="1:3" x14ac:dyDescent="0.2">
      <c r="B7" s="57" t="s">
        <v>109</v>
      </c>
      <c r="C7" s="58">
        <v>0.72</v>
      </c>
    </row>
    <row r="8" spans="1:3" ht="15" x14ac:dyDescent="0.25">
      <c r="B8" s="60" t="s">
        <v>76</v>
      </c>
      <c r="C8" s="59">
        <v>17.802099999999999</v>
      </c>
    </row>
    <row r="9" spans="1:3" x14ac:dyDescent="0.2">
      <c r="B9" s="57" t="s">
        <v>92</v>
      </c>
      <c r="C9" s="58">
        <v>16.9983</v>
      </c>
    </row>
    <row r="10" spans="1:3" x14ac:dyDescent="0.2">
      <c r="B10" s="57" t="s">
        <v>112</v>
      </c>
      <c r="C10" s="58">
        <v>0.80380000000000007</v>
      </c>
    </row>
    <row r="11" spans="1:3" ht="15" x14ac:dyDescent="0.25">
      <c r="B11" s="60" t="s">
        <v>78</v>
      </c>
      <c r="C11" s="59">
        <v>419.03649999999993</v>
      </c>
    </row>
    <row r="12" spans="1:3" x14ac:dyDescent="0.2">
      <c r="B12" s="57" t="s">
        <v>92</v>
      </c>
      <c r="C12" s="58">
        <v>418.67289999999997</v>
      </c>
    </row>
    <row r="13" spans="1:3" x14ac:dyDescent="0.2">
      <c r="B13" s="57" t="s">
        <v>112</v>
      </c>
      <c r="C13" s="58">
        <v>0.35760000000000003</v>
      </c>
    </row>
    <row r="14" spans="1:3" x14ac:dyDescent="0.2">
      <c r="B14" s="57" t="s">
        <v>27</v>
      </c>
      <c r="C14" s="58">
        <v>6.0000000000000001E-3</v>
      </c>
    </row>
    <row r="15" spans="1:3" ht="15" x14ac:dyDescent="0.25">
      <c r="B15" s="60" t="s">
        <v>75</v>
      </c>
      <c r="C15" s="59">
        <v>520.06310000000008</v>
      </c>
    </row>
    <row r="16" spans="1:3" x14ac:dyDescent="0.2">
      <c r="B16" s="57" t="s">
        <v>112</v>
      </c>
      <c r="C16" s="58">
        <v>3.0000000000000001E-3</v>
      </c>
    </row>
    <row r="17" spans="2:3" x14ac:dyDescent="0.2">
      <c r="B17" s="57" t="s">
        <v>27</v>
      </c>
      <c r="C17" s="58">
        <v>0.13500000000000001</v>
      </c>
    </row>
    <row r="18" spans="2:3" x14ac:dyDescent="0.2">
      <c r="B18" s="57" t="s">
        <v>109</v>
      </c>
      <c r="C18" s="58">
        <v>519.92510000000004</v>
      </c>
    </row>
    <row r="19" spans="2:3" ht="15" x14ac:dyDescent="0.25">
      <c r="B19" s="60" t="s">
        <v>79</v>
      </c>
      <c r="C19" s="59">
        <v>15.1058</v>
      </c>
    </row>
    <row r="20" spans="2:3" x14ac:dyDescent="0.2">
      <c r="B20" s="57" t="s">
        <v>92</v>
      </c>
      <c r="C20" s="58">
        <v>15.083</v>
      </c>
    </row>
    <row r="21" spans="2:3" x14ac:dyDescent="0.2">
      <c r="B21" s="57" t="s">
        <v>112</v>
      </c>
      <c r="C21" s="58">
        <v>2.2800000000000001E-2</v>
      </c>
    </row>
    <row r="22" spans="2:3" ht="15" x14ac:dyDescent="0.25">
      <c r="B22" s="60" t="s">
        <v>77</v>
      </c>
      <c r="C22" s="59">
        <v>4.3</v>
      </c>
    </row>
    <row r="23" spans="2:3" x14ac:dyDescent="0.2">
      <c r="B23" s="57" t="s">
        <v>92</v>
      </c>
      <c r="C23" s="58">
        <v>4.28</v>
      </c>
    </row>
    <row r="24" spans="2:3" x14ac:dyDescent="0.2">
      <c r="B24" s="57" t="s">
        <v>112</v>
      </c>
      <c r="C24" s="58">
        <v>0.02</v>
      </c>
    </row>
    <row r="25" spans="2:3" ht="15" x14ac:dyDescent="0.25">
      <c r="B25" s="60" t="s">
        <v>74</v>
      </c>
      <c r="C25" s="59">
        <v>14.107499999999998</v>
      </c>
    </row>
    <row r="26" spans="2:3" x14ac:dyDescent="0.2">
      <c r="B26" s="57" t="s">
        <v>92</v>
      </c>
      <c r="C26" s="58">
        <v>13.107099999999999</v>
      </c>
    </row>
    <row r="27" spans="2:3" x14ac:dyDescent="0.2">
      <c r="B27" s="57" t="s">
        <v>112</v>
      </c>
      <c r="C27" s="58">
        <v>1.0004</v>
      </c>
    </row>
    <row r="28" spans="2:3" ht="15" x14ac:dyDescent="0.25">
      <c r="B28" s="76" t="s">
        <v>16</v>
      </c>
      <c r="C28" s="64">
        <v>991.13499999999976</v>
      </c>
    </row>
    <row r="29" spans="2:3" x14ac:dyDescent="0.2">
      <c r="B29" s="77" t="s">
        <v>105</v>
      </c>
      <c r="C29" s="58"/>
    </row>
    <row r="30" spans="2:3" ht="15" x14ac:dyDescent="0.25">
      <c r="B30" s="57" t="s">
        <v>106</v>
      </c>
      <c r="C30" s="59"/>
    </row>
    <row r="31" spans="2:3" x14ac:dyDescent="0.2">
      <c r="B31" s="57"/>
      <c r="C31" s="71"/>
    </row>
    <row r="32" spans="2:3" ht="15" x14ac:dyDescent="0.25">
      <c r="B32" s="60"/>
      <c r="C32" s="63"/>
    </row>
    <row r="33" spans="2:3" x14ac:dyDescent="0.2">
      <c r="B33" s="57"/>
      <c r="C33" s="71"/>
    </row>
    <row r="34" spans="2:3" x14ac:dyDescent="0.2">
      <c r="B34" s="57"/>
      <c r="C34" s="71"/>
    </row>
    <row r="38" spans="2:3" x14ac:dyDescent="0.2">
      <c r="B38" s="57"/>
      <c r="C38" s="71"/>
    </row>
    <row r="39" spans="2:3" x14ac:dyDescent="0.2">
      <c r="B39" s="57"/>
      <c r="C39" s="71"/>
    </row>
    <row r="40" spans="2:3" x14ac:dyDescent="0.2">
      <c r="B40" s="57"/>
      <c r="C40" s="71"/>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I33" sqref="I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90</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113</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7" t="s">
        <v>114</v>
      </c>
      <c r="C24" s="97"/>
      <c r="D24" s="97"/>
      <c r="E24" s="97"/>
      <c r="F24" s="97"/>
      <c r="G24" s="31"/>
    </row>
    <row r="25" spans="1:17" ht="15" x14ac:dyDescent="0.25">
      <c r="A25" s="1" t="s">
        <v>19</v>
      </c>
      <c r="B25" s="18" t="s">
        <v>29</v>
      </c>
      <c r="C25" s="18" t="s">
        <v>20</v>
      </c>
      <c r="D25" s="18" t="s">
        <v>21</v>
      </c>
      <c r="E25" s="18" t="s">
        <v>22</v>
      </c>
      <c r="F25" s="18" t="s">
        <v>30</v>
      </c>
      <c r="G25" s="18" t="s">
        <v>16</v>
      </c>
    </row>
    <row r="26" spans="1:17" x14ac:dyDescent="0.2">
      <c r="A26" s="3" t="s">
        <v>6</v>
      </c>
      <c r="B26" s="20">
        <v>2.145</v>
      </c>
      <c r="C26" s="20">
        <v>17.218</v>
      </c>
      <c r="D26" s="20">
        <v>70.346299999999999</v>
      </c>
      <c r="E26" s="20">
        <v>302.40170000000001</v>
      </c>
      <c r="F26" s="51">
        <v>76.030300000000011</v>
      </c>
      <c r="G26" s="13">
        <f>SUM(B26:F26)</f>
        <v>468.1413</v>
      </c>
    </row>
    <row r="27" spans="1:17" x14ac:dyDescent="0.2">
      <c r="A27" s="3" t="s">
        <v>8</v>
      </c>
      <c r="B27" s="20">
        <v>0</v>
      </c>
      <c r="C27" s="20">
        <v>4.2800000000000005E-2</v>
      </c>
      <c r="D27" s="20">
        <v>9.6000000000000002E-2</v>
      </c>
      <c r="E27" s="20">
        <v>2.0306999999999999</v>
      </c>
      <c r="F27" s="51">
        <v>3.8100000000000002E-2</v>
      </c>
      <c r="G27" s="13">
        <f t="shared" ref="G27:G31" si="0">SUM(B27:F27)</f>
        <v>2.2075999999999998</v>
      </c>
    </row>
    <row r="28" spans="1:17" x14ac:dyDescent="0.2">
      <c r="A28" s="3" t="s">
        <v>109</v>
      </c>
      <c r="B28" s="20">
        <v>0.72</v>
      </c>
      <c r="C28" s="20">
        <v>0</v>
      </c>
      <c r="D28" s="20">
        <v>1.9589000000000001</v>
      </c>
      <c r="E28" s="20">
        <v>78.915499999999994</v>
      </c>
      <c r="F28" s="51">
        <v>439.05070000000001</v>
      </c>
      <c r="G28" s="13">
        <f t="shared" si="0"/>
        <v>520.64509999999996</v>
      </c>
    </row>
    <row r="29" spans="1:17" x14ac:dyDescent="0.2">
      <c r="A29" s="3" t="s">
        <v>11</v>
      </c>
      <c r="B29" s="20">
        <v>0</v>
      </c>
      <c r="C29" s="20">
        <v>0</v>
      </c>
      <c r="D29" s="20">
        <v>0</v>
      </c>
      <c r="E29" s="20">
        <v>0</v>
      </c>
      <c r="F29" s="51">
        <v>0.14100000000000001</v>
      </c>
      <c r="G29" s="13">
        <f t="shared" si="0"/>
        <v>0.14100000000000001</v>
      </c>
    </row>
    <row r="30" spans="1:17" x14ac:dyDescent="0.2">
      <c r="A30" s="3" t="s">
        <v>13</v>
      </c>
      <c r="B30" s="20">
        <v>0</v>
      </c>
      <c r="C30" s="20">
        <v>0</v>
      </c>
      <c r="D30" s="20">
        <v>0</v>
      </c>
      <c r="E30" s="20">
        <v>0</v>
      </c>
      <c r="F30" s="20">
        <v>0</v>
      </c>
      <c r="G30" s="13">
        <f t="shared" si="0"/>
        <v>0</v>
      </c>
    </row>
    <row r="31" spans="1:17" x14ac:dyDescent="0.2">
      <c r="A31" s="3" t="s">
        <v>15</v>
      </c>
      <c r="B31" s="20">
        <v>0</v>
      </c>
      <c r="C31" s="20">
        <v>0</v>
      </c>
      <c r="D31" s="20">
        <v>0</v>
      </c>
      <c r="E31" s="20">
        <v>0</v>
      </c>
      <c r="F31" s="20">
        <v>0</v>
      </c>
      <c r="G31" s="13">
        <f t="shared" si="0"/>
        <v>0</v>
      </c>
    </row>
    <row r="32" spans="1:17" x14ac:dyDescent="0.2">
      <c r="A32" s="3" t="s">
        <v>84</v>
      </c>
      <c r="B32" s="53">
        <v>0</v>
      </c>
      <c r="C32" s="53">
        <v>0.45679999999999998</v>
      </c>
      <c r="D32" s="53">
        <v>3.9E-2</v>
      </c>
      <c r="E32" s="53">
        <v>24.289900000000003</v>
      </c>
      <c r="F32" s="51">
        <v>151.52529999999996</v>
      </c>
      <c r="G32" s="13">
        <f>SUM(B32:F32)</f>
        <v>176.31099999999995</v>
      </c>
      <c r="J32" s="24"/>
    </row>
    <row r="33" spans="1:9" ht="15" x14ac:dyDescent="0.25">
      <c r="A33" s="14" t="s">
        <v>16</v>
      </c>
      <c r="B33" s="52">
        <v>2.8650000000000002</v>
      </c>
      <c r="C33" s="52">
        <v>17.2608</v>
      </c>
      <c r="D33" s="52">
        <v>72.440200000000004</v>
      </c>
      <c r="E33" s="52">
        <v>407.63779999999997</v>
      </c>
      <c r="F33" s="52">
        <v>666.78540000000021</v>
      </c>
      <c r="G33" s="54">
        <f t="shared" ref="G33" si="1">SUM(B33:F33)</f>
        <v>1166.9892000000002</v>
      </c>
      <c r="I33" s="24"/>
    </row>
    <row r="34" spans="1:9" x14ac:dyDescent="0.2">
      <c r="A34" s="75" t="s">
        <v>31</v>
      </c>
      <c r="B34" s="13"/>
      <c r="C34" s="13"/>
      <c r="D34" s="13"/>
      <c r="E34" s="13"/>
      <c r="F34" s="13"/>
      <c r="G34" s="13"/>
    </row>
    <row r="35" spans="1:9" ht="15" x14ac:dyDescent="0.25">
      <c r="A35" s="75" t="s">
        <v>104</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H36" sqref="H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91</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115</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7" t="s">
        <v>114</v>
      </c>
      <c r="C27" s="97"/>
      <c r="D27" s="97"/>
      <c r="E27" s="97"/>
      <c r="F27" s="56"/>
    </row>
    <row r="28" spans="1:17" ht="15" x14ac:dyDescent="0.25">
      <c r="A28" s="1" t="s">
        <v>19</v>
      </c>
      <c r="B28" s="18" t="s">
        <v>0</v>
      </c>
      <c r="C28" s="18" t="s">
        <v>18</v>
      </c>
      <c r="D28" s="18" t="s">
        <v>1</v>
      </c>
      <c r="E28" s="18" t="s">
        <v>2</v>
      </c>
      <c r="F28" s="18" t="s">
        <v>16</v>
      </c>
    </row>
    <row r="29" spans="1:17" x14ac:dyDescent="0.2">
      <c r="A29" s="3" t="s">
        <v>6</v>
      </c>
      <c r="B29" s="20">
        <v>227.47829999999999</v>
      </c>
      <c r="C29" s="20">
        <v>19.363</v>
      </c>
      <c r="D29" s="20">
        <v>221.29999999999998</v>
      </c>
      <c r="E29" s="20">
        <v>0</v>
      </c>
      <c r="F29" s="20">
        <f>SUM(B29:E29)</f>
        <v>468.1413</v>
      </c>
    </row>
    <row r="30" spans="1:17" x14ac:dyDescent="0.2">
      <c r="A30" s="3" t="s">
        <v>8</v>
      </c>
      <c r="B30" s="20">
        <v>1.9483000000000001</v>
      </c>
      <c r="C30" s="20">
        <v>4.2800000000000005E-2</v>
      </c>
      <c r="D30" s="20">
        <v>0.2165</v>
      </c>
      <c r="E30" s="20">
        <v>0</v>
      </c>
      <c r="F30" s="20">
        <f t="shared" ref="F30:F36" si="0">SUM(B30:E30)</f>
        <v>2.2076000000000002</v>
      </c>
    </row>
    <row r="31" spans="1:17" x14ac:dyDescent="0.2">
      <c r="A31" s="3" t="s">
        <v>109</v>
      </c>
      <c r="B31" s="20">
        <v>180.661</v>
      </c>
      <c r="C31" s="20">
        <v>0</v>
      </c>
      <c r="D31" s="20">
        <v>339.98410000000001</v>
      </c>
      <c r="E31" s="20">
        <v>0</v>
      </c>
      <c r="F31" s="20">
        <f t="shared" si="0"/>
        <v>520.64509999999996</v>
      </c>
    </row>
    <row r="32" spans="1:17" x14ac:dyDescent="0.2">
      <c r="A32" s="3" t="s">
        <v>11</v>
      </c>
      <c r="B32" s="20">
        <v>6.0000000000000001E-3</v>
      </c>
      <c r="C32" s="20">
        <v>0</v>
      </c>
      <c r="D32" s="20">
        <v>0.13500000000000001</v>
      </c>
      <c r="E32" s="20">
        <v>0</v>
      </c>
      <c r="F32" s="20">
        <f t="shared" si="0"/>
        <v>0.14100000000000001</v>
      </c>
    </row>
    <row r="33" spans="1:6" x14ac:dyDescent="0.2">
      <c r="A33" s="3" t="s">
        <v>13</v>
      </c>
      <c r="B33" s="20">
        <v>0</v>
      </c>
      <c r="C33" s="20">
        <v>0</v>
      </c>
      <c r="D33" s="20">
        <v>0</v>
      </c>
      <c r="E33" s="20">
        <v>0</v>
      </c>
      <c r="F33" s="20">
        <f t="shared" si="0"/>
        <v>0</v>
      </c>
    </row>
    <row r="34" spans="1:6" x14ac:dyDescent="0.2">
      <c r="A34" s="3" t="s">
        <v>15</v>
      </c>
      <c r="B34" s="20">
        <v>0</v>
      </c>
      <c r="C34" s="20">
        <v>0</v>
      </c>
      <c r="D34" s="20">
        <v>0</v>
      </c>
      <c r="E34" s="20">
        <v>0</v>
      </c>
      <c r="F34" s="20">
        <f t="shared" si="0"/>
        <v>0</v>
      </c>
    </row>
    <row r="35" spans="1:6" x14ac:dyDescent="0.2">
      <c r="A35" s="3" t="s">
        <v>84</v>
      </c>
      <c r="B35" s="29">
        <v>105.22190000000001</v>
      </c>
      <c r="C35" s="29">
        <v>24.315600000000003</v>
      </c>
      <c r="D35" s="29">
        <v>44.692699999999988</v>
      </c>
      <c r="E35" s="29">
        <v>1.6240000000000001</v>
      </c>
      <c r="F35" s="20">
        <f t="shared" si="0"/>
        <v>175.85420000000002</v>
      </c>
    </row>
    <row r="36" spans="1:6" ht="15" x14ac:dyDescent="0.25">
      <c r="A36" s="14" t="s">
        <v>16</v>
      </c>
      <c r="B36" s="52">
        <v>515.31550000000004</v>
      </c>
      <c r="C36" s="52">
        <v>43.721400000000003</v>
      </c>
      <c r="D36" s="52">
        <v>606.32830000000013</v>
      </c>
      <c r="E36" s="52">
        <v>1.6240000000000001</v>
      </c>
      <c r="F36" s="52">
        <f t="shared" si="0"/>
        <v>1166.9892000000002</v>
      </c>
    </row>
    <row r="37" spans="1:6" x14ac:dyDescent="0.2">
      <c r="A37" s="27" t="s">
        <v>31</v>
      </c>
      <c r="B37" s="55"/>
      <c r="C37" s="55"/>
      <c r="D37" s="55"/>
      <c r="E37" s="55"/>
      <c r="F37" s="55"/>
    </row>
    <row r="38" spans="1:6" ht="15" x14ac:dyDescent="0.25">
      <c r="A38" s="75" t="s">
        <v>103</v>
      </c>
      <c r="B38" s="40"/>
      <c r="C38" s="19"/>
      <c r="D38" s="83"/>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2022-12-14T16:33:23Z</dcterms:modified>
</cp:coreProperties>
</file>