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x953318\Desktop\Webmaster\"/>
    </mc:Choice>
  </mc:AlternateContent>
  <xr:revisionPtr revIDLastSave="0" documentId="8_{7D7001B5-FA86-4B4F-AE1B-6697EFCFF741}" xr6:coauthVersionLast="47" xr6:coauthVersionMax="47" xr10:uidLastSave="{00000000-0000-0000-0000-000000000000}"/>
  <bookViews>
    <workbookView xWindow="2037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7" l="1"/>
  <c r="G27" i="7"/>
  <c r="G28" i="7"/>
  <c r="G29" i="7"/>
  <c r="G30" i="7"/>
  <c r="G31" i="7"/>
  <c r="G33" i="7"/>
  <c r="E51" i="5"/>
  <c r="E47" i="5"/>
  <c r="E48" i="5"/>
  <c r="E49" i="5"/>
  <c r="E50" i="5"/>
  <c r="E31" i="5"/>
  <c r="E23" i="5"/>
  <c r="E14" i="5"/>
  <c r="E11" i="5"/>
  <c r="E7" i="5"/>
  <c r="E8" i="5"/>
  <c r="E9" i="5"/>
  <c r="E10" i="5"/>
  <c r="E15" i="5"/>
  <c r="E16" i="5"/>
  <c r="E17" i="5"/>
  <c r="E18" i="5"/>
  <c r="E19" i="5"/>
  <c r="E20" i="5"/>
  <c r="E21" i="5"/>
  <c r="E22" i="5"/>
  <c r="E24" i="5"/>
  <c r="E25" i="5"/>
  <c r="E26" i="5"/>
  <c r="E27" i="5"/>
  <c r="E28" i="5"/>
  <c r="E29" i="5"/>
  <c r="E30" i="5"/>
  <c r="E32" i="5"/>
  <c r="E33" i="5"/>
  <c r="E34" i="5"/>
  <c r="E35" i="5"/>
  <c r="E36" i="5"/>
  <c r="E37" i="5"/>
  <c r="E38" i="5"/>
  <c r="E39" i="5"/>
  <c r="E40" i="5"/>
  <c r="E41" i="5"/>
  <c r="E42" i="5"/>
  <c r="E43" i="5"/>
  <c r="E44" i="5"/>
  <c r="E45" i="5"/>
  <c r="E46" i="5"/>
  <c r="E61" i="5"/>
  <c r="E62" i="5"/>
  <c r="E63" i="5"/>
  <c r="E64" i="5"/>
  <c r="E65" i="5"/>
  <c r="E13" i="5"/>
  <c r="E12" i="5"/>
  <c r="G26" i="7" l="1"/>
  <c r="F36" i="9" l="1"/>
  <c r="F32" i="9"/>
  <c r="F33" i="9"/>
  <c r="F34" i="9"/>
  <c r="F35" i="9"/>
  <c r="F29" i="9"/>
  <c r="F30" i="9"/>
  <c r="F31" i="9"/>
</calcChain>
</file>

<file path=xl/sharedStrings.xml><?xml version="1.0" encoding="utf-8"?>
<sst xmlns="http://schemas.openxmlformats.org/spreadsheetml/2006/main" count="182" uniqueCount="122">
  <si>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</si>
  <si>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</si>
  <si>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</si>
  <si>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</si>
  <si>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</si>
  <si>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</si>
  <si>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</si>
  <si>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</si>
  <si>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</si>
  <si>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</si>
  <si>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</si>
  <si>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</si>
  <si>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</si>
  <si>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</si>
  <si>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</si>
  <si>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</si>
  <si>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</si>
  <si>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</si>
  <si>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</si>
  <si>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</si>
  <si>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</si>
  <si>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</si>
  <si>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</si>
  <si>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</si>
  <si>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</si>
  <si>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</si>
  <si>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</si>
  <si>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</si>
  <si>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</si>
  <si>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</si>
  <si>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</si>
  <si>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</si>
  <si>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</si>
  <si>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</si>
  <si>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</si>
  <si>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</si>
  <si>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</si>
  <si>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</si>
  <si>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</si>
  <si>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</si>
  <si>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</si>
  <si>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</si>
  <si>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</si>
  <si>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Cuttlefish</t>
  </si>
  <si>
    <t>Dabs</t>
  </si>
  <si>
    <t>Flounder or Flukes</t>
  </si>
  <si>
    <t>Gurnards - Red</t>
  </si>
  <si>
    <t>Tub Gurnard</t>
  </si>
  <si>
    <t>Gurnard and Latchet</t>
  </si>
  <si>
    <t>Halibut</t>
  </si>
  <si>
    <t>John Dory</t>
  </si>
  <si>
    <t>Gurnards - Grey</t>
  </si>
  <si>
    <t>Lobsters</t>
  </si>
  <si>
    <t>Crabs - Velvet (Swim)</t>
  </si>
  <si>
    <t>Octopus</t>
  </si>
  <si>
    <t>Sea Breams</t>
  </si>
  <si>
    <t>Squid</t>
  </si>
  <si>
    <t>Mixed Squid and Octopi</t>
  </si>
  <si>
    <t>Lesser Spotted Dog</t>
  </si>
  <si>
    <t>Green Crab</t>
  </si>
  <si>
    <t>Starry Smooth Hound</t>
  </si>
  <si>
    <t>Turbot</t>
  </si>
  <si>
    <t>Whelks</t>
  </si>
  <si>
    <t>Greater Weever</t>
  </si>
  <si>
    <t>Shortfin squids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</si>
  <si>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</si>
  <si>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</si>
  <si>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</si>
  <si>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</si>
  <si>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</si>
  <si>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</si>
  <si>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</si>
  <si>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</si>
  <si>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</si>
  <si>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West of Scotland</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</si>
  <si>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</si>
  <si>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</si>
  <si>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</si>
  <si>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</si>
  <si>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</si>
  <si>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</si>
  <si>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</si>
  <si>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</si>
  <si>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</si>
  <si>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</si>
  <si>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</si>
  <si>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</si>
  <si>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</si>
  <si>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</si>
  <si>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</si>
  <si>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</si>
  <si>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</si>
  <si>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</si>
  <si>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</si>
  <si>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</si>
  <si>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</si>
  <si>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xml:space="preserve">Breakdown of data used for time series graphs by each month in 2021 &amp; 2022 </t>
  </si>
  <si>
    <t>% difference</t>
  </si>
  <si>
    <t>Where landings are less than 1 tonne no comparison has been made.</t>
  </si>
  <si>
    <t>Data for 2021 and 2022 is based upon the zone of capture as reported in the vessels logbook and landing declarations.</t>
  </si>
  <si>
    <t>Data rounded to nearest tonne.</t>
  </si>
  <si>
    <t>Data rounded to the nearest tonne.</t>
  </si>
  <si>
    <t>Usage note</t>
  </si>
  <si>
    <t xml:space="preserve">Data rounded to the nearest tonne. </t>
  </si>
  <si>
    <t>Data is rounded to nearest tonne.</t>
  </si>
  <si>
    <t>Key Trends</t>
  </si>
  <si>
    <t>Great Atlantic Scallop</t>
  </si>
  <si>
    <t>Shellfish</t>
  </si>
  <si>
    <t>Garfish</t>
  </si>
  <si>
    <t>Landings of NQS in October 2022 by species and vessel nationality</t>
  </si>
  <si>
    <t>October 2022 (Live weight tonnes)</t>
  </si>
  <si>
    <t>Landings of NQS in October 2022 by Main Species and Vessel Length Group</t>
  </si>
  <si>
    <t>Surmullet</t>
  </si>
  <si>
    <t>UK fleet landings in EU waters - based on reported zone of capture by species in October 2022</t>
  </si>
  <si>
    <t>UK fleet landings in EU waters based on reported zone of capture by area in October 2022</t>
  </si>
  <si>
    <t>This workbook was updated 18th November 2022</t>
  </si>
  <si>
    <t>Provisional Non-Quota uptake by UK vessels in EU waters October 2022</t>
  </si>
  <si>
    <t>Live weight landings (t) of NQS for October 2022 by species</t>
  </si>
  <si>
    <t>Live weight landings (t) of NQS 6 Main species for October 2022 by area.</t>
  </si>
  <si>
    <t>Live weight landings (t) of NQS for October 2022 by vessel length group.</t>
  </si>
  <si>
    <t>Live weight landings (t) for October 2022 by vessel nationality.</t>
  </si>
  <si>
    <t>Great Atlantic Scallops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</si>
</sst>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7">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0" xfId="0" applyNumberFormat="1" applyFont="1" applyBorder="1"/>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3" fontId="0" fillId="0" borderId="0" xfId="0" applyNumberFormat="1" applyBorder="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0" fillId="0" borderId="5"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3" fontId="0" fillId="0" borderId="0" xfId="0" applyNumberFormat="1" applyFill="1" applyBorder="1"/>
    <xf numFmtId="2" fontId="12" fillId="0" borderId="0" xfId="0" applyNumberFormat="1" applyFont="1" applyAlignment="1">
      <alignment horizontal="right"/>
    </xf>
    <xf numFmtId="2" fontId="5" fillId="0" borderId="0" xfId="0" applyNumberFormat="1" applyFont="1" applyAlignment="1">
      <alignment horizontal="right"/>
    </xf>
    <xf numFmtId="3" fontId="0" fillId="0" borderId="0" xfId="0" applyNumberFormat="1" applyFont="1" applyBorder="1"/>
    <xf numFmtId="3" fontId="0" fillId="0" borderId="0" xfId="0" applyNumberFormat="1" applyFont="1" applyFill="1" applyBorder="1"/>
    <xf numFmtId="3" fontId="1" fillId="0" borderId="0" xfId="0" applyNumberFormat="1" applyFont="1"/>
    <xf numFmtId="3" fontId="0" fillId="0" borderId="0" xfId="0" applyNumberFormat="1" applyFont="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320.52849999999989</c:v>
                </c:pt>
                <c:pt idx="1">
                  <c:v>397.76989999999989</c:v>
                </c:pt>
                <c:pt idx="2">
                  <c:v>444.44669999999991</c:v>
                </c:pt>
                <c:pt idx="3">
                  <c:v>516.52049999999986</c:v>
                </c:pt>
                <c:pt idx="4">
                  <c:v>692.74869999999987</c:v>
                </c:pt>
                <c:pt idx="5">
                  <c:v>943.01909999999998</c:v>
                </c:pt>
                <c:pt idx="6">
                  <c:v>1245.8102000000001</c:v>
                </c:pt>
                <c:pt idx="7">
                  <c:v>2100.5218000000004</c:v>
                </c:pt>
                <c:pt idx="8">
                  <c:v>2710.4547000000007</c:v>
                </c:pt>
                <c:pt idx="9">
                  <c:v>3522.6660000000006</c:v>
                </c:pt>
                <c:pt idx="10">
                  <c:v>4298.5421000000006</c:v>
                </c:pt>
                <c:pt idx="11">
                  <c:v>4845.1723000000002</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2022</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274.80620000000005</c:v>
                </c:pt>
                <c:pt idx="1">
                  <c:v>372.13090000000005</c:v>
                </c:pt>
                <c:pt idx="2">
                  <c:v>467.94350000000003</c:v>
                </c:pt>
                <c:pt idx="3">
                  <c:v>554.2758</c:v>
                </c:pt>
                <c:pt idx="4">
                  <c:v>691.41020000000003</c:v>
                </c:pt>
                <c:pt idx="5">
                  <c:v>948.5766000000001</c:v>
                </c:pt>
                <c:pt idx="6">
                  <c:v>1449.0350000000001</c:v>
                </c:pt>
                <c:pt idx="7">
                  <c:v>1958.4839999999999</c:v>
                </c:pt>
                <c:pt idx="8">
                  <c:v>2464.5704000000001</c:v>
                </c:pt>
                <c:pt idx="9">
                  <c:v>2992.808</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228.73319999999998</c:v>
                </c:pt>
                <c:pt idx="1">
                  <c:v>1.6540000000000001</c:v>
                </c:pt>
                <c:pt idx="2">
                  <c:v>470.04420000000005</c:v>
                </c:pt>
                <c:pt idx="3">
                  <c:v>2.4999999999999998E-2</c:v>
                </c:pt>
                <c:pt idx="4">
                  <c:v>0</c:v>
                </c:pt>
                <c:pt idx="5">
                  <c:v>0</c:v>
                </c:pt>
                <c:pt idx="6" formatCode="0">
                  <c:v>70.886600000000016</c:v>
                </c:pt>
                <c:pt idx="7">
                  <c:v>771.34300000000019</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12.833499999999999</c:v>
                </c:pt>
                <c:pt idx="1">
                  <c:v>2.5999999999999999E-2</c:v>
                </c:pt>
                <c:pt idx="2">
                  <c:v>0</c:v>
                </c:pt>
                <c:pt idx="3">
                  <c:v>0</c:v>
                </c:pt>
                <c:pt idx="4">
                  <c:v>0</c:v>
                </c:pt>
                <c:pt idx="5">
                  <c:v>0</c:v>
                </c:pt>
                <c:pt idx="6" formatCode="0">
                  <c:v>0.50330000000000008</c:v>
                </c:pt>
                <c:pt idx="7">
                  <c:v>13.362799999999998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267.60450000000003</c:v>
                </c:pt>
                <c:pt idx="1">
                  <c:v>7.4300000000000005E-2</c:v>
                </c:pt>
                <c:pt idx="2">
                  <c:v>1189.7125000000001</c:v>
                </c:pt>
                <c:pt idx="3">
                  <c:v>0.13400000000000001</c:v>
                </c:pt>
                <c:pt idx="4">
                  <c:v>0</c:v>
                </c:pt>
                <c:pt idx="5">
                  <c:v>0</c:v>
                </c:pt>
                <c:pt idx="6" formatCode="0">
                  <c:v>26.683499999999999</c:v>
                </c:pt>
                <c:pt idx="7">
                  <c:v>1484.2088000000006</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2.6484999999999999</c:v>
                </c:pt>
                <c:pt idx="7">
                  <c:v>2.6484999999999999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2021</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7.2071999999999967</c:v>
                </c:pt>
                <c:pt idx="1">
                  <c:v>9.0442999999999962</c:v>
                </c:pt>
                <c:pt idx="2">
                  <c:v>11.746799999999997</c:v>
                </c:pt>
                <c:pt idx="3">
                  <c:v>15.549399999999997</c:v>
                </c:pt>
                <c:pt idx="4">
                  <c:v>20.378399999999996</c:v>
                </c:pt>
                <c:pt idx="5">
                  <c:v>27.386499999999998</c:v>
                </c:pt>
                <c:pt idx="6">
                  <c:v>33.5884</c:v>
                </c:pt>
                <c:pt idx="7">
                  <c:v>42.918100000000003</c:v>
                </c:pt>
                <c:pt idx="8">
                  <c:v>46.273200000000003</c:v>
                </c:pt>
                <c:pt idx="9">
                  <c:v>48.903500000000001</c:v>
                </c:pt>
                <c:pt idx="10">
                  <c:v>51.602699999999999</c:v>
                </c:pt>
                <c:pt idx="11">
                  <c:v>55.0608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2022</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2.4580999999999995</c:v>
                </c:pt>
                <c:pt idx="1">
                  <c:v>3.3475999999999995</c:v>
                </c:pt>
                <c:pt idx="2">
                  <c:v>5.1526999999999994</c:v>
                </c:pt>
                <c:pt idx="3">
                  <c:v>8.5179999999999989</c:v>
                </c:pt>
                <c:pt idx="4">
                  <c:v>17.8994</c:v>
                </c:pt>
                <c:pt idx="5">
                  <c:v>25.456</c:v>
                </c:pt>
                <c:pt idx="6">
                  <c:v>32.797199999999997</c:v>
                </c:pt>
                <c:pt idx="7">
                  <c:v>35.849199999999996</c:v>
                </c:pt>
                <c:pt idx="8">
                  <c:v>39.560999999999993</c:v>
                </c:pt>
                <c:pt idx="9">
                  <c:v>41.315299999999993</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majorUnit val="10"/>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176.84360000000001</c:v>
                </c:pt>
                <c:pt idx="1">
                  <c:v>381.86190000000005</c:v>
                </c:pt>
                <c:pt idx="2">
                  <c:v>477.17970000000003</c:v>
                </c:pt>
                <c:pt idx="3">
                  <c:v>478.47250000000003</c:v>
                </c:pt>
                <c:pt idx="4">
                  <c:v>807.7976000000001</c:v>
                </c:pt>
                <c:pt idx="5">
                  <c:v>1846.211</c:v>
                </c:pt>
                <c:pt idx="6">
                  <c:v>2736.2986000000001</c:v>
                </c:pt>
                <c:pt idx="7">
                  <c:v>3387.7208000000001</c:v>
                </c:pt>
                <c:pt idx="8">
                  <c:v>4102.8508000000002</c:v>
                </c:pt>
                <c:pt idx="9">
                  <c:v>4437.1729999999998</c:v>
                </c:pt>
                <c:pt idx="10">
                  <c:v>4636.7938999999997</c:v>
                </c:pt>
                <c:pt idx="11">
                  <c:v>4793.7133999999996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2022</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433.96870000000001</c:v>
                </c:pt>
                <c:pt idx="1">
                  <c:v>717.45049999999992</c:v>
                </c:pt>
                <c:pt idx="2">
                  <c:v>1162.1686999999999</c:v>
                </c:pt>
                <c:pt idx="3">
                  <c:v>1337.3258000000001</c:v>
                </c:pt>
                <c:pt idx="4">
                  <c:v>1945.4019000000001</c:v>
                </c:pt>
                <c:pt idx="5">
                  <c:v>2519.0729000000001</c:v>
                </c:pt>
                <c:pt idx="6">
                  <c:v>3548.1570000000002</c:v>
                </c:pt>
                <c:pt idx="7">
                  <c:v>4334.6695</c:v>
                </c:pt>
                <c:pt idx="8">
                  <c:v>5009.2178000000004</c:v>
                </c:pt>
                <c:pt idx="9">
                  <c:v>6678.2945</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0.01</c:v>
                </c:pt>
                <c:pt idx="1">
                  <c:v>15.661000000000001</c:v>
                </c:pt>
                <c:pt idx="2">
                  <c:v>15.776000000000002</c:v>
                </c:pt>
                <c:pt idx="3">
                  <c:v>16.692</c:v>
                </c:pt>
                <c:pt idx="4">
                  <c:v>17.443999999999999</c:v>
                </c:pt>
                <c:pt idx="5">
                  <c:v>21.204999999999998</c:v>
                </c:pt>
                <c:pt idx="6">
                  <c:v>21.502999999999997</c:v>
                </c:pt>
                <c:pt idx="7">
                  <c:v>21.502999999999997</c:v>
                </c:pt>
                <c:pt idx="8">
                  <c:v>44.424999999999997</c:v>
                </c:pt>
                <c:pt idx="9">
                  <c:v>45.334999999999994</c:v>
                </c:pt>
                <c:pt idx="10">
                  <c:v>45.465999999999994</c:v>
                </c:pt>
                <c:pt idx="11">
                  <c:v>45.465999999999994</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8.0000000000000002E-3</c:v>
                </c:pt>
                <c:pt idx="1">
                  <c:v>9.5000000000000001E-2</c:v>
                </c:pt>
                <c:pt idx="2">
                  <c:v>0.629</c:v>
                </c:pt>
                <c:pt idx="3">
                  <c:v>2.0749</c:v>
                </c:pt>
                <c:pt idx="4">
                  <c:v>4.0847999999999995</c:v>
                </c:pt>
                <c:pt idx="5">
                  <c:v>5.2985999999999995</c:v>
                </c:pt>
                <c:pt idx="6">
                  <c:v>6.1305999999999994</c:v>
                </c:pt>
                <c:pt idx="7">
                  <c:v>6.2935999999999996</c:v>
                </c:pt>
                <c:pt idx="8">
                  <c:v>6.3586</c:v>
                </c:pt>
                <c:pt idx="9">
                  <c:v>6.5175999999999998</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7.5470999999999995</c:v>
                </c:pt>
                <c:pt idx="1">
                  <c:v>10.7074</c:v>
                </c:pt>
                <c:pt idx="2">
                  <c:v>87.932700000000011</c:v>
                </c:pt>
                <c:pt idx="3">
                  <c:v>156.3991</c:v>
                </c:pt>
                <c:pt idx="4">
                  <c:v>301.8186</c:v>
                </c:pt>
                <c:pt idx="5">
                  <c:v>560.29819999999995</c:v>
                </c:pt>
                <c:pt idx="6">
                  <c:v>681.38149999999996</c:v>
                </c:pt>
                <c:pt idx="7">
                  <c:v>823.31919999999991</c:v>
                </c:pt>
                <c:pt idx="8">
                  <c:v>848.59499999999991</c:v>
                </c:pt>
                <c:pt idx="9">
                  <c:v>860.2136999999999</c:v>
                </c:pt>
                <c:pt idx="10">
                  <c:v>916.7906999999999</c:v>
                </c:pt>
                <c:pt idx="11">
                  <c:v>916.80069999999989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2022</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3.2599999999999997E-2</c:v>
                </c:pt>
                <c:pt idx="1">
                  <c:v>3.3299999999999996E-2</c:v>
                </c:pt>
                <c:pt idx="2">
                  <c:v>3.9283000000000001</c:v>
                </c:pt>
                <c:pt idx="3">
                  <c:v>10.081300000000001</c:v>
                </c:pt>
                <c:pt idx="4">
                  <c:v>42.917299999999997</c:v>
                </c:pt>
                <c:pt idx="5">
                  <c:v>91.3673</c:v>
                </c:pt>
                <c:pt idx="6">
                  <c:v>91.465299999999999</c:v>
                </c:pt>
                <c:pt idx="7">
                  <c:v>91.726299999999995</c:v>
                </c:pt>
                <c:pt idx="8">
                  <c:v>91.846299999999999</c:v>
                </c:pt>
                <c:pt idx="9">
                  <c:v>91.846299999999999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min val="0"/>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20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765.04109999999935</c:v>
                </c:pt>
                <c:pt idx="1">
                  <c:v>1180.0384999999987</c:v>
                </c:pt>
                <c:pt idx="2">
                  <c:v>1512.4276999999988</c:v>
                </c:pt>
                <c:pt idx="3">
                  <c:v>1739.6273999999992</c:v>
                </c:pt>
                <c:pt idx="4">
                  <c:v>2542.7022999999981</c:v>
                </c:pt>
                <c:pt idx="5">
                  <c:v>4223.3479999999945</c:v>
                </c:pt>
                <c:pt idx="6">
                  <c:v>5651.560299999991</c:v>
                </c:pt>
                <c:pt idx="7">
                  <c:v>7423.5454999999911</c:v>
                </c:pt>
                <c:pt idx="8">
                  <c:v>8903.2755999999899</c:v>
                </c:pt>
                <c:pt idx="9">
                  <c:v>10167.013899999991</c:v>
                </c:pt>
                <c:pt idx="10">
                  <c:v>11333.95869999999</c:v>
                </c:pt>
                <c:pt idx="11">
                  <c:v>12150.76449999999</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Data'!$C$14:$N$14</c:f>
              <c:numCache>
                <c:formatCode>#,##0</c:formatCode>
                <c:ptCount val="12"/>
                <c:pt idx="0">
                  <c:v>865.35560000000055</c:v>
                </c:pt>
                <c:pt idx="1">
                  <c:v>1349.0121000000004</c:v>
                </c:pt>
                <c:pt idx="2">
                  <c:v>2007.3921000000003</c:v>
                </c:pt>
                <c:pt idx="3">
                  <c:v>2369.6235000000001</c:v>
                </c:pt>
                <c:pt idx="4">
                  <c:v>3295.3391999999994</c:v>
                </c:pt>
                <c:pt idx="5">
                  <c:v>4310.1472999999996</c:v>
                </c:pt>
                <c:pt idx="6">
                  <c:v>5939.9220999999998</c:v>
                </c:pt>
                <c:pt idx="7">
                  <c:v>7340.9426999999996</c:v>
                </c:pt>
                <c:pt idx="8">
                  <c:v>8603.1339000000007</c:v>
                </c:pt>
                <c:pt idx="9">
                  <c:v>10919.1276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3000"/>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0</c:v>
                </c:pt>
                <c:pt idx="7">
                  <c:v>0.02</c:v>
                </c:pt>
                <c:pt idx="8">
                  <c:v>0.02</c:v>
                </c:pt>
                <c:pt idx="9">
                  <c:v>0.02</c:v>
                </c:pt>
                <c:pt idx="10">
                  <c:v>0.02</c:v>
                </c:pt>
                <c:pt idx="11">
                  <c:v>0.02</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3.2890000000000001</c:v>
                </c:pt>
                <c:pt idx="7">
                  <c:v>3.2890000000000001</c:v>
                </c:pt>
                <c:pt idx="8">
                  <c:v>3.2890000000000001</c:v>
                </c:pt>
                <c:pt idx="9">
                  <c:v>3.2890000000000001</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max val="5"/>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2021</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252.90469999999993</c:v>
                </c:pt>
                <c:pt idx="1">
                  <c:v>364.99399999999991</c:v>
                </c:pt>
                <c:pt idx="2">
                  <c:v>475.34579999999988</c:v>
                </c:pt>
                <c:pt idx="3">
                  <c:v>555.99389999999994</c:v>
                </c:pt>
                <c:pt idx="4">
                  <c:v>702.5150000000001</c:v>
                </c:pt>
                <c:pt idx="5">
                  <c:v>825.22820000000002</c:v>
                </c:pt>
                <c:pt idx="6">
                  <c:v>932.97860000000003</c:v>
                </c:pt>
                <c:pt idx="7">
                  <c:v>1047.5426</c:v>
                </c:pt>
                <c:pt idx="8">
                  <c:v>1150.6569</c:v>
                </c:pt>
                <c:pt idx="9">
                  <c:v>1252.7027</c:v>
                </c:pt>
                <c:pt idx="10">
                  <c:v>1384.7433000000001</c:v>
                </c:pt>
                <c:pt idx="11">
                  <c:v>1494.5313000000001</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2022</c:v>
                </c:pt>
              </c:strCache>
            </c:strRef>
          </c:tx>
          <c:spPr>
            <a:ln w="28575" cap="rnd">
              <a:solidFill>
                <a:srgbClr val="C00000"/>
              </a:solidFill>
              <a:round/>
            </a:ln>
            <a:effectLst/>
          </c:spPr>
          <c:marker>
            <c:symbol val="none"/>
          </c:marker>
          <c:val>
            <c:numRef>
              <c:f>'Time Series - Data'!$C$13:$N$13</c:f>
              <c:numCache>
                <c:formatCode>#,##0</c:formatCode>
                <c:ptCount val="12"/>
                <c:pt idx="0">
                  <c:v>154.08200000000002</c:v>
                </c:pt>
                <c:pt idx="1">
                  <c:v>255.95480000000003</c:v>
                </c:pt>
                <c:pt idx="2">
                  <c:v>367.56990000000008</c:v>
                </c:pt>
                <c:pt idx="3">
                  <c:v>457.34770000000009</c:v>
                </c:pt>
                <c:pt idx="4">
                  <c:v>593.62560000000008</c:v>
                </c:pt>
                <c:pt idx="5">
                  <c:v>720.37590000000012</c:v>
                </c:pt>
                <c:pt idx="6">
                  <c:v>809.04800000000023</c:v>
                </c:pt>
                <c:pt idx="7">
                  <c:v>910.63110000000017</c:v>
                </c:pt>
                <c:pt idx="8">
                  <c:v>988.29080000000022</c:v>
                </c:pt>
                <c:pt idx="9">
                  <c:v>1105.0569000000003</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000"/>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2.8690000000000002</c:v>
                </c:pt>
                <c:pt idx="1">
                  <c:v>0</c:v>
                </c:pt>
                <c:pt idx="2">
                  <c:v>0</c:v>
                </c:pt>
                <c:pt idx="3">
                  <c:v>0</c:v>
                </c:pt>
                <c:pt idx="4">
                  <c:v>0</c:v>
                </c:pt>
                <c:pt idx="5">
                  <c:v>0</c:v>
                </c:pt>
                <c:pt idx="6">
                  <c:v>0</c:v>
                </c:pt>
                <c:pt idx="7">
                  <c:v>2.8690000000000002</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9.9644999999999992</c:v>
                </c:pt>
                <c:pt idx="1">
                  <c:v>2.5999999999999999E-2</c:v>
                </c:pt>
                <c:pt idx="2">
                  <c:v>24.553599999999999</c:v>
                </c:pt>
                <c:pt idx="3">
                  <c:v>0</c:v>
                </c:pt>
                <c:pt idx="4">
                  <c:v>0.12</c:v>
                </c:pt>
                <c:pt idx="5">
                  <c:v>0</c:v>
                </c:pt>
                <c:pt idx="6">
                  <c:v>0.45679999999999998</c:v>
                </c:pt>
                <c:pt idx="7">
                  <c:v>35.000900000000001</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99.270899999999997</c:v>
                </c:pt>
                <c:pt idx="1">
                  <c:v>0</c:v>
                </c:pt>
                <c:pt idx="2">
                  <c:v>49.692599999999999</c:v>
                </c:pt>
                <c:pt idx="3">
                  <c:v>0</c:v>
                </c:pt>
                <c:pt idx="4">
                  <c:v>0</c:v>
                </c:pt>
                <c:pt idx="5">
                  <c:v>0</c:v>
                </c:pt>
                <c:pt idx="6">
                  <c:v>0.3851</c:v>
                </c:pt>
                <c:pt idx="7">
                  <c:v>149.3486</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389.76650000000001</c:v>
                </c:pt>
                <c:pt idx="1">
                  <c:v>1.6468</c:v>
                </c:pt>
                <c:pt idx="2">
                  <c:v>386.47879999999998</c:v>
                </c:pt>
                <c:pt idx="3">
                  <c:v>0</c:v>
                </c:pt>
                <c:pt idx="4">
                  <c:v>0</c:v>
                </c:pt>
                <c:pt idx="5">
                  <c:v>0</c:v>
                </c:pt>
                <c:pt idx="6">
                  <c:v>1.3843000000000001</c:v>
                </c:pt>
                <c:pt idx="7">
                  <c:v>779.27640000000008</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7.3002999999999991</c:v>
                </c:pt>
                <c:pt idx="1">
                  <c:v>8.1500000000000003E-2</c:v>
                </c:pt>
                <c:pt idx="2">
                  <c:v>1199.0317</c:v>
                </c:pt>
                <c:pt idx="3">
                  <c:v>0.159</c:v>
                </c:pt>
                <c:pt idx="4">
                  <c:v>0</c:v>
                </c:pt>
                <c:pt idx="5">
                  <c:v>0</c:v>
                </c:pt>
                <c:pt idx="6">
                  <c:v>98.495700000000042</c:v>
                </c:pt>
                <c:pt idx="7">
                  <c:v>1305.0681999999995</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a:t>
          </a:r>
          <a:r>
            <a:rPr lang="en-GB" sz="1100" baseline="0">
              <a:latin typeface="Arial" panose="020B0604020202020204" pitchFamily="34" charset="0"/>
              <a:cs typeface="Arial" panose="020B0604020202020204" pitchFamily="34" charset="0"/>
            </a:rPr>
            <a:t> in October in both 2021 &amp; 2022 consisted mostly of Shellfish (95 per cent and 96 per cent respectively). This is driven by high uptake of Great Atlantic Scallops and Edible Crab which are both important economic species for the UK fleet. Landings of Great Atlantic Scallops by UK vessels in EU waters made 72 per cent of total NQS landings in October 2022. This was almost 5 times greater than the tonnage landed in the same period in 2021 (T1), this large increase is likely due to the October 2021 Scallop fishery closures significantly reducing catch in this period compared to the October 2022.</a:t>
          </a:r>
        </a:p>
        <a:p>
          <a:endParaRPr lang="en-GB" sz="1100" baseline="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a:t>
          </a:r>
          <a:r>
            <a:rPr lang="en-GB" sz="1100" baseline="0">
              <a:latin typeface="Arial" panose="020B0604020202020204" pitchFamily="34" charset="0"/>
              <a:cs typeface="Arial" panose="020B0604020202020204" pitchFamily="34" charset="0"/>
            </a:rPr>
            <a:t> for the highest proportion (57 per cent) of NQS landings in EU waters with the 15-24m vessels accounting for the second highest proportion (34 per cent) (T3). Scottish vessels again landed the highest quantity of NQS in October 2022 (65 per cent). This is due to the Scottish fleet heavily targeting Great Atlantic Scallop stocks (T4).</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Experimental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2021 and 2022,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M13" sqref="M13"/>
    </sheetView>
  </sheetViews>
  <sheetFormatPr defaultRowHeight="14.25" x14ac:dyDescent="0.2"/>
  <cols>
    <col min="5" max="5" width="27.625" customWidth="1"/>
    <col min="6" max="6" width="10.125" customWidth="1"/>
  </cols>
  <sheetData>
    <row r="1" spans="5:6" ht="20.25" x14ac:dyDescent="0.3">
      <c r="E1" s="21" t="s">
        <v>116</v>
      </c>
    </row>
    <row r="3" spans="5:6" x14ac:dyDescent="0.2">
      <c r="E3" s="17" t="s">
        <v>115</v>
      </c>
    </row>
    <row r="5" spans="5:6" ht="18" x14ac:dyDescent="0.25">
      <c r="E5" s="22" t="s">
        <v>23</v>
      </c>
    </row>
    <row r="7" spans="5:6" x14ac:dyDescent="0.2">
      <c r="E7" s="39" t="s">
        <v>24</v>
      </c>
      <c r="F7" s="17" t="s">
        <v>69</v>
      </c>
    </row>
    <row r="8" spans="5:6" x14ac:dyDescent="0.2">
      <c r="E8" s="39" t="s">
        <v>25</v>
      </c>
      <c r="F8" s="17" t="s">
        <v>96</v>
      </c>
    </row>
    <row r="9" spans="5:6" x14ac:dyDescent="0.2">
      <c r="E9" s="39" t="s">
        <v>67</v>
      </c>
      <c r="F9" t="s">
        <v>117</v>
      </c>
    </row>
    <row r="10" spans="5:6" x14ac:dyDescent="0.2">
      <c r="E10" s="39" t="s">
        <v>80</v>
      </c>
      <c r="F10" t="s">
        <v>118</v>
      </c>
    </row>
    <row r="11" spans="5:6" x14ac:dyDescent="0.2">
      <c r="E11" s="39" t="s">
        <v>68</v>
      </c>
      <c r="F11" t="s">
        <v>119</v>
      </c>
    </row>
    <row r="12" spans="5:6" x14ac:dyDescent="0.2">
      <c r="E12" s="39" t="s">
        <v>79</v>
      </c>
      <c r="F12" t="s">
        <v>120</v>
      </c>
    </row>
    <row r="15" spans="5:6" ht="18" x14ac:dyDescent="0.25">
      <c r="E15" s="22" t="s">
        <v>26</v>
      </c>
    </row>
    <row r="32" spans="5:5" ht="18" x14ac:dyDescent="0.25">
      <c r="E32" s="22" t="s">
        <v>105</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K74" sqref="K74"/>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66</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106</v>
      </c>
      <c r="I48" s="1" t="s">
        <v>85</v>
      </c>
    </row>
    <row r="49" spans="1:9" x14ac:dyDescent="0.25">
      <c r="I49" s="1"/>
    </row>
    <row r="50" spans="1:9" ht="14.25" x14ac:dyDescent="0.2">
      <c r="A50" s="91"/>
      <c r="B50" s="91"/>
      <c r="C50" s="91"/>
      <c r="D50" s="91"/>
      <c r="E50" s="91"/>
      <c r="F50" s="91"/>
      <c r="G50" s="91"/>
      <c r="H50" s="91"/>
      <c r="I50" s="17"/>
    </row>
    <row r="51" spans="1:9" ht="14.25" x14ac:dyDescent="0.2">
      <c r="A51" s="91"/>
      <c r="B51" s="91"/>
      <c r="C51" s="91"/>
      <c r="D51" s="91"/>
      <c r="E51" s="91"/>
      <c r="F51" s="91"/>
      <c r="G51" s="91"/>
      <c r="H51" s="91"/>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86</v>
      </c>
    </row>
    <row r="74" spans="1:21" x14ac:dyDescent="0.25">
      <c r="I74" s="1"/>
    </row>
    <row r="75" spans="1:21" ht="14.25" x14ac:dyDescent="0.2">
      <c r="A75" s="91"/>
      <c r="B75" s="91"/>
      <c r="C75" s="91"/>
      <c r="D75" s="91"/>
      <c r="E75" s="91"/>
      <c r="F75" s="91"/>
      <c r="G75" s="91"/>
      <c r="H75" s="91"/>
      <c r="I75" s="17"/>
    </row>
    <row r="76" spans="1:21" ht="14.25" x14ac:dyDescent="0.2">
      <c r="A76" s="91"/>
      <c r="B76" s="91"/>
      <c r="C76" s="91"/>
      <c r="D76" s="91"/>
      <c r="E76" s="91"/>
      <c r="F76" s="91"/>
      <c r="G76" s="91"/>
      <c r="H76" s="91"/>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O35" sqref="O35"/>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90</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2" t="s">
        <v>32</v>
      </c>
      <c r="D3" s="92"/>
      <c r="E3" s="92"/>
      <c r="F3" s="92"/>
      <c r="G3" s="92"/>
      <c r="H3" s="92"/>
      <c r="I3" s="92"/>
      <c r="J3" s="92"/>
      <c r="K3" s="92"/>
      <c r="L3" s="92"/>
      <c r="M3" s="92"/>
      <c r="N3" s="92"/>
    </row>
    <row r="4" spans="1:17" x14ac:dyDescent="0.2">
      <c r="A4" s="5"/>
      <c r="B4" s="3"/>
      <c r="C4" s="3"/>
      <c r="D4" s="3"/>
      <c r="E4" s="3"/>
      <c r="F4" s="3"/>
      <c r="G4" s="3"/>
      <c r="H4" s="3"/>
      <c r="I4" s="3"/>
      <c r="J4" s="3"/>
      <c r="K4" s="3"/>
      <c r="L4" s="3"/>
      <c r="M4" s="3"/>
      <c r="N4" s="3"/>
    </row>
    <row r="5" spans="1:17" ht="15" x14ac:dyDescent="0.25">
      <c r="A5" s="3"/>
      <c r="B5" s="3"/>
      <c r="C5" s="93">
        <v>2022</v>
      </c>
      <c r="D5" s="93"/>
      <c r="E5" s="93"/>
      <c r="F5" s="93"/>
      <c r="G5" s="93"/>
      <c r="H5" s="93"/>
      <c r="I5" s="93"/>
      <c r="J5" s="93"/>
      <c r="K5" s="93"/>
      <c r="L5" s="93"/>
      <c r="M5" s="93"/>
      <c r="N5" s="93"/>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274.80620000000005</v>
      </c>
      <c r="D7" s="49">
        <v>372.13090000000005</v>
      </c>
      <c r="E7" s="49">
        <v>467.94350000000003</v>
      </c>
      <c r="F7" s="7">
        <v>554.2758</v>
      </c>
      <c r="G7" s="8">
        <v>691.41020000000003</v>
      </c>
      <c r="H7" s="8">
        <v>948.5766000000001</v>
      </c>
      <c r="I7" s="8">
        <v>1449.0350000000001</v>
      </c>
      <c r="J7" s="8">
        <v>1958.4839999999999</v>
      </c>
      <c r="K7" s="8">
        <v>2464.5704000000001</v>
      </c>
      <c r="L7" s="8">
        <v>2992.808</v>
      </c>
      <c r="M7" s="8"/>
      <c r="N7" s="8"/>
    </row>
    <row r="8" spans="1:17" x14ac:dyDescent="0.2">
      <c r="A8" s="3" t="s">
        <v>7</v>
      </c>
      <c r="B8" s="4" t="s">
        <v>8</v>
      </c>
      <c r="C8" s="49">
        <v>2.4580999999999995</v>
      </c>
      <c r="D8" s="49">
        <v>3.3475999999999995</v>
      </c>
      <c r="E8" s="49">
        <v>5.1526999999999994</v>
      </c>
      <c r="F8" s="8">
        <v>8.5179999999999989</v>
      </c>
      <c r="G8" s="8">
        <v>17.8994</v>
      </c>
      <c r="H8" s="8">
        <v>25.456</v>
      </c>
      <c r="I8" s="8">
        <v>32.797199999999997</v>
      </c>
      <c r="J8" s="8">
        <v>35.849199999999996</v>
      </c>
      <c r="K8" s="8">
        <v>39.560999999999993</v>
      </c>
      <c r="L8" s="8">
        <v>41.315299999999993</v>
      </c>
      <c r="M8" s="8"/>
      <c r="N8" s="8"/>
    </row>
    <row r="9" spans="1:17" x14ac:dyDescent="0.2">
      <c r="A9" s="3" t="s">
        <v>9</v>
      </c>
      <c r="B9" s="4" t="s">
        <v>106</v>
      </c>
      <c r="C9" s="49">
        <v>433.96870000000001</v>
      </c>
      <c r="D9" s="49">
        <v>717.45049999999992</v>
      </c>
      <c r="E9" s="49">
        <v>1162.1686999999999</v>
      </c>
      <c r="F9" s="8">
        <v>1337.3258000000001</v>
      </c>
      <c r="G9" s="8">
        <v>1945.4019000000001</v>
      </c>
      <c r="H9" s="8">
        <v>2519.0729000000001</v>
      </c>
      <c r="I9" s="8">
        <v>3548.1570000000002</v>
      </c>
      <c r="J9" s="8">
        <v>4334.6695</v>
      </c>
      <c r="K9" s="8">
        <v>5009.2178000000004</v>
      </c>
      <c r="L9" s="8">
        <v>6678.2945</v>
      </c>
      <c r="M9" s="8"/>
      <c r="N9" s="8"/>
    </row>
    <row r="10" spans="1:17" x14ac:dyDescent="0.2">
      <c r="A10" s="3" t="s">
        <v>10</v>
      </c>
      <c r="B10" s="4" t="s">
        <v>11</v>
      </c>
      <c r="C10" s="49">
        <v>8.0000000000000002E-3</v>
      </c>
      <c r="D10" s="49">
        <v>9.5000000000000001E-2</v>
      </c>
      <c r="E10" s="49">
        <v>0.629</v>
      </c>
      <c r="F10" s="9">
        <v>2.0749</v>
      </c>
      <c r="G10" s="9">
        <v>4.0847999999999995</v>
      </c>
      <c r="H10" s="9">
        <v>5.2985999999999995</v>
      </c>
      <c r="I10" s="9">
        <v>6.1305999999999994</v>
      </c>
      <c r="J10" s="9">
        <v>6.2935999999999996</v>
      </c>
      <c r="K10" s="9">
        <v>6.3586</v>
      </c>
      <c r="L10" s="9">
        <v>6.5175999999999998</v>
      </c>
      <c r="M10" s="9"/>
      <c r="N10" s="9"/>
    </row>
    <row r="11" spans="1:17" x14ac:dyDescent="0.2">
      <c r="A11" s="3" t="s">
        <v>12</v>
      </c>
      <c r="B11" s="4" t="s">
        <v>13</v>
      </c>
      <c r="C11" s="49">
        <v>3.2599999999999997E-2</v>
      </c>
      <c r="D11" s="49">
        <v>3.3299999999999996E-2</v>
      </c>
      <c r="E11" s="49">
        <v>3.9283000000000001</v>
      </c>
      <c r="F11" s="10">
        <v>10.081300000000001</v>
      </c>
      <c r="G11" s="10">
        <v>42.917299999999997</v>
      </c>
      <c r="H11" s="10">
        <v>91.3673</v>
      </c>
      <c r="I11" s="10">
        <v>91.465299999999999</v>
      </c>
      <c r="J11" s="10">
        <v>91.726299999999995</v>
      </c>
      <c r="K11" s="10">
        <v>91.846299999999999</v>
      </c>
      <c r="L11" s="10">
        <v>91.846299999999999</v>
      </c>
      <c r="M11" s="10"/>
      <c r="N11" s="10"/>
    </row>
    <row r="12" spans="1:17" x14ac:dyDescent="0.2">
      <c r="A12" s="3" t="s">
        <v>14</v>
      </c>
      <c r="B12" s="4" t="s">
        <v>15</v>
      </c>
      <c r="C12" s="49">
        <v>0</v>
      </c>
      <c r="D12" s="49">
        <v>0</v>
      </c>
      <c r="E12" s="49">
        <v>0</v>
      </c>
      <c r="F12" s="49">
        <v>0</v>
      </c>
      <c r="G12" s="49">
        <v>0</v>
      </c>
      <c r="H12" s="49">
        <v>0</v>
      </c>
      <c r="I12" s="49">
        <v>3.2890000000000001</v>
      </c>
      <c r="J12" s="49">
        <v>3.2890000000000001</v>
      </c>
      <c r="K12" s="49">
        <v>3.2890000000000001</v>
      </c>
      <c r="L12" s="49">
        <v>3.2890000000000001</v>
      </c>
      <c r="M12" s="10"/>
      <c r="N12" s="10"/>
    </row>
    <row r="13" spans="1:17" x14ac:dyDescent="0.2">
      <c r="A13" s="3"/>
      <c r="B13" s="3" t="s">
        <v>81</v>
      </c>
      <c r="C13" s="10">
        <v>154.08200000000002</v>
      </c>
      <c r="D13" s="10">
        <v>255.95480000000003</v>
      </c>
      <c r="E13" s="10">
        <v>367.56990000000008</v>
      </c>
      <c r="F13" s="10">
        <v>457.34770000000009</v>
      </c>
      <c r="G13" s="10">
        <v>593.62560000000008</v>
      </c>
      <c r="H13" s="10">
        <v>720.37590000000012</v>
      </c>
      <c r="I13" s="10">
        <v>809.04800000000023</v>
      </c>
      <c r="J13" s="10">
        <v>910.63110000000017</v>
      </c>
      <c r="K13" s="10">
        <v>988.29080000000022</v>
      </c>
      <c r="L13" s="10">
        <v>1105.0569000000003</v>
      </c>
      <c r="M13" s="10"/>
      <c r="N13" s="10"/>
    </row>
    <row r="14" spans="1:17" x14ac:dyDescent="0.2">
      <c r="A14" s="3"/>
      <c r="B14" s="3" t="s">
        <v>16</v>
      </c>
      <c r="C14" s="10">
        <v>865.35560000000055</v>
      </c>
      <c r="D14" s="10">
        <v>1349.0121000000004</v>
      </c>
      <c r="E14" s="10">
        <v>2007.3921000000003</v>
      </c>
      <c r="F14" s="10">
        <v>2369.6235000000001</v>
      </c>
      <c r="G14" s="10">
        <v>3295.3391999999994</v>
      </c>
      <c r="H14" s="10">
        <v>4310.1472999999996</v>
      </c>
      <c r="I14" s="10">
        <v>5939.9220999999998</v>
      </c>
      <c r="J14" s="10">
        <v>7340.9426999999996</v>
      </c>
      <c r="K14" s="10">
        <v>8603.1339000000007</v>
      </c>
      <c r="L14" s="10">
        <v>10919.1276</v>
      </c>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3">
        <v>2021</v>
      </c>
      <c r="D16" s="93"/>
      <c r="E16" s="93"/>
      <c r="F16" s="93"/>
      <c r="G16" s="93"/>
      <c r="H16" s="93"/>
      <c r="I16" s="93"/>
      <c r="J16" s="93"/>
      <c r="K16" s="93"/>
      <c r="L16" s="93"/>
      <c r="M16" s="93"/>
      <c r="N16" s="93"/>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320.52849999999989</v>
      </c>
      <c r="D18" s="49">
        <v>397.76989999999989</v>
      </c>
      <c r="E18" s="49">
        <v>444.44669999999991</v>
      </c>
      <c r="F18" s="7">
        <v>516.52049999999986</v>
      </c>
      <c r="G18" s="8">
        <v>692.74869999999987</v>
      </c>
      <c r="H18" s="8">
        <v>943.01909999999998</v>
      </c>
      <c r="I18" s="8">
        <v>1245.8102000000001</v>
      </c>
      <c r="J18" s="8">
        <v>2100.5218000000004</v>
      </c>
      <c r="K18" s="8">
        <v>2710.4547000000007</v>
      </c>
      <c r="L18" s="8">
        <v>3522.6660000000006</v>
      </c>
      <c r="M18" s="8">
        <v>4298.5421000000006</v>
      </c>
      <c r="N18" s="8">
        <v>4845.1723000000002</v>
      </c>
      <c r="P18" s="13"/>
    </row>
    <row r="19" spans="1:19" x14ac:dyDescent="0.2">
      <c r="A19" s="3" t="s">
        <v>7</v>
      </c>
      <c r="B19" s="4" t="s">
        <v>8</v>
      </c>
      <c r="C19" s="49">
        <v>7.2071999999999967</v>
      </c>
      <c r="D19" s="49">
        <v>9.0442999999999962</v>
      </c>
      <c r="E19" s="49">
        <v>11.746799999999997</v>
      </c>
      <c r="F19" s="8">
        <v>15.549399999999997</v>
      </c>
      <c r="G19" s="8">
        <v>20.378399999999996</v>
      </c>
      <c r="H19" s="8">
        <v>27.386499999999998</v>
      </c>
      <c r="I19" s="8">
        <v>33.5884</v>
      </c>
      <c r="J19" s="8">
        <v>42.918100000000003</v>
      </c>
      <c r="K19" s="8">
        <v>46.273200000000003</v>
      </c>
      <c r="L19" s="8">
        <v>48.903500000000001</v>
      </c>
      <c r="M19" s="8">
        <v>51.602699999999999</v>
      </c>
      <c r="N19" s="8">
        <v>55.0608</v>
      </c>
    </row>
    <row r="20" spans="1:19" x14ac:dyDescent="0.2">
      <c r="A20" s="3" t="s">
        <v>9</v>
      </c>
      <c r="B20" s="4" t="s">
        <v>106</v>
      </c>
      <c r="C20" s="49">
        <v>176.84360000000001</v>
      </c>
      <c r="D20" s="49">
        <v>381.86190000000005</v>
      </c>
      <c r="E20" s="49">
        <v>477.17970000000003</v>
      </c>
      <c r="F20" s="8">
        <v>478.47250000000003</v>
      </c>
      <c r="G20" s="8">
        <v>807.7976000000001</v>
      </c>
      <c r="H20" s="8">
        <v>1846.211</v>
      </c>
      <c r="I20" s="8">
        <v>2736.2986000000001</v>
      </c>
      <c r="J20" s="8">
        <v>3387.7208000000001</v>
      </c>
      <c r="K20" s="8">
        <v>4102.8508000000002</v>
      </c>
      <c r="L20" s="8">
        <v>4437.1729999999998</v>
      </c>
      <c r="M20" s="8">
        <v>4636.7938999999997</v>
      </c>
      <c r="N20" s="8">
        <v>4793.7133999999996</v>
      </c>
    </row>
    <row r="21" spans="1:19" x14ac:dyDescent="0.2">
      <c r="A21" s="3" t="s">
        <v>10</v>
      </c>
      <c r="B21" s="4" t="s">
        <v>11</v>
      </c>
      <c r="C21" s="49">
        <v>0.01</v>
      </c>
      <c r="D21" s="49">
        <v>15.661000000000001</v>
      </c>
      <c r="E21" s="49">
        <v>15.776000000000002</v>
      </c>
      <c r="F21" s="9">
        <v>16.692</v>
      </c>
      <c r="G21" s="9">
        <v>17.443999999999999</v>
      </c>
      <c r="H21" s="9">
        <v>21.204999999999998</v>
      </c>
      <c r="I21" s="9">
        <v>21.502999999999997</v>
      </c>
      <c r="J21" s="9">
        <v>21.502999999999997</v>
      </c>
      <c r="K21" s="9">
        <v>44.424999999999997</v>
      </c>
      <c r="L21" s="9">
        <v>45.334999999999994</v>
      </c>
      <c r="M21" s="9">
        <v>45.465999999999994</v>
      </c>
      <c r="N21" s="9">
        <v>45.465999999999994</v>
      </c>
    </row>
    <row r="22" spans="1:19" x14ac:dyDescent="0.2">
      <c r="A22" s="3" t="s">
        <v>12</v>
      </c>
      <c r="B22" s="4" t="s">
        <v>13</v>
      </c>
      <c r="C22" s="49">
        <v>7.5470999999999995</v>
      </c>
      <c r="D22" s="49">
        <v>10.7074</v>
      </c>
      <c r="E22" s="49">
        <v>87.932700000000011</v>
      </c>
      <c r="F22" s="10">
        <v>156.3991</v>
      </c>
      <c r="G22" s="10">
        <v>301.8186</v>
      </c>
      <c r="H22" s="10">
        <v>560.29819999999995</v>
      </c>
      <c r="I22" s="10">
        <v>681.38149999999996</v>
      </c>
      <c r="J22" s="10">
        <v>823.31919999999991</v>
      </c>
      <c r="K22" s="10">
        <v>848.59499999999991</v>
      </c>
      <c r="L22" s="10">
        <v>860.2136999999999</v>
      </c>
      <c r="M22" s="10">
        <v>916.7906999999999</v>
      </c>
      <c r="N22" s="10">
        <v>916.80069999999989</v>
      </c>
    </row>
    <row r="23" spans="1:19" x14ac:dyDescent="0.2">
      <c r="A23" s="3" t="s">
        <v>14</v>
      </c>
      <c r="B23" s="4" t="s">
        <v>15</v>
      </c>
      <c r="C23" s="49">
        <v>0</v>
      </c>
      <c r="D23" s="49">
        <v>0</v>
      </c>
      <c r="E23" s="49">
        <v>0</v>
      </c>
      <c r="F23" s="49">
        <v>0</v>
      </c>
      <c r="G23" s="49">
        <v>0</v>
      </c>
      <c r="H23" s="49">
        <v>0</v>
      </c>
      <c r="I23" s="10">
        <v>0</v>
      </c>
      <c r="J23" s="10">
        <v>0.02</v>
      </c>
      <c r="K23" s="10">
        <v>0.02</v>
      </c>
      <c r="L23" s="10">
        <v>0.02</v>
      </c>
      <c r="M23" s="10">
        <v>0.02</v>
      </c>
      <c r="N23" s="10">
        <v>0.02</v>
      </c>
    </row>
    <row r="24" spans="1:19" x14ac:dyDescent="0.2">
      <c r="A24" s="3"/>
      <c r="B24" s="3" t="s">
        <v>81</v>
      </c>
      <c r="C24" s="10">
        <v>252.90469999999993</v>
      </c>
      <c r="D24" s="10">
        <v>364.99399999999991</v>
      </c>
      <c r="E24" s="10">
        <v>475.34579999999988</v>
      </c>
      <c r="F24" s="10">
        <v>555.99389999999994</v>
      </c>
      <c r="G24" s="10">
        <v>702.5150000000001</v>
      </c>
      <c r="H24" s="10">
        <v>825.22820000000002</v>
      </c>
      <c r="I24" s="10">
        <v>932.97860000000003</v>
      </c>
      <c r="J24" s="10">
        <v>1047.5426</v>
      </c>
      <c r="K24" s="10">
        <v>1150.6569</v>
      </c>
      <c r="L24" s="10">
        <v>1252.7027</v>
      </c>
      <c r="M24" s="10">
        <v>1384.7433000000001</v>
      </c>
      <c r="N24" s="10">
        <v>1494.5313000000001</v>
      </c>
    </row>
    <row r="25" spans="1:19" x14ac:dyDescent="0.2">
      <c r="A25" s="3"/>
      <c r="B25" s="3" t="s">
        <v>16</v>
      </c>
      <c r="C25" s="10">
        <v>765.04109999999935</v>
      </c>
      <c r="D25" s="10">
        <v>1180.0384999999987</v>
      </c>
      <c r="E25" s="10">
        <v>1512.4276999999988</v>
      </c>
      <c r="F25" s="10">
        <v>1739.6273999999992</v>
      </c>
      <c r="G25" s="10">
        <v>2542.7022999999981</v>
      </c>
      <c r="H25" s="10">
        <v>4223.3479999999945</v>
      </c>
      <c r="I25" s="10">
        <v>5651.560299999991</v>
      </c>
      <c r="J25" s="10">
        <v>7423.5454999999911</v>
      </c>
      <c r="K25" s="10">
        <v>8903.2755999999899</v>
      </c>
      <c r="L25" s="10">
        <v>10167.013899999991</v>
      </c>
      <c r="M25" s="10">
        <v>11333.95869999999</v>
      </c>
      <c r="N25" s="10">
        <v>12150.76449999999</v>
      </c>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8"/>
      <c r="B28" s="65"/>
      <c r="C28" s="94"/>
      <c r="D28" s="94"/>
      <c r="E28" s="94"/>
      <c r="F28" s="94"/>
      <c r="G28" s="94"/>
      <c r="H28" s="94"/>
      <c r="I28" s="94"/>
      <c r="J28" s="94"/>
      <c r="K28" s="94"/>
      <c r="L28" s="94"/>
      <c r="M28" s="94"/>
      <c r="N28" s="94"/>
    </row>
    <row r="29" spans="1:19" x14ac:dyDescent="0.2">
      <c r="A29" s="67" t="s">
        <v>91</v>
      </c>
      <c r="B29" s="66"/>
      <c r="C29" s="33"/>
      <c r="D29" s="69"/>
      <c r="E29" s="69"/>
      <c r="F29" s="69"/>
      <c r="G29" s="69"/>
      <c r="H29" s="69"/>
      <c r="I29" s="69"/>
      <c r="J29" s="69"/>
      <c r="K29" s="69"/>
      <c r="L29" s="69"/>
      <c r="M29" s="69"/>
      <c r="N29" s="69"/>
      <c r="P29" s="13"/>
      <c r="Q29" s="25"/>
    </row>
    <row r="30" spans="1:19" x14ac:dyDescent="0.2">
      <c r="A30" s="67" t="s">
        <v>99</v>
      </c>
      <c r="B30" s="34"/>
      <c r="C30" s="37"/>
      <c r="D30" s="37"/>
      <c r="E30" s="37"/>
      <c r="F30" s="37"/>
      <c r="G30" s="37"/>
      <c r="H30" s="37"/>
      <c r="I30" s="37"/>
      <c r="J30" s="37"/>
      <c r="K30" s="37"/>
      <c r="L30" s="37"/>
      <c r="M30" s="37"/>
      <c r="N30" s="37"/>
      <c r="P30" s="13"/>
    </row>
    <row r="31" spans="1:19" x14ac:dyDescent="0.2">
      <c r="A31" t="s">
        <v>104</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6"/>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5"/>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9"/>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19"/>
  <sheetViews>
    <sheetView showGridLines="0" topLeftCell="A7" zoomScale="73" zoomScaleNormal="73" workbookViewId="0">
      <selection activeCell="H47" sqref="H47"/>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113</v>
      </c>
      <c r="B1" s="3"/>
      <c r="C1" s="3"/>
    </row>
    <row r="2" spans="1:11" ht="20.25" x14ac:dyDescent="0.3">
      <c r="A2" s="47"/>
      <c r="B2" s="46"/>
      <c r="C2" s="46"/>
    </row>
    <row r="4" spans="1:11" ht="15" thickBot="1" x14ac:dyDescent="0.25"/>
    <row r="5" spans="1:11" ht="15.75" thickTop="1" x14ac:dyDescent="0.25">
      <c r="B5" s="72"/>
      <c r="C5" s="95" t="s">
        <v>17</v>
      </c>
      <c r="D5" s="95"/>
      <c r="E5" s="72"/>
    </row>
    <row r="6" spans="1:11" ht="15" x14ac:dyDescent="0.25">
      <c r="B6" s="70" t="s">
        <v>94</v>
      </c>
      <c r="C6" s="82">
        <v>44470</v>
      </c>
      <c r="D6" s="82">
        <v>44835</v>
      </c>
      <c r="E6" s="41" t="s">
        <v>97</v>
      </c>
    </row>
    <row r="7" spans="1:11" ht="15" x14ac:dyDescent="0.25">
      <c r="B7" s="60" t="s">
        <v>92</v>
      </c>
      <c r="C7" s="63">
        <v>65.83189999999999</v>
      </c>
      <c r="D7" s="63">
        <v>88.55</v>
      </c>
      <c r="E7" s="80">
        <f t="shared" ref="E7:E11" si="0">IF(OR((C7&lt;1),(D7&lt;1)),"",IFERROR((D7-C7)/C7,""))</f>
        <v>0.3450925766991384</v>
      </c>
      <c r="H7" s="60"/>
      <c r="I7" s="78"/>
      <c r="J7" s="78"/>
      <c r="K7" s="78"/>
    </row>
    <row r="8" spans="1:11" x14ac:dyDescent="0.2">
      <c r="B8" s="57" t="s">
        <v>40</v>
      </c>
      <c r="C8" s="87">
        <v>0.19500000000000001</v>
      </c>
      <c r="D8" s="71">
        <v>0.75900000000000001</v>
      </c>
      <c r="E8" s="73" t="str">
        <f t="shared" si="0"/>
        <v/>
      </c>
      <c r="H8" s="57"/>
      <c r="I8" s="79"/>
      <c r="J8" s="79"/>
      <c r="K8" s="79"/>
    </row>
    <row r="9" spans="1:11" x14ac:dyDescent="0.2">
      <c r="B9" s="57" t="s">
        <v>82</v>
      </c>
      <c r="C9" s="87">
        <v>2.4E-2</v>
      </c>
      <c r="D9" s="71">
        <v>0.105</v>
      </c>
      <c r="E9" s="73" t="str">
        <f t="shared" si="0"/>
        <v/>
      </c>
      <c r="H9" s="57"/>
      <c r="I9" s="79"/>
      <c r="J9" s="79"/>
      <c r="K9" s="79"/>
    </row>
    <row r="10" spans="1:11" x14ac:dyDescent="0.2">
      <c r="B10" s="57" t="s">
        <v>39</v>
      </c>
      <c r="C10" s="87">
        <v>3.3700000000000001E-2</v>
      </c>
      <c r="D10" s="71">
        <v>0.23319999999999999</v>
      </c>
      <c r="E10" s="73" t="str">
        <f t="shared" si="0"/>
        <v/>
      </c>
      <c r="H10" s="57"/>
      <c r="I10" s="79"/>
      <c r="J10" s="79"/>
      <c r="K10" s="79"/>
    </row>
    <row r="11" spans="1:11" x14ac:dyDescent="0.2">
      <c r="B11" s="61" t="s">
        <v>38</v>
      </c>
      <c r="C11" s="87">
        <v>3.2140000000000004</v>
      </c>
      <c r="D11" s="84">
        <v>0</v>
      </c>
      <c r="E11" s="73" t="str">
        <f t="shared" si="0"/>
        <v/>
      </c>
      <c r="H11" s="57"/>
      <c r="I11" s="79"/>
      <c r="J11" s="79"/>
      <c r="K11" s="79"/>
    </row>
    <row r="12" spans="1:11" x14ac:dyDescent="0.2">
      <c r="B12" s="57" t="s">
        <v>37</v>
      </c>
      <c r="C12" s="87">
        <v>9.7599999999999992E-2</v>
      </c>
      <c r="D12" s="71">
        <v>0.2298</v>
      </c>
      <c r="E12" s="73" t="str">
        <f>IF(OR((C12&lt;1),(D12&lt;1)),"",IFERROR((D12-C12)/C12,""))</f>
        <v/>
      </c>
      <c r="H12" s="57"/>
      <c r="I12" s="79"/>
      <c r="J12" s="79"/>
      <c r="K12" s="79"/>
    </row>
    <row r="13" spans="1:11" ht="15" x14ac:dyDescent="0.25">
      <c r="B13" s="57" t="s">
        <v>41</v>
      </c>
      <c r="C13" s="87">
        <v>0</v>
      </c>
      <c r="D13" s="71">
        <v>4.7000000000000002E-3</v>
      </c>
      <c r="E13" s="73" t="str">
        <f>IF(OR((C13&lt;1),(D13&lt;1)),"",IFERROR((D13-C13)/C13,""))</f>
        <v/>
      </c>
      <c r="H13" s="81"/>
      <c r="I13" s="78"/>
      <c r="J13" s="78"/>
      <c r="K13" s="79"/>
    </row>
    <row r="14" spans="1:11" ht="15" x14ac:dyDescent="0.25">
      <c r="B14" s="57" t="s">
        <v>42</v>
      </c>
      <c r="C14" s="87">
        <v>1.8123999999999998</v>
      </c>
      <c r="D14" s="71">
        <v>4.2343999999999999</v>
      </c>
      <c r="E14" s="80">
        <f t="shared" ref="E14:E50" si="1">IF(OR((C14&lt;1),(D14&lt;1)),"",IFERROR((D14-C14)/C14,""))</f>
        <v>1.3363495917016113</v>
      </c>
      <c r="H14" s="57"/>
      <c r="I14" s="79"/>
      <c r="J14" s="79"/>
      <c r="K14" s="78"/>
    </row>
    <row r="15" spans="1:11" x14ac:dyDescent="0.2">
      <c r="B15" s="57" t="s">
        <v>44</v>
      </c>
      <c r="C15" s="87">
        <v>6.4417</v>
      </c>
      <c r="D15" s="71">
        <v>6.7247000000000003</v>
      </c>
      <c r="E15" s="73">
        <f t="shared" si="1"/>
        <v>4.3932502289768284E-2</v>
      </c>
      <c r="H15" s="57"/>
      <c r="I15" s="79"/>
      <c r="J15" s="79"/>
      <c r="K15" s="79"/>
    </row>
    <row r="16" spans="1:11" x14ac:dyDescent="0.2">
      <c r="B16" s="57" t="s">
        <v>45</v>
      </c>
      <c r="C16" s="87">
        <v>6.4799999999999996E-2</v>
      </c>
      <c r="D16" s="71">
        <v>6.9999999999999999E-4</v>
      </c>
      <c r="E16" s="73" t="str">
        <f t="shared" si="1"/>
        <v/>
      </c>
      <c r="H16" s="57"/>
      <c r="I16" s="79"/>
      <c r="J16" s="79"/>
      <c r="K16" s="79"/>
    </row>
    <row r="17" spans="2:11" x14ac:dyDescent="0.2">
      <c r="B17" s="57" t="s">
        <v>33</v>
      </c>
      <c r="C17" s="87">
        <v>1.3988999999999998</v>
      </c>
      <c r="D17" s="71">
        <v>1.5021</v>
      </c>
      <c r="E17" s="73">
        <f t="shared" si="1"/>
        <v>7.3772249624705258E-2</v>
      </c>
      <c r="H17" s="57"/>
      <c r="I17" s="79"/>
      <c r="J17" s="79"/>
      <c r="K17" s="79"/>
    </row>
    <row r="18" spans="2:11" x14ac:dyDescent="0.2">
      <c r="B18" s="57" t="s">
        <v>63</v>
      </c>
      <c r="C18" s="87">
        <v>6.7999999999999991E-2</v>
      </c>
      <c r="D18" s="71">
        <v>0.74669999999999992</v>
      </c>
      <c r="E18" s="73" t="str">
        <f t="shared" si="1"/>
        <v/>
      </c>
      <c r="H18" s="57"/>
      <c r="I18" s="79"/>
      <c r="J18" s="79"/>
      <c r="K18" s="79"/>
    </row>
    <row r="19" spans="2:11" x14ac:dyDescent="0.2">
      <c r="B19" s="57" t="s">
        <v>48</v>
      </c>
      <c r="C19" s="87">
        <v>1.8800000000000001E-2</v>
      </c>
      <c r="D19" s="71">
        <v>5.1799999999999999E-2</v>
      </c>
      <c r="E19" s="73" t="str">
        <f t="shared" si="1"/>
        <v/>
      </c>
      <c r="H19" s="57"/>
      <c r="I19" s="79"/>
      <c r="J19" s="79"/>
      <c r="K19" s="79"/>
    </row>
    <row r="20" spans="2:11" x14ac:dyDescent="0.2">
      <c r="B20" s="57" t="s">
        <v>51</v>
      </c>
      <c r="C20" s="87">
        <v>1.5637000000000001</v>
      </c>
      <c r="D20" s="71">
        <v>1.754</v>
      </c>
      <c r="E20" s="73">
        <f t="shared" si="1"/>
        <v>0.12169853552471696</v>
      </c>
      <c r="H20" s="57"/>
      <c r="I20" s="79"/>
      <c r="J20" s="79"/>
      <c r="K20" s="79"/>
    </row>
    <row r="21" spans="2:11" x14ac:dyDescent="0.2">
      <c r="B21" s="57" t="s">
        <v>46</v>
      </c>
      <c r="C21" s="87">
        <v>0.19400000000000001</v>
      </c>
      <c r="D21" s="71">
        <v>0.40360000000000001</v>
      </c>
      <c r="E21" s="73" t="str">
        <f t="shared" si="1"/>
        <v/>
      </c>
      <c r="H21" s="57"/>
      <c r="I21" s="79"/>
      <c r="J21" s="79"/>
      <c r="K21" s="79"/>
    </row>
    <row r="22" spans="2:11" x14ac:dyDescent="0.2">
      <c r="B22" s="57" t="s">
        <v>49</v>
      </c>
      <c r="C22" s="87">
        <v>4.2099999999999999E-2</v>
      </c>
      <c r="D22" s="71">
        <v>2.3900000000000001E-2</v>
      </c>
      <c r="E22" s="73" t="str">
        <f t="shared" si="1"/>
        <v/>
      </c>
      <c r="H22" s="57"/>
      <c r="I22" s="79"/>
      <c r="J22" s="79"/>
      <c r="K22" s="79"/>
    </row>
    <row r="23" spans="2:11" x14ac:dyDescent="0.2">
      <c r="B23" s="57" t="s">
        <v>50</v>
      </c>
      <c r="C23" s="87">
        <v>0.83610000000000018</v>
      </c>
      <c r="D23" s="71">
        <v>1.8259000000000001</v>
      </c>
      <c r="E23" s="73" t="str">
        <f t="shared" si="1"/>
        <v/>
      </c>
      <c r="H23" s="57"/>
      <c r="I23" s="79"/>
      <c r="J23" s="79"/>
      <c r="K23" s="79"/>
    </row>
    <row r="24" spans="2:11" x14ac:dyDescent="0.2">
      <c r="B24" s="57" t="s">
        <v>34</v>
      </c>
      <c r="C24" s="87">
        <v>6.1702000000000012</v>
      </c>
      <c r="D24" s="71">
        <v>3.2477999999999998</v>
      </c>
      <c r="E24" s="73">
        <f t="shared" si="1"/>
        <v>-0.47363132475446512</v>
      </c>
      <c r="H24" s="57"/>
      <c r="I24" s="79"/>
      <c r="J24" s="79"/>
      <c r="K24" s="79"/>
    </row>
    <row r="25" spans="2:11" x14ac:dyDescent="0.2">
      <c r="B25" s="57" t="s">
        <v>58</v>
      </c>
      <c r="C25" s="87">
        <v>0.377</v>
      </c>
      <c r="D25" s="71">
        <v>0.21099999999999999</v>
      </c>
      <c r="E25" s="73" t="str">
        <f t="shared" si="1"/>
        <v/>
      </c>
      <c r="H25" s="57"/>
      <c r="I25" s="79"/>
      <c r="J25" s="79"/>
      <c r="K25" s="79"/>
    </row>
    <row r="26" spans="2:11" x14ac:dyDescent="0.2">
      <c r="B26" s="57" t="s">
        <v>36</v>
      </c>
      <c r="C26" s="87">
        <v>0.10889999999999998</v>
      </c>
      <c r="D26" s="71">
        <v>0.3231</v>
      </c>
      <c r="E26" s="73" t="str">
        <f t="shared" si="1"/>
        <v/>
      </c>
      <c r="H26" s="57"/>
      <c r="I26" s="79"/>
      <c r="J26" s="79"/>
      <c r="K26" s="79"/>
    </row>
    <row r="27" spans="2:11" x14ac:dyDescent="0.2">
      <c r="B27" s="57" t="s">
        <v>55</v>
      </c>
      <c r="C27" s="87">
        <v>0.39700000000000002</v>
      </c>
      <c r="D27" s="71">
        <v>0.1111</v>
      </c>
      <c r="E27" s="73" t="str">
        <f t="shared" si="1"/>
        <v/>
      </c>
      <c r="H27" s="57"/>
      <c r="I27" s="79"/>
      <c r="J27" s="79"/>
      <c r="K27" s="79"/>
    </row>
    <row r="28" spans="2:11" x14ac:dyDescent="0.2">
      <c r="B28" s="57" t="s">
        <v>84</v>
      </c>
      <c r="C28" s="87">
        <v>0.27800000000000002</v>
      </c>
      <c r="D28" s="71">
        <v>1.3738000000000001</v>
      </c>
      <c r="E28" s="73" t="str">
        <f t="shared" si="1"/>
        <v/>
      </c>
      <c r="H28" s="57"/>
      <c r="I28" s="79"/>
      <c r="J28" s="79"/>
      <c r="K28" s="79"/>
    </row>
    <row r="29" spans="2:11" x14ac:dyDescent="0.2">
      <c r="B29" s="57" t="s">
        <v>60</v>
      </c>
      <c r="C29" s="87">
        <v>0.90100000000000002</v>
      </c>
      <c r="D29" s="71">
        <v>0.04</v>
      </c>
      <c r="E29" s="73" t="str">
        <f t="shared" si="1"/>
        <v/>
      </c>
      <c r="H29" s="57"/>
      <c r="I29" s="79"/>
      <c r="J29" s="79"/>
      <c r="K29" s="79"/>
    </row>
    <row r="30" spans="2:11" x14ac:dyDescent="0.2">
      <c r="B30" s="57" t="s">
        <v>112</v>
      </c>
      <c r="C30" s="87">
        <v>6.0517999999999992</v>
      </c>
      <c r="D30" s="71">
        <v>17.997700000000002</v>
      </c>
      <c r="E30" s="73">
        <f t="shared" si="1"/>
        <v>1.9739416371988505</v>
      </c>
      <c r="H30" s="57"/>
      <c r="I30" s="79"/>
      <c r="J30" s="79"/>
      <c r="K30" s="79"/>
    </row>
    <row r="31" spans="2:11" x14ac:dyDescent="0.2">
      <c r="B31" s="57" t="s">
        <v>47</v>
      </c>
      <c r="C31" s="87">
        <v>15.802200000000001</v>
      </c>
      <c r="D31" s="71">
        <v>18.110700000000001</v>
      </c>
      <c r="E31" s="73">
        <f t="shared" si="1"/>
        <v>0.14608725367353914</v>
      </c>
      <c r="H31" s="57"/>
      <c r="I31" s="79"/>
      <c r="J31" s="79"/>
      <c r="K31" s="79"/>
    </row>
    <row r="32" spans="2:11" x14ac:dyDescent="0.2">
      <c r="B32" s="57" t="s">
        <v>61</v>
      </c>
      <c r="C32" s="87">
        <v>0.67569999999999997</v>
      </c>
      <c r="D32" s="71">
        <v>1.7331999999999999</v>
      </c>
      <c r="E32" s="73" t="str">
        <f t="shared" si="1"/>
        <v/>
      </c>
      <c r="H32" s="57"/>
      <c r="I32" s="79"/>
      <c r="J32" s="79"/>
      <c r="K32" s="79"/>
    </row>
    <row r="33" spans="2:11" x14ac:dyDescent="0.2">
      <c r="B33" s="57" t="s">
        <v>35</v>
      </c>
      <c r="C33" s="87">
        <v>19.065300000000001</v>
      </c>
      <c r="D33" s="71">
        <v>26.801300000000001</v>
      </c>
      <c r="E33" s="73">
        <f t="shared" si="1"/>
        <v>0.40576335017020454</v>
      </c>
      <c r="H33" s="57"/>
      <c r="I33" s="79"/>
      <c r="J33" s="79"/>
      <c r="K33" s="79"/>
    </row>
    <row r="34" spans="2:11" x14ac:dyDescent="0.2">
      <c r="B34" s="57" t="s">
        <v>65</v>
      </c>
      <c r="C34" s="87">
        <v>0</v>
      </c>
      <c r="D34" s="71">
        <v>8.0000000000000004E-4</v>
      </c>
      <c r="E34" s="73" t="str">
        <f t="shared" si="1"/>
        <v/>
      </c>
      <c r="H34" s="57"/>
      <c r="I34" s="79"/>
      <c r="J34" s="79"/>
      <c r="K34" s="79"/>
    </row>
    <row r="35" spans="2:11" ht="15" x14ac:dyDescent="0.25">
      <c r="B35" s="60" t="s">
        <v>93</v>
      </c>
      <c r="C35" s="63">
        <v>0.91</v>
      </c>
      <c r="D35" s="63">
        <v>0.15970000000000001</v>
      </c>
      <c r="E35" s="73" t="str">
        <f t="shared" si="1"/>
        <v/>
      </c>
      <c r="H35" s="57"/>
      <c r="I35" s="79"/>
      <c r="J35" s="79"/>
      <c r="K35" s="79"/>
    </row>
    <row r="36" spans="2:11" x14ac:dyDescent="0.2">
      <c r="B36" s="57" t="s">
        <v>108</v>
      </c>
      <c r="C36" s="87">
        <v>0</v>
      </c>
      <c r="D36" s="71">
        <v>6.9999999999999999E-4</v>
      </c>
      <c r="E36" s="73" t="str">
        <f t="shared" si="1"/>
        <v/>
      </c>
      <c r="H36" s="57"/>
      <c r="I36" s="79"/>
      <c r="J36" s="79"/>
      <c r="K36" s="79"/>
    </row>
    <row r="37" spans="2:11" x14ac:dyDescent="0.2">
      <c r="B37" s="57" t="s">
        <v>27</v>
      </c>
      <c r="C37" s="87">
        <v>0.91</v>
      </c>
      <c r="D37" s="71">
        <v>0.159</v>
      </c>
      <c r="E37" s="73" t="str">
        <f t="shared" si="1"/>
        <v/>
      </c>
      <c r="H37" s="57"/>
      <c r="I37" s="79"/>
      <c r="J37" s="79"/>
      <c r="K37" s="79"/>
    </row>
    <row r="38" spans="2:11" ht="15" x14ac:dyDescent="0.25">
      <c r="B38" s="60" t="s">
        <v>107</v>
      </c>
      <c r="C38" s="63">
        <v>1196.9964</v>
      </c>
      <c r="D38" s="89">
        <v>2227.2840000000001</v>
      </c>
      <c r="E38" s="73">
        <f t="shared" si="1"/>
        <v>0.86072740068391196</v>
      </c>
      <c r="H38" s="57"/>
      <c r="I38" s="79"/>
      <c r="J38" s="79"/>
      <c r="K38" s="79"/>
    </row>
    <row r="39" spans="2:11" x14ac:dyDescent="0.2">
      <c r="B39" s="57" t="s">
        <v>53</v>
      </c>
      <c r="C39" s="87">
        <v>3.9800000000000002E-2</v>
      </c>
      <c r="D39" s="87">
        <v>8.0000000000000002E-3</v>
      </c>
      <c r="E39" s="73" t="str">
        <f t="shared" si="1"/>
        <v/>
      </c>
      <c r="H39" s="57"/>
      <c r="I39" s="79"/>
      <c r="J39" s="79"/>
      <c r="K39" s="79"/>
    </row>
    <row r="40" spans="2:11" x14ac:dyDescent="0.2">
      <c r="B40" s="57" t="s">
        <v>43</v>
      </c>
      <c r="C40" s="87">
        <v>2.0772999999999997</v>
      </c>
      <c r="D40" s="87">
        <v>3.6632999999999996</v>
      </c>
      <c r="E40" s="73">
        <f t="shared" si="1"/>
        <v>0.76349107013912298</v>
      </c>
      <c r="H40" s="57"/>
      <c r="I40" s="79"/>
      <c r="J40" s="79"/>
      <c r="K40" s="79"/>
    </row>
    <row r="41" spans="2:11" x14ac:dyDescent="0.2">
      <c r="B41" s="57" t="s">
        <v>89</v>
      </c>
      <c r="C41" s="87">
        <v>812.21129999999982</v>
      </c>
      <c r="D41" s="87">
        <v>528.23759999999993</v>
      </c>
      <c r="E41" s="73">
        <f t="shared" si="1"/>
        <v>-0.34963032403021227</v>
      </c>
      <c r="H41" s="57"/>
      <c r="I41" s="79"/>
      <c r="J41" s="79"/>
      <c r="K41" s="79"/>
    </row>
    <row r="42" spans="2:11" x14ac:dyDescent="0.2">
      <c r="B42" s="61" t="s">
        <v>59</v>
      </c>
      <c r="C42" s="87">
        <v>27.832999999999998</v>
      </c>
      <c r="D42" s="88">
        <v>0</v>
      </c>
      <c r="E42" s="73" t="str">
        <f t="shared" si="1"/>
        <v/>
      </c>
      <c r="H42" s="57"/>
      <c r="I42" s="79"/>
      <c r="J42" s="79"/>
      <c r="K42" s="79"/>
    </row>
    <row r="43" spans="2:11" x14ac:dyDescent="0.2">
      <c r="B43" s="57" t="s">
        <v>83</v>
      </c>
      <c r="C43" s="87">
        <v>0.24500000000000002</v>
      </c>
      <c r="D43" s="90">
        <v>1.5699000000000001</v>
      </c>
      <c r="E43" s="73" t="str">
        <f t="shared" si="1"/>
        <v/>
      </c>
      <c r="H43" s="57"/>
      <c r="I43" s="57"/>
      <c r="J43" s="79"/>
      <c r="K43" s="79"/>
    </row>
    <row r="44" spans="2:11" x14ac:dyDescent="0.2">
      <c r="B44" s="57" t="s">
        <v>52</v>
      </c>
      <c r="C44" s="87">
        <v>2.6302999999999996</v>
      </c>
      <c r="D44" s="87">
        <v>1.7543000000000002</v>
      </c>
      <c r="E44" s="73">
        <f t="shared" si="1"/>
        <v>-0.33304185834315458</v>
      </c>
      <c r="H44" s="57"/>
      <c r="I44" s="79"/>
      <c r="J44" s="79"/>
      <c r="K44" s="79"/>
    </row>
    <row r="45" spans="2:11" ht="15" x14ac:dyDescent="0.25">
      <c r="B45" s="57" t="s">
        <v>57</v>
      </c>
      <c r="C45" s="87">
        <v>1.7000000000000001E-2</v>
      </c>
      <c r="D45" s="87">
        <v>0.39999999999999997</v>
      </c>
      <c r="E45" s="73" t="str">
        <f t="shared" si="1"/>
        <v/>
      </c>
      <c r="H45" s="81"/>
      <c r="I45" s="79"/>
      <c r="J45" s="79"/>
      <c r="K45" s="79"/>
    </row>
    <row r="46" spans="2:11" x14ac:dyDescent="0.2">
      <c r="B46" s="57" t="s">
        <v>54</v>
      </c>
      <c r="C46" s="87">
        <v>2.4753000000000003</v>
      </c>
      <c r="D46" s="87">
        <v>4.5937000000000001</v>
      </c>
      <c r="E46" s="73">
        <f t="shared" si="1"/>
        <v>0.85581545671231751</v>
      </c>
      <c r="H46" s="57"/>
      <c r="I46" s="79"/>
      <c r="J46" s="79"/>
      <c r="K46" s="79"/>
    </row>
    <row r="47" spans="2:11" x14ac:dyDescent="0.2">
      <c r="B47" s="57" t="s">
        <v>121</v>
      </c>
      <c r="C47" s="87">
        <v>334.32220000000001</v>
      </c>
      <c r="D47" s="87">
        <v>1669.0767000000001</v>
      </c>
      <c r="E47" s="73">
        <f t="shared" si="1"/>
        <v>3.9924195880500903</v>
      </c>
      <c r="H47" s="57"/>
      <c r="I47" s="79"/>
      <c r="J47" s="79"/>
      <c r="K47" s="79"/>
    </row>
    <row r="48" spans="2:11" x14ac:dyDescent="0.2">
      <c r="B48" s="57" t="s">
        <v>64</v>
      </c>
      <c r="C48" s="87">
        <v>0.35199999999999998</v>
      </c>
      <c r="D48" s="87">
        <v>3.1300000000000001E-2</v>
      </c>
      <c r="E48" s="73" t="str">
        <f t="shared" si="1"/>
        <v/>
      </c>
      <c r="H48" s="57"/>
      <c r="I48" s="79"/>
      <c r="J48" s="79"/>
      <c r="K48" s="79"/>
    </row>
    <row r="49" spans="2:11" x14ac:dyDescent="0.2">
      <c r="B49" s="57" t="s">
        <v>56</v>
      </c>
      <c r="C49" s="87">
        <v>3.1744999999999992</v>
      </c>
      <c r="D49" s="90">
        <v>17.949199999999998</v>
      </c>
      <c r="E49" s="73">
        <f t="shared" si="1"/>
        <v>4.65418176090723</v>
      </c>
      <c r="H49" s="57"/>
      <c r="I49" s="79"/>
      <c r="J49" s="79"/>
      <c r="K49" s="79"/>
    </row>
    <row r="50" spans="2:11" x14ac:dyDescent="0.2">
      <c r="B50" s="61" t="s">
        <v>62</v>
      </c>
      <c r="C50" s="87">
        <v>11.6187</v>
      </c>
      <c r="D50" s="90">
        <v>0</v>
      </c>
      <c r="E50" s="73" t="str">
        <f t="shared" si="1"/>
        <v/>
      </c>
      <c r="H50" s="57"/>
      <c r="I50" s="79"/>
      <c r="J50" s="79"/>
      <c r="K50" s="79"/>
    </row>
    <row r="51" spans="2:11" ht="15" x14ac:dyDescent="0.25">
      <c r="B51" s="62" t="s">
        <v>16</v>
      </c>
      <c r="C51" s="64">
        <v>1263.7383</v>
      </c>
      <c r="D51" s="64">
        <v>2315.9937000000004</v>
      </c>
      <c r="E51" s="74">
        <f>IF(C51&lt;1,"",IFERROR((D51-C51)/C51,""))</f>
        <v>0.83265293138619012</v>
      </c>
      <c r="H51" s="57"/>
      <c r="I51" s="79"/>
      <c r="J51" s="79"/>
      <c r="K51" s="79"/>
    </row>
    <row r="52" spans="2:11" x14ac:dyDescent="0.2">
      <c r="B52" s="61" t="s">
        <v>95</v>
      </c>
      <c r="E52" s="25"/>
      <c r="H52" s="57"/>
      <c r="I52" s="79"/>
      <c r="J52" s="79"/>
      <c r="K52" s="79"/>
    </row>
    <row r="53" spans="2:11" ht="15" x14ac:dyDescent="0.25">
      <c r="B53" s="61" t="s">
        <v>98</v>
      </c>
      <c r="E53" s="25"/>
      <c r="H53" s="81"/>
      <c r="I53" s="79"/>
      <c r="J53" s="79"/>
      <c r="K53" s="79"/>
    </row>
    <row r="54" spans="2:11" x14ac:dyDescent="0.2">
      <c r="B54" s="61" t="s">
        <v>101</v>
      </c>
      <c r="E54" s="25"/>
      <c r="H54" s="57"/>
      <c r="I54" s="79"/>
      <c r="J54" s="79"/>
      <c r="K54" s="79"/>
    </row>
    <row r="55" spans="2:11" x14ac:dyDescent="0.2">
      <c r="E55" s="25"/>
      <c r="H55" s="57"/>
      <c r="I55" s="79"/>
      <c r="J55" s="79"/>
      <c r="K55" s="79"/>
    </row>
    <row r="56" spans="2:11" x14ac:dyDescent="0.2">
      <c r="H56" s="57"/>
      <c r="I56" s="79"/>
      <c r="J56" s="79"/>
      <c r="K56" s="79"/>
    </row>
    <row r="57" spans="2:11" ht="15" x14ac:dyDescent="0.25">
      <c r="I57" s="60"/>
      <c r="J57" s="78"/>
      <c r="K57" s="78"/>
    </row>
    <row r="58" spans="2:11" x14ac:dyDescent="0.2">
      <c r="I58" s="57"/>
      <c r="J58" s="79"/>
      <c r="K58" s="79"/>
    </row>
    <row r="59" spans="2:11" x14ac:dyDescent="0.2">
      <c r="E59" s="25"/>
      <c r="I59" s="57"/>
      <c r="J59" s="79"/>
      <c r="K59" s="79"/>
    </row>
    <row r="60" spans="2:11" x14ac:dyDescent="0.2">
      <c r="E60" s="25"/>
      <c r="I60" s="57"/>
      <c r="J60" s="79"/>
      <c r="K60" s="79"/>
    </row>
    <row r="61" spans="2:11" x14ac:dyDescent="0.2">
      <c r="B61" s="57"/>
      <c r="C61" s="71"/>
      <c r="D61" s="71"/>
      <c r="E61" s="73" t="str">
        <f t="shared" ref="E61:E65" si="2">IF(OR((C61&lt;1),(D61&lt;1)),"",IFERROR((D61-C61)/C61,""))</f>
        <v/>
      </c>
      <c r="I61" s="57"/>
      <c r="J61" s="79"/>
      <c r="K61" s="79"/>
    </row>
    <row r="62" spans="2:11" x14ac:dyDescent="0.2">
      <c r="B62" s="57"/>
      <c r="C62" s="71"/>
      <c r="D62" s="71"/>
      <c r="E62" s="73" t="str">
        <f t="shared" si="2"/>
        <v/>
      </c>
      <c r="I62" s="57"/>
      <c r="J62" s="79"/>
      <c r="K62" s="79"/>
    </row>
    <row r="63" spans="2:11" x14ac:dyDescent="0.2">
      <c r="B63" s="57"/>
      <c r="C63" s="71"/>
      <c r="D63" s="71"/>
      <c r="E63" s="73" t="str">
        <f t="shared" si="2"/>
        <v/>
      </c>
      <c r="I63" s="57"/>
      <c r="J63" s="79"/>
      <c r="K63" s="79"/>
    </row>
    <row r="64" spans="2:11" x14ac:dyDescent="0.2">
      <c r="B64" s="57"/>
      <c r="C64" s="71"/>
      <c r="D64" s="71"/>
      <c r="E64" s="73" t="str">
        <f t="shared" si="2"/>
        <v/>
      </c>
      <c r="I64" s="57"/>
      <c r="J64" s="79"/>
      <c r="K64" s="79"/>
    </row>
    <row r="65" spans="2:11" x14ac:dyDescent="0.2">
      <c r="B65" s="57"/>
      <c r="C65" s="71"/>
      <c r="D65" s="71"/>
      <c r="E65" s="73" t="str">
        <f t="shared" si="2"/>
        <v/>
      </c>
      <c r="I65" s="57"/>
      <c r="J65" s="79"/>
      <c r="K65" s="79"/>
    </row>
    <row r="66" spans="2:11" x14ac:dyDescent="0.2">
      <c r="I66" s="57"/>
      <c r="J66" s="79"/>
      <c r="K66" s="79"/>
    </row>
    <row r="67" spans="2:11" x14ac:dyDescent="0.2">
      <c r="I67" s="57"/>
      <c r="J67" s="79"/>
      <c r="K67" s="79"/>
    </row>
    <row r="68" spans="2:11" ht="15" x14ac:dyDescent="0.25">
      <c r="I68" s="60"/>
      <c r="J68" s="78"/>
      <c r="K68" s="78"/>
    </row>
    <row r="69" spans="2:11" x14ac:dyDescent="0.2">
      <c r="I69" s="57"/>
      <c r="J69" s="79"/>
      <c r="K69" s="79"/>
    </row>
    <row r="70" spans="2:11" x14ac:dyDescent="0.2">
      <c r="E70" s="25"/>
      <c r="I70" s="57"/>
      <c r="J70" s="79"/>
      <c r="K70" s="79"/>
    </row>
    <row r="77" spans="2:11" x14ac:dyDescent="0.2">
      <c r="E77" s="25"/>
    </row>
    <row r="78" spans="2:11" x14ac:dyDescent="0.2">
      <c r="E78" s="25"/>
    </row>
    <row r="79" spans="2:11" x14ac:dyDescent="0.2">
      <c r="E79" s="25"/>
    </row>
    <row r="80" spans="2: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96" spans="5:5" x14ac:dyDescent="0.2">
      <c r="E96"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row r="112" spans="5:5" x14ac:dyDescent="0.2">
      <c r="E112" s="25"/>
    </row>
    <row r="113" spans="5:5" x14ac:dyDescent="0.2">
      <c r="E113" s="25"/>
    </row>
    <row r="114" spans="5:5" x14ac:dyDescent="0.2">
      <c r="E114" s="25"/>
    </row>
    <row r="115" spans="5:5" x14ac:dyDescent="0.2">
      <c r="E115" s="25"/>
    </row>
    <row r="116" spans="5:5" x14ac:dyDescent="0.2">
      <c r="E116" s="25"/>
    </row>
    <row r="117" spans="5:5" x14ac:dyDescent="0.2">
      <c r="E117" s="25"/>
    </row>
    <row r="118" spans="5:5" x14ac:dyDescent="0.2">
      <c r="E118" s="25"/>
    </row>
    <row r="119" spans="5:5" x14ac:dyDescent="0.2">
      <c r="E119" s="25"/>
    </row>
  </sheetData>
  <sortState xmlns:xlrd2="http://schemas.microsoft.com/office/spreadsheetml/2017/richdata2" ref="H6:J65">
    <sortCondition descending="1" ref="J6:J65"/>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40"/>
  <sheetViews>
    <sheetView showGridLines="0" zoomScale="80" zoomScaleNormal="80" workbookViewId="0">
      <selection activeCell="A2" sqref="A2"/>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114</v>
      </c>
    </row>
    <row r="4" spans="1:3" ht="15" thickBot="1" x14ac:dyDescent="0.25"/>
    <row r="5" spans="1:3" ht="15.75" thickTop="1" x14ac:dyDescent="0.25">
      <c r="B5" s="50" t="s">
        <v>70</v>
      </c>
      <c r="C5" s="50" t="s">
        <v>78</v>
      </c>
    </row>
    <row r="6" spans="1:3" ht="15" x14ac:dyDescent="0.25">
      <c r="B6" s="60" t="s">
        <v>73</v>
      </c>
      <c r="C6" s="59">
        <v>1.87</v>
      </c>
    </row>
    <row r="7" spans="1:3" x14ac:dyDescent="0.2">
      <c r="B7" s="57" t="s">
        <v>89</v>
      </c>
      <c r="C7" s="58">
        <v>1.85</v>
      </c>
    </row>
    <row r="8" spans="1:3" x14ac:dyDescent="0.2">
      <c r="B8" s="57" t="s">
        <v>52</v>
      </c>
      <c r="C8" s="58">
        <v>0.02</v>
      </c>
    </row>
    <row r="9" spans="1:3" ht="15" x14ac:dyDescent="0.25">
      <c r="B9" s="60" t="s">
        <v>75</v>
      </c>
      <c r="C9" s="59">
        <v>475.95439999999996</v>
      </c>
    </row>
    <row r="10" spans="1:3" x14ac:dyDescent="0.2">
      <c r="B10" s="57" t="s">
        <v>89</v>
      </c>
      <c r="C10" s="58">
        <v>475.7636</v>
      </c>
    </row>
    <row r="11" spans="1:3" x14ac:dyDescent="0.2">
      <c r="B11" s="57" t="s">
        <v>52</v>
      </c>
      <c r="C11" s="58">
        <v>0.18780000000000002</v>
      </c>
    </row>
    <row r="12" spans="1:3" x14ac:dyDescent="0.2">
      <c r="B12" s="57" t="s">
        <v>27</v>
      </c>
      <c r="C12" s="58">
        <v>3.0000000000000001E-3</v>
      </c>
    </row>
    <row r="13" spans="1:3" ht="15" x14ac:dyDescent="0.25">
      <c r="B13" s="60" t="s">
        <v>72</v>
      </c>
      <c r="C13" s="59">
        <v>1648.8579</v>
      </c>
    </row>
    <row r="14" spans="1:3" x14ac:dyDescent="0.2">
      <c r="B14" s="57" t="s">
        <v>106</v>
      </c>
      <c r="C14" s="58">
        <v>1648.8579</v>
      </c>
    </row>
    <row r="15" spans="1:3" ht="15" x14ac:dyDescent="0.25">
      <c r="B15" s="60" t="s">
        <v>76</v>
      </c>
      <c r="C15" s="59">
        <v>12.833499999999999</v>
      </c>
    </row>
    <row r="16" spans="1:3" x14ac:dyDescent="0.2">
      <c r="B16" s="57" t="s">
        <v>89</v>
      </c>
      <c r="C16" s="58">
        <v>12.833499999999999</v>
      </c>
    </row>
    <row r="17" spans="2:3" ht="15" x14ac:dyDescent="0.25">
      <c r="B17" s="60" t="s">
        <v>77</v>
      </c>
      <c r="C17" s="59">
        <v>0.50600000000000001</v>
      </c>
    </row>
    <row r="18" spans="2:3" x14ac:dyDescent="0.2">
      <c r="B18" s="57" t="s">
        <v>89</v>
      </c>
      <c r="C18" s="58">
        <v>0.33400000000000002</v>
      </c>
    </row>
    <row r="19" spans="2:3" x14ac:dyDescent="0.2">
      <c r="B19" s="57" t="s">
        <v>52</v>
      </c>
      <c r="C19" s="58">
        <v>1.6E-2</v>
      </c>
    </row>
    <row r="20" spans="2:3" x14ac:dyDescent="0.2">
      <c r="B20" s="57" t="s">
        <v>27</v>
      </c>
      <c r="C20" s="58">
        <v>0.156</v>
      </c>
    </row>
    <row r="21" spans="2:3" ht="15" x14ac:dyDescent="0.25">
      <c r="B21" s="60" t="s">
        <v>74</v>
      </c>
      <c r="C21" s="59">
        <v>9.9860000000000007</v>
      </c>
    </row>
    <row r="22" spans="2:3" x14ac:dyDescent="0.2">
      <c r="B22" s="57" t="s">
        <v>89</v>
      </c>
      <c r="C22" s="58">
        <v>9.9600000000000009</v>
      </c>
    </row>
    <row r="23" spans="2:3" x14ac:dyDescent="0.2">
      <c r="B23" s="57" t="s">
        <v>52</v>
      </c>
      <c r="C23" s="58">
        <v>2.5999999999999999E-2</v>
      </c>
    </row>
    <row r="24" spans="2:3" ht="15" x14ac:dyDescent="0.25">
      <c r="B24" s="60" t="s">
        <v>71</v>
      </c>
      <c r="C24" s="59">
        <v>49.219800000000006</v>
      </c>
    </row>
    <row r="25" spans="2:3" x14ac:dyDescent="0.2">
      <c r="B25" s="57" t="s">
        <v>89</v>
      </c>
      <c r="C25" s="58">
        <v>27.496500000000001</v>
      </c>
    </row>
    <row r="26" spans="2:3" x14ac:dyDescent="0.2">
      <c r="B26" s="57" t="s">
        <v>52</v>
      </c>
      <c r="C26" s="58">
        <v>1.5044999999999999</v>
      </c>
    </row>
    <row r="27" spans="2:3" x14ac:dyDescent="0.2">
      <c r="B27" s="57" t="s">
        <v>106</v>
      </c>
      <c r="C27" s="58">
        <v>20.218800000000002</v>
      </c>
    </row>
    <row r="28" spans="2:3" ht="15" x14ac:dyDescent="0.25">
      <c r="B28" s="76" t="s">
        <v>16</v>
      </c>
      <c r="C28" s="64">
        <v>2199.2276000000002</v>
      </c>
    </row>
    <row r="29" spans="2:3" x14ac:dyDescent="0.2">
      <c r="B29" s="77" t="s">
        <v>102</v>
      </c>
      <c r="C29" s="58"/>
    </row>
    <row r="30" spans="2:3" ht="15" x14ac:dyDescent="0.25">
      <c r="B30" s="57" t="s">
        <v>103</v>
      </c>
      <c r="C30" s="59"/>
    </row>
    <row r="31" spans="2:3" x14ac:dyDescent="0.2">
      <c r="B31" s="57"/>
      <c r="C31" s="71"/>
    </row>
    <row r="32" spans="2:3" ht="15" x14ac:dyDescent="0.25">
      <c r="B32" s="60"/>
      <c r="C32" s="63"/>
    </row>
    <row r="33" spans="2:3" x14ac:dyDescent="0.2">
      <c r="B33" s="57"/>
      <c r="C33" s="71"/>
    </row>
    <row r="34" spans="2:3" x14ac:dyDescent="0.2">
      <c r="B34" s="57"/>
      <c r="C34" s="71"/>
    </row>
    <row r="38" spans="2:3" x14ac:dyDescent="0.2">
      <c r="B38" s="57"/>
      <c r="C38" s="71"/>
    </row>
    <row r="39" spans="2:3" x14ac:dyDescent="0.2">
      <c r="B39" s="57"/>
      <c r="C39" s="71"/>
    </row>
    <row r="40" spans="2:3" x14ac:dyDescent="0.2">
      <c r="B40" s="57"/>
      <c r="C40" s="71"/>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I33" sqref="I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87</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111</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6" t="s">
        <v>110</v>
      </c>
      <c r="C24" s="96"/>
      <c r="D24" s="96"/>
      <c r="E24" s="96"/>
      <c r="F24" s="96"/>
      <c r="G24" s="31"/>
    </row>
    <row r="25" spans="1:17" ht="15" x14ac:dyDescent="0.25">
      <c r="A25" s="1" t="s">
        <v>19</v>
      </c>
      <c r="B25" s="18" t="s">
        <v>29</v>
      </c>
      <c r="C25" s="18" t="s">
        <v>20</v>
      </c>
      <c r="D25" s="18" t="s">
        <v>21</v>
      </c>
      <c r="E25" s="18" t="s">
        <v>22</v>
      </c>
      <c r="F25" s="18" t="s">
        <v>30</v>
      </c>
      <c r="G25" s="18" t="s">
        <v>16</v>
      </c>
    </row>
    <row r="26" spans="1:17" x14ac:dyDescent="0.2">
      <c r="A26" s="3" t="s">
        <v>6</v>
      </c>
      <c r="B26" s="20">
        <v>2.8690000000000002</v>
      </c>
      <c r="C26" s="20">
        <v>9.9644999999999992</v>
      </c>
      <c r="D26" s="20">
        <v>99.270899999999997</v>
      </c>
      <c r="E26" s="20">
        <v>389.76650000000001</v>
      </c>
      <c r="F26" s="51">
        <v>7.3002999999999991</v>
      </c>
      <c r="G26" s="13">
        <f>SUM(B26:F26)</f>
        <v>509.1712</v>
      </c>
    </row>
    <row r="27" spans="1:17" x14ac:dyDescent="0.2">
      <c r="A27" s="3" t="s">
        <v>8</v>
      </c>
      <c r="B27" s="20">
        <v>0</v>
      </c>
      <c r="C27" s="20">
        <v>2.5999999999999999E-2</v>
      </c>
      <c r="D27" s="20">
        <v>0</v>
      </c>
      <c r="E27" s="20">
        <v>1.6468</v>
      </c>
      <c r="F27" s="51">
        <v>8.1500000000000003E-2</v>
      </c>
      <c r="G27" s="13">
        <f t="shared" ref="G27:G31" si="0">SUM(B27:F27)</f>
        <v>1.7543</v>
      </c>
    </row>
    <row r="28" spans="1:17" x14ac:dyDescent="0.2">
      <c r="A28" s="3" t="s">
        <v>106</v>
      </c>
      <c r="B28" s="20">
        <v>0</v>
      </c>
      <c r="C28" s="20">
        <v>24.553599999999999</v>
      </c>
      <c r="D28" s="20">
        <v>49.692599999999999</v>
      </c>
      <c r="E28" s="20">
        <v>386.47879999999998</v>
      </c>
      <c r="F28" s="51">
        <v>1199.0317</v>
      </c>
      <c r="G28" s="13">
        <f t="shared" si="0"/>
        <v>1659.7566999999999</v>
      </c>
    </row>
    <row r="29" spans="1:17" x14ac:dyDescent="0.2">
      <c r="A29" s="3" t="s">
        <v>11</v>
      </c>
      <c r="B29" s="20">
        <v>0</v>
      </c>
      <c r="C29" s="20">
        <v>0</v>
      </c>
      <c r="D29" s="20">
        <v>0</v>
      </c>
      <c r="E29" s="20">
        <v>0</v>
      </c>
      <c r="F29" s="51">
        <v>0.159</v>
      </c>
      <c r="G29" s="13">
        <f t="shared" si="0"/>
        <v>0.159</v>
      </c>
    </row>
    <row r="30" spans="1:17" x14ac:dyDescent="0.2">
      <c r="A30" s="3" t="s">
        <v>13</v>
      </c>
      <c r="B30" s="20">
        <v>0</v>
      </c>
      <c r="C30" s="20">
        <v>0.12</v>
      </c>
      <c r="D30" s="20">
        <v>0</v>
      </c>
      <c r="E30" s="20">
        <v>0</v>
      </c>
      <c r="F30" s="20">
        <v>0</v>
      </c>
      <c r="G30" s="13">
        <f t="shared" si="0"/>
        <v>0.12</v>
      </c>
    </row>
    <row r="31" spans="1:17" x14ac:dyDescent="0.2">
      <c r="A31" s="3" t="s">
        <v>15</v>
      </c>
      <c r="B31" s="20">
        <v>0</v>
      </c>
      <c r="C31" s="20">
        <v>0</v>
      </c>
      <c r="D31" s="20">
        <v>0</v>
      </c>
      <c r="E31" s="20">
        <v>0</v>
      </c>
      <c r="F31" s="20">
        <v>0</v>
      </c>
      <c r="G31" s="13">
        <f t="shared" si="0"/>
        <v>0</v>
      </c>
    </row>
    <row r="32" spans="1:17" x14ac:dyDescent="0.2">
      <c r="A32" s="3" t="s">
        <v>81</v>
      </c>
      <c r="B32" s="53">
        <v>0</v>
      </c>
      <c r="C32" s="53">
        <v>0.45679999999999998</v>
      </c>
      <c r="D32" s="53">
        <v>0.3851</v>
      </c>
      <c r="E32" s="53">
        <v>1.3843000000000001</v>
      </c>
      <c r="F32" s="51">
        <v>98.495700000000042</v>
      </c>
      <c r="G32" s="13">
        <f>SUM(B32:F32)</f>
        <v>100.72190000000005</v>
      </c>
      <c r="J32" s="24"/>
    </row>
    <row r="33" spans="1:9" ht="15" x14ac:dyDescent="0.25">
      <c r="A33" s="14" t="s">
        <v>16</v>
      </c>
      <c r="B33" s="52">
        <v>2.8690000000000002</v>
      </c>
      <c r="C33" s="52">
        <v>35.000900000000001</v>
      </c>
      <c r="D33" s="52">
        <v>149.3486</v>
      </c>
      <c r="E33" s="52">
        <v>779.27640000000008</v>
      </c>
      <c r="F33" s="52">
        <v>1305.0681999999995</v>
      </c>
      <c r="G33" s="54">
        <f t="shared" ref="G33" si="1">SUM(B33:F33)</f>
        <v>2271.5630999999994</v>
      </c>
      <c r="I33" s="24"/>
    </row>
    <row r="34" spans="1:9" x14ac:dyDescent="0.2">
      <c r="A34" s="75" t="s">
        <v>31</v>
      </c>
      <c r="B34" s="13"/>
      <c r="C34" s="13"/>
      <c r="D34" s="13"/>
      <c r="E34" s="13"/>
      <c r="F34" s="13"/>
      <c r="G34" s="13"/>
    </row>
    <row r="35" spans="1:9" ht="15" x14ac:dyDescent="0.25">
      <c r="A35" s="75" t="s">
        <v>101</v>
      </c>
      <c r="B35" s="40"/>
      <c r="G35" s="13"/>
    </row>
    <row r="36" spans="1:9" x14ac:dyDescent="0.2">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38"/>
  <sheetViews>
    <sheetView showGridLines="0" zoomScale="70" zoomScaleNormal="70" workbookViewId="0">
      <selection activeCell="A54" sqref="A54"/>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88</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109</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6" t="s">
        <v>110</v>
      </c>
      <c r="C27" s="96"/>
      <c r="D27" s="96"/>
      <c r="E27" s="96"/>
      <c r="F27" s="56"/>
    </row>
    <row r="28" spans="1:17" ht="15" x14ac:dyDescent="0.25">
      <c r="A28" s="1" t="s">
        <v>19</v>
      </c>
      <c r="B28" s="18" t="s">
        <v>0</v>
      </c>
      <c r="C28" s="18" t="s">
        <v>18</v>
      </c>
      <c r="D28" s="18" t="s">
        <v>1</v>
      </c>
      <c r="E28" s="18" t="s">
        <v>2</v>
      </c>
      <c r="F28" s="18" t="s">
        <v>16</v>
      </c>
    </row>
    <row r="29" spans="1:17" x14ac:dyDescent="0.2">
      <c r="A29" s="3" t="s">
        <v>6</v>
      </c>
      <c r="B29" s="20">
        <v>228.73319999999998</v>
      </c>
      <c r="C29" s="20">
        <v>12.833499999999999</v>
      </c>
      <c r="D29" s="20">
        <v>267.60450000000003</v>
      </c>
      <c r="E29" s="20">
        <v>0</v>
      </c>
      <c r="F29" s="20">
        <f>SUM(B29:E29)</f>
        <v>509.1712</v>
      </c>
    </row>
    <row r="30" spans="1:17" x14ac:dyDescent="0.2">
      <c r="A30" s="3" t="s">
        <v>8</v>
      </c>
      <c r="B30" s="20">
        <v>1.6540000000000001</v>
      </c>
      <c r="C30" s="20">
        <v>2.5999999999999999E-2</v>
      </c>
      <c r="D30" s="20">
        <v>7.4300000000000005E-2</v>
      </c>
      <c r="E30" s="20">
        <v>0</v>
      </c>
      <c r="F30" s="20">
        <f t="shared" ref="F30:F36" si="0">SUM(B30:E30)</f>
        <v>1.7543000000000002</v>
      </c>
    </row>
    <row r="31" spans="1:17" x14ac:dyDescent="0.2">
      <c r="A31" s="3" t="s">
        <v>106</v>
      </c>
      <c r="B31" s="20">
        <v>470.04420000000005</v>
      </c>
      <c r="C31" s="20">
        <v>0</v>
      </c>
      <c r="D31" s="20">
        <v>1189.7125000000001</v>
      </c>
      <c r="E31" s="20">
        <v>0</v>
      </c>
      <c r="F31" s="20">
        <f t="shared" si="0"/>
        <v>1659.7567000000001</v>
      </c>
    </row>
    <row r="32" spans="1:17" x14ac:dyDescent="0.2">
      <c r="A32" s="3" t="s">
        <v>11</v>
      </c>
      <c r="B32" s="20">
        <v>2.4999999999999998E-2</v>
      </c>
      <c r="C32" s="20">
        <v>0</v>
      </c>
      <c r="D32" s="20">
        <v>0.13400000000000001</v>
      </c>
      <c r="E32" s="20">
        <v>0</v>
      </c>
      <c r="F32" s="20">
        <f t="shared" si="0"/>
        <v>0.159</v>
      </c>
    </row>
    <row r="33" spans="1:6" x14ac:dyDescent="0.2">
      <c r="A33" s="3" t="s">
        <v>13</v>
      </c>
      <c r="B33" s="20">
        <v>0</v>
      </c>
      <c r="C33" s="20">
        <v>0</v>
      </c>
      <c r="D33" s="20">
        <v>0</v>
      </c>
      <c r="E33" s="20">
        <v>0</v>
      </c>
      <c r="F33" s="20">
        <f t="shared" si="0"/>
        <v>0</v>
      </c>
    </row>
    <row r="34" spans="1:6" x14ac:dyDescent="0.2">
      <c r="A34" s="3" t="s">
        <v>15</v>
      </c>
      <c r="B34" s="20">
        <v>0</v>
      </c>
      <c r="C34" s="20">
        <v>0</v>
      </c>
      <c r="D34" s="20">
        <v>0</v>
      </c>
      <c r="E34" s="20">
        <v>0</v>
      </c>
      <c r="F34" s="20">
        <f t="shared" si="0"/>
        <v>0</v>
      </c>
    </row>
    <row r="35" spans="1:6" x14ac:dyDescent="0.2">
      <c r="A35" s="3" t="s">
        <v>81</v>
      </c>
      <c r="B35" s="29">
        <v>70.886600000000016</v>
      </c>
      <c r="C35" s="29">
        <v>0.50330000000000008</v>
      </c>
      <c r="D35" s="29">
        <v>26.683499999999999</v>
      </c>
      <c r="E35" s="29">
        <v>2.6484999999999999</v>
      </c>
      <c r="F35" s="20">
        <f t="shared" si="0"/>
        <v>100.72190000000001</v>
      </c>
    </row>
    <row r="36" spans="1:6" ht="15" x14ac:dyDescent="0.25">
      <c r="A36" s="14" t="s">
        <v>16</v>
      </c>
      <c r="B36" s="52">
        <v>771.34300000000019</v>
      </c>
      <c r="C36" s="52">
        <v>13.362799999999998</v>
      </c>
      <c r="D36" s="52">
        <v>1484.2088000000006</v>
      </c>
      <c r="E36" s="52">
        <v>2.6484999999999999</v>
      </c>
      <c r="F36" s="52">
        <f t="shared" si="0"/>
        <v>2271.5631000000008</v>
      </c>
    </row>
    <row r="37" spans="1:6" x14ac:dyDescent="0.2">
      <c r="A37" s="27" t="s">
        <v>31</v>
      </c>
      <c r="B37" s="55"/>
      <c r="C37" s="55"/>
      <c r="D37" s="55"/>
      <c r="E37" s="55"/>
      <c r="F37" s="55"/>
    </row>
    <row r="38" spans="1:6" ht="15" x14ac:dyDescent="0.25">
      <c r="A38" s="75" t="s">
        <v>100</v>
      </c>
      <c r="B38" s="40"/>
      <c r="C38" s="19"/>
      <c r="D38" s="83"/>
      <c r="E38" s="19"/>
      <c r="F38" s="19"/>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Patrick, David (MMO)</cp:lastModifiedBy>
  <dcterms:created xsi:type="dcterms:W3CDTF">2021-06-08T16:46:26Z</dcterms:created>
  <dcterms:modified xsi:type="dcterms:W3CDTF">2022-11-18T08:37:48Z</dcterms:modified>
</cp:coreProperties>
</file>