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educationgovuk-my.sharepoint.com/personal/jane_ballantine_education_gov_uk/Documents/Documents/Done/"/>
    </mc:Choice>
  </mc:AlternateContent>
  <xr:revisionPtr revIDLastSave="0" documentId="8_{78C194FA-A7DA-4230-BB49-35A9F1B1D14C}" xr6:coauthVersionLast="47" xr6:coauthVersionMax="47" xr10:uidLastSave="{00000000-0000-0000-0000-000000000000}"/>
  <bookViews>
    <workbookView xWindow="18780" yWindow="-13335" windowWidth="21600" windowHeight="11145" xr2:uid="{056D5751-E376-4AED-8C7C-9D875B05E683}"/>
  </bookViews>
  <sheets>
    <sheet name="Notes" sheetId="1" r:id="rId1"/>
    <sheet name="Summary" sheetId="2" r:id="rId2"/>
    <sheet name="Cashflow" sheetId="3" r:id="rId3"/>
    <sheet name="Assumptions" sheetId="4" r:id="rId4"/>
  </sheets>
  <definedNames>
    <definedName name="_RV20">Cashflow!$AA$14</definedName>
    <definedName name="Life">+Summary!$F$15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7" i="3" l="1"/>
  <c r="Z8" i="3"/>
  <c r="Z9" i="3"/>
  <c r="Z10" i="3"/>
  <c r="Z11" i="3"/>
  <c r="Z12" i="3"/>
  <c r="Z13" i="3"/>
  <c r="Y4" i="3"/>
  <c r="B1" i="3"/>
  <c r="B2" i="3"/>
  <c r="E4" i="3"/>
  <c r="F4" i="3" s="1"/>
  <c r="G4" i="3" s="1"/>
  <c r="H4" i="3" s="1"/>
  <c r="I4" i="3" s="1"/>
  <c r="J4" i="3" s="1"/>
  <c r="K4" i="3" s="1"/>
  <c r="L4" i="3" s="1"/>
  <c r="M4" i="3" s="1"/>
  <c r="N4" i="3" s="1"/>
  <c r="O4" i="3" s="1"/>
  <c r="P4" i="3" s="1"/>
  <c r="Q4" i="3" s="1"/>
  <c r="R4" i="3" s="1"/>
  <c r="S4" i="3" s="1"/>
  <c r="T4" i="3" s="1"/>
  <c r="U4" i="3" s="1"/>
  <c r="V4" i="3" s="1"/>
  <c r="W4" i="3" s="1"/>
  <c r="X4" i="3" s="1"/>
  <c r="B2" i="4"/>
  <c r="B1" i="4"/>
  <c r="E85" i="3"/>
  <c r="E76" i="3"/>
  <c r="E67" i="3"/>
  <c r="F56" i="3"/>
  <c r="F67" i="3" s="1"/>
  <c r="O53" i="3"/>
  <c r="N53" i="3"/>
  <c r="M53" i="3"/>
  <c r="L53" i="3"/>
  <c r="K53" i="3"/>
  <c r="J53" i="3"/>
  <c r="I53" i="3"/>
  <c r="H53" i="3"/>
  <c r="G53" i="3"/>
  <c r="F53" i="3"/>
  <c r="E53" i="3"/>
  <c r="P52" i="3"/>
  <c r="P51" i="3"/>
  <c r="O50" i="3"/>
  <c r="N50" i="3"/>
  <c r="M50" i="3"/>
  <c r="L50" i="3"/>
  <c r="K50" i="3"/>
  <c r="J50" i="3"/>
  <c r="I50" i="3"/>
  <c r="H50" i="3"/>
  <c r="G50" i="3"/>
  <c r="F50" i="3"/>
  <c r="E50" i="3"/>
  <c r="P49" i="3"/>
  <c r="Q49" i="3" s="1"/>
  <c r="R49" i="3" s="1"/>
  <c r="S49" i="3" s="1"/>
  <c r="T49" i="3" s="1"/>
  <c r="U49" i="3" s="1"/>
  <c r="V49" i="3" s="1"/>
  <c r="W49" i="3" s="1"/>
  <c r="X49" i="3" s="1"/>
  <c r="Y49" i="3" s="1"/>
  <c r="P48" i="3"/>
  <c r="P47" i="3"/>
  <c r="Q47" i="3" s="1"/>
  <c r="P46" i="3"/>
  <c r="Q46" i="3" s="1"/>
  <c r="R46" i="3" s="1"/>
  <c r="S46" i="3" s="1"/>
  <c r="T46" i="3" s="1"/>
  <c r="U46" i="3" s="1"/>
  <c r="V46" i="3" s="1"/>
  <c r="W46" i="3" s="1"/>
  <c r="X46" i="3" s="1"/>
  <c r="Y46" i="3" s="1"/>
  <c r="P45" i="3"/>
  <c r="P44" i="3"/>
  <c r="P39" i="3"/>
  <c r="Q39" i="3" s="1"/>
  <c r="R39" i="3" s="1"/>
  <c r="S39" i="3" s="1"/>
  <c r="T39" i="3" s="1"/>
  <c r="U39" i="3" s="1"/>
  <c r="V39" i="3" s="1"/>
  <c r="W39" i="3" s="1"/>
  <c r="X39" i="3" s="1"/>
  <c r="Y39" i="3" s="1"/>
  <c r="O38" i="3"/>
  <c r="P38" i="3" s="1"/>
  <c r="N38" i="3"/>
  <c r="N40" i="3" s="1"/>
  <c r="M38" i="3"/>
  <c r="M40" i="3" s="1"/>
  <c r="L38" i="3"/>
  <c r="L40" i="3" s="1"/>
  <c r="K38" i="3"/>
  <c r="K40" i="3" s="1"/>
  <c r="J38" i="3"/>
  <c r="J40" i="3" s="1"/>
  <c r="I38" i="3"/>
  <c r="I40" i="3" s="1"/>
  <c r="H38" i="3"/>
  <c r="H40" i="3" s="1"/>
  <c r="G38" i="3"/>
  <c r="G40" i="3" s="1"/>
  <c r="F38" i="3"/>
  <c r="F40" i="3" s="1"/>
  <c r="E38" i="3"/>
  <c r="E40" i="3" s="1"/>
  <c r="P37" i="3"/>
  <c r="P35" i="3"/>
  <c r="Q35" i="3" s="1"/>
  <c r="R35" i="3" s="1"/>
  <c r="S35" i="3" s="1"/>
  <c r="T35" i="3" s="1"/>
  <c r="U35" i="3" s="1"/>
  <c r="V35" i="3" s="1"/>
  <c r="W35" i="3" s="1"/>
  <c r="X35" i="3" s="1"/>
  <c r="Y35" i="3" s="1"/>
  <c r="O34" i="3"/>
  <c r="P34" i="3" s="1"/>
  <c r="N34" i="3"/>
  <c r="N36" i="3" s="1"/>
  <c r="M34" i="3"/>
  <c r="M36" i="3" s="1"/>
  <c r="L34" i="3"/>
  <c r="L36" i="3" s="1"/>
  <c r="K34" i="3"/>
  <c r="K36" i="3" s="1"/>
  <c r="J34" i="3"/>
  <c r="J36" i="3" s="1"/>
  <c r="I34" i="3"/>
  <c r="I36" i="3" s="1"/>
  <c r="H34" i="3"/>
  <c r="H36" i="3" s="1"/>
  <c r="G34" i="3"/>
  <c r="G36" i="3" s="1"/>
  <c r="F34" i="3"/>
  <c r="F36" i="3" s="1"/>
  <c r="E34" i="3"/>
  <c r="E36" i="3" s="1"/>
  <c r="Z33" i="3"/>
  <c r="O32" i="3"/>
  <c r="N32" i="3"/>
  <c r="M32" i="3"/>
  <c r="L32" i="3"/>
  <c r="K32" i="3"/>
  <c r="J32" i="3"/>
  <c r="I32" i="3"/>
  <c r="H32" i="3"/>
  <c r="G32" i="3"/>
  <c r="F32" i="3"/>
  <c r="E32" i="3"/>
  <c r="P31" i="3"/>
  <c r="P30" i="3"/>
  <c r="O29" i="3"/>
  <c r="N29" i="3"/>
  <c r="M29" i="3"/>
  <c r="L29" i="3"/>
  <c r="K29" i="3"/>
  <c r="J29" i="3"/>
  <c r="I29" i="3"/>
  <c r="H29" i="3"/>
  <c r="G29" i="3"/>
  <c r="F29" i="3"/>
  <c r="E29" i="3"/>
  <c r="P28" i="3"/>
  <c r="Q28" i="3" s="1"/>
  <c r="R28" i="3" s="1"/>
  <c r="S28" i="3" s="1"/>
  <c r="T28" i="3" s="1"/>
  <c r="U28" i="3" s="1"/>
  <c r="V28" i="3" s="1"/>
  <c r="W28" i="3" s="1"/>
  <c r="X28" i="3" s="1"/>
  <c r="Y28" i="3" s="1"/>
  <c r="P27" i="3"/>
  <c r="Q27" i="3" s="1"/>
  <c r="R27" i="3" s="1"/>
  <c r="S27" i="3" s="1"/>
  <c r="T27" i="3" s="1"/>
  <c r="U27" i="3" s="1"/>
  <c r="V27" i="3" s="1"/>
  <c r="W27" i="3" s="1"/>
  <c r="X27" i="3" s="1"/>
  <c r="Y27" i="3" s="1"/>
  <c r="P26" i="3"/>
  <c r="Q26" i="3" s="1"/>
  <c r="R26" i="3" s="1"/>
  <c r="S26" i="3" s="1"/>
  <c r="T26" i="3" s="1"/>
  <c r="U26" i="3" s="1"/>
  <c r="V26" i="3" s="1"/>
  <c r="W26" i="3" s="1"/>
  <c r="X26" i="3" s="1"/>
  <c r="Y26" i="3" s="1"/>
  <c r="P25" i="3"/>
  <c r="Q25" i="3" s="1"/>
  <c r="R25" i="3" s="1"/>
  <c r="S25" i="3" s="1"/>
  <c r="Y23" i="3"/>
  <c r="X23" i="3"/>
  <c r="W23" i="3"/>
  <c r="V23" i="3"/>
  <c r="V63" i="3" s="1"/>
  <c r="U23" i="3"/>
  <c r="U63" i="3" s="1"/>
  <c r="T23" i="3"/>
  <c r="S23" i="3"/>
  <c r="R23" i="3"/>
  <c r="R63" i="3" s="1"/>
  <c r="Q23" i="3"/>
  <c r="Q63" i="3" s="1"/>
  <c r="P23" i="3"/>
  <c r="P63" i="3" s="1"/>
  <c r="O23" i="3"/>
  <c r="O79" i="3" s="1"/>
  <c r="N23" i="3"/>
  <c r="N63" i="3" s="1"/>
  <c r="M23" i="3"/>
  <c r="L23" i="3"/>
  <c r="K23" i="3"/>
  <c r="J23" i="3"/>
  <c r="I23" i="3"/>
  <c r="H23" i="3"/>
  <c r="G23" i="3"/>
  <c r="F23" i="3"/>
  <c r="F63" i="3" s="1"/>
  <c r="E23" i="3"/>
  <c r="Z22" i="3"/>
  <c r="Z21" i="3"/>
  <c r="Z20" i="3"/>
  <c r="Z19" i="3"/>
  <c r="Z18" i="3"/>
  <c r="Z17" i="3"/>
  <c r="Z15" i="3"/>
  <c r="Y14" i="3"/>
  <c r="Y16" i="3" s="1"/>
  <c r="X14" i="3"/>
  <c r="X16" i="3" s="1"/>
  <c r="W14" i="3"/>
  <c r="W16" i="3" s="1"/>
  <c r="V14" i="3"/>
  <c r="V16" i="3" s="1"/>
  <c r="U14" i="3"/>
  <c r="U16" i="3" s="1"/>
  <c r="U69" i="3" s="1"/>
  <c r="T14" i="3"/>
  <c r="T16" i="3" s="1"/>
  <c r="T78" i="3" s="1"/>
  <c r="S14" i="3"/>
  <c r="S16" i="3" s="1"/>
  <c r="R14" i="3"/>
  <c r="R16" i="3" s="1"/>
  <c r="Q14" i="3"/>
  <c r="Q16" i="3" s="1"/>
  <c r="P14" i="3"/>
  <c r="P16" i="3" s="1"/>
  <c r="O14" i="3"/>
  <c r="O16" i="3" s="1"/>
  <c r="N14" i="3"/>
  <c r="N16" i="3" s="1"/>
  <c r="M14" i="3"/>
  <c r="M16" i="3" s="1"/>
  <c r="L14" i="3"/>
  <c r="L16" i="3" s="1"/>
  <c r="K14" i="3"/>
  <c r="K16" i="3" s="1"/>
  <c r="J14" i="3"/>
  <c r="J16" i="3" s="1"/>
  <c r="I14" i="3"/>
  <c r="I16" i="3" s="1"/>
  <c r="H14" i="3"/>
  <c r="H16" i="3" s="1"/>
  <c r="G14" i="3"/>
  <c r="G16" i="3" s="1"/>
  <c r="F14" i="3"/>
  <c r="F16" i="3" s="1"/>
  <c r="E14" i="3"/>
  <c r="E16" i="3" s="1"/>
  <c r="E69" i="3" s="1"/>
  <c r="Z6" i="3"/>
  <c r="G19" i="2"/>
  <c r="H54" i="3" l="1"/>
  <c r="H65" i="3" s="1"/>
  <c r="I54" i="3"/>
  <c r="I74" i="3" s="1"/>
  <c r="J54" i="3"/>
  <c r="J65" i="3" s="1"/>
  <c r="L54" i="3"/>
  <c r="L74" i="3" s="1"/>
  <c r="M54" i="3"/>
  <c r="M65" i="3" s="1"/>
  <c r="F54" i="3"/>
  <c r="F81" i="3" s="1"/>
  <c r="N54" i="3"/>
  <c r="N65" i="3" s="1"/>
  <c r="G56" i="3"/>
  <c r="G76" i="3" s="1"/>
  <c r="K54" i="3"/>
  <c r="K74" i="3" s="1"/>
  <c r="R47" i="3"/>
  <c r="S47" i="3" s="1"/>
  <c r="T47" i="3" s="1"/>
  <c r="U47" i="3" s="1"/>
  <c r="V47" i="3" s="1"/>
  <c r="W47" i="3" s="1"/>
  <c r="X47" i="3" s="1"/>
  <c r="Y47" i="3" s="1"/>
  <c r="L41" i="3"/>
  <c r="L42" i="3" s="1"/>
  <c r="P40" i="3"/>
  <c r="E54" i="3"/>
  <c r="E81" i="3" s="1"/>
  <c r="U79" i="3"/>
  <c r="P29" i="3"/>
  <c r="N70" i="3"/>
  <c r="S29" i="3"/>
  <c r="O40" i="3"/>
  <c r="Q38" i="3"/>
  <c r="Q40" i="3" s="1"/>
  <c r="H41" i="3"/>
  <c r="H42" i="3" s="1"/>
  <c r="F41" i="3"/>
  <c r="N41" i="3"/>
  <c r="N42" i="3" s="1"/>
  <c r="K41" i="3"/>
  <c r="K42" i="3" s="1"/>
  <c r="E60" i="3"/>
  <c r="E61" i="3" s="1"/>
  <c r="E62" i="3" s="1"/>
  <c r="AA14" i="3"/>
  <c r="AA69" i="3" s="1"/>
  <c r="I41" i="3"/>
  <c r="I42" i="3" s="1"/>
  <c r="F78" i="3"/>
  <c r="F60" i="3"/>
  <c r="F69" i="3"/>
  <c r="V78" i="3"/>
  <c r="V60" i="3"/>
  <c r="V69" i="3"/>
  <c r="Q34" i="3"/>
  <c r="P36" i="3"/>
  <c r="I69" i="3"/>
  <c r="I60" i="3"/>
  <c r="I78" i="3"/>
  <c r="K78" i="3"/>
  <c r="K60" i="3"/>
  <c r="K69" i="3"/>
  <c r="S78" i="3"/>
  <c r="S69" i="3"/>
  <c r="S60" i="3"/>
  <c r="J41" i="3"/>
  <c r="J42" i="3" s="1"/>
  <c r="H69" i="3"/>
  <c r="H60" i="3"/>
  <c r="H78" i="3"/>
  <c r="G41" i="3"/>
  <c r="G42" i="3" s="1"/>
  <c r="Y69" i="3"/>
  <c r="Y60" i="3"/>
  <c r="Y78" i="3"/>
  <c r="Z14" i="3"/>
  <c r="Z16" i="3" s="1"/>
  <c r="F17" i="2" s="1"/>
  <c r="L79" i="3"/>
  <c r="L63" i="3"/>
  <c r="L70" i="3"/>
  <c r="G69" i="3"/>
  <c r="G60" i="3"/>
  <c r="G78" i="3"/>
  <c r="H70" i="3"/>
  <c r="H79" i="3"/>
  <c r="H63" i="3"/>
  <c r="T69" i="3"/>
  <c r="J70" i="3"/>
  <c r="J79" i="3"/>
  <c r="E41" i="3"/>
  <c r="E42" i="3" s="1"/>
  <c r="M41" i="3"/>
  <c r="M42" i="3" s="1"/>
  <c r="U70" i="3"/>
  <c r="M79" i="3"/>
  <c r="L78" i="3"/>
  <c r="L60" i="3"/>
  <c r="X70" i="3"/>
  <c r="X79" i="3"/>
  <c r="X63" i="3"/>
  <c r="Z46" i="3"/>
  <c r="K70" i="3"/>
  <c r="K79" i="3"/>
  <c r="K63" i="3"/>
  <c r="S70" i="3"/>
  <c r="S79" i="3"/>
  <c r="S63" i="3"/>
  <c r="Q29" i="3"/>
  <c r="Q31" i="3"/>
  <c r="R31" i="3" s="1"/>
  <c r="S31" i="3" s="1"/>
  <c r="T31" i="3" s="1"/>
  <c r="U31" i="3" s="1"/>
  <c r="V31" i="3" s="1"/>
  <c r="W31" i="3" s="1"/>
  <c r="X31" i="3" s="1"/>
  <c r="Y31" i="3" s="1"/>
  <c r="Q37" i="3"/>
  <c r="R37" i="3" s="1"/>
  <c r="S37" i="3" s="1"/>
  <c r="T37" i="3" s="1"/>
  <c r="U37" i="3" s="1"/>
  <c r="V37" i="3" s="1"/>
  <c r="W37" i="3" s="1"/>
  <c r="X37" i="3" s="1"/>
  <c r="Y37" i="3" s="1"/>
  <c r="P53" i="3"/>
  <c r="Q51" i="3"/>
  <c r="O36" i="3"/>
  <c r="L69" i="3"/>
  <c r="N69" i="3"/>
  <c r="N78" i="3"/>
  <c r="E63" i="3"/>
  <c r="E79" i="3"/>
  <c r="Z23" i="3"/>
  <c r="Q45" i="3"/>
  <c r="R45" i="3" s="1"/>
  <c r="S45" i="3" s="1"/>
  <c r="T45" i="3" s="1"/>
  <c r="U45" i="3" s="1"/>
  <c r="V45" i="3" s="1"/>
  <c r="W45" i="3" s="1"/>
  <c r="X45" i="3" s="1"/>
  <c r="Y45" i="3" s="1"/>
  <c r="N60" i="3"/>
  <c r="O69" i="3"/>
  <c r="O60" i="3"/>
  <c r="O78" i="3"/>
  <c r="T60" i="3"/>
  <c r="J69" i="3"/>
  <c r="J60" i="3"/>
  <c r="J78" i="3"/>
  <c r="W69" i="3"/>
  <c r="W60" i="3"/>
  <c r="W78" i="3"/>
  <c r="X69" i="3"/>
  <c r="X60" i="3"/>
  <c r="X78" i="3"/>
  <c r="M63" i="3"/>
  <c r="M70" i="3"/>
  <c r="T25" i="3"/>
  <c r="P32" i="3"/>
  <c r="Q30" i="3"/>
  <c r="Z49" i="3"/>
  <c r="E78" i="3"/>
  <c r="M60" i="3"/>
  <c r="M69" i="3"/>
  <c r="P69" i="3"/>
  <c r="P60" i="3"/>
  <c r="P78" i="3"/>
  <c r="G79" i="3"/>
  <c r="G70" i="3"/>
  <c r="G63" i="3"/>
  <c r="O70" i="3"/>
  <c r="O63" i="3"/>
  <c r="W79" i="3"/>
  <c r="W70" i="3"/>
  <c r="W63" i="3"/>
  <c r="Z26" i="3"/>
  <c r="Z28" i="3"/>
  <c r="P50" i="3"/>
  <c r="Q44" i="3"/>
  <c r="U60" i="3"/>
  <c r="E70" i="3"/>
  <c r="M78" i="3"/>
  <c r="R69" i="3"/>
  <c r="R60" i="3"/>
  <c r="R78" i="3"/>
  <c r="T79" i="3"/>
  <c r="T63" i="3"/>
  <c r="Q69" i="3"/>
  <c r="Q60" i="3"/>
  <c r="Q78" i="3"/>
  <c r="P70" i="3"/>
  <c r="P79" i="3"/>
  <c r="R29" i="3"/>
  <c r="Z27" i="3"/>
  <c r="Q52" i="3"/>
  <c r="R52" i="3" s="1"/>
  <c r="S52" i="3" s="1"/>
  <c r="T52" i="3" s="1"/>
  <c r="U52" i="3" s="1"/>
  <c r="V52" i="3" s="1"/>
  <c r="W52" i="3" s="1"/>
  <c r="X52" i="3" s="1"/>
  <c r="Y52" i="3" s="1"/>
  <c r="J63" i="3"/>
  <c r="T70" i="3"/>
  <c r="U78" i="3"/>
  <c r="N79" i="3"/>
  <c r="I70" i="3"/>
  <c r="I79" i="3"/>
  <c r="Q70" i="3"/>
  <c r="Q79" i="3"/>
  <c r="Y70" i="3"/>
  <c r="Y79" i="3"/>
  <c r="G54" i="3"/>
  <c r="O54" i="3"/>
  <c r="F70" i="3"/>
  <c r="V70" i="3"/>
  <c r="V79" i="3"/>
  <c r="R70" i="3"/>
  <c r="R79" i="3"/>
  <c r="Q48" i="3"/>
  <c r="R48" i="3" s="1"/>
  <c r="S48" i="3" s="1"/>
  <c r="T48" i="3" s="1"/>
  <c r="U48" i="3" s="1"/>
  <c r="V48" i="3" s="1"/>
  <c r="W48" i="3" s="1"/>
  <c r="X48" i="3" s="1"/>
  <c r="Y48" i="3" s="1"/>
  <c r="F79" i="3"/>
  <c r="I63" i="3"/>
  <c r="Y63" i="3"/>
  <c r="F85" i="3"/>
  <c r="F76" i="3"/>
  <c r="K81" i="3" l="1"/>
  <c r="K82" i="3" s="1"/>
  <c r="K83" i="3" s="1"/>
  <c r="F65" i="3"/>
  <c r="K65" i="3"/>
  <c r="P54" i="3"/>
  <c r="P81" i="3" s="1"/>
  <c r="H74" i="3"/>
  <c r="H81" i="3"/>
  <c r="F74" i="3"/>
  <c r="I65" i="3"/>
  <c r="I55" i="3"/>
  <c r="F42" i="3"/>
  <c r="F64" i="3" s="1"/>
  <c r="M74" i="3"/>
  <c r="M81" i="3"/>
  <c r="M82" i="3" s="1"/>
  <c r="M83" i="3" s="1"/>
  <c r="L65" i="3"/>
  <c r="J81" i="3"/>
  <c r="J82" i="3" s="1"/>
  <c r="J83" i="3" s="1"/>
  <c r="J74" i="3"/>
  <c r="I81" i="3"/>
  <c r="I82" i="3" s="1"/>
  <c r="I83" i="3" s="1"/>
  <c r="H55" i="3"/>
  <c r="N74" i="3"/>
  <c r="G85" i="3"/>
  <c r="L81" i="3"/>
  <c r="L82" i="3" s="1"/>
  <c r="L83" i="3" s="1"/>
  <c r="Z48" i="3"/>
  <c r="N81" i="3"/>
  <c r="N82" i="3" s="1"/>
  <c r="N83" i="3" s="1"/>
  <c r="H56" i="3"/>
  <c r="H85" i="3" s="1"/>
  <c r="L64" i="3"/>
  <c r="L71" i="3"/>
  <c r="L72" i="3" s="1"/>
  <c r="L73" i="3" s="1"/>
  <c r="L75" i="3" s="1"/>
  <c r="E74" i="3"/>
  <c r="E65" i="3"/>
  <c r="G67" i="3"/>
  <c r="P41" i="3"/>
  <c r="P42" i="3" s="1"/>
  <c r="R38" i="3"/>
  <c r="S38" i="3" s="1"/>
  <c r="T38" i="3" s="1"/>
  <c r="U38" i="3" s="1"/>
  <c r="Z47" i="3"/>
  <c r="Z52" i="3"/>
  <c r="O41" i="3"/>
  <c r="L80" i="3"/>
  <c r="N71" i="3"/>
  <c r="N72" i="3" s="1"/>
  <c r="N73" i="3" s="1"/>
  <c r="N64" i="3"/>
  <c r="N55" i="3"/>
  <c r="N80" i="3"/>
  <c r="L55" i="3"/>
  <c r="Z69" i="3"/>
  <c r="AA78" i="3"/>
  <c r="G30" i="2"/>
  <c r="AA60" i="3"/>
  <c r="AA62" i="3" s="1"/>
  <c r="J71" i="3"/>
  <c r="J80" i="3"/>
  <c r="J64" i="3"/>
  <c r="J55" i="3"/>
  <c r="M71" i="3"/>
  <c r="M80" i="3"/>
  <c r="M64" i="3"/>
  <c r="M55" i="3"/>
  <c r="Z70" i="3"/>
  <c r="P74" i="3"/>
  <c r="X61" i="3"/>
  <c r="X62" i="3" s="1"/>
  <c r="H82" i="3"/>
  <c r="H83" i="3" s="1"/>
  <c r="F82" i="3"/>
  <c r="F83" i="3" s="1"/>
  <c r="G61" i="3"/>
  <c r="G62" i="3" s="1"/>
  <c r="K71" i="3"/>
  <c r="K80" i="3"/>
  <c r="K64" i="3"/>
  <c r="K55" i="3"/>
  <c r="Q36" i="3"/>
  <c r="Q41" i="3" s="1"/>
  <c r="R34" i="3"/>
  <c r="F61" i="3"/>
  <c r="F62" i="3" s="1"/>
  <c r="O81" i="3"/>
  <c r="O65" i="3"/>
  <c r="O74" i="3"/>
  <c r="U61" i="3"/>
  <c r="U62" i="3" s="1"/>
  <c r="E82" i="3"/>
  <c r="E83" i="3" s="1"/>
  <c r="Z79" i="3"/>
  <c r="H61" i="3"/>
  <c r="H62" i="3" s="1"/>
  <c r="I71" i="3"/>
  <c r="I64" i="3"/>
  <c r="I80" i="3"/>
  <c r="R61" i="3"/>
  <c r="R62" i="3" s="1"/>
  <c r="T29" i="3"/>
  <c r="U25" i="3"/>
  <c r="T61" i="3"/>
  <c r="T62" i="3" s="1"/>
  <c r="G81" i="3"/>
  <c r="G65" i="3"/>
  <c r="G74" i="3"/>
  <c r="G64" i="3"/>
  <c r="G71" i="3"/>
  <c r="G80" i="3"/>
  <c r="R30" i="3"/>
  <c r="Q32" i="3"/>
  <c r="S61" i="3"/>
  <c r="S62" i="3" s="1"/>
  <c r="M61" i="3"/>
  <c r="M62" i="3" s="1"/>
  <c r="Z63" i="3"/>
  <c r="L61" i="3"/>
  <c r="L62" i="3" s="1"/>
  <c r="Z60" i="3"/>
  <c r="Z78" i="3"/>
  <c r="N61" i="3"/>
  <c r="N62" i="3" s="1"/>
  <c r="Q53" i="3"/>
  <c r="R51" i="3"/>
  <c r="Z31" i="3"/>
  <c r="I61" i="3"/>
  <c r="I62" i="3" s="1"/>
  <c r="V61" i="3"/>
  <c r="V62" i="3" s="1"/>
  <c r="J61" i="3"/>
  <c r="J62" i="3" s="1"/>
  <c r="Z37" i="3"/>
  <c r="Q61" i="3"/>
  <c r="Q62" i="3" s="1"/>
  <c r="W61" i="3"/>
  <c r="W62" i="3" s="1"/>
  <c r="H64" i="3"/>
  <c r="H80" i="3"/>
  <c r="H71" i="3"/>
  <c r="G55" i="3"/>
  <c r="G57" i="3" s="1"/>
  <c r="Y61" i="3"/>
  <c r="Y62" i="3" s="1"/>
  <c r="O61" i="3"/>
  <c r="O62" i="3" s="1"/>
  <c r="Q50" i="3"/>
  <c r="R44" i="3"/>
  <c r="P61" i="3"/>
  <c r="P62" i="3" s="1"/>
  <c r="Z45" i="3"/>
  <c r="K61" i="3"/>
  <c r="K62" i="3" s="1"/>
  <c r="P65" i="3" l="1"/>
  <c r="F55" i="3"/>
  <c r="F57" i="3" s="1"/>
  <c r="Q42" i="3"/>
  <c r="Q54" i="3"/>
  <c r="Q65" i="3" s="1"/>
  <c r="T40" i="3"/>
  <c r="N66" i="3"/>
  <c r="O42" i="3"/>
  <c r="O80" i="3" s="1"/>
  <c r="F71" i="3"/>
  <c r="F72" i="3" s="1"/>
  <c r="F73" i="3" s="1"/>
  <c r="F75" i="3" s="1"/>
  <c r="F77" i="3" s="1"/>
  <c r="F80" i="3"/>
  <c r="F84" i="3" s="1"/>
  <c r="F86" i="3" s="1"/>
  <c r="F66" i="3"/>
  <c r="F68" i="3" s="1"/>
  <c r="N75" i="3"/>
  <c r="H67" i="3"/>
  <c r="P80" i="3"/>
  <c r="L66" i="3"/>
  <c r="I56" i="3"/>
  <c r="H76" i="3"/>
  <c r="H57" i="3"/>
  <c r="L84" i="3"/>
  <c r="S40" i="3"/>
  <c r="R40" i="3"/>
  <c r="M66" i="3"/>
  <c r="P55" i="3"/>
  <c r="J66" i="3"/>
  <c r="J84" i="3"/>
  <c r="N84" i="3"/>
  <c r="M84" i="3"/>
  <c r="H84" i="3"/>
  <c r="H86" i="3" s="1"/>
  <c r="P71" i="3"/>
  <c r="P72" i="3" s="1"/>
  <c r="P73" i="3" s="1"/>
  <c r="P75" i="3" s="1"/>
  <c r="I66" i="3"/>
  <c r="H66" i="3"/>
  <c r="P64" i="3"/>
  <c r="I84" i="3"/>
  <c r="G66" i="3"/>
  <c r="G68" i="3" s="1"/>
  <c r="Z62" i="3"/>
  <c r="G72" i="3"/>
  <c r="G73" i="3" s="1"/>
  <c r="G75" i="3" s="1"/>
  <c r="G77" i="3" s="1"/>
  <c r="O82" i="3"/>
  <c r="O83" i="3" s="1"/>
  <c r="M72" i="3"/>
  <c r="M73" i="3" s="1"/>
  <c r="M75" i="3" s="1"/>
  <c r="K66" i="3"/>
  <c r="I72" i="3"/>
  <c r="I73" i="3" s="1"/>
  <c r="I75" i="3" s="1"/>
  <c r="S44" i="3"/>
  <c r="R50" i="3"/>
  <c r="G82" i="3"/>
  <c r="G83" i="3" s="1"/>
  <c r="G84" i="3" s="1"/>
  <c r="G86" i="3" s="1"/>
  <c r="K72" i="3"/>
  <c r="K73" i="3" s="1"/>
  <c r="K75" i="3" s="1"/>
  <c r="P82" i="3"/>
  <c r="P83" i="3" s="1"/>
  <c r="V25" i="3"/>
  <c r="U29" i="3"/>
  <c r="K84" i="3"/>
  <c r="Z61" i="3"/>
  <c r="S51" i="3"/>
  <c r="R53" i="3"/>
  <c r="S30" i="3"/>
  <c r="R32" i="3"/>
  <c r="E71" i="3"/>
  <c r="E80" i="3"/>
  <c r="E84" i="3" s="1"/>
  <c r="E64" i="3"/>
  <c r="E55" i="3"/>
  <c r="E57" i="3" s="1"/>
  <c r="J72" i="3"/>
  <c r="J73" i="3" s="1"/>
  <c r="J75" i="3" s="1"/>
  <c r="H72" i="3"/>
  <c r="H73" i="3" s="1"/>
  <c r="H75" i="3" s="1"/>
  <c r="U40" i="3"/>
  <c r="V38" i="3"/>
  <c r="S34" i="3"/>
  <c r="R36" i="3"/>
  <c r="P66" i="3" l="1"/>
  <c r="O64" i="3"/>
  <c r="O66" i="3" s="1"/>
  <c r="O84" i="3"/>
  <c r="Q81" i="3"/>
  <c r="Q82" i="3" s="1"/>
  <c r="Q83" i="3" s="1"/>
  <c r="Q74" i="3"/>
  <c r="H68" i="3"/>
  <c r="P84" i="3"/>
  <c r="O71" i="3"/>
  <c r="O72" i="3" s="1"/>
  <c r="O73" i="3" s="1"/>
  <c r="O75" i="3" s="1"/>
  <c r="H77" i="3"/>
  <c r="O55" i="3"/>
  <c r="J56" i="3"/>
  <c r="I76" i="3"/>
  <c r="I77" i="3" s="1"/>
  <c r="I67" i="3"/>
  <c r="I68" i="3" s="1"/>
  <c r="I85" i="3"/>
  <c r="I86" i="3" s="1"/>
  <c r="I57" i="3"/>
  <c r="R54" i="3"/>
  <c r="R65" i="3" s="1"/>
  <c r="R41" i="3"/>
  <c r="R42" i="3" s="1"/>
  <c r="E86" i="3"/>
  <c r="E72" i="3"/>
  <c r="E73" i="3" s="1"/>
  <c r="T44" i="3"/>
  <c r="S50" i="3"/>
  <c r="V40" i="3"/>
  <c r="W38" i="3"/>
  <c r="E66" i="3"/>
  <c r="W25" i="3"/>
  <c r="V29" i="3"/>
  <c r="Q71" i="3"/>
  <c r="Q64" i="3"/>
  <c r="Q66" i="3" s="1"/>
  <c r="Q80" i="3"/>
  <c r="Q55" i="3"/>
  <c r="S32" i="3"/>
  <c r="T30" i="3"/>
  <c r="T34" i="3"/>
  <c r="S36" i="3"/>
  <c r="S41" i="3" s="1"/>
  <c r="S53" i="3"/>
  <c r="T51" i="3"/>
  <c r="S42" i="3" l="1"/>
  <c r="R81" i="3"/>
  <c r="R74" i="3"/>
  <c r="J67" i="3"/>
  <c r="J68" i="3" s="1"/>
  <c r="J85" i="3"/>
  <c r="J86" i="3" s="1"/>
  <c r="K56" i="3"/>
  <c r="J76" i="3"/>
  <c r="J77" i="3" s="1"/>
  <c r="J57" i="3"/>
  <c r="E75" i="3"/>
  <c r="R71" i="3"/>
  <c r="R80" i="3"/>
  <c r="R64" i="3"/>
  <c r="R66" i="3" s="1"/>
  <c r="R55" i="3"/>
  <c r="T53" i="3"/>
  <c r="U51" i="3"/>
  <c r="U34" i="3"/>
  <c r="T36" i="3"/>
  <c r="T41" i="3" s="1"/>
  <c r="R82" i="3"/>
  <c r="E68" i="3"/>
  <c r="T32" i="3"/>
  <c r="U30" i="3"/>
  <c r="Q84" i="3"/>
  <c r="X38" i="3"/>
  <c r="W40" i="3"/>
  <c r="Q72" i="3"/>
  <c r="S54" i="3"/>
  <c r="X25" i="3"/>
  <c r="W29" i="3"/>
  <c r="U44" i="3"/>
  <c r="T50" i="3"/>
  <c r="R83" i="3" l="1"/>
  <c r="R84" i="3" s="1"/>
  <c r="T42" i="3"/>
  <c r="K57" i="3"/>
  <c r="K76" i="3"/>
  <c r="K77" i="3" s="1"/>
  <c r="K85" i="3"/>
  <c r="K86" i="3" s="1"/>
  <c r="K67" i="3"/>
  <c r="K68" i="3" s="1"/>
  <c r="L56" i="3"/>
  <c r="V34" i="3"/>
  <c r="U36" i="3"/>
  <c r="R72" i="3"/>
  <c r="R73" i="3" s="1"/>
  <c r="R75" i="3" s="1"/>
  <c r="X40" i="3"/>
  <c r="Y38" i="3"/>
  <c r="U32" i="3"/>
  <c r="V30" i="3"/>
  <c r="V44" i="3"/>
  <c r="U50" i="3"/>
  <c r="X29" i="3"/>
  <c r="Y25" i="3"/>
  <c r="S71" i="3"/>
  <c r="S80" i="3"/>
  <c r="S64" i="3"/>
  <c r="S55" i="3"/>
  <c r="U53" i="3"/>
  <c r="V51" i="3"/>
  <c r="E77" i="3"/>
  <c r="T54" i="3"/>
  <c r="S74" i="3"/>
  <c r="S81" i="3"/>
  <c r="S65" i="3"/>
  <c r="Q73" i="3"/>
  <c r="M56" i="3" l="1"/>
  <c r="L76" i="3"/>
  <c r="L77" i="3" s="1"/>
  <c r="L85" i="3"/>
  <c r="L86" i="3" s="1"/>
  <c r="L57" i="3"/>
  <c r="L67" i="3"/>
  <c r="L68" i="3" s="1"/>
  <c r="V32" i="3"/>
  <c r="W30" i="3"/>
  <c r="Q75" i="3"/>
  <c r="S66" i="3"/>
  <c r="Y29" i="3"/>
  <c r="Z25" i="3"/>
  <c r="U41" i="3"/>
  <c r="U42" i="3" s="1"/>
  <c r="V36" i="3"/>
  <c r="V41" i="3" s="1"/>
  <c r="W34" i="3"/>
  <c r="T71" i="3"/>
  <c r="T80" i="3"/>
  <c r="T64" i="3"/>
  <c r="T55" i="3"/>
  <c r="V53" i="3"/>
  <c r="W51" i="3"/>
  <c r="S82" i="3"/>
  <c r="S83" i="3" s="1"/>
  <c r="S72" i="3"/>
  <c r="S73" i="3" s="1"/>
  <c r="S75" i="3" s="1"/>
  <c r="Y40" i="3"/>
  <c r="Z40" i="3" s="1"/>
  <c r="Z38" i="3"/>
  <c r="U54" i="3"/>
  <c r="V50" i="3"/>
  <c r="W44" i="3"/>
  <c r="T81" i="3"/>
  <c r="T74" i="3"/>
  <c r="T65" i="3"/>
  <c r="V42" i="3" l="1"/>
  <c r="M67" i="3"/>
  <c r="M68" i="3" s="1"/>
  <c r="N56" i="3"/>
  <c r="M76" i="3"/>
  <c r="M77" i="3" s="1"/>
  <c r="M85" i="3"/>
  <c r="M86" i="3" s="1"/>
  <c r="M57" i="3"/>
  <c r="X51" i="3"/>
  <c r="W53" i="3"/>
  <c r="W50" i="3"/>
  <c r="X44" i="3"/>
  <c r="X30" i="3"/>
  <c r="W32" i="3"/>
  <c r="T66" i="3"/>
  <c r="T82" i="3"/>
  <c r="T83" i="3" s="1"/>
  <c r="U81" i="3"/>
  <c r="U74" i="3"/>
  <c r="U65" i="3"/>
  <c r="Z29" i="3"/>
  <c r="T72" i="3"/>
  <c r="T73" i="3" s="1"/>
  <c r="V54" i="3"/>
  <c r="U71" i="3"/>
  <c r="U80" i="3"/>
  <c r="U64" i="3"/>
  <c r="U55" i="3"/>
  <c r="S84" i="3"/>
  <c r="X34" i="3"/>
  <c r="W36" i="3"/>
  <c r="W41" i="3" s="1"/>
  <c r="W42" i="3" l="1"/>
  <c r="N57" i="3"/>
  <c r="N67" i="3"/>
  <c r="N68" i="3" s="1"/>
  <c r="O56" i="3"/>
  <c r="N76" i="3"/>
  <c r="N77" i="3" s="1"/>
  <c r="N85" i="3"/>
  <c r="N86" i="3" s="1"/>
  <c r="T84" i="3"/>
  <c r="V81" i="3"/>
  <c r="V65" i="3"/>
  <c r="V74" i="3"/>
  <c r="X32" i="3"/>
  <c r="Y30" i="3"/>
  <c r="Y34" i="3"/>
  <c r="X36" i="3"/>
  <c r="X41" i="3" s="1"/>
  <c r="U82" i="3"/>
  <c r="U83" i="3" s="1"/>
  <c r="U84" i="3" s="1"/>
  <c r="U66" i="3"/>
  <c r="X50" i="3"/>
  <c r="Y44" i="3"/>
  <c r="Y50" i="3" s="1"/>
  <c r="T75" i="3"/>
  <c r="W54" i="3"/>
  <c r="X53" i="3"/>
  <c r="Y51" i="3"/>
  <c r="U72" i="3"/>
  <c r="U73" i="3" s="1"/>
  <c r="U75" i="3" s="1"/>
  <c r="V80" i="3"/>
  <c r="V64" i="3"/>
  <c r="V71" i="3"/>
  <c r="V55" i="3"/>
  <c r="X42" i="3" l="1"/>
  <c r="O76" i="3"/>
  <c r="O77" i="3" s="1"/>
  <c r="P56" i="3"/>
  <c r="O57" i="3"/>
  <c r="O85" i="3"/>
  <c r="O86" i="3" s="1"/>
  <c r="O67" i="3"/>
  <c r="O68" i="3" s="1"/>
  <c r="X54" i="3"/>
  <c r="X65" i="3" s="1"/>
  <c r="Z50" i="3"/>
  <c r="W64" i="3"/>
  <c r="W71" i="3"/>
  <c r="W80" i="3"/>
  <c r="W55" i="3"/>
  <c r="V72" i="3"/>
  <c r="V73" i="3" s="1"/>
  <c r="Y53" i="3"/>
  <c r="Z53" i="3" s="1"/>
  <c r="Z51" i="3"/>
  <c r="Y36" i="3"/>
  <c r="Z34" i="3"/>
  <c r="V66" i="3"/>
  <c r="Y32" i="3"/>
  <c r="Z30" i="3"/>
  <c r="V82" i="3"/>
  <c r="V83" i="3" s="1"/>
  <c r="V84" i="3" s="1"/>
  <c r="W81" i="3"/>
  <c r="W65" i="3"/>
  <c r="W74" i="3"/>
  <c r="Z44" i="3"/>
  <c r="X74" i="3" l="1"/>
  <c r="Y54" i="3"/>
  <c r="Y74" i="3" s="1"/>
  <c r="P76" i="3"/>
  <c r="P77" i="3" s="1"/>
  <c r="Q56" i="3"/>
  <c r="P57" i="3"/>
  <c r="P67" i="3"/>
  <c r="P68" i="3" s="1"/>
  <c r="P85" i="3"/>
  <c r="P86" i="3" s="1"/>
  <c r="X81" i="3"/>
  <c r="X82" i="3" s="1"/>
  <c r="Z32" i="3"/>
  <c r="Y41" i="3"/>
  <c r="Z41" i="3" s="1"/>
  <c r="Z36" i="3"/>
  <c r="W72" i="3"/>
  <c r="W73" i="3" s="1"/>
  <c r="W75" i="3" s="1"/>
  <c r="W82" i="3"/>
  <c r="W83" i="3" s="1"/>
  <c r="W84" i="3" s="1"/>
  <c r="W66" i="3"/>
  <c r="X64" i="3"/>
  <c r="X66" i="3" s="1"/>
  <c r="X80" i="3"/>
  <c r="X71" i="3"/>
  <c r="X55" i="3"/>
  <c r="V75" i="3"/>
  <c r="Z54" i="3" l="1"/>
  <c r="Y65" i="3"/>
  <c r="Z65" i="3" s="1"/>
  <c r="X83" i="3"/>
  <c r="X84" i="3" s="1"/>
  <c r="Y81" i="3"/>
  <c r="Y82" i="3" s="1"/>
  <c r="Z82" i="3" s="1"/>
  <c r="Z42" i="3"/>
  <c r="Y42" i="3"/>
  <c r="Q57" i="3"/>
  <c r="Q67" i="3"/>
  <c r="Q68" i="3" s="1"/>
  <c r="Q85" i="3"/>
  <c r="Q86" i="3" s="1"/>
  <c r="Q76" i="3"/>
  <c r="Q77" i="3" s="1"/>
  <c r="R56" i="3"/>
  <c r="G32" i="2"/>
  <c r="G34" i="2"/>
  <c r="X72" i="3"/>
  <c r="X73" i="3" s="1"/>
  <c r="X75" i="3" s="1"/>
  <c r="Z74" i="3"/>
  <c r="Z81" i="3" l="1"/>
  <c r="S56" i="3"/>
  <c r="R57" i="3"/>
  <c r="R67" i="3"/>
  <c r="R68" i="3" s="1"/>
  <c r="R76" i="3"/>
  <c r="R77" i="3" s="1"/>
  <c r="R85" i="3"/>
  <c r="R86" i="3" s="1"/>
  <c r="Y83" i="3"/>
  <c r="Z83" i="3"/>
  <c r="Y80" i="3"/>
  <c r="Z80" i="3" s="1"/>
  <c r="Y71" i="3"/>
  <c r="Y64" i="3"/>
  <c r="Y55" i="3"/>
  <c r="Z55" i="3"/>
  <c r="S67" i="3" l="1"/>
  <c r="S68" i="3" s="1"/>
  <c r="T56" i="3"/>
  <c r="S85" i="3"/>
  <c r="S86" i="3" s="1"/>
  <c r="S76" i="3"/>
  <c r="S77" i="3" s="1"/>
  <c r="S57" i="3"/>
  <c r="Y66" i="3"/>
  <c r="Z64" i="3"/>
  <c r="Y72" i="3"/>
  <c r="Z72" i="3" s="1"/>
  <c r="Z71" i="3"/>
  <c r="Y84" i="3"/>
  <c r="U56" i="3" l="1"/>
  <c r="T85" i="3"/>
  <c r="T86" i="3" s="1"/>
  <c r="T57" i="3"/>
  <c r="T76" i="3"/>
  <c r="T77" i="3" s="1"/>
  <c r="T67" i="3"/>
  <c r="T68" i="3" s="1"/>
  <c r="Y73" i="3"/>
  <c r="Z66" i="3"/>
  <c r="Z84" i="3"/>
  <c r="U85" i="3" l="1"/>
  <c r="U86" i="3" s="1"/>
  <c r="V56" i="3"/>
  <c r="U57" i="3"/>
  <c r="U67" i="3"/>
  <c r="U68" i="3" s="1"/>
  <c r="U76" i="3"/>
  <c r="U77" i="3" s="1"/>
  <c r="Z73" i="3"/>
  <c r="Y75" i="3"/>
  <c r="W56" i="3" l="1"/>
  <c r="V76" i="3"/>
  <c r="V77" i="3" s="1"/>
  <c r="V85" i="3"/>
  <c r="V86" i="3" s="1"/>
  <c r="V57" i="3"/>
  <c r="V67" i="3"/>
  <c r="V68" i="3" s="1"/>
  <c r="Z75" i="3"/>
  <c r="W67" i="3" l="1"/>
  <c r="W68" i="3" s="1"/>
  <c r="W57" i="3"/>
  <c r="W76" i="3"/>
  <c r="W77" i="3" s="1"/>
  <c r="X56" i="3"/>
  <c r="W85" i="3"/>
  <c r="W86" i="3" s="1"/>
  <c r="X67" i="3" l="1"/>
  <c r="X68" i="3" s="1"/>
  <c r="X76" i="3"/>
  <c r="X77" i="3" s="1"/>
  <c r="X85" i="3"/>
  <c r="X86" i="3" s="1"/>
  <c r="X57" i="3"/>
  <c r="Y56" i="3"/>
  <c r="Y57" i="3" l="1"/>
  <c r="Z57" i="3" s="1"/>
  <c r="AA57" i="3" s="1"/>
  <c r="E58" i="3" s="1"/>
  <c r="G18" i="2" s="1"/>
  <c r="G28" i="2" s="1"/>
  <c r="Y76" i="3"/>
  <c r="Y77" i="3" s="1"/>
  <c r="Z77" i="3" s="1"/>
  <c r="AA77" i="3" s="1"/>
  <c r="G23" i="2" s="1"/>
  <c r="Y85" i="3"/>
  <c r="Y86" i="3" s="1"/>
  <c r="Z86" i="3" s="1"/>
  <c r="AA86" i="3" s="1"/>
  <c r="G25" i="2" s="1"/>
  <c r="Y67" i="3"/>
  <c r="Y68" i="3" s="1"/>
  <c r="Z68" i="3" s="1"/>
  <c r="AA68" i="3" s="1"/>
  <c r="G21" i="2" s="1"/>
</calcChain>
</file>

<file path=xl/sharedStrings.xml><?xml version="1.0" encoding="utf-8"?>
<sst xmlns="http://schemas.openxmlformats.org/spreadsheetml/2006/main" count="310" uniqueCount="231">
  <si>
    <t>Capital Investment Appraisal - Guidance</t>
  </si>
  <si>
    <t>a</t>
  </si>
  <si>
    <t>The information needs for investment appraisal purposes have been kept to a minimum where possible.</t>
  </si>
  <si>
    <t>b</t>
  </si>
  <si>
    <t>(i)</t>
  </si>
  <si>
    <t>a summary page on which the sources of capital funding are shown; the summary also records a few value for money indicators.</t>
  </si>
  <si>
    <t>(ii)</t>
  </si>
  <si>
    <t>a cashflow sheet which spans 20 years and is used as the basis for calculating the NPV at the test discount rate of 3.5% over the same period. There is space to record 11 years worth of information (years 0 to 10 inclusive) however depending on the circumstances of the project / timescales it may be more appropriate to record  say, the first 5 years, with years 6 to 10 inclusive using the same numbers as year 5. Whilst columns for Years 11 to 20 are shown, all operating costs and income use the same numbers as in the column for year 10.   It should only be necessary to use columns 11 to 20 for lifetime capital costs.</t>
  </si>
  <si>
    <t>(iii)</t>
  </si>
  <si>
    <t>an assumptions sheet for recording the assumptions made in preparing the investment appraisal data in terms of:
cashflow - Capital Cost, Capital Receipts, Lifetime Capital Costs, Premises Costs, summary - Premises Savings, Staff Costs, Learner Income, Other Income.
Premises Area Improved, Learners Benefiting from Project, Estimated life of the asset.</t>
  </si>
  <si>
    <t>c</t>
  </si>
  <si>
    <t>The revenue costs and income recorded should only be those incurred as a result of the project.</t>
  </si>
  <si>
    <t>d</t>
  </si>
  <si>
    <t>e</t>
  </si>
  <si>
    <t>f</t>
  </si>
  <si>
    <t>g</t>
  </si>
  <si>
    <t>h</t>
  </si>
  <si>
    <t>i</t>
  </si>
  <si>
    <t>Ref point 4  - record the duration of the project - round up to the nearest number of complete years (eg. 18 months = 2 years).</t>
  </si>
  <si>
    <t>j</t>
  </si>
  <si>
    <t>k</t>
  </si>
  <si>
    <t>Ref point 6 - record the total number of learners who will benefit from the project over the 20 years of the investment appraisal.</t>
  </si>
  <si>
    <t>l</t>
  </si>
  <si>
    <t>Ref point 7  - provide a brief description of the project</t>
  </si>
  <si>
    <t>m</t>
  </si>
  <si>
    <t>Ref point 8 - record the estimated life of the asset as a result of the project.  This is used to calculate the residual value of the non-land elements of the asset after 20 years.</t>
  </si>
  <si>
    <t>n</t>
  </si>
  <si>
    <t xml:space="preserve">Ref point 9 - the total capital cost is calculated on the cashflow sheet. </t>
  </si>
  <si>
    <t>p</t>
  </si>
  <si>
    <t>Ref points  10 to 12 - the NPV, sensitivity analysis results and value for money indicators are automatically generated from the cashflow sheet information.</t>
  </si>
  <si>
    <t>q</t>
  </si>
  <si>
    <t>This page is split into four main sections:</t>
  </si>
  <si>
    <t>capital costs of a project less any disposal proceeds (if any).</t>
  </si>
  <si>
    <t>lifetime capital costs - costs of future major refurbishments to ensure buildings are brought up to date / remain in a fit for purpose state. Retaining buildings in a fit for purpose state throughout its estimated life would not be achieved through routine maintenance alone.</t>
  </si>
  <si>
    <t>operating costs and savings incurred as a result of the project.</t>
  </si>
  <si>
    <t>(iv)</t>
  </si>
  <si>
    <t>income  derived from learners and other sources as a result of the project.</t>
  </si>
  <si>
    <t>r</t>
  </si>
  <si>
    <t>Capital costs: In each line of the initial capital cost section record the type of cost - this information should be consistent with the application form.</t>
  </si>
  <si>
    <t>Land acquisition/opportunity cost</t>
  </si>
  <si>
    <t>Cost of land required for the project</t>
  </si>
  <si>
    <t>Construction/refurbishment</t>
  </si>
  <si>
    <t xml:space="preserve">Building sub-total </t>
  </si>
  <si>
    <t>External Works</t>
  </si>
  <si>
    <t xml:space="preserve">External works cost </t>
  </si>
  <si>
    <t>Preliminaries</t>
  </si>
  <si>
    <t>Contingencies</t>
  </si>
  <si>
    <t>Contingencies -  A contingency amount of approx 5% of total build costs may be included to take account of uncertainties.</t>
  </si>
  <si>
    <t>Equipment</t>
  </si>
  <si>
    <t xml:space="preserve">Equipment </t>
  </si>
  <si>
    <t>Professional Fees</t>
  </si>
  <si>
    <t xml:space="preserve">Professional fees </t>
  </si>
  <si>
    <t>VAT</t>
  </si>
  <si>
    <t xml:space="preserve"> Institutions may or may not be able to recover VAT.   In this line show the amount of VAT which would be incurred on the project.</t>
  </si>
  <si>
    <t>s</t>
  </si>
  <si>
    <t>Land Sales: record as a negative figure</t>
  </si>
  <si>
    <t>t</t>
  </si>
  <si>
    <t>Lifetime capital costs: record estimates of likely costs of major refurbishment to ensure buildings are brought up to date / remain in a fit for purpose state throughout the estimated life of the asset. The timing of major refurbishment programmes varies depending on type of building / location / usage etc. If major refurbishments are estimated to be every 5 years, record values in columns 5, 10, 15 and 20; every 7 years then columns 7 and 14. etc.</t>
  </si>
  <si>
    <t>u</t>
  </si>
  <si>
    <t>Premises costs and savings:  These refer to additional costs and savings made to the day to day running costs as a result of the project. Where savings are shown these should be recorded as negative figures.</t>
  </si>
  <si>
    <t>v</t>
  </si>
  <si>
    <t>Staff Costs: covers teaching and support staff.  In line 34 record the additional full time equivalent (FTE) members of staff required to support additional numbers of learners. Line 35 is an automated cell which calculates the cumulative FTEs per year.  In line 36 record the average cost per post (basic +on costs). Figures in line 35 &amp; 36 are used to calculate annual costs of teaching staff in line 37. A similar process is adopted for calculating  support staff  costs in lines 38 to 41.</t>
  </si>
  <si>
    <t>w</t>
  </si>
  <si>
    <t>x</t>
  </si>
  <si>
    <t>y</t>
  </si>
  <si>
    <t>Other Income - provide annual estimates of income through lettings, casual hire etc. as a result of the project.</t>
  </si>
  <si>
    <t>z</t>
  </si>
  <si>
    <t>aa</t>
  </si>
  <si>
    <t>Net Present Value is obtained by multiplying yearly net cashflows by the appropriate discount factor at the Treasury rate of 3.5%.</t>
  </si>
  <si>
    <t>Ref.</t>
  </si>
  <si>
    <t>Name of Project</t>
  </si>
  <si>
    <t>Initial academic year of Investment</t>
  </si>
  <si>
    <t>Construction years</t>
  </si>
  <si>
    <t>Premises</t>
  </si>
  <si>
    <r>
      <t>Total Area Improved (m</t>
    </r>
    <r>
      <rPr>
        <vertAlign val="superscript"/>
        <sz val="10"/>
        <rFont val="Arial"/>
        <family val="2"/>
      </rPr>
      <t>2</t>
    </r>
    <r>
      <rPr>
        <sz val="10"/>
        <rFont val="Arial"/>
        <family val="2"/>
      </rPr>
      <t>)</t>
    </r>
  </si>
  <si>
    <t>Learners</t>
  </si>
  <si>
    <t>Benefiting from Project over 20 years</t>
  </si>
  <si>
    <t>Brief Description of project</t>
  </si>
  <si>
    <t>Estimated life of the asset (years)</t>
  </si>
  <si>
    <t>APPROVAL  REQUIRED FOR:</t>
  </si>
  <si>
    <t>£</t>
  </si>
  <si>
    <t>Total Capital Cost</t>
  </si>
  <si>
    <t>NPV at 3.50% Test Discount Rate (TDR) over 20 years</t>
  </si>
  <si>
    <t xml:space="preserve">as at </t>
  </si>
  <si>
    <t>SENSITIVITY ANALYSIS</t>
  </si>
  <si>
    <t>NPV</t>
  </si>
  <si>
    <t>Capital costs increase by:</t>
  </si>
  <si>
    <t>Revenue expenditure increases by:</t>
  </si>
  <si>
    <t>Revenue income decreases by:</t>
  </si>
  <si>
    <t>VALUE FOR MONEY INDICATORS</t>
  </si>
  <si>
    <t>NPV / Capital Cost ratio</t>
  </si>
  <si>
    <t>Net premises savings/(costs) / Capital Cost ratio</t>
  </si>
  <si>
    <t>Net premises savings/(costs) per area (m2) improved</t>
  </si>
  <si>
    <t>Net premises savings/(costs) per learner</t>
  </si>
  <si>
    <t>Year</t>
  </si>
  <si>
    <t>Totals @</t>
  </si>
  <si>
    <t>Residual Values</t>
  </si>
  <si>
    <t>Academic Year ended</t>
  </si>
  <si>
    <t>Yr 20</t>
  </si>
  <si>
    <t>20 years</t>
  </si>
  <si>
    <t>Initial Capital Cost</t>
  </si>
  <si>
    <t>Sub-total</t>
  </si>
  <si>
    <t>Land sales</t>
  </si>
  <si>
    <t>-ve</t>
  </si>
  <si>
    <t>Lifetime Capital Costs</t>
  </si>
  <si>
    <t>Superstructure</t>
  </si>
  <si>
    <t>Finishes</t>
  </si>
  <si>
    <t>Fixtures, Fittings, Furnishings</t>
  </si>
  <si>
    <t>Mechanical</t>
  </si>
  <si>
    <t>Electrical</t>
  </si>
  <si>
    <t>Premises Costs</t>
  </si>
  <si>
    <t>Utilities - Gas, Elec, Water &amp; Rates</t>
  </si>
  <si>
    <t>(additional costs)</t>
  </si>
  <si>
    <t>Rent &amp; Leases</t>
  </si>
  <si>
    <t>Repairs &amp; Maintenance</t>
  </si>
  <si>
    <t>Other</t>
  </si>
  <si>
    <t>Premises Savings</t>
  </si>
  <si>
    <t>Project Operating Savings</t>
  </si>
  <si>
    <t>(Project Operating Savings)</t>
  </si>
  <si>
    <t>One off savings</t>
  </si>
  <si>
    <t>Staff Costs</t>
  </si>
  <si>
    <t>Addl no. of Teaching Staff FTEs</t>
  </si>
  <si>
    <t>Cumulative inc. in Staff FTEs (No)</t>
  </si>
  <si>
    <t>Cost per post</t>
  </si>
  <si>
    <t>Total cost of Teaching Staff</t>
  </si>
  <si>
    <t>Addl no of Support Staff FTEs</t>
  </si>
  <si>
    <t>Total cost of Support Staff</t>
  </si>
  <si>
    <t>Sub-total - staff costs</t>
  </si>
  <si>
    <t>Learner Income</t>
  </si>
  <si>
    <t>16-19 Education and Training</t>
  </si>
  <si>
    <t>Adult Skills</t>
  </si>
  <si>
    <t>Non-Adult Skills</t>
  </si>
  <si>
    <t>Higher Education</t>
  </si>
  <si>
    <t>Fee Income</t>
  </si>
  <si>
    <t>Other Income</t>
  </si>
  <si>
    <t>Other - Please Enter</t>
  </si>
  <si>
    <t>Discount factor</t>
  </si>
  <si>
    <t>Increase in Capital Costs by</t>
  </si>
  <si>
    <t>NPV inc RV</t>
  </si>
  <si>
    <t>Increase in Rev Exp by</t>
  </si>
  <si>
    <t>Decrease in Rev Inc by</t>
  </si>
  <si>
    <t>Assumptions</t>
  </si>
  <si>
    <t>Capital Receipts</t>
  </si>
  <si>
    <r>
      <t>Total Area Improved (m</t>
    </r>
    <r>
      <rPr>
        <b/>
        <vertAlign val="superscript"/>
        <sz val="10"/>
        <rFont val="Arial"/>
        <family val="2"/>
      </rPr>
      <t>2</t>
    </r>
    <r>
      <rPr>
        <b/>
        <sz val="10"/>
        <rFont val="Arial"/>
        <family val="2"/>
      </rPr>
      <t>)</t>
    </r>
  </si>
  <si>
    <t>Estimated life of the assets</t>
  </si>
  <si>
    <r>
      <t xml:space="preserve">Premises Costs
</t>
    </r>
    <r>
      <rPr>
        <sz val="10"/>
        <rFont val="Arial"/>
        <family val="2"/>
      </rPr>
      <t>Utilities
Repairs and Maintenance
Rent and Leases
Other</t>
    </r>
  </si>
  <si>
    <r>
      <t xml:space="preserve">Premises Savings
</t>
    </r>
    <r>
      <rPr>
        <sz val="10"/>
        <rFont val="Arial"/>
        <family val="2"/>
      </rPr>
      <t>Operating Savings
One-off Savings</t>
    </r>
  </si>
  <si>
    <t>Learners benefiting from the project</t>
  </si>
  <si>
    <t>The investment appraisal has three sheets:</t>
  </si>
  <si>
    <t>Total operating costs at line 44 are the summation of premises costs (line 30), and staffing costs (line 42) minus premises savings (line 33)</t>
  </si>
  <si>
    <t>Record, to the nearest whole number, the duration of the project.  For example 18 months should be entered as 2 years.</t>
  </si>
  <si>
    <t>Total number of learners benefiting from the project over 20 years</t>
  </si>
  <si>
    <t xml:space="preserve">Record the estimated life of the primary asset (the buildings), in years. This should equal the period over which the asset will be depreciated (typically 40 to 60 years). </t>
  </si>
  <si>
    <t>Automatically collected from the cashflow page</t>
  </si>
  <si>
    <t>Savings = positive value.   Costs = negative value.</t>
  </si>
  <si>
    <t xml:space="preserve">Insert date of initial academic year that the project is due to commence. The content of this cell will automatically create appropriate dates for the cashflow forecast.   </t>
  </si>
  <si>
    <t xml:space="preserve"> Investment  Appraisal  Summary  </t>
  </si>
  <si>
    <t>The expected purchase price of any additional land which forms part of the project.</t>
  </si>
  <si>
    <t>Notes</t>
  </si>
  <si>
    <t xml:space="preserve">This figure represents the cost of any new build project excluding external works, loose furniture, equipment and professional fees.  </t>
  </si>
  <si>
    <t xml:space="preserve">Preliminaries is the total of all work necessary to enable building work to commence. </t>
  </si>
  <si>
    <t>Costs of all loose equipment associated with  fitting out the new building project.</t>
  </si>
  <si>
    <t>All forms of professional fees associated with the project.</t>
  </si>
  <si>
    <t xml:space="preserve">VAT may or may not be recoverable </t>
  </si>
  <si>
    <t>Anticipated receipts from sale of land or Section 106 receipts</t>
  </si>
  <si>
    <t>Premises costs are all the normal expected revenue costs associated with the day to day running of the new facilities.</t>
  </si>
  <si>
    <t>Premises savings are the savings that will be made to the normal day to day running costs of the premises. Totals should be expressed as negative figures</t>
  </si>
  <si>
    <t>Additional number of  Teaching staff needed each year to support the cumulative number of students/trainees.</t>
  </si>
  <si>
    <t>Cumulative number of Full Time Equivalent members of staff - protected cell</t>
  </si>
  <si>
    <t>including on costs</t>
  </si>
  <si>
    <t>Support staff needed each year to support the cumulative number of students.</t>
  </si>
  <si>
    <t>Anticipated 16-19 Education and Training funding as a result of the project</t>
  </si>
  <si>
    <t>Anticipated fee income as a result of the project</t>
  </si>
  <si>
    <t>Anticipated non-Adult Skills Funding including 16-18 Apprenticeships as a result of the project</t>
  </si>
  <si>
    <t>Anticipated Adult Skills funding, including Adult Aprenticeships and ALS as a result of the project</t>
  </si>
  <si>
    <t xml:space="preserve">The Test Discount Rate (TDR) uses the recognised rate of 3.5% as per 'The Green Book' </t>
  </si>
  <si>
    <t>Net Present Value of Project  (including Residual Values)</t>
  </si>
  <si>
    <t>Instructions</t>
  </si>
  <si>
    <t>Net cashflow</t>
  </si>
  <si>
    <t>Net present value</t>
  </si>
  <si>
    <t>Total Income</t>
  </si>
  <si>
    <t>Capital costs</t>
  </si>
  <si>
    <t>Lifetime capital costs</t>
  </si>
  <si>
    <t>Operating costs</t>
  </si>
  <si>
    <t>Income</t>
  </si>
  <si>
    <r>
      <t>Less:</t>
    </r>
    <r>
      <rPr>
        <b/>
        <sz val="10"/>
        <rFont val="Arial"/>
        <family val="2"/>
      </rPr>
      <t xml:space="preserve"> Capital Receipts</t>
    </r>
  </si>
  <si>
    <t>Total -Lifetime Capital costs</t>
  </si>
  <si>
    <t>Total -Initial Capital cost</t>
  </si>
  <si>
    <t>Total operating costs</t>
  </si>
  <si>
    <t>Capital cost</t>
  </si>
  <si>
    <t>Year 0</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</si>
  <si>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</si>
  <si>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</si>
  <si>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</si>
  <si>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</si>
  <si>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</si>
  <si>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</si>
  <si>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</si>
  <si>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</si>
  <si>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</si>
  <si>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</si>
  <si>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</si>
  <si>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</si>
  <si>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</si>
  <si>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</si>
  <si>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</si>
  <si>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</si>
  <si>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</si>
  <si>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</si>
  <si>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</si>
  <si>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</si>
  <si>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Financial risk - Capital  costs recorded should be based on realistic estimates provided by building costs specialists.    A contingency amount of approx 5% of total build costs may be included to take account of uncertainties. Such costs would also include costs of providing temporary facilities.</t>
  </si>
  <si>
    <t>Sub-total - learner income</t>
  </si>
  <si>
    <t>This will include site works, such as hard and soft landscaping, car parks and road works; drainage; and external services, eg street lighting and connection to utilities and telecoms.</t>
  </si>
  <si>
    <t>Ref points 1 and 2  - record the name of the college and project title. Points 1 and 2 automatically feed through to the title lines on the Cashflow sheet.</t>
  </si>
  <si>
    <t>Ref point 3 - record the academic year end in which the project commences ( eg. Project commences in May 2022 falls into the academic year ending 2022). This date automatically feeds through to year 0 column of the cashflow - cell D4 - and automatically creates subsequent year end dates for the remainder of the cashflow on row 4.</t>
  </si>
  <si>
    <r>
      <t xml:space="preserve">Learner Income arising as a result of the project is analysed between the main funding lines in the financial plan. Changes in learner income must be based on an analysis of how learner volumes are forecast to change and the impact on income. Learner income may be a net figure as in some cases it may need to take account of any learners lost (e.g. from the closure of an existing building/facility) </t>
    </r>
    <r>
      <rPr>
        <u/>
        <sz val="10"/>
        <rFont val="Arial"/>
        <family val="2"/>
      </rPr>
      <t xml:space="preserve">as well </t>
    </r>
    <r>
      <rPr>
        <sz val="10"/>
        <rFont val="Arial"/>
        <family val="2"/>
      </rPr>
      <t>as the extra number of learners forecast to be generated from the new project.</t>
    </r>
  </si>
  <si>
    <t>1  GENERAL</t>
  </si>
  <si>
    <t>2  COMPLETION OF SUMMARY SHEET</t>
  </si>
  <si>
    <t>3  COMPLETION OF CASHFLOW SHEET</t>
  </si>
  <si>
    <t>(v)</t>
  </si>
  <si>
    <t>(vi)</t>
  </si>
  <si>
    <t>(vii)</t>
  </si>
  <si>
    <t>(viii)</t>
  </si>
  <si>
    <t xml:space="preserve">Each investment appraisal should be supported by assumptions used to compile the financials. </t>
  </si>
  <si>
    <r>
      <t>Ref point 5  - record the total area in m</t>
    </r>
    <r>
      <rPr>
        <vertAlign val="superscript"/>
        <sz val="10"/>
        <rFont val="Arial"/>
        <family val="2"/>
      </rPr>
      <t>2</t>
    </r>
    <r>
      <rPr>
        <sz val="10"/>
        <rFont val="Arial"/>
        <family val="2"/>
      </rPr>
      <t xml:space="preserve"> (square metres) to be developed as part of the project</t>
    </r>
  </si>
  <si>
    <t>A separate workbook should be completed for each project option, including at least a preferred option and a base case ('Do the Minimum') option.</t>
  </si>
  <si>
    <t>Cells shaded blue on the cashflow page contain formulae and do not need to be completed. On the summary page instructions assist completion of the form.  On the cashflow page notes assist completion of the form.</t>
  </si>
  <si>
    <t>Name of College:</t>
  </si>
  <si>
    <t>Name of College</t>
  </si>
  <si>
    <t>Net cashflow:-  is Initial capital cost plus lifetime capital costs plus operating costs less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</si>
</sst>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Red]\(#,##0.00\)"/>
    <numFmt numFmtId="165" formatCode="#,##0;[Red]\(#,##0\)"/>
    <numFmt numFmtId="166" formatCode="#,##0.00000;[Red]\(#,##0.00000\)"/>
    <numFmt numFmtId="167" formatCode="#,##0.0;[Red]\(#,##0.0\)"/>
    <numFmt numFmtId="168" formatCode="0.0"/>
    <numFmt numFmtId="169" formatCode="0.0%"/>
  </numFmts>
  <fonts count="25" x14ac:knownFonts="1">
    <font>
      <sz val="11"/>
      <color theme="1"/>
      <name val="Calibri"/>
      <family val="2"/>
      <scheme val="minor"/>
    </font>
    <font>
      <sz val="11"/>
      <color theme="1"/>
      <name val="Calibri"/>
      <family val="2"/>
      <scheme val="minor"/>
    </font>
    <font>
      <b/>
      <sz val="12"/>
      <name val="Arial"/>
      <family val="2"/>
    </font>
    <font>
      <sz val="10"/>
      <name val="Arial"/>
      <family val="2"/>
    </font>
    <font>
      <b/>
      <sz val="10"/>
      <name val="Arial"/>
      <family val="2"/>
    </font>
    <font>
      <vertAlign val="superscript"/>
      <sz val="10"/>
      <name val="Arial"/>
      <family val="2"/>
    </font>
    <font>
      <b/>
      <sz val="11"/>
      <name val="Arial"/>
      <family val="2"/>
    </font>
    <font>
      <b/>
      <sz val="8"/>
      <name val="Arial"/>
      <family val="2"/>
    </font>
    <font>
      <b/>
      <sz val="9"/>
      <name val="Arial"/>
      <family val="2"/>
    </font>
    <font>
      <b/>
      <i/>
      <sz val="10"/>
      <name val="Arial"/>
      <family val="2"/>
    </font>
    <font>
      <b/>
      <vertAlign val="superscript"/>
      <sz val="10"/>
      <name val="Arial"/>
      <family val="2"/>
    </font>
    <font>
      <sz val="11"/>
      <name val="Arial"/>
      <family val="2"/>
    </font>
    <font>
      <b/>
      <u/>
      <sz val="11"/>
      <name val="Arial"/>
      <family val="2"/>
    </font>
    <font>
      <u/>
      <sz val="10"/>
      <name val="Arial"/>
      <family val="2"/>
    </font>
    <font>
      <i/>
      <sz val="10"/>
      <name val="Arial"/>
      <family val="2"/>
    </font>
    <font>
      <b/>
      <sz val="11"/>
      <color theme="1"/>
      <name val="Calibri"/>
      <family val="2"/>
      <scheme val="minor"/>
    </font>
    <font>
      <b/>
      <sz val="11"/>
      <color theme="1"/>
      <name val="Calibri"/>
      <family val="2"/>
    </font>
    <font>
      <sz val="11"/>
      <color theme="1"/>
      <name val="Arial"/>
      <family val="2"/>
    </font>
    <font>
      <sz val="8"/>
      <name val="Calibri"/>
      <family val="2"/>
      <scheme val="minor"/>
    </font>
    <font>
      <b/>
      <sz val="11"/>
      <color rgb="FF104F75"/>
      <name val="Arial"/>
      <family val="2"/>
    </font>
    <font>
      <sz val="11"/>
      <color rgb="FF104F75"/>
      <name val="Arial"/>
      <family val="2"/>
    </font>
    <font>
      <sz val="10"/>
      <color rgb="FF104F75"/>
      <name val="Arial"/>
      <family val="2"/>
    </font>
    <font>
      <sz val="11"/>
      <color rgb="FF104F75"/>
      <name val="Calibri"/>
      <family val="2"/>
      <scheme val="minor"/>
    </font>
    <font>
      <sz val="10"/>
      <color theme="1"/>
      <name val="Arial"/>
      <family val="2"/>
    </font>
    <font>
      <sz val="9"/>
      <color theme="1"/>
      <name val="Arial"/>
      <family val="2"/>
    </font>
  </fonts>
  <fills count="10">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F3ECCD"/>
        <bgColor indexed="64"/>
      </patternFill>
    </fill>
    <fill>
      <patternFill patternType="solid">
        <fgColor rgb="FFE7DA87"/>
        <bgColor indexed="64"/>
      </patternFill>
    </fill>
    <fill>
      <patternFill patternType="solid">
        <fgColor rgb="FF9FB9C8"/>
        <bgColor indexed="64"/>
      </patternFill>
    </fill>
    <fill>
      <patternFill patternType="solid">
        <fgColor rgb="FFF6CBA5"/>
        <bgColor indexed="64"/>
      </patternFill>
    </fill>
    <fill>
      <patternFill patternType="solid">
        <fgColor rgb="FFCFDABD"/>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233">
    <xf numFmtId="0" fontId="0" fillId="0" borderId="0" xfId="0"/>
    <xf numFmtId="0" fontId="4" fillId="0" borderId="0" xfId="0" applyFont="1"/>
    <xf numFmtId="0" fontId="0" fillId="0" borderId="0" xfId="0" applyAlignment="1">
      <alignment horizontal="center"/>
    </xf>
    <xf numFmtId="0" fontId="3" fillId="0" borderId="0" xfId="0" applyFont="1"/>
    <xf numFmtId="0" fontId="4" fillId="0" borderId="0" xfId="0" applyFont="1" applyAlignment="1">
      <alignment horizontal="center"/>
    </xf>
    <xf numFmtId="0" fontId="4" fillId="0" borderId="13" xfId="0" applyFont="1" applyBorder="1"/>
    <xf numFmtId="0" fontId="0" fillId="0" borderId="14" xfId="0" applyBorder="1"/>
    <xf numFmtId="0" fontId="0" fillId="0" borderId="15" xfId="0" applyBorder="1"/>
    <xf numFmtId="0" fontId="4" fillId="0" borderId="4" xfId="0" applyFont="1" applyBorder="1"/>
    <xf numFmtId="0" fontId="0" fillId="0" borderId="5" xfId="0" applyBorder="1"/>
    <xf numFmtId="9" fontId="0" fillId="0" borderId="5" xfId="1" applyFont="1" applyBorder="1"/>
    <xf numFmtId="0" fontId="4" fillId="0" borderId="11" xfId="0" applyFont="1" applyBorder="1"/>
    <xf numFmtId="0" fontId="6" fillId="0" borderId="12" xfId="0" applyFont="1" applyBorder="1"/>
    <xf numFmtId="9" fontId="0" fillId="0" borderId="0" xfId="1" applyFont="1" applyBorder="1"/>
    <xf numFmtId="0" fontId="4" fillId="0" borderId="7" xfId="0" applyFont="1" applyBorder="1"/>
    <xf numFmtId="0" fontId="0" fillId="0" borderId="8" xfId="0" applyBorder="1"/>
    <xf numFmtId="9" fontId="0" fillId="0" borderId="8" xfId="1" applyFont="1" applyBorder="1"/>
    <xf numFmtId="0" fontId="6" fillId="0" borderId="6" xfId="0" applyFont="1" applyBorder="1"/>
    <xf numFmtId="0" fontId="3" fillId="0" borderId="11" xfId="0" applyFont="1" applyBorder="1"/>
    <xf numFmtId="0" fontId="3" fillId="0" borderId="7" xfId="0" applyFont="1" applyBorder="1"/>
    <xf numFmtId="0" fontId="2" fillId="0" borderId="0" xfId="0" applyFont="1"/>
    <xf numFmtId="0" fontId="0" fillId="0" borderId="0" xfId="0" applyAlignment="1">
      <alignment horizontal="right"/>
    </xf>
    <xf numFmtId="0" fontId="6" fillId="0" borderId="0" xfId="0" applyFont="1"/>
    <xf numFmtId="0" fontId="4" fillId="0" borderId="16" xfId="0" applyFont="1" applyBorder="1" applyAlignment="1">
      <alignment horizontal="center"/>
    </xf>
    <xf numFmtId="0" fontId="4" fillId="0" borderId="6"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3" borderId="16" xfId="0" applyFont="1" applyFill="1" applyBorder="1" applyAlignment="1">
      <alignment horizontal="center"/>
    </xf>
    <xf numFmtId="0" fontId="4" fillId="4" borderId="13" xfId="0" applyFont="1" applyFill="1" applyBorder="1" applyAlignment="1">
      <alignment horizontal="center" wrapText="1"/>
    </xf>
    <xf numFmtId="0" fontId="4" fillId="0" borderId="7" xfId="0" applyFont="1" applyBorder="1" applyAlignment="1">
      <alignment horizontal="center"/>
    </xf>
    <xf numFmtId="49" fontId="7" fillId="0" borderId="9" xfId="0" applyNumberFormat="1" applyFont="1" applyBorder="1" applyAlignment="1">
      <alignment horizontal="center"/>
    </xf>
    <xf numFmtId="0" fontId="4" fillId="3" borderId="17" xfId="0" applyFont="1" applyFill="1" applyBorder="1" applyAlignment="1">
      <alignment horizontal="center"/>
    </xf>
    <xf numFmtId="0" fontId="4" fillId="4" borderId="10" xfId="0" applyFont="1" applyFill="1" applyBorder="1" applyAlignment="1">
      <alignment horizontal="center"/>
    </xf>
    <xf numFmtId="0" fontId="8" fillId="0" borderId="14" xfId="0" applyFont="1" applyBorder="1" applyAlignment="1">
      <alignment horizontal="center"/>
    </xf>
    <xf numFmtId="0" fontId="8" fillId="0" borderId="0" xfId="0" applyFont="1" applyAlignment="1">
      <alignment horizontal="center"/>
    </xf>
    <xf numFmtId="0" fontId="8" fillId="0" borderId="6" xfId="0" applyFont="1" applyBorder="1" applyAlignment="1">
      <alignment horizontal="center"/>
    </xf>
    <xf numFmtId="0" fontId="0" fillId="0" borderId="4" xfId="0" applyBorder="1"/>
    <xf numFmtId="49" fontId="0" fillId="0" borderId="5" xfId="0" applyNumberFormat="1" applyBorder="1" applyAlignment="1">
      <alignment horizontal="center"/>
    </xf>
    <xf numFmtId="0" fontId="0" fillId="0" borderId="16" xfId="0" applyBorder="1" applyProtection="1">
      <protection locked="0"/>
    </xf>
    <xf numFmtId="0" fontId="0" fillId="0" borderId="16" xfId="0" applyBorder="1"/>
    <xf numFmtId="0" fontId="0" fillId="0" borderId="6" xfId="0" applyBorder="1"/>
    <xf numFmtId="0" fontId="0" fillId="0" borderId="11" xfId="0" applyBorder="1"/>
    <xf numFmtId="0" fontId="0" fillId="0" borderId="18" xfId="0" applyBorder="1" applyProtection="1">
      <protection locked="0"/>
    </xf>
    <xf numFmtId="0" fontId="0" fillId="0" borderId="18" xfId="0" applyBorder="1"/>
    <xf numFmtId="0" fontId="0" fillId="0" borderId="12" xfId="0" applyBorder="1"/>
    <xf numFmtId="0" fontId="3" fillId="0" borderId="18" xfId="0" applyFont="1" applyBorder="1" applyProtection="1">
      <protection locked="0"/>
    </xf>
    <xf numFmtId="0" fontId="0" fillId="0" borderId="7" xfId="0" applyBorder="1"/>
    <xf numFmtId="0" fontId="0" fillId="0" borderId="9" xfId="0" applyBorder="1" applyAlignment="1">
      <alignment horizontal="center"/>
    </xf>
    <xf numFmtId="0" fontId="0" fillId="0" borderId="17" xfId="0" applyBorder="1" applyProtection="1">
      <protection locked="0"/>
    </xf>
    <xf numFmtId="0" fontId="0" fillId="0" borderId="17" xfId="0" applyBorder="1"/>
    <xf numFmtId="0" fontId="9" fillId="0" borderId="10" xfId="0" applyFont="1" applyBorder="1"/>
    <xf numFmtId="49" fontId="4" fillId="0" borderId="0" xfId="0" applyNumberFormat="1" applyFont="1" applyAlignment="1">
      <alignment horizontal="center"/>
    </xf>
    <xf numFmtId="0" fontId="4" fillId="0" borderId="16" xfId="0" applyFont="1" applyBorder="1"/>
    <xf numFmtId="0" fontId="4" fillId="0" borderId="18" xfId="0" applyFont="1" applyBorder="1"/>
    <xf numFmtId="0" fontId="4" fillId="0" borderId="0" xfId="0" applyFont="1" applyProtection="1">
      <protection locked="0"/>
    </xf>
    <xf numFmtId="0" fontId="0" fillId="0" borderId="4" xfId="0" applyBorder="1" applyProtection="1">
      <protection locked="0"/>
    </xf>
    <xf numFmtId="0" fontId="8" fillId="0" borderId="18" xfId="0" applyFont="1" applyBorder="1"/>
    <xf numFmtId="0" fontId="0" fillId="0" borderId="11" xfId="0" applyBorder="1" applyProtection="1">
      <protection locked="0"/>
    </xf>
    <xf numFmtId="0" fontId="4" fillId="0" borderId="0" xfId="0" quotePrefix="1" applyFont="1" applyAlignment="1">
      <alignment horizontal="center"/>
    </xf>
    <xf numFmtId="0" fontId="0" fillId="0" borderId="7" xfId="0" applyBorder="1" applyProtection="1">
      <protection locked="0"/>
    </xf>
    <xf numFmtId="0" fontId="4" fillId="0" borderId="15" xfId="0" applyFont="1" applyBorder="1"/>
    <xf numFmtId="0" fontId="0" fillId="0" borderId="0" xfId="0" applyProtection="1">
      <protection locked="0"/>
    </xf>
    <xf numFmtId="0" fontId="3" fillId="0" borderId="16" xfId="0" applyFont="1" applyBorder="1"/>
    <xf numFmtId="0" fontId="3" fillId="0" borderId="16" xfId="0" applyFont="1" applyBorder="1" applyProtection="1">
      <protection locked="0"/>
    </xf>
    <xf numFmtId="0" fontId="3" fillId="0" borderId="18" xfId="0" applyFont="1" applyBorder="1"/>
    <xf numFmtId="0" fontId="3" fillId="0" borderId="17" xfId="0" applyFont="1" applyBorder="1"/>
    <xf numFmtId="165" fontId="3" fillId="0" borderId="17" xfId="0" applyNumberFormat="1" applyFont="1" applyBorder="1" applyProtection="1">
      <protection locked="0"/>
    </xf>
    <xf numFmtId="10" fontId="4" fillId="0" borderId="15" xfId="1" applyNumberFormat="1" applyFont="1" applyBorder="1" applyAlignment="1" applyProtection="1">
      <alignment horizontal="center"/>
    </xf>
    <xf numFmtId="164" fontId="0" fillId="0" borderId="10" xfId="0" applyNumberFormat="1" applyBorder="1" applyAlignment="1">
      <alignment horizontal="center"/>
    </xf>
    <xf numFmtId="0" fontId="0" fillId="4" borderId="15" xfId="0" applyFill="1" applyBorder="1"/>
    <xf numFmtId="165" fontId="0" fillId="4" borderId="15" xfId="0" applyNumberFormat="1" applyFill="1" applyBorder="1"/>
    <xf numFmtId="0" fontId="3" fillId="0" borderId="11" xfId="0" applyFont="1" applyBorder="1" applyProtection="1">
      <protection locked="0"/>
    </xf>
    <xf numFmtId="0" fontId="3" fillId="0" borderId="0" xfId="0" applyFont="1" applyProtection="1">
      <protection locked="0"/>
    </xf>
    <xf numFmtId="166" fontId="0" fillId="0" borderId="10" xfId="0" applyNumberFormat="1" applyBorder="1" applyAlignment="1">
      <alignment horizontal="center"/>
    </xf>
    <xf numFmtId="164" fontId="0" fillId="0" borderId="17" xfId="0" applyNumberFormat="1" applyBorder="1" applyAlignment="1">
      <alignment horizontal="center"/>
    </xf>
    <xf numFmtId="0" fontId="0" fillId="0" borderId="10" xfId="0" applyBorder="1"/>
    <xf numFmtId="0" fontId="4" fillId="2" borderId="10" xfId="0" applyFont="1" applyFill="1" applyBorder="1"/>
    <xf numFmtId="0" fontId="3" fillId="0" borderId="4" xfId="0" applyFont="1" applyBorder="1"/>
    <xf numFmtId="0" fontId="0" fillId="0" borderId="10" xfId="0" applyBorder="1" applyProtection="1">
      <protection locked="0"/>
    </xf>
    <xf numFmtId="0" fontId="4" fillId="4" borderId="15" xfId="0" applyFont="1" applyFill="1" applyBorder="1"/>
    <xf numFmtId="0" fontId="0" fillId="0" borderId="0" xfId="0" applyAlignment="1">
      <alignment vertical="top" wrapText="1"/>
    </xf>
    <xf numFmtId="0" fontId="4" fillId="0" borderId="10" xfId="0" applyFont="1" applyBorder="1" applyAlignment="1">
      <alignment vertical="top" wrapText="1"/>
    </xf>
    <xf numFmtId="0" fontId="0" fillId="0" borderId="10" xfId="0" applyBorder="1" applyAlignment="1" applyProtection="1">
      <alignment vertical="top" wrapText="1"/>
      <protection locked="0"/>
    </xf>
    <xf numFmtId="0" fontId="4" fillId="0" borderId="10" xfId="0" applyFont="1" applyBorder="1" applyAlignment="1">
      <alignment vertical="top"/>
    </xf>
    <xf numFmtId="0" fontId="4" fillId="0" borderId="16" xfId="0" applyFont="1" applyBorder="1" applyAlignment="1">
      <alignment vertical="top" wrapText="1"/>
    </xf>
    <xf numFmtId="0" fontId="3" fillId="0" borderId="16" xfId="0" applyFont="1" applyBorder="1" applyAlignment="1">
      <alignment vertical="top" wrapText="1"/>
    </xf>
    <xf numFmtId="0" fontId="3" fillId="0" borderId="18" xfId="0" applyFont="1" applyBorder="1" applyAlignment="1">
      <alignment vertical="top" wrapText="1"/>
    </xf>
    <xf numFmtId="0" fontId="3" fillId="0" borderId="17" xfId="0" applyFont="1" applyBorder="1" applyAlignment="1">
      <alignment vertical="top" wrapText="1"/>
    </xf>
    <xf numFmtId="167" fontId="0" fillId="0" borderId="16" xfId="0" applyNumberFormat="1" applyBorder="1" applyProtection="1">
      <protection locked="0"/>
    </xf>
    <xf numFmtId="167" fontId="0" fillId="0" borderId="4" xfId="0" applyNumberFormat="1" applyBorder="1" applyProtection="1">
      <protection locked="0"/>
    </xf>
    <xf numFmtId="1" fontId="0" fillId="0" borderId="17" xfId="0" applyNumberFormat="1" applyBorder="1" applyProtection="1">
      <protection locked="0"/>
    </xf>
    <xf numFmtId="168" fontId="4" fillId="4" borderId="10" xfId="0" applyNumberFormat="1" applyFont="1" applyFill="1" applyBorder="1"/>
    <xf numFmtId="0" fontId="0" fillId="0" borderId="0" xfId="0" applyAlignment="1">
      <alignment wrapText="1"/>
    </xf>
    <xf numFmtId="0" fontId="6" fillId="0" borderId="0" xfId="0" applyFont="1" applyAlignment="1">
      <alignment wrapText="1"/>
    </xf>
    <xf numFmtId="0" fontId="15" fillId="0" borderId="0" xfId="0" applyFont="1"/>
    <xf numFmtId="0" fontId="6" fillId="0" borderId="4" xfId="0" applyFont="1" applyBorder="1" applyAlignment="1">
      <alignment horizontal="center"/>
    </xf>
    <xf numFmtId="0" fontId="6" fillId="0" borderId="7" xfId="0" applyFont="1" applyBorder="1" applyAlignment="1">
      <alignment horizontal="center"/>
    </xf>
    <xf numFmtId="0" fontId="6" fillId="0" borderId="13" xfId="0" applyFont="1" applyBorder="1"/>
    <xf numFmtId="0" fontId="11" fillId="0" borderId="16" xfId="0" applyFont="1" applyBorder="1"/>
    <xf numFmtId="0" fontId="6" fillId="0" borderId="13" xfId="0" applyFont="1" applyBorder="1" applyAlignment="1">
      <alignment horizontal="center"/>
    </xf>
    <xf numFmtId="0" fontId="15" fillId="0" borderId="11" xfId="0" applyFont="1" applyBorder="1"/>
    <xf numFmtId="0" fontId="16" fillId="0" borderId="0" xfId="0" applyFont="1"/>
    <xf numFmtId="0" fontId="6" fillId="0" borderId="5" xfId="0" applyFont="1" applyBorder="1" applyAlignment="1">
      <alignment horizontal="center" wrapText="1"/>
    </xf>
    <xf numFmtId="0" fontId="17" fillId="0" borderId="0" xfId="0" applyFont="1" applyAlignment="1">
      <alignment wrapText="1"/>
    </xf>
    <xf numFmtId="0" fontId="6" fillId="0" borderId="14" xfId="0" applyFont="1" applyBorder="1" applyAlignment="1">
      <alignment horizontal="center"/>
    </xf>
    <xf numFmtId="0" fontId="17" fillId="0" borderId="5" xfId="0" applyFont="1" applyBorder="1" applyAlignment="1">
      <alignment wrapText="1"/>
    </xf>
    <xf numFmtId="0" fontId="17" fillId="0" borderId="8" xfId="0" applyFont="1" applyBorder="1" applyAlignment="1">
      <alignment wrapText="1"/>
    </xf>
    <xf numFmtId="0" fontId="17" fillId="0" borderId="0" xfId="0" applyFont="1"/>
    <xf numFmtId="0" fontId="17" fillId="0" borderId="5" xfId="0" applyFont="1" applyBorder="1"/>
    <xf numFmtId="0" fontId="6" fillId="0" borderId="14" xfId="0" applyFont="1" applyBorder="1" applyAlignment="1">
      <alignment wrapText="1"/>
    </xf>
    <xf numFmtId="0" fontId="11" fillId="0" borderId="5" xfId="0" applyFont="1" applyBorder="1" applyAlignment="1">
      <alignment wrapText="1"/>
    </xf>
    <xf numFmtId="0" fontId="17" fillId="0" borderId="17" xfId="0" applyFont="1" applyBorder="1" applyProtection="1">
      <protection locked="0"/>
    </xf>
    <xf numFmtId="0" fontId="17" fillId="0" borderId="0" xfId="0" applyFont="1" applyBorder="1" applyAlignment="1" applyProtection="1">
      <alignment wrapText="1"/>
      <protection locked="0"/>
    </xf>
    <xf numFmtId="0" fontId="17" fillId="0" borderId="8" xfId="0" applyFont="1" applyBorder="1"/>
    <xf numFmtId="0" fontId="17" fillId="0" borderId="14" xfId="0" applyFont="1" applyBorder="1" applyAlignment="1">
      <alignment wrapText="1"/>
    </xf>
    <xf numFmtId="0" fontId="0" fillId="0" borderId="15" xfId="0"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0" fillId="0" borderId="0" xfId="0" applyFont="1"/>
    <xf numFmtId="0" fontId="21" fillId="0" borderId="0" xfId="0" applyFont="1"/>
    <xf numFmtId="0" fontId="22" fillId="0" borderId="0" xfId="0" applyFont="1"/>
    <xf numFmtId="49" fontId="4" fillId="5" borderId="10" xfId="0" applyNumberFormat="1" applyFont="1" applyFill="1" applyBorder="1" applyAlignment="1" applyProtection="1">
      <alignment horizontal="center"/>
      <protection locked="0"/>
    </xf>
    <xf numFmtId="0" fontId="4" fillId="5" borderId="10" xfId="0" applyFont="1" applyFill="1" applyBorder="1" applyAlignment="1" applyProtection="1">
      <alignment horizontal="center"/>
      <protection locked="0"/>
    </xf>
    <xf numFmtId="0" fontId="6" fillId="6" borderId="4" xfId="0" applyFont="1" applyFill="1" applyBorder="1"/>
    <xf numFmtId="0" fontId="0" fillId="6" borderId="5" xfId="0" applyFill="1" applyBorder="1"/>
    <xf numFmtId="0" fontId="0" fillId="6" borderId="6" xfId="0" applyFill="1" applyBorder="1"/>
    <xf numFmtId="0" fontId="4" fillId="6" borderId="13" xfId="0" applyFont="1" applyFill="1" applyBorder="1"/>
    <xf numFmtId="0" fontId="4" fillId="6" borderId="14" xfId="0" applyFont="1" applyFill="1" applyBorder="1"/>
    <xf numFmtId="0" fontId="4" fillId="6" borderId="16" xfId="0" applyFont="1" applyFill="1" applyBorder="1"/>
    <xf numFmtId="0" fontId="4" fillId="6" borderId="13" xfId="0" applyFont="1" applyFill="1" applyBorder="1" applyAlignment="1">
      <alignment horizontal="right"/>
    </xf>
    <xf numFmtId="0" fontId="4" fillId="6" borderId="16" xfId="0" applyFont="1" applyFill="1" applyBorder="1" applyAlignment="1">
      <alignment horizontal="center"/>
    </xf>
    <xf numFmtId="0" fontId="6" fillId="7" borderId="14" xfId="0" applyFont="1" applyFill="1" applyBorder="1"/>
    <xf numFmtId="164" fontId="6" fillId="7" borderId="12" xfId="0" applyNumberFormat="1" applyFont="1" applyFill="1" applyBorder="1" applyAlignment="1">
      <alignment horizontal="center"/>
    </xf>
    <xf numFmtId="164" fontId="6" fillId="7" borderId="9" xfId="0" applyNumberFormat="1" applyFont="1" applyFill="1" applyBorder="1" applyAlignment="1">
      <alignment horizontal="center"/>
    </xf>
    <xf numFmtId="0" fontId="2" fillId="6" borderId="10" xfId="0" applyFont="1" applyFill="1" applyBorder="1" applyAlignment="1">
      <alignment horizontal="left"/>
    </xf>
    <xf numFmtId="0" fontId="2" fillId="6" borderId="16" xfId="0" applyFont="1" applyFill="1" applyBorder="1" applyAlignment="1">
      <alignment horizontal="left"/>
    </xf>
    <xf numFmtId="0" fontId="6" fillId="7" borderId="10" xfId="0" applyFont="1" applyFill="1" applyBorder="1" applyAlignment="1">
      <alignment horizontal="center"/>
    </xf>
    <xf numFmtId="0" fontId="6" fillId="7" borderId="0" xfId="0" applyFont="1" applyFill="1" applyBorder="1" applyAlignment="1">
      <alignment horizontal="center" wrapText="1"/>
    </xf>
    <xf numFmtId="0" fontId="6" fillId="7" borderId="0" xfId="0" applyFont="1" applyFill="1" applyBorder="1" applyAlignment="1">
      <alignment horizontal="left" wrapText="1"/>
    </xf>
    <xf numFmtId="0" fontId="6" fillId="7" borderId="13" xfId="0" applyFont="1" applyFill="1" applyBorder="1"/>
    <xf numFmtId="0" fontId="6" fillId="7" borderId="14" xfId="0" applyFont="1" applyFill="1" applyBorder="1" applyAlignment="1">
      <alignment wrapText="1"/>
    </xf>
    <xf numFmtId="0" fontId="4" fillId="7" borderId="14" xfId="0" applyFont="1" applyFill="1" applyBorder="1"/>
    <xf numFmtId="0" fontId="4" fillId="7" borderId="10" xfId="0" applyFont="1" applyFill="1" applyBorder="1"/>
    <xf numFmtId="0" fontId="4" fillId="7" borderId="15" xfId="0" applyFont="1" applyFill="1" applyBorder="1"/>
    <xf numFmtId="0" fontId="4" fillId="7" borderId="17" xfId="0" applyFont="1" applyFill="1" applyBorder="1"/>
    <xf numFmtId="0" fontId="4" fillId="7" borderId="16" xfId="0" applyFont="1" applyFill="1" applyBorder="1"/>
    <xf numFmtId="0" fontId="4" fillId="7" borderId="18" xfId="0" applyFont="1" applyFill="1" applyBorder="1"/>
    <xf numFmtId="0" fontId="0" fillId="7" borderId="16" xfId="0" applyFill="1" applyBorder="1"/>
    <xf numFmtId="0" fontId="0" fillId="7" borderId="18" xfId="0" applyFill="1" applyBorder="1"/>
    <xf numFmtId="167" fontId="0" fillId="7" borderId="16" xfId="0" applyNumberFormat="1" applyFill="1" applyBorder="1"/>
    <xf numFmtId="167" fontId="4" fillId="7" borderId="18" xfId="0" applyNumberFormat="1" applyFont="1" applyFill="1" applyBorder="1"/>
    <xf numFmtId="164" fontId="4" fillId="7" borderId="18" xfId="0" applyNumberFormat="1" applyFont="1" applyFill="1" applyBorder="1"/>
    <xf numFmtId="1" fontId="0" fillId="7" borderId="17" xfId="0" applyNumberFormat="1" applyFill="1" applyBorder="1"/>
    <xf numFmtId="1" fontId="4" fillId="7" borderId="17" xfId="0" applyNumberFormat="1" applyFont="1" applyFill="1" applyBorder="1"/>
    <xf numFmtId="1" fontId="4" fillId="7" borderId="10" xfId="0" applyNumberFormat="1" applyFont="1" applyFill="1" applyBorder="1"/>
    <xf numFmtId="0" fontId="3" fillId="7" borderId="16" xfId="0" applyFont="1" applyFill="1" applyBorder="1"/>
    <xf numFmtId="0" fontId="3" fillId="7" borderId="4" xfId="0" applyFont="1" applyFill="1" applyBorder="1"/>
    <xf numFmtId="0" fontId="3" fillId="7" borderId="18" xfId="0" applyFont="1" applyFill="1" applyBorder="1"/>
    <xf numFmtId="0" fontId="3" fillId="7" borderId="11" xfId="0" applyFont="1" applyFill="1" applyBorder="1"/>
    <xf numFmtId="165" fontId="3" fillId="7" borderId="17" xfId="0" applyNumberFormat="1" applyFont="1" applyFill="1" applyBorder="1"/>
    <xf numFmtId="165" fontId="3" fillId="7" borderId="7" xfId="0" applyNumberFormat="1" applyFont="1" applyFill="1" applyBorder="1"/>
    <xf numFmtId="0" fontId="0" fillId="7" borderId="4" xfId="0" applyFill="1" applyBorder="1"/>
    <xf numFmtId="0" fontId="0" fillId="7" borderId="5" xfId="0" applyFill="1" applyBorder="1"/>
    <xf numFmtId="0" fontId="0" fillId="7" borderId="7" xfId="0" applyFill="1" applyBorder="1"/>
    <xf numFmtId="0" fontId="0" fillId="7" borderId="8" xfId="0" applyFill="1" applyBorder="1"/>
    <xf numFmtId="166" fontId="0" fillId="7" borderId="10" xfId="0" applyNumberFormat="1" applyFill="1" applyBorder="1" applyAlignment="1">
      <alignment horizontal="center"/>
    </xf>
    <xf numFmtId="168" fontId="4" fillId="7" borderId="10" xfId="0" applyNumberFormat="1" applyFont="1" applyFill="1" applyBorder="1"/>
    <xf numFmtId="164" fontId="0" fillId="7" borderId="10" xfId="0" applyNumberFormat="1" applyFill="1" applyBorder="1" applyAlignment="1">
      <alignment horizontal="center"/>
    </xf>
    <xf numFmtId="1" fontId="4" fillId="7" borderId="10" xfId="0" applyNumberFormat="1" applyFont="1" applyFill="1" applyBorder="1" applyAlignment="1">
      <alignment horizontal="center"/>
    </xf>
    <xf numFmtId="164" fontId="4" fillId="7" borderId="11" xfId="0" applyNumberFormat="1" applyFont="1" applyFill="1" applyBorder="1"/>
    <xf numFmtId="0" fontId="2" fillId="7" borderId="10" xfId="0" applyFont="1" applyFill="1" applyBorder="1" applyAlignment="1">
      <alignment horizontal="center" wrapText="1"/>
    </xf>
    <xf numFmtId="0" fontId="6" fillId="7" borderId="10" xfId="0" applyFont="1" applyFill="1" applyBorder="1" applyAlignment="1">
      <alignment horizontal="center" wrapText="1"/>
    </xf>
    <xf numFmtId="1" fontId="4" fillId="6" borderId="10" xfId="0" applyNumberFormat="1" applyFont="1" applyFill="1" applyBorder="1" applyAlignment="1">
      <alignment horizontal="center"/>
    </xf>
    <xf numFmtId="0" fontId="4" fillId="6" borderId="10" xfId="0" applyFont="1" applyFill="1" applyBorder="1" applyAlignment="1">
      <alignment horizontal="center"/>
    </xf>
    <xf numFmtId="0" fontId="4" fillId="6" borderId="13" xfId="0" applyFont="1" applyFill="1" applyBorder="1" applyAlignment="1">
      <alignment horizontal="center"/>
    </xf>
    <xf numFmtId="0" fontId="4" fillId="6" borderId="15" xfId="0" applyFont="1" applyFill="1" applyBorder="1" applyAlignment="1">
      <alignment horizontal="center"/>
    </xf>
    <xf numFmtId="0" fontId="0" fillId="0" borderId="6" xfId="0" applyBorder="1" applyAlignment="1">
      <alignment horizontal="center"/>
    </xf>
    <xf numFmtId="169" fontId="4" fillId="5" borderId="10" xfId="0" applyNumberFormat="1" applyFont="1" applyFill="1" applyBorder="1" applyAlignment="1" applyProtection="1">
      <alignment horizontal="center"/>
      <protection locked="0"/>
    </xf>
    <xf numFmtId="0" fontId="6" fillId="8" borderId="13" xfId="0" applyFont="1" applyFill="1" applyBorder="1"/>
    <xf numFmtId="0" fontId="6" fillId="8" borderId="14" xfId="0" applyFont="1" applyFill="1" applyBorder="1" applyAlignment="1">
      <alignment wrapText="1"/>
    </xf>
    <xf numFmtId="0" fontId="4" fillId="8" borderId="15" xfId="0" applyFont="1" applyFill="1" applyBorder="1"/>
    <xf numFmtId="0" fontId="4" fillId="9" borderId="11" xfId="0" applyFont="1" applyFill="1" applyBorder="1"/>
    <xf numFmtId="0" fontId="6" fillId="9" borderId="0" xfId="0" applyFont="1" applyFill="1" applyAlignment="1">
      <alignment horizontal="center"/>
    </xf>
    <xf numFmtId="0" fontId="6" fillId="9" borderId="0" xfId="0" applyFont="1" applyFill="1" applyAlignment="1">
      <alignment horizontal="center" wrapText="1"/>
    </xf>
    <xf numFmtId="0" fontId="17" fillId="0" borderId="17" xfId="0" applyFont="1" applyBorder="1"/>
    <xf numFmtId="0" fontId="17" fillId="0" borderId="10" xfId="0" applyFont="1" applyBorder="1"/>
    <xf numFmtId="0" fontId="6" fillId="8" borderId="4" xfId="0" applyFont="1" applyFill="1" applyBorder="1"/>
    <xf numFmtId="0" fontId="6" fillId="8" borderId="5" xfId="0" applyFont="1" applyFill="1" applyBorder="1" applyAlignment="1">
      <alignment wrapText="1"/>
    </xf>
    <xf numFmtId="0" fontId="4" fillId="8" borderId="6" xfId="0" applyFont="1" applyFill="1" applyBorder="1"/>
    <xf numFmtId="0" fontId="4" fillId="0" borderId="9" xfId="0" quotePrefix="1" applyFont="1" applyBorder="1" applyAlignment="1">
      <alignment horizontal="center"/>
    </xf>
    <xf numFmtId="0" fontId="17" fillId="0" borderId="10" xfId="0" applyFont="1" applyBorder="1" applyAlignment="1"/>
    <xf numFmtId="0" fontId="6" fillId="0" borderId="16" xfId="0" applyFont="1" applyBorder="1"/>
    <xf numFmtId="0" fontId="17" fillId="0" borderId="16" xfId="0" applyFont="1" applyBorder="1" applyAlignment="1"/>
    <xf numFmtId="0" fontId="17" fillId="0" borderId="16" xfId="0" applyFont="1" applyBorder="1" applyAlignment="1">
      <alignment vertical="top"/>
    </xf>
    <xf numFmtId="0" fontId="17" fillId="0" borderId="10" xfId="0" applyFont="1" applyBorder="1" applyAlignment="1">
      <alignment vertical="top"/>
    </xf>
    <xf numFmtId="0" fontId="6" fillId="0" borderId="10" xfId="0" applyFont="1" applyBorder="1" applyAlignment="1">
      <alignment horizontal="center"/>
    </xf>
    <xf numFmtId="0" fontId="6" fillId="8" borderId="15" xfId="0" applyFont="1" applyFill="1" applyBorder="1"/>
    <xf numFmtId="0" fontId="23" fillId="0" borderId="5" xfId="0" applyFont="1" applyBorder="1" applyAlignment="1">
      <alignment vertical="top" wrapText="1"/>
    </xf>
    <xf numFmtId="0" fontId="23" fillId="0" borderId="14" xfId="0" applyFont="1" applyBorder="1" applyAlignment="1">
      <alignment vertical="top" wrapText="1"/>
    </xf>
    <xf numFmtId="0" fontId="23" fillId="0" borderId="8" xfId="0" applyFont="1" applyBorder="1" applyAlignment="1">
      <alignment vertical="top" wrapText="1"/>
    </xf>
    <xf numFmtId="0" fontId="24" fillId="0" borderId="14" xfId="0" applyFont="1" applyBorder="1" applyAlignment="1">
      <alignment vertical="top" wrapText="1"/>
    </xf>
    <xf numFmtId="0" fontId="0" fillId="0" borderId="0" xfId="0" applyAlignment="1"/>
    <xf numFmtId="0" fontId="3" fillId="0" borderId="19" xfId="0" applyFont="1" applyBorder="1" applyAlignment="1">
      <alignment horizontal="center" vertical="center"/>
    </xf>
    <xf numFmtId="0" fontId="3" fillId="0" borderId="0" xfId="0" applyFont="1" applyAlignment="1"/>
    <xf numFmtId="0" fontId="2" fillId="0" borderId="19" xfId="0" applyFont="1" applyBorder="1" applyAlignment="1">
      <alignment horizontal="left" vertical="center"/>
    </xf>
    <xf numFmtId="0" fontId="3" fillId="0" borderId="0" xfId="0" applyFont="1" applyAlignment="1">
      <alignment horizontal="left" vertical="top"/>
    </xf>
    <xf numFmtId="0" fontId="12" fillId="0" borderId="0" xfId="0" applyFont="1" applyAlignment="1"/>
    <xf numFmtId="0" fontId="3" fillId="0" borderId="0" xfId="0" applyFont="1" applyAlignment="1">
      <alignment vertical="top"/>
    </xf>
    <xf numFmtId="0" fontId="3" fillId="0" borderId="0" xfId="0" applyFont="1" applyAlignment="1">
      <alignment horizontal="left"/>
    </xf>
    <xf numFmtId="0" fontId="11" fillId="0" borderId="0" xfId="0" applyFont="1" applyAlignment="1">
      <alignment horizontal="center"/>
    </xf>
    <xf numFmtId="0" fontId="3" fillId="0" borderId="0" xfId="0" applyFont="1" applyAlignment="1">
      <alignment horizontal="center"/>
    </xf>
    <xf numFmtId="0" fontId="17" fillId="0" borderId="17" xfId="0" applyFont="1" applyBorder="1" applyAlignment="1">
      <alignment vertical="top"/>
    </xf>
    <xf numFmtId="0" fontId="14" fillId="0" borderId="0" xfId="0" applyFont="1" applyAlignment="1">
      <alignment horizontal="left" vertical="top"/>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pplyProtection="1">
      <alignment horizontal="left" vertical="top" wrapText="1"/>
      <protection locked="0"/>
    </xf>
    <xf numFmtId="0" fontId="0" fillId="0" borderId="0" xfId="0"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4" fillId="0" borderId="16" xfId="0" applyFont="1" applyBorder="1" applyAlignment="1">
      <alignment vertical="center"/>
    </xf>
    <xf numFmtId="0" fontId="4" fillId="0" borderId="18" xfId="0" applyFont="1" applyBorder="1" applyAlignment="1">
      <alignment vertical="center"/>
    </xf>
    <xf numFmtId="0" fontId="2" fillId="0" borderId="1" xfId="0" applyFont="1" applyBorder="1" applyAlignment="1"/>
    <xf numFmtId="0" fontId="3" fillId="0" borderId="2" xfId="0" applyFont="1" applyBorder="1" applyAlignment="1"/>
    <xf numFmtId="0" fontId="3" fillId="0" borderId="3" xfId="0" applyFont="1" applyBorder="1" applyAlignment="1"/>
  </cellXfs>
  <cellStyles count="2">
    <cellStyle name="Normal" xfId="0" builtinId="0"/>
    <cellStyle name="Percent" xfId="1" builtinId="5"/>
  </cellStyles>
  <dxfs count="0"/>
  <tableStyles count="0" defaultTableStyle="TableStyleMedium2" defaultPivotStyle="PivotStyleLight16"/>
  <colors>
    <mruColors>
      <color rgb="FFF3ECCD"/>
      <color rgb="FFCFDABD"/>
      <color rgb="FFE7DA87"/>
      <color rgb="FFF6CBA5"/>
      <color rgb="FF9FB9C8"/>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7DC78-D7ED-40FC-AF90-8FEDC4C58CA0}">
  <sheetPr>
    <pageSetUpPr fitToPage="1"/>
  </sheetPr>
  <dimension ref="A1:L45"/>
  <sheetViews>
    <sheetView showGridLines="0" tabSelected="1" workbookViewId="0"/>
  </sheetViews>
  <sheetFormatPr defaultColWidth="11.3984375" defaultRowHeight="14.25" x14ac:dyDescent="0.45"/>
  <cols>
    <col min="1" max="1" width="5.1328125" style="201" customWidth="1"/>
    <col min="2" max="2" width="5.86328125" style="201" customWidth="1"/>
    <col min="3" max="3" width="6.1328125" style="201" customWidth="1"/>
    <col min="4" max="4" width="11.3984375" style="201" customWidth="1"/>
    <col min="5" max="5" width="11.3984375" style="201"/>
    <col min="6" max="6" width="11.73046875" style="201" customWidth="1"/>
    <col min="7" max="11" width="11.3984375" style="201"/>
    <col min="12" max="12" width="11.3984375" style="203"/>
    <col min="13" max="256" width="11.3984375" style="3"/>
    <col min="257" max="257" width="5.1328125" style="3" customWidth="1"/>
    <col min="258" max="258" width="5.86328125" style="3" customWidth="1"/>
    <col min="259" max="259" width="6.1328125" style="3" customWidth="1"/>
    <col min="260" max="261" width="11.3984375" style="3"/>
    <col min="262" max="262" width="11.73046875" style="3" customWidth="1"/>
    <col min="263" max="512" width="11.3984375" style="3"/>
    <col min="513" max="513" width="5.1328125" style="3" customWidth="1"/>
    <col min="514" max="514" width="5.86328125" style="3" customWidth="1"/>
    <col min="515" max="515" width="6.1328125" style="3" customWidth="1"/>
    <col min="516" max="517" width="11.3984375" style="3"/>
    <col min="518" max="518" width="11.73046875" style="3" customWidth="1"/>
    <col min="519" max="768" width="11.3984375" style="3"/>
    <col min="769" max="769" width="5.1328125" style="3" customWidth="1"/>
    <col min="770" max="770" width="5.86328125" style="3" customWidth="1"/>
    <col min="771" max="771" width="6.1328125" style="3" customWidth="1"/>
    <col min="772" max="773" width="11.3984375" style="3"/>
    <col min="774" max="774" width="11.73046875" style="3" customWidth="1"/>
    <col min="775" max="1024" width="11.3984375" style="3"/>
    <col min="1025" max="1025" width="5.1328125" style="3" customWidth="1"/>
    <col min="1026" max="1026" width="5.86328125" style="3" customWidth="1"/>
    <col min="1027" max="1027" width="6.1328125" style="3" customWidth="1"/>
    <col min="1028" max="1029" width="11.3984375" style="3"/>
    <col min="1030" max="1030" width="11.73046875" style="3" customWidth="1"/>
    <col min="1031" max="1280" width="11.3984375" style="3"/>
    <col min="1281" max="1281" width="5.1328125" style="3" customWidth="1"/>
    <col min="1282" max="1282" width="5.86328125" style="3" customWidth="1"/>
    <col min="1283" max="1283" width="6.1328125" style="3" customWidth="1"/>
    <col min="1284" max="1285" width="11.3984375" style="3"/>
    <col min="1286" max="1286" width="11.73046875" style="3" customWidth="1"/>
    <col min="1287" max="1536" width="11.3984375" style="3"/>
    <col min="1537" max="1537" width="5.1328125" style="3" customWidth="1"/>
    <col min="1538" max="1538" width="5.86328125" style="3" customWidth="1"/>
    <col min="1539" max="1539" width="6.1328125" style="3" customWidth="1"/>
    <col min="1540" max="1541" width="11.3984375" style="3"/>
    <col min="1542" max="1542" width="11.73046875" style="3" customWidth="1"/>
    <col min="1543" max="1792" width="11.3984375" style="3"/>
    <col min="1793" max="1793" width="5.1328125" style="3" customWidth="1"/>
    <col min="1794" max="1794" width="5.86328125" style="3" customWidth="1"/>
    <col min="1795" max="1795" width="6.1328125" style="3" customWidth="1"/>
    <col min="1796" max="1797" width="11.3984375" style="3"/>
    <col min="1798" max="1798" width="11.73046875" style="3" customWidth="1"/>
    <col min="1799" max="2048" width="11.3984375" style="3"/>
    <col min="2049" max="2049" width="5.1328125" style="3" customWidth="1"/>
    <col min="2050" max="2050" width="5.86328125" style="3" customWidth="1"/>
    <col min="2051" max="2051" width="6.1328125" style="3" customWidth="1"/>
    <col min="2052" max="2053" width="11.3984375" style="3"/>
    <col min="2054" max="2054" width="11.73046875" style="3" customWidth="1"/>
    <col min="2055" max="2304" width="11.3984375" style="3"/>
    <col min="2305" max="2305" width="5.1328125" style="3" customWidth="1"/>
    <col min="2306" max="2306" width="5.86328125" style="3" customWidth="1"/>
    <col min="2307" max="2307" width="6.1328125" style="3" customWidth="1"/>
    <col min="2308" max="2309" width="11.3984375" style="3"/>
    <col min="2310" max="2310" width="11.73046875" style="3" customWidth="1"/>
    <col min="2311" max="2560" width="11.3984375" style="3"/>
    <col min="2561" max="2561" width="5.1328125" style="3" customWidth="1"/>
    <col min="2562" max="2562" width="5.86328125" style="3" customWidth="1"/>
    <col min="2563" max="2563" width="6.1328125" style="3" customWidth="1"/>
    <col min="2564" max="2565" width="11.3984375" style="3"/>
    <col min="2566" max="2566" width="11.73046875" style="3" customWidth="1"/>
    <col min="2567" max="2816" width="11.3984375" style="3"/>
    <col min="2817" max="2817" width="5.1328125" style="3" customWidth="1"/>
    <col min="2818" max="2818" width="5.86328125" style="3" customWidth="1"/>
    <col min="2819" max="2819" width="6.1328125" style="3" customWidth="1"/>
    <col min="2820" max="2821" width="11.3984375" style="3"/>
    <col min="2822" max="2822" width="11.73046875" style="3" customWidth="1"/>
    <col min="2823" max="3072" width="11.3984375" style="3"/>
    <col min="3073" max="3073" width="5.1328125" style="3" customWidth="1"/>
    <col min="3074" max="3074" width="5.86328125" style="3" customWidth="1"/>
    <col min="3075" max="3075" width="6.1328125" style="3" customWidth="1"/>
    <col min="3076" max="3077" width="11.3984375" style="3"/>
    <col min="3078" max="3078" width="11.73046875" style="3" customWidth="1"/>
    <col min="3079" max="3328" width="11.3984375" style="3"/>
    <col min="3329" max="3329" width="5.1328125" style="3" customWidth="1"/>
    <col min="3330" max="3330" width="5.86328125" style="3" customWidth="1"/>
    <col min="3331" max="3331" width="6.1328125" style="3" customWidth="1"/>
    <col min="3332" max="3333" width="11.3984375" style="3"/>
    <col min="3334" max="3334" width="11.73046875" style="3" customWidth="1"/>
    <col min="3335" max="3584" width="11.3984375" style="3"/>
    <col min="3585" max="3585" width="5.1328125" style="3" customWidth="1"/>
    <col min="3586" max="3586" width="5.86328125" style="3" customWidth="1"/>
    <col min="3587" max="3587" width="6.1328125" style="3" customWidth="1"/>
    <col min="3588" max="3589" width="11.3984375" style="3"/>
    <col min="3590" max="3590" width="11.73046875" style="3" customWidth="1"/>
    <col min="3591" max="3840" width="11.3984375" style="3"/>
    <col min="3841" max="3841" width="5.1328125" style="3" customWidth="1"/>
    <col min="3842" max="3842" width="5.86328125" style="3" customWidth="1"/>
    <col min="3843" max="3843" width="6.1328125" style="3" customWidth="1"/>
    <col min="3844" max="3845" width="11.3984375" style="3"/>
    <col min="3846" max="3846" width="11.73046875" style="3" customWidth="1"/>
    <col min="3847" max="4096" width="11.3984375" style="3"/>
    <col min="4097" max="4097" width="5.1328125" style="3" customWidth="1"/>
    <col min="4098" max="4098" width="5.86328125" style="3" customWidth="1"/>
    <col min="4099" max="4099" width="6.1328125" style="3" customWidth="1"/>
    <col min="4100" max="4101" width="11.3984375" style="3"/>
    <col min="4102" max="4102" width="11.73046875" style="3" customWidth="1"/>
    <col min="4103" max="4352" width="11.3984375" style="3"/>
    <col min="4353" max="4353" width="5.1328125" style="3" customWidth="1"/>
    <col min="4354" max="4354" width="5.86328125" style="3" customWidth="1"/>
    <col min="4355" max="4355" width="6.1328125" style="3" customWidth="1"/>
    <col min="4356" max="4357" width="11.3984375" style="3"/>
    <col min="4358" max="4358" width="11.73046875" style="3" customWidth="1"/>
    <col min="4359" max="4608" width="11.3984375" style="3"/>
    <col min="4609" max="4609" width="5.1328125" style="3" customWidth="1"/>
    <col min="4610" max="4610" width="5.86328125" style="3" customWidth="1"/>
    <col min="4611" max="4611" width="6.1328125" style="3" customWidth="1"/>
    <col min="4612" max="4613" width="11.3984375" style="3"/>
    <col min="4614" max="4614" width="11.73046875" style="3" customWidth="1"/>
    <col min="4615" max="4864" width="11.3984375" style="3"/>
    <col min="4865" max="4865" width="5.1328125" style="3" customWidth="1"/>
    <col min="4866" max="4866" width="5.86328125" style="3" customWidth="1"/>
    <col min="4867" max="4867" width="6.1328125" style="3" customWidth="1"/>
    <col min="4868" max="4869" width="11.3984375" style="3"/>
    <col min="4870" max="4870" width="11.73046875" style="3" customWidth="1"/>
    <col min="4871" max="5120" width="11.3984375" style="3"/>
    <col min="5121" max="5121" width="5.1328125" style="3" customWidth="1"/>
    <col min="5122" max="5122" width="5.86328125" style="3" customWidth="1"/>
    <col min="5123" max="5123" width="6.1328125" style="3" customWidth="1"/>
    <col min="5124" max="5125" width="11.3984375" style="3"/>
    <col min="5126" max="5126" width="11.73046875" style="3" customWidth="1"/>
    <col min="5127" max="5376" width="11.3984375" style="3"/>
    <col min="5377" max="5377" width="5.1328125" style="3" customWidth="1"/>
    <col min="5378" max="5378" width="5.86328125" style="3" customWidth="1"/>
    <col min="5379" max="5379" width="6.1328125" style="3" customWidth="1"/>
    <col min="5380" max="5381" width="11.3984375" style="3"/>
    <col min="5382" max="5382" width="11.73046875" style="3" customWidth="1"/>
    <col min="5383" max="5632" width="11.3984375" style="3"/>
    <col min="5633" max="5633" width="5.1328125" style="3" customWidth="1"/>
    <col min="5634" max="5634" width="5.86328125" style="3" customWidth="1"/>
    <col min="5635" max="5635" width="6.1328125" style="3" customWidth="1"/>
    <col min="5636" max="5637" width="11.3984375" style="3"/>
    <col min="5638" max="5638" width="11.73046875" style="3" customWidth="1"/>
    <col min="5639" max="5888" width="11.3984375" style="3"/>
    <col min="5889" max="5889" width="5.1328125" style="3" customWidth="1"/>
    <col min="5890" max="5890" width="5.86328125" style="3" customWidth="1"/>
    <col min="5891" max="5891" width="6.1328125" style="3" customWidth="1"/>
    <col min="5892" max="5893" width="11.3984375" style="3"/>
    <col min="5894" max="5894" width="11.73046875" style="3" customWidth="1"/>
    <col min="5895" max="6144" width="11.3984375" style="3"/>
    <col min="6145" max="6145" width="5.1328125" style="3" customWidth="1"/>
    <col min="6146" max="6146" width="5.86328125" style="3" customWidth="1"/>
    <col min="6147" max="6147" width="6.1328125" style="3" customWidth="1"/>
    <col min="6148" max="6149" width="11.3984375" style="3"/>
    <col min="6150" max="6150" width="11.73046875" style="3" customWidth="1"/>
    <col min="6151" max="6400" width="11.3984375" style="3"/>
    <col min="6401" max="6401" width="5.1328125" style="3" customWidth="1"/>
    <col min="6402" max="6402" width="5.86328125" style="3" customWidth="1"/>
    <col min="6403" max="6403" width="6.1328125" style="3" customWidth="1"/>
    <col min="6404" max="6405" width="11.3984375" style="3"/>
    <col min="6406" max="6406" width="11.73046875" style="3" customWidth="1"/>
    <col min="6407" max="6656" width="11.3984375" style="3"/>
    <col min="6657" max="6657" width="5.1328125" style="3" customWidth="1"/>
    <col min="6658" max="6658" width="5.86328125" style="3" customWidth="1"/>
    <col min="6659" max="6659" width="6.1328125" style="3" customWidth="1"/>
    <col min="6660" max="6661" width="11.3984375" style="3"/>
    <col min="6662" max="6662" width="11.73046875" style="3" customWidth="1"/>
    <col min="6663" max="6912" width="11.3984375" style="3"/>
    <col min="6913" max="6913" width="5.1328125" style="3" customWidth="1"/>
    <col min="6914" max="6914" width="5.86328125" style="3" customWidth="1"/>
    <col min="6915" max="6915" width="6.1328125" style="3" customWidth="1"/>
    <col min="6916" max="6917" width="11.3984375" style="3"/>
    <col min="6918" max="6918" width="11.73046875" style="3" customWidth="1"/>
    <col min="6919" max="7168" width="11.3984375" style="3"/>
    <col min="7169" max="7169" width="5.1328125" style="3" customWidth="1"/>
    <col min="7170" max="7170" width="5.86328125" style="3" customWidth="1"/>
    <col min="7171" max="7171" width="6.1328125" style="3" customWidth="1"/>
    <col min="7172" max="7173" width="11.3984375" style="3"/>
    <col min="7174" max="7174" width="11.73046875" style="3" customWidth="1"/>
    <col min="7175" max="7424" width="11.3984375" style="3"/>
    <col min="7425" max="7425" width="5.1328125" style="3" customWidth="1"/>
    <col min="7426" max="7426" width="5.86328125" style="3" customWidth="1"/>
    <col min="7427" max="7427" width="6.1328125" style="3" customWidth="1"/>
    <col min="7428" max="7429" width="11.3984375" style="3"/>
    <col min="7430" max="7430" width="11.73046875" style="3" customWidth="1"/>
    <col min="7431" max="7680" width="11.3984375" style="3"/>
    <col min="7681" max="7681" width="5.1328125" style="3" customWidth="1"/>
    <col min="7682" max="7682" width="5.86328125" style="3" customWidth="1"/>
    <col min="7683" max="7683" width="6.1328125" style="3" customWidth="1"/>
    <col min="7684" max="7685" width="11.3984375" style="3"/>
    <col min="7686" max="7686" width="11.73046875" style="3" customWidth="1"/>
    <col min="7687" max="7936" width="11.3984375" style="3"/>
    <col min="7937" max="7937" width="5.1328125" style="3" customWidth="1"/>
    <col min="7938" max="7938" width="5.86328125" style="3" customWidth="1"/>
    <col min="7939" max="7939" width="6.1328125" style="3" customWidth="1"/>
    <col min="7940" max="7941" width="11.3984375" style="3"/>
    <col min="7942" max="7942" width="11.73046875" style="3" customWidth="1"/>
    <col min="7943" max="8192" width="11.3984375" style="3"/>
    <col min="8193" max="8193" width="5.1328125" style="3" customWidth="1"/>
    <col min="8194" max="8194" width="5.86328125" style="3" customWidth="1"/>
    <col min="8195" max="8195" width="6.1328125" style="3" customWidth="1"/>
    <col min="8196" max="8197" width="11.3984375" style="3"/>
    <col min="8198" max="8198" width="11.73046875" style="3" customWidth="1"/>
    <col min="8199" max="8448" width="11.3984375" style="3"/>
    <col min="8449" max="8449" width="5.1328125" style="3" customWidth="1"/>
    <col min="8450" max="8450" width="5.86328125" style="3" customWidth="1"/>
    <col min="8451" max="8451" width="6.1328125" style="3" customWidth="1"/>
    <col min="8452" max="8453" width="11.3984375" style="3"/>
    <col min="8454" max="8454" width="11.73046875" style="3" customWidth="1"/>
    <col min="8455" max="8704" width="11.3984375" style="3"/>
    <col min="8705" max="8705" width="5.1328125" style="3" customWidth="1"/>
    <col min="8706" max="8706" width="5.86328125" style="3" customWidth="1"/>
    <col min="8707" max="8707" width="6.1328125" style="3" customWidth="1"/>
    <col min="8708" max="8709" width="11.3984375" style="3"/>
    <col min="8710" max="8710" width="11.73046875" style="3" customWidth="1"/>
    <col min="8711" max="8960" width="11.3984375" style="3"/>
    <col min="8961" max="8961" width="5.1328125" style="3" customWidth="1"/>
    <col min="8962" max="8962" width="5.86328125" style="3" customWidth="1"/>
    <col min="8963" max="8963" width="6.1328125" style="3" customWidth="1"/>
    <col min="8964" max="8965" width="11.3984375" style="3"/>
    <col min="8966" max="8966" width="11.73046875" style="3" customWidth="1"/>
    <col min="8967" max="9216" width="11.3984375" style="3"/>
    <col min="9217" max="9217" width="5.1328125" style="3" customWidth="1"/>
    <col min="9218" max="9218" width="5.86328125" style="3" customWidth="1"/>
    <col min="9219" max="9219" width="6.1328125" style="3" customWidth="1"/>
    <col min="9220" max="9221" width="11.3984375" style="3"/>
    <col min="9222" max="9222" width="11.73046875" style="3" customWidth="1"/>
    <col min="9223" max="9472" width="11.3984375" style="3"/>
    <col min="9473" max="9473" width="5.1328125" style="3" customWidth="1"/>
    <col min="9474" max="9474" width="5.86328125" style="3" customWidth="1"/>
    <col min="9475" max="9475" width="6.1328125" style="3" customWidth="1"/>
    <col min="9476" max="9477" width="11.3984375" style="3"/>
    <col min="9478" max="9478" width="11.73046875" style="3" customWidth="1"/>
    <col min="9479" max="9728" width="11.3984375" style="3"/>
    <col min="9729" max="9729" width="5.1328125" style="3" customWidth="1"/>
    <col min="9730" max="9730" width="5.86328125" style="3" customWidth="1"/>
    <col min="9731" max="9731" width="6.1328125" style="3" customWidth="1"/>
    <col min="9732" max="9733" width="11.3984375" style="3"/>
    <col min="9734" max="9734" width="11.73046875" style="3" customWidth="1"/>
    <col min="9735" max="9984" width="11.3984375" style="3"/>
    <col min="9985" max="9985" width="5.1328125" style="3" customWidth="1"/>
    <col min="9986" max="9986" width="5.86328125" style="3" customWidth="1"/>
    <col min="9987" max="9987" width="6.1328125" style="3" customWidth="1"/>
    <col min="9988" max="9989" width="11.3984375" style="3"/>
    <col min="9990" max="9990" width="11.73046875" style="3" customWidth="1"/>
    <col min="9991" max="10240" width="11.3984375" style="3"/>
    <col min="10241" max="10241" width="5.1328125" style="3" customWidth="1"/>
    <col min="10242" max="10242" width="5.86328125" style="3" customWidth="1"/>
    <col min="10243" max="10243" width="6.1328125" style="3" customWidth="1"/>
    <col min="10244" max="10245" width="11.3984375" style="3"/>
    <col min="10246" max="10246" width="11.73046875" style="3" customWidth="1"/>
    <col min="10247" max="10496" width="11.3984375" style="3"/>
    <col min="10497" max="10497" width="5.1328125" style="3" customWidth="1"/>
    <col min="10498" max="10498" width="5.86328125" style="3" customWidth="1"/>
    <col min="10499" max="10499" width="6.1328125" style="3" customWidth="1"/>
    <col min="10500" max="10501" width="11.3984375" style="3"/>
    <col min="10502" max="10502" width="11.73046875" style="3" customWidth="1"/>
    <col min="10503" max="10752" width="11.3984375" style="3"/>
    <col min="10753" max="10753" width="5.1328125" style="3" customWidth="1"/>
    <col min="10754" max="10754" width="5.86328125" style="3" customWidth="1"/>
    <col min="10755" max="10755" width="6.1328125" style="3" customWidth="1"/>
    <col min="10756" max="10757" width="11.3984375" style="3"/>
    <col min="10758" max="10758" width="11.73046875" style="3" customWidth="1"/>
    <col min="10759" max="11008" width="11.3984375" style="3"/>
    <col min="11009" max="11009" width="5.1328125" style="3" customWidth="1"/>
    <col min="11010" max="11010" width="5.86328125" style="3" customWidth="1"/>
    <col min="11011" max="11011" width="6.1328125" style="3" customWidth="1"/>
    <col min="11012" max="11013" width="11.3984375" style="3"/>
    <col min="11014" max="11014" width="11.73046875" style="3" customWidth="1"/>
    <col min="11015" max="11264" width="11.3984375" style="3"/>
    <col min="11265" max="11265" width="5.1328125" style="3" customWidth="1"/>
    <col min="11266" max="11266" width="5.86328125" style="3" customWidth="1"/>
    <col min="11267" max="11267" width="6.1328125" style="3" customWidth="1"/>
    <col min="11268" max="11269" width="11.3984375" style="3"/>
    <col min="11270" max="11270" width="11.73046875" style="3" customWidth="1"/>
    <col min="11271" max="11520" width="11.3984375" style="3"/>
    <col min="11521" max="11521" width="5.1328125" style="3" customWidth="1"/>
    <col min="11522" max="11522" width="5.86328125" style="3" customWidth="1"/>
    <col min="11523" max="11523" width="6.1328125" style="3" customWidth="1"/>
    <col min="11524" max="11525" width="11.3984375" style="3"/>
    <col min="11526" max="11526" width="11.73046875" style="3" customWidth="1"/>
    <col min="11527" max="11776" width="11.3984375" style="3"/>
    <col min="11777" max="11777" width="5.1328125" style="3" customWidth="1"/>
    <col min="11778" max="11778" width="5.86328125" style="3" customWidth="1"/>
    <col min="11779" max="11779" width="6.1328125" style="3" customWidth="1"/>
    <col min="11780" max="11781" width="11.3984375" style="3"/>
    <col min="11782" max="11782" width="11.73046875" style="3" customWidth="1"/>
    <col min="11783" max="12032" width="11.3984375" style="3"/>
    <col min="12033" max="12033" width="5.1328125" style="3" customWidth="1"/>
    <col min="12034" max="12034" width="5.86328125" style="3" customWidth="1"/>
    <col min="12035" max="12035" width="6.1328125" style="3" customWidth="1"/>
    <col min="12036" max="12037" width="11.3984375" style="3"/>
    <col min="12038" max="12038" width="11.73046875" style="3" customWidth="1"/>
    <col min="12039" max="12288" width="11.3984375" style="3"/>
    <col min="12289" max="12289" width="5.1328125" style="3" customWidth="1"/>
    <col min="12290" max="12290" width="5.86328125" style="3" customWidth="1"/>
    <col min="12291" max="12291" width="6.1328125" style="3" customWidth="1"/>
    <col min="12292" max="12293" width="11.3984375" style="3"/>
    <col min="12294" max="12294" width="11.73046875" style="3" customWidth="1"/>
    <col min="12295" max="12544" width="11.3984375" style="3"/>
    <col min="12545" max="12545" width="5.1328125" style="3" customWidth="1"/>
    <col min="12546" max="12546" width="5.86328125" style="3" customWidth="1"/>
    <col min="12547" max="12547" width="6.1328125" style="3" customWidth="1"/>
    <col min="12548" max="12549" width="11.3984375" style="3"/>
    <col min="12550" max="12550" width="11.73046875" style="3" customWidth="1"/>
    <col min="12551" max="12800" width="11.3984375" style="3"/>
    <col min="12801" max="12801" width="5.1328125" style="3" customWidth="1"/>
    <col min="12802" max="12802" width="5.86328125" style="3" customWidth="1"/>
    <col min="12803" max="12803" width="6.1328125" style="3" customWidth="1"/>
    <col min="12804" max="12805" width="11.3984375" style="3"/>
    <col min="12806" max="12806" width="11.73046875" style="3" customWidth="1"/>
    <col min="12807" max="13056" width="11.3984375" style="3"/>
    <col min="13057" max="13057" width="5.1328125" style="3" customWidth="1"/>
    <col min="13058" max="13058" width="5.86328125" style="3" customWidth="1"/>
    <col min="13059" max="13059" width="6.1328125" style="3" customWidth="1"/>
    <col min="13060" max="13061" width="11.3984375" style="3"/>
    <col min="13062" max="13062" width="11.73046875" style="3" customWidth="1"/>
    <col min="13063" max="13312" width="11.3984375" style="3"/>
    <col min="13313" max="13313" width="5.1328125" style="3" customWidth="1"/>
    <col min="13314" max="13314" width="5.86328125" style="3" customWidth="1"/>
    <col min="13315" max="13315" width="6.1328125" style="3" customWidth="1"/>
    <col min="13316" max="13317" width="11.3984375" style="3"/>
    <col min="13318" max="13318" width="11.73046875" style="3" customWidth="1"/>
    <col min="13319" max="13568" width="11.3984375" style="3"/>
    <col min="13569" max="13569" width="5.1328125" style="3" customWidth="1"/>
    <col min="13570" max="13570" width="5.86328125" style="3" customWidth="1"/>
    <col min="13571" max="13571" width="6.1328125" style="3" customWidth="1"/>
    <col min="13572" max="13573" width="11.3984375" style="3"/>
    <col min="13574" max="13574" width="11.73046875" style="3" customWidth="1"/>
    <col min="13575" max="13824" width="11.3984375" style="3"/>
    <col min="13825" max="13825" width="5.1328125" style="3" customWidth="1"/>
    <col min="13826" max="13826" width="5.86328125" style="3" customWidth="1"/>
    <col min="13827" max="13827" width="6.1328125" style="3" customWidth="1"/>
    <col min="13828" max="13829" width="11.3984375" style="3"/>
    <col min="13830" max="13830" width="11.73046875" style="3" customWidth="1"/>
    <col min="13831" max="14080" width="11.3984375" style="3"/>
    <col min="14081" max="14081" width="5.1328125" style="3" customWidth="1"/>
    <col min="14082" max="14082" width="5.86328125" style="3" customWidth="1"/>
    <col min="14083" max="14083" width="6.1328125" style="3" customWidth="1"/>
    <col min="14084" max="14085" width="11.3984375" style="3"/>
    <col min="14086" max="14086" width="11.73046875" style="3" customWidth="1"/>
    <col min="14087" max="14336" width="11.3984375" style="3"/>
    <col min="14337" max="14337" width="5.1328125" style="3" customWidth="1"/>
    <col min="14338" max="14338" width="5.86328125" style="3" customWidth="1"/>
    <col min="14339" max="14339" width="6.1328125" style="3" customWidth="1"/>
    <col min="14340" max="14341" width="11.3984375" style="3"/>
    <col min="14342" max="14342" width="11.73046875" style="3" customWidth="1"/>
    <col min="14343" max="14592" width="11.3984375" style="3"/>
    <col min="14593" max="14593" width="5.1328125" style="3" customWidth="1"/>
    <col min="14594" max="14594" width="5.86328125" style="3" customWidth="1"/>
    <col min="14595" max="14595" width="6.1328125" style="3" customWidth="1"/>
    <col min="14596" max="14597" width="11.3984375" style="3"/>
    <col min="14598" max="14598" width="11.73046875" style="3" customWidth="1"/>
    <col min="14599" max="14848" width="11.3984375" style="3"/>
    <col min="14849" max="14849" width="5.1328125" style="3" customWidth="1"/>
    <col min="14850" max="14850" width="5.86328125" style="3" customWidth="1"/>
    <col min="14851" max="14851" width="6.1328125" style="3" customWidth="1"/>
    <col min="14852" max="14853" width="11.3984375" style="3"/>
    <col min="14854" max="14854" width="11.73046875" style="3" customWidth="1"/>
    <col min="14855" max="15104" width="11.3984375" style="3"/>
    <col min="15105" max="15105" width="5.1328125" style="3" customWidth="1"/>
    <col min="15106" max="15106" width="5.86328125" style="3" customWidth="1"/>
    <col min="15107" max="15107" width="6.1328125" style="3" customWidth="1"/>
    <col min="15108" max="15109" width="11.3984375" style="3"/>
    <col min="15110" max="15110" width="11.73046875" style="3" customWidth="1"/>
    <col min="15111" max="15360" width="11.3984375" style="3"/>
    <col min="15361" max="15361" width="5.1328125" style="3" customWidth="1"/>
    <col min="15362" max="15362" width="5.86328125" style="3" customWidth="1"/>
    <col min="15363" max="15363" width="6.1328125" style="3" customWidth="1"/>
    <col min="15364" max="15365" width="11.3984375" style="3"/>
    <col min="15366" max="15366" width="11.73046875" style="3" customWidth="1"/>
    <col min="15367" max="15616" width="11.3984375" style="3"/>
    <col min="15617" max="15617" width="5.1328125" style="3" customWidth="1"/>
    <col min="15618" max="15618" width="5.86328125" style="3" customWidth="1"/>
    <col min="15619" max="15619" width="6.1328125" style="3" customWidth="1"/>
    <col min="15620" max="15621" width="11.3984375" style="3"/>
    <col min="15622" max="15622" width="11.73046875" style="3" customWidth="1"/>
    <col min="15623" max="15872" width="11.3984375" style="3"/>
    <col min="15873" max="15873" width="5.1328125" style="3" customWidth="1"/>
    <col min="15874" max="15874" width="5.86328125" style="3" customWidth="1"/>
    <col min="15875" max="15875" width="6.1328125" style="3" customWidth="1"/>
    <col min="15876" max="15877" width="11.3984375" style="3"/>
    <col min="15878" max="15878" width="11.73046875" style="3" customWidth="1"/>
    <col min="15879" max="16128" width="11.3984375" style="3"/>
    <col min="16129" max="16129" width="5.1328125" style="3" customWidth="1"/>
    <col min="16130" max="16130" width="5.86328125" style="3" customWidth="1"/>
    <col min="16131" max="16131" width="6.1328125" style="3" customWidth="1"/>
    <col min="16132" max="16133" width="11.3984375" style="3"/>
    <col min="16134" max="16134" width="11.73046875" style="3" customWidth="1"/>
    <col min="16135" max="16384" width="11.3984375" style="3"/>
  </cols>
  <sheetData>
    <row r="1" spans="1:12" ht="18.75" customHeight="1" x14ac:dyDescent="0.35">
      <c r="A1" s="204" t="s">
        <v>0</v>
      </c>
      <c r="B1" s="202"/>
      <c r="C1" s="202"/>
      <c r="D1" s="202"/>
      <c r="E1" s="202"/>
      <c r="F1" s="202"/>
      <c r="G1" s="202"/>
      <c r="H1" s="202"/>
      <c r="I1" s="202"/>
      <c r="J1" s="202"/>
      <c r="K1" s="202"/>
    </row>
    <row r="2" spans="1:12" ht="21.85" customHeight="1" x14ac:dyDescent="0.45">
      <c r="A2" s="206" t="s">
        <v>217</v>
      </c>
      <c r="K2" s="203"/>
      <c r="L2" s="3"/>
    </row>
    <row r="3" spans="1:12" ht="21.85" customHeight="1" x14ac:dyDescent="0.35">
      <c r="A3" s="209" t="s">
        <v>1</v>
      </c>
      <c r="B3" s="208" t="s">
        <v>2</v>
      </c>
      <c r="C3" s="205"/>
      <c r="D3" s="205"/>
      <c r="E3" s="205"/>
      <c r="F3" s="205"/>
      <c r="G3" s="205"/>
      <c r="H3" s="205"/>
      <c r="I3" s="205"/>
      <c r="J3" s="205"/>
      <c r="K3" s="203"/>
      <c r="L3" s="3"/>
    </row>
    <row r="4" spans="1:12" ht="21.85" customHeight="1" x14ac:dyDescent="0.45">
      <c r="A4" s="209" t="s">
        <v>3</v>
      </c>
      <c r="B4" s="208" t="s">
        <v>148</v>
      </c>
      <c r="C4" s="208"/>
      <c r="D4" s="208"/>
      <c r="E4" s="208"/>
      <c r="F4" s="208"/>
      <c r="G4" s="208"/>
      <c r="H4" s="208"/>
      <c r="I4" s="208"/>
      <c r="K4" s="203"/>
      <c r="L4" s="3"/>
    </row>
    <row r="5" spans="1:12" ht="21.85" customHeight="1" x14ac:dyDescent="0.45">
      <c r="B5" s="209" t="s">
        <v>4</v>
      </c>
      <c r="C5" s="208" t="s">
        <v>5</v>
      </c>
      <c r="D5" s="205"/>
      <c r="E5" s="205"/>
      <c r="F5" s="205"/>
      <c r="G5" s="205"/>
      <c r="H5" s="205"/>
      <c r="I5" s="205"/>
      <c r="J5" s="205"/>
      <c r="K5" s="203"/>
      <c r="L5" s="3"/>
    </row>
    <row r="6" spans="1:12" ht="21.85" customHeight="1" x14ac:dyDescent="0.45">
      <c r="B6" s="209" t="s">
        <v>6</v>
      </c>
      <c r="C6" s="208" t="s">
        <v>7</v>
      </c>
      <c r="D6" s="205"/>
      <c r="E6" s="205"/>
      <c r="F6" s="205"/>
      <c r="G6" s="205"/>
      <c r="H6" s="205"/>
      <c r="I6" s="205"/>
      <c r="J6" s="205"/>
      <c r="K6" s="203"/>
      <c r="L6" s="3"/>
    </row>
    <row r="7" spans="1:12" ht="21.85" customHeight="1" x14ac:dyDescent="0.45">
      <c r="B7" s="210" t="s">
        <v>8</v>
      </c>
      <c r="C7" s="208" t="s">
        <v>9</v>
      </c>
      <c r="D7" s="205"/>
      <c r="E7" s="205"/>
      <c r="F7" s="205"/>
      <c r="G7" s="205"/>
      <c r="H7" s="205"/>
      <c r="I7" s="205"/>
      <c r="J7" s="205"/>
      <c r="K7" s="203"/>
      <c r="L7" s="3"/>
    </row>
    <row r="8" spans="1:12" ht="21.85" customHeight="1" x14ac:dyDescent="0.35">
      <c r="A8" s="209" t="s">
        <v>10</v>
      </c>
      <c r="B8" s="208" t="s">
        <v>11</v>
      </c>
      <c r="C8" s="208"/>
      <c r="D8" s="205"/>
      <c r="E8" s="205"/>
      <c r="F8" s="205"/>
      <c r="G8" s="205"/>
      <c r="H8" s="205"/>
      <c r="I8" s="205"/>
      <c r="J8" s="205"/>
      <c r="K8" s="203"/>
      <c r="L8" s="3"/>
    </row>
    <row r="9" spans="1:12" ht="21.85" customHeight="1" x14ac:dyDescent="0.35">
      <c r="A9" s="209" t="s">
        <v>12</v>
      </c>
      <c r="B9" s="208" t="s">
        <v>226</v>
      </c>
      <c r="C9" s="205"/>
      <c r="D9" s="205"/>
      <c r="E9" s="205"/>
      <c r="F9" s="205"/>
      <c r="G9" s="205"/>
      <c r="H9" s="205"/>
      <c r="I9" s="205"/>
      <c r="J9" s="205"/>
      <c r="K9" s="203"/>
      <c r="L9" s="3"/>
    </row>
    <row r="10" spans="1:12" ht="21.85" customHeight="1" x14ac:dyDescent="0.35">
      <c r="A10" s="209" t="s">
        <v>13</v>
      </c>
      <c r="B10" s="208" t="s">
        <v>224</v>
      </c>
      <c r="C10" s="205"/>
      <c r="D10" s="205"/>
      <c r="E10" s="205"/>
      <c r="F10" s="205"/>
      <c r="G10" s="205"/>
      <c r="H10" s="205"/>
      <c r="I10" s="205"/>
      <c r="J10" s="205"/>
      <c r="K10" s="203"/>
      <c r="L10" s="3"/>
    </row>
    <row r="11" spans="1:12" ht="21.85" customHeight="1" x14ac:dyDescent="0.35">
      <c r="A11" s="209" t="s">
        <v>14</v>
      </c>
      <c r="B11" s="208" t="s">
        <v>227</v>
      </c>
      <c r="C11" s="205"/>
      <c r="D11" s="205"/>
      <c r="E11" s="205"/>
      <c r="F11" s="205"/>
      <c r="G11" s="205"/>
      <c r="H11" s="205"/>
      <c r="I11" s="205"/>
      <c r="J11" s="205"/>
      <c r="K11" s="203"/>
      <c r="L11" s="3"/>
    </row>
    <row r="12" spans="1:12" ht="21.85" customHeight="1" x14ac:dyDescent="0.45">
      <c r="A12" s="206" t="s">
        <v>218</v>
      </c>
      <c r="K12" s="203"/>
      <c r="L12" s="3"/>
    </row>
    <row r="13" spans="1:12" ht="21.85" customHeight="1" x14ac:dyDescent="0.35">
      <c r="A13" s="209" t="s">
        <v>15</v>
      </c>
      <c r="B13" s="208" t="s">
        <v>214</v>
      </c>
      <c r="C13" s="208"/>
      <c r="D13" s="205"/>
      <c r="E13" s="205"/>
      <c r="F13" s="205"/>
      <c r="G13" s="205"/>
      <c r="H13" s="205"/>
      <c r="I13" s="205"/>
      <c r="J13" s="205"/>
      <c r="K13" s="203"/>
      <c r="L13" s="3"/>
    </row>
    <row r="14" spans="1:12" ht="21.85" customHeight="1" x14ac:dyDescent="0.35">
      <c r="A14" s="209" t="s">
        <v>16</v>
      </c>
      <c r="B14" s="208" t="s">
        <v>215</v>
      </c>
      <c r="C14" s="208"/>
      <c r="D14" s="205"/>
      <c r="E14" s="205"/>
      <c r="F14" s="205"/>
      <c r="G14" s="205"/>
      <c r="H14" s="205"/>
      <c r="I14" s="205"/>
      <c r="J14" s="205"/>
      <c r="K14" s="203"/>
      <c r="L14" s="3"/>
    </row>
    <row r="15" spans="1:12" ht="21.85" customHeight="1" x14ac:dyDescent="0.35">
      <c r="A15" s="209" t="s">
        <v>17</v>
      </c>
      <c r="B15" s="208" t="s">
        <v>18</v>
      </c>
      <c r="C15" s="208"/>
      <c r="D15" s="205"/>
      <c r="E15" s="205"/>
      <c r="F15" s="205"/>
      <c r="G15" s="205"/>
      <c r="H15" s="205"/>
      <c r="I15" s="205"/>
      <c r="J15" s="205"/>
      <c r="K15" s="203"/>
      <c r="L15" s="3"/>
    </row>
    <row r="16" spans="1:12" ht="21.85" customHeight="1" x14ac:dyDescent="0.35">
      <c r="A16" s="209" t="s">
        <v>19</v>
      </c>
      <c r="B16" s="208" t="s">
        <v>225</v>
      </c>
      <c r="C16" s="208"/>
      <c r="D16" s="205"/>
      <c r="E16" s="205"/>
      <c r="F16" s="205"/>
      <c r="G16" s="205"/>
      <c r="H16" s="205"/>
      <c r="I16" s="205"/>
      <c r="J16" s="205"/>
      <c r="K16" s="203"/>
      <c r="L16" s="3"/>
    </row>
    <row r="17" spans="1:12" ht="21.85" customHeight="1" x14ac:dyDescent="0.35">
      <c r="A17" s="209" t="s">
        <v>20</v>
      </c>
      <c r="B17" s="208" t="s">
        <v>21</v>
      </c>
      <c r="C17" s="208"/>
      <c r="D17" s="205"/>
      <c r="E17" s="205"/>
      <c r="F17" s="205"/>
      <c r="G17" s="205"/>
      <c r="H17" s="205"/>
      <c r="I17" s="205"/>
      <c r="J17" s="205"/>
      <c r="K17" s="203"/>
      <c r="L17" s="3"/>
    </row>
    <row r="18" spans="1:12" ht="21.85" customHeight="1" x14ac:dyDescent="0.35">
      <c r="A18" s="209" t="s">
        <v>22</v>
      </c>
      <c r="B18" s="208" t="s">
        <v>23</v>
      </c>
      <c r="C18" s="208"/>
      <c r="D18" s="205"/>
      <c r="E18" s="205"/>
      <c r="F18" s="205"/>
      <c r="G18" s="205"/>
      <c r="H18" s="205"/>
      <c r="I18" s="205"/>
      <c r="J18" s="205"/>
      <c r="K18" s="203"/>
      <c r="L18" s="3"/>
    </row>
    <row r="19" spans="1:12" ht="21.85" customHeight="1" x14ac:dyDescent="0.35">
      <c r="A19" s="209" t="s">
        <v>24</v>
      </c>
      <c r="B19" s="208" t="s">
        <v>25</v>
      </c>
      <c r="C19" s="208"/>
      <c r="D19" s="205"/>
      <c r="E19" s="205"/>
      <c r="F19" s="205"/>
      <c r="G19" s="205"/>
      <c r="H19" s="205"/>
      <c r="I19" s="205"/>
      <c r="J19" s="205"/>
      <c r="K19" s="203"/>
      <c r="L19" s="3"/>
    </row>
    <row r="20" spans="1:12" ht="21.85" customHeight="1" x14ac:dyDescent="0.35">
      <c r="A20" s="209" t="s">
        <v>26</v>
      </c>
      <c r="B20" s="208" t="s">
        <v>27</v>
      </c>
      <c r="C20" s="208"/>
      <c r="D20" s="205"/>
      <c r="E20" s="205"/>
      <c r="F20" s="205"/>
      <c r="G20" s="205"/>
      <c r="H20" s="205"/>
      <c r="I20" s="205"/>
      <c r="J20" s="205"/>
      <c r="K20" s="203"/>
      <c r="L20" s="3"/>
    </row>
    <row r="21" spans="1:12" ht="21.85" customHeight="1" x14ac:dyDescent="0.35">
      <c r="A21" s="209" t="s">
        <v>28</v>
      </c>
      <c r="B21" s="208" t="s">
        <v>29</v>
      </c>
      <c r="C21" s="208"/>
      <c r="D21" s="205"/>
      <c r="E21" s="205"/>
      <c r="F21" s="205"/>
      <c r="G21" s="205"/>
      <c r="H21" s="205"/>
      <c r="I21" s="205"/>
      <c r="J21" s="205"/>
      <c r="K21" s="203"/>
      <c r="L21" s="3"/>
    </row>
    <row r="22" spans="1:12" ht="21.85" customHeight="1" x14ac:dyDescent="0.45">
      <c r="A22" s="206" t="s">
        <v>219</v>
      </c>
      <c r="K22" s="203"/>
      <c r="L22" s="3"/>
    </row>
    <row r="23" spans="1:12" ht="21.85" customHeight="1" x14ac:dyDescent="0.35">
      <c r="A23" s="209" t="s">
        <v>30</v>
      </c>
      <c r="B23" s="208" t="s">
        <v>31</v>
      </c>
      <c r="C23" s="208"/>
      <c r="D23" s="205"/>
      <c r="E23" s="205"/>
      <c r="F23" s="205"/>
      <c r="G23" s="205"/>
      <c r="H23" s="205"/>
      <c r="I23" s="205"/>
      <c r="J23" s="205"/>
      <c r="K23" s="203"/>
      <c r="L23" s="3"/>
    </row>
    <row r="24" spans="1:12" ht="21.85" customHeight="1" x14ac:dyDescent="0.45">
      <c r="B24" s="210" t="s">
        <v>4</v>
      </c>
      <c r="C24" s="203" t="s">
        <v>32</v>
      </c>
      <c r="D24" s="207"/>
      <c r="E24" s="207"/>
      <c r="F24" s="207"/>
      <c r="G24" s="207"/>
      <c r="H24" s="207"/>
      <c r="I24" s="207"/>
      <c r="J24" s="207"/>
      <c r="K24" s="203"/>
      <c r="L24" s="3"/>
    </row>
    <row r="25" spans="1:12" ht="21.85" customHeight="1" x14ac:dyDescent="0.45">
      <c r="B25" s="210" t="s">
        <v>6</v>
      </c>
      <c r="C25" s="203" t="s">
        <v>33</v>
      </c>
      <c r="D25" s="207"/>
      <c r="E25" s="207"/>
      <c r="F25" s="207"/>
      <c r="G25" s="207"/>
      <c r="H25" s="207"/>
      <c r="I25" s="207"/>
      <c r="J25" s="207"/>
      <c r="K25" s="203"/>
      <c r="L25" s="3"/>
    </row>
    <row r="26" spans="1:12" ht="21.85" customHeight="1" x14ac:dyDescent="0.45">
      <c r="B26" s="210" t="s">
        <v>8</v>
      </c>
      <c r="C26" s="203" t="s">
        <v>34</v>
      </c>
      <c r="D26" s="207"/>
      <c r="E26" s="207"/>
      <c r="F26" s="207"/>
      <c r="G26" s="207"/>
      <c r="H26" s="207"/>
      <c r="I26" s="207"/>
      <c r="K26" s="203"/>
      <c r="L26" s="3"/>
    </row>
    <row r="27" spans="1:12" ht="21.85" customHeight="1" x14ac:dyDescent="0.45">
      <c r="B27" s="210" t="s">
        <v>35</v>
      </c>
      <c r="C27" s="203" t="s">
        <v>36</v>
      </c>
      <c r="D27" s="207"/>
      <c r="E27" s="207"/>
      <c r="F27" s="207"/>
      <c r="G27" s="207"/>
      <c r="H27" s="207"/>
      <c r="I27" s="207"/>
      <c r="K27" s="203"/>
      <c r="L27" s="3"/>
    </row>
    <row r="28" spans="1:12" ht="21.85" customHeight="1" x14ac:dyDescent="0.35">
      <c r="A28" s="209" t="s">
        <v>37</v>
      </c>
      <c r="B28" s="208" t="s">
        <v>38</v>
      </c>
      <c r="C28" s="208"/>
      <c r="D28" s="205"/>
      <c r="E28" s="205"/>
      <c r="F28" s="205"/>
      <c r="G28" s="205"/>
      <c r="H28" s="205"/>
      <c r="I28" s="205"/>
      <c r="J28" s="205"/>
      <c r="K28" s="203"/>
      <c r="L28" s="3"/>
    </row>
    <row r="29" spans="1:12" ht="21.85" customHeight="1" x14ac:dyDescent="0.45">
      <c r="B29" s="210" t="s">
        <v>4</v>
      </c>
      <c r="C29" s="203" t="s">
        <v>39</v>
      </c>
      <c r="F29" s="203" t="s">
        <v>40</v>
      </c>
      <c r="G29" s="207"/>
      <c r="H29" s="207"/>
      <c r="I29" s="207"/>
      <c r="J29" s="207"/>
      <c r="K29" s="203"/>
      <c r="L29" s="3"/>
    </row>
    <row r="30" spans="1:12" ht="21.85" customHeight="1" x14ac:dyDescent="0.45">
      <c r="B30" s="210" t="s">
        <v>6</v>
      </c>
      <c r="C30" s="203" t="s">
        <v>41</v>
      </c>
      <c r="D30" s="207"/>
      <c r="E30" s="207"/>
      <c r="F30" s="203" t="s">
        <v>42</v>
      </c>
      <c r="G30" s="207"/>
      <c r="H30" s="207"/>
      <c r="I30" s="207"/>
      <c r="J30" s="207"/>
      <c r="K30" s="203"/>
      <c r="L30" s="3"/>
    </row>
    <row r="31" spans="1:12" ht="21.85" customHeight="1" x14ac:dyDescent="0.45">
      <c r="B31" s="210" t="s">
        <v>8</v>
      </c>
      <c r="C31" s="203" t="s">
        <v>43</v>
      </c>
      <c r="D31" s="207"/>
      <c r="E31" s="207"/>
      <c r="F31" s="203" t="s">
        <v>44</v>
      </c>
      <c r="G31" s="207"/>
      <c r="H31" s="207"/>
      <c r="I31" s="207"/>
      <c r="J31" s="207"/>
      <c r="K31" s="203"/>
      <c r="L31" s="3"/>
    </row>
    <row r="32" spans="1:12" ht="21.85" customHeight="1" x14ac:dyDescent="0.45">
      <c r="B32" s="210" t="s">
        <v>35</v>
      </c>
      <c r="C32" s="203" t="s">
        <v>45</v>
      </c>
      <c r="D32" s="207"/>
      <c r="E32" s="207"/>
      <c r="F32" s="203" t="s">
        <v>45</v>
      </c>
      <c r="G32" s="207"/>
      <c r="H32" s="207"/>
      <c r="I32" s="207"/>
      <c r="J32" s="207"/>
      <c r="K32" s="203"/>
      <c r="L32" s="3"/>
    </row>
    <row r="33" spans="1:12" ht="21.85" customHeight="1" x14ac:dyDescent="0.45">
      <c r="B33" s="210" t="s">
        <v>220</v>
      </c>
      <c r="C33" s="203" t="s">
        <v>46</v>
      </c>
      <c r="D33" s="207"/>
      <c r="E33" s="207"/>
      <c r="F33" s="203" t="s">
        <v>47</v>
      </c>
      <c r="G33" s="207"/>
      <c r="H33" s="207"/>
      <c r="I33" s="207"/>
      <c r="J33" s="207"/>
      <c r="K33" s="203"/>
      <c r="L33" s="3"/>
    </row>
    <row r="34" spans="1:12" ht="21.85" customHeight="1" x14ac:dyDescent="0.45">
      <c r="B34" s="210" t="s">
        <v>221</v>
      </c>
      <c r="C34" s="203" t="s">
        <v>48</v>
      </c>
      <c r="D34" s="207"/>
      <c r="E34" s="207"/>
      <c r="F34" s="203" t="s">
        <v>49</v>
      </c>
      <c r="G34" s="207"/>
      <c r="H34" s="207"/>
      <c r="I34" s="207"/>
      <c r="J34" s="207"/>
      <c r="K34" s="203"/>
      <c r="L34" s="3"/>
    </row>
    <row r="35" spans="1:12" ht="21.85" customHeight="1" x14ac:dyDescent="0.45">
      <c r="B35" s="210" t="s">
        <v>222</v>
      </c>
      <c r="C35" s="203" t="s">
        <v>50</v>
      </c>
      <c r="D35" s="207"/>
      <c r="E35" s="207"/>
      <c r="F35" s="203" t="s">
        <v>51</v>
      </c>
      <c r="G35" s="207"/>
      <c r="H35" s="207"/>
      <c r="I35" s="207"/>
      <c r="J35" s="207"/>
      <c r="K35" s="203"/>
      <c r="L35" s="3"/>
    </row>
    <row r="36" spans="1:12" ht="21.85" customHeight="1" x14ac:dyDescent="0.45">
      <c r="B36" s="210" t="s">
        <v>223</v>
      </c>
      <c r="C36" s="203" t="s">
        <v>52</v>
      </c>
      <c r="D36" s="207"/>
      <c r="E36" s="207"/>
      <c r="F36" s="203" t="s">
        <v>53</v>
      </c>
      <c r="G36" s="207"/>
      <c r="H36" s="207"/>
      <c r="I36" s="207"/>
      <c r="J36" s="207"/>
      <c r="K36" s="203"/>
      <c r="L36" s="3"/>
    </row>
    <row r="37" spans="1:12" ht="21.85" customHeight="1" x14ac:dyDescent="0.35">
      <c r="A37" s="209" t="s">
        <v>54</v>
      </c>
      <c r="B37" s="208" t="s">
        <v>55</v>
      </c>
      <c r="C37" s="208"/>
      <c r="D37" s="205"/>
      <c r="E37" s="205"/>
      <c r="F37" s="205"/>
      <c r="G37" s="205"/>
      <c r="H37" s="205"/>
      <c r="I37" s="205"/>
      <c r="J37" s="205"/>
      <c r="K37" s="203"/>
      <c r="L37" s="3"/>
    </row>
    <row r="38" spans="1:12" ht="21.85" customHeight="1" x14ac:dyDescent="0.35">
      <c r="A38" s="209" t="s">
        <v>56</v>
      </c>
      <c r="B38" s="208" t="s">
        <v>57</v>
      </c>
      <c r="C38" s="208"/>
      <c r="D38" s="205"/>
      <c r="E38" s="205"/>
      <c r="F38" s="205"/>
      <c r="G38" s="205"/>
      <c r="H38" s="205"/>
      <c r="I38" s="205"/>
      <c r="J38" s="205"/>
      <c r="K38" s="203"/>
      <c r="L38" s="3"/>
    </row>
    <row r="39" spans="1:12" ht="21.85" customHeight="1" x14ac:dyDescent="0.35">
      <c r="A39" s="209" t="s">
        <v>58</v>
      </c>
      <c r="B39" s="208" t="s">
        <v>59</v>
      </c>
      <c r="C39" s="208"/>
      <c r="D39" s="205"/>
      <c r="E39" s="205"/>
      <c r="F39" s="205"/>
      <c r="G39" s="205"/>
      <c r="H39" s="205"/>
      <c r="I39" s="205"/>
      <c r="J39" s="205"/>
      <c r="K39" s="203"/>
      <c r="L39" s="3"/>
    </row>
    <row r="40" spans="1:12" ht="21.85" customHeight="1" x14ac:dyDescent="0.35">
      <c r="A40" s="209" t="s">
        <v>60</v>
      </c>
      <c r="B40" s="208" t="s">
        <v>61</v>
      </c>
      <c r="C40" s="208"/>
      <c r="D40" s="205"/>
      <c r="E40" s="205"/>
      <c r="F40" s="205"/>
      <c r="G40" s="205"/>
      <c r="H40" s="205"/>
      <c r="I40" s="205"/>
      <c r="J40" s="205"/>
      <c r="K40" s="203"/>
      <c r="L40" s="3"/>
    </row>
    <row r="41" spans="1:12" ht="21.85" customHeight="1" x14ac:dyDescent="0.35">
      <c r="A41" s="209" t="s">
        <v>62</v>
      </c>
      <c r="B41" s="208" t="s">
        <v>149</v>
      </c>
      <c r="C41" s="208"/>
      <c r="D41" s="205"/>
      <c r="E41" s="205"/>
      <c r="F41" s="205"/>
      <c r="G41" s="205"/>
      <c r="H41" s="205"/>
      <c r="I41" s="205"/>
      <c r="J41" s="205"/>
      <c r="K41" s="203"/>
      <c r="L41" s="3"/>
    </row>
    <row r="42" spans="1:12" ht="21.85" customHeight="1" x14ac:dyDescent="0.35">
      <c r="A42" s="209" t="s">
        <v>63</v>
      </c>
      <c r="B42" s="208" t="s">
        <v>216</v>
      </c>
      <c r="C42" s="208"/>
      <c r="D42" s="205"/>
      <c r="E42" s="205"/>
      <c r="F42" s="205"/>
      <c r="G42" s="205"/>
      <c r="H42" s="205"/>
      <c r="I42" s="205"/>
      <c r="J42" s="205"/>
      <c r="K42" s="203"/>
      <c r="L42" s="3"/>
    </row>
    <row r="43" spans="1:12" ht="21.85" customHeight="1" x14ac:dyDescent="0.35">
      <c r="A43" s="209" t="s">
        <v>64</v>
      </c>
      <c r="B43" s="208" t="s">
        <v>65</v>
      </c>
      <c r="C43" s="208"/>
      <c r="D43" s="205"/>
      <c r="E43" s="205"/>
      <c r="F43" s="205"/>
      <c r="G43" s="205"/>
      <c r="H43" s="205"/>
      <c r="I43" s="205"/>
      <c r="J43" s="205"/>
      <c r="K43" s="203"/>
      <c r="L43" s="3"/>
    </row>
    <row r="44" spans="1:12" ht="21.85" customHeight="1" x14ac:dyDescent="0.35">
      <c r="A44" s="209" t="s">
        <v>66</v>
      </c>
      <c r="B44" s="208" t="s">
        <v>230</v>
      </c>
      <c r="C44" s="208"/>
      <c r="D44" s="205"/>
      <c r="E44" s="205"/>
      <c r="F44" s="212"/>
      <c r="G44" s="212"/>
      <c r="H44" s="212"/>
      <c r="I44" s="212"/>
      <c r="J44" s="205"/>
      <c r="K44" s="203"/>
      <c r="L44" s="3"/>
    </row>
    <row r="45" spans="1:12" ht="21.85" customHeight="1" x14ac:dyDescent="0.35">
      <c r="A45" s="209" t="s">
        <v>67</v>
      </c>
      <c r="B45" s="208" t="s">
        <v>68</v>
      </c>
      <c r="C45" s="208"/>
      <c r="D45" s="205"/>
      <c r="E45" s="205"/>
      <c r="F45" s="205"/>
      <c r="G45" s="205"/>
      <c r="H45" s="205"/>
      <c r="I45" s="205"/>
      <c r="J45" s="205"/>
      <c r="K45" s="203"/>
      <c r="L45" s="3"/>
    </row>
  </sheetData>
  <pageMargins left="0.7" right="0.7" top="0.75" bottom="0.75" header="0.3" footer="0.3"/>
  <pageSetup paperSize="9" scale="80" fitToHeight="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4B3A8-50D6-475A-914E-1D42EBE8BB44}">
  <sheetPr>
    <pageSetUpPr fitToPage="1"/>
  </sheetPr>
  <dimension ref="A1:H42"/>
  <sheetViews>
    <sheetView showGridLines="0" workbookViewId="0">
      <selection sqref="A1:G1"/>
    </sheetView>
  </sheetViews>
  <sheetFormatPr defaultColWidth="8.86328125" defaultRowHeight="14.25" x14ac:dyDescent="0.45"/>
  <cols>
    <col min="1" max="1" width="5.265625" style="120" customWidth="1"/>
    <col min="2" max="2" width="28.73046875" customWidth="1"/>
    <col min="3" max="3" width="15" customWidth="1"/>
    <col min="5" max="5" width="7.1328125" customWidth="1"/>
    <col min="6" max="6" width="13.265625" customWidth="1"/>
    <col min="7" max="7" width="15.3984375" customWidth="1"/>
    <col min="253" max="253" width="1.265625" customWidth="1"/>
    <col min="254" max="254" width="5.265625" customWidth="1"/>
    <col min="255" max="255" width="28.73046875" customWidth="1"/>
    <col min="256" max="256" width="15" customWidth="1"/>
    <col min="258" max="258" width="7.1328125" customWidth="1"/>
    <col min="259" max="259" width="13.265625" customWidth="1"/>
    <col min="260" max="260" width="15.3984375" customWidth="1"/>
    <col min="509" max="509" width="1.265625" customWidth="1"/>
    <col min="510" max="510" width="5.265625" customWidth="1"/>
    <col min="511" max="511" width="28.73046875" customWidth="1"/>
    <col min="512" max="512" width="15" customWidth="1"/>
    <col min="514" max="514" width="7.1328125" customWidth="1"/>
    <col min="515" max="515" width="13.265625" customWidth="1"/>
    <col min="516" max="516" width="15.3984375" customWidth="1"/>
    <col min="765" max="765" width="1.265625" customWidth="1"/>
    <col min="766" max="766" width="5.265625" customWidth="1"/>
    <col min="767" max="767" width="28.73046875" customWidth="1"/>
    <col min="768" max="768" width="15" customWidth="1"/>
    <col min="770" max="770" width="7.1328125" customWidth="1"/>
    <col min="771" max="771" width="13.265625" customWidth="1"/>
    <col min="772" max="772" width="15.3984375" customWidth="1"/>
    <col min="1021" max="1021" width="1.265625" customWidth="1"/>
    <col min="1022" max="1022" width="5.265625" customWidth="1"/>
    <col min="1023" max="1023" width="28.73046875" customWidth="1"/>
    <col min="1024" max="1024" width="15" customWidth="1"/>
    <col min="1026" max="1026" width="7.1328125" customWidth="1"/>
    <col min="1027" max="1027" width="13.265625" customWidth="1"/>
    <col min="1028" max="1028" width="15.3984375" customWidth="1"/>
    <col min="1277" max="1277" width="1.265625" customWidth="1"/>
    <col min="1278" max="1278" width="5.265625" customWidth="1"/>
    <col min="1279" max="1279" width="28.73046875" customWidth="1"/>
    <col min="1280" max="1280" width="15" customWidth="1"/>
    <col min="1282" max="1282" width="7.1328125" customWidth="1"/>
    <col min="1283" max="1283" width="13.265625" customWidth="1"/>
    <col min="1284" max="1284" width="15.3984375" customWidth="1"/>
    <col min="1533" max="1533" width="1.265625" customWidth="1"/>
    <col min="1534" max="1534" width="5.265625" customWidth="1"/>
    <col min="1535" max="1535" width="28.73046875" customWidth="1"/>
    <col min="1536" max="1536" width="15" customWidth="1"/>
    <col min="1538" max="1538" width="7.1328125" customWidth="1"/>
    <col min="1539" max="1539" width="13.265625" customWidth="1"/>
    <col min="1540" max="1540" width="15.3984375" customWidth="1"/>
    <col min="1789" max="1789" width="1.265625" customWidth="1"/>
    <col min="1790" max="1790" width="5.265625" customWidth="1"/>
    <col min="1791" max="1791" width="28.73046875" customWidth="1"/>
    <col min="1792" max="1792" width="15" customWidth="1"/>
    <col min="1794" max="1794" width="7.1328125" customWidth="1"/>
    <col min="1795" max="1795" width="13.265625" customWidth="1"/>
    <col min="1796" max="1796" width="15.3984375" customWidth="1"/>
    <col min="2045" max="2045" width="1.265625" customWidth="1"/>
    <col min="2046" max="2046" width="5.265625" customWidth="1"/>
    <col min="2047" max="2047" width="28.73046875" customWidth="1"/>
    <col min="2048" max="2048" width="15" customWidth="1"/>
    <col min="2050" max="2050" width="7.1328125" customWidth="1"/>
    <col min="2051" max="2051" width="13.265625" customWidth="1"/>
    <col min="2052" max="2052" width="15.3984375" customWidth="1"/>
    <col min="2301" max="2301" width="1.265625" customWidth="1"/>
    <col min="2302" max="2302" width="5.265625" customWidth="1"/>
    <col min="2303" max="2303" width="28.73046875" customWidth="1"/>
    <col min="2304" max="2304" width="15" customWidth="1"/>
    <col min="2306" max="2306" width="7.1328125" customWidth="1"/>
    <col min="2307" max="2307" width="13.265625" customWidth="1"/>
    <col min="2308" max="2308" width="15.3984375" customWidth="1"/>
    <col min="2557" max="2557" width="1.265625" customWidth="1"/>
    <col min="2558" max="2558" width="5.265625" customWidth="1"/>
    <col min="2559" max="2559" width="28.73046875" customWidth="1"/>
    <col min="2560" max="2560" width="15" customWidth="1"/>
    <col min="2562" max="2562" width="7.1328125" customWidth="1"/>
    <col min="2563" max="2563" width="13.265625" customWidth="1"/>
    <col min="2564" max="2564" width="15.3984375" customWidth="1"/>
    <col min="2813" max="2813" width="1.265625" customWidth="1"/>
    <col min="2814" max="2814" width="5.265625" customWidth="1"/>
    <col min="2815" max="2815" width="28.73046875" customWidth="1"/>
    <col min="2816" max="2816" width="15" customWidth="1"/>
    <col min="2818" max="2818" width="7.1328125" customWidth="1"/>
    <col min="2819" max="2819" width="13.265625" customWidth="1"/>
    <col min="2820" max="2820" width="15.3984375" customWidth="1"/>
    <col min="3069" max="3069" width="1.265625" customWidth="1"/>
    <col min="3070" max="3070" width="5.265625" customWidth="1"/>
    <col min="3071" max="3071" width="28.73046875" customWidth="1"/>
    <col min="3072" max="3072" width="15" customWidth="1"/>
    <col min="3074" max="3074" width="7.1328125" customWidth="1"/>
    <col min="3075" max="3075" width="13.265625" customWidth="1"/>
    <col min="3076" max="3076" width="15.3984375" customWidth="1"/>
    <col min="3325" max="3325" width="1.265625" customWidth="1"/>
    <col min="3326" max="3326" width="5.265625" customWidth="1"/>
    <col min="3327" max="3327" width="28.73046875" customWidth="1"/>
    <col min="3328" max="3328" width="15" customWidth="1"/>
    <col min="3330" max="3330" width="7.1328125" customWidth="1"/>
    <col min="3331" max="3331" width="13.265625" customWidth="1"/>
    <col min="3332" max="3332" width="15.3984375" customWidth="1"/>
    <col min="3581" max="3581" width="1.265625" customWidth="1"/>
    <col min="3582" max="3582" width="5.265625" customWidth="1"/>
    <col min="3583" max="3583" width="28.73046875" customWidth="1"/>
    <col min="3584" max="3584" width="15" customWidth="1"/>
    <col min="3586" max="3586" width="7.1328125" customWidth="1"/>
    <col min="3587" max="3587" width="13.265625" customWidth="1"/>
    <col min="3588" max="3588" width="15.3984375" customWidth="1"/>
    <col min="3837" max="3837" width="1.265625" customWidth="1"/>
    <col min="3838" max="3838" width="5.265625" customWidth="1"/>
    <col min="3839" max="3839" width="28.73046875" customWidth="1"/>
    <col min="3840" max="3840" width="15" customWidth="1"/>
    <col min="3842" max="3842" width="7.1328125" customWidth="1"/>
    <col min="3843" max="3843" width="13.265625" customWidth="1"/>
    <col min="3844" max="3844" width="15.3984375" customWidth="1"/>
    <col min="4093" max="4093" width="1.265625" customWidth="1"/>
    <col min="4094" max="4094" width="5.265625" customWidth="1"/>
    <col min="4095" max="4095" width="28.73046875" customWidth="1"/>
    <col min="4096" max="4096" width="15" customWidth="1"/>
    <col min="4098" max="4098" width="7.1328125" customWidth="1"/>
    <col min="4099" max="4099" width="13.265625" customWidth="1"/>
    <col min="4100" max="4100" width="15.3984375" customWidth="1"/>
    <col min="4349" max="4349" width="1.265625" customWidth="1"/>
    <col min="4350" max="4350" width="5.265625" customWidth="1"/>
    <col min="4351" max="4351" width="28.73046875" customWidth="1"/>
    <col min="4352" max="4352" width="15" customWidth="1"/>
    <col min="4354" max="4354" width="7.1328125" customWidth="1"/>
    <col min="4355" max="4355" width="13.265625" customWidth="1"/>
    <col min="4356" max="4356" width="15.3984375" customWidth="1"/>
    <col min="4605" max="4605" width="1.265625" customWidth="1"/>
    <col min="4606" max="4606" width="5.265625" customWidth="1"/>
    <col min="4607" max="4607" width="28.73046875" customWidth="1"/>
    <col min="4608" max="4608" width="15" customWidth="1"/>
    <col min="4610" max="4610" width="7.1328125" customWidth="1"/>
    <col min="4611" max="4611" width="13.265625" customWidth="1"/>
    <col min="4612" max="4612" width="15.3984375" customWidth="1"/>
    <col min="4861" max="4861" width="1.265625" customWidth="1"/>
    <col min="4862" max="4862" width="5.265625" customWidth="1"/>
    <col min="4863" max="4863" width="28.73046875" customWidth="1"/>
    <col min="4864" max="4864" width="15" customWidth="1"/>
    <col min="4866" max="4866" width="7.1328125" customWidth="1"/>
    <col min="4867" max="4867" width="13.265625" customWidth="1"/>
    <col min="4868" max="4868" width="15.3984375" customWidth="1"/>
    <col min="5117" max="5117" width="1.265625" customWidth="1"/>
    <col min="5118" max="5118" width="5.265625" customWidth="1"/>
    <col min="5119" max="5119" width="28.73046875" customWidth="1"/>
    <col min="5120" max="5120" width="15" customWidth="1"/>
    <col min="5122" max="5122" width="7.1328125" customWidth="1"/>
    <col min="5123" max="5123" width="13.265625" customWidth="1"/>
    <col min="5124" max="5124" width="15.3984375" customWidth="1"/>
    <col min="5373" max="5373" width="1.265625" customWidth="1"/>
    <col min="5374" max="5374" width="5.265625" customWidth="1"/>
    <col min="5375" max="5375" width="28.73046875" customWidth="1"/>
    <col min="5376" max="5376" width="15" customWidth="1"/>
    <col min="5378" max="5378" width="7.1328125" customWidth="1"/>
    <col min="5379" max="5379" width="13.265625" customWidth="1"/>
    <col min="5380" max="5380" width="15.3984375" customWidth="1"/>
    <col min="5629" max="5629" width="1.265625" customWidth="1"/>
    <col min="5630" max="5630" width="5.265625" customWidth="1"/>
    <col min="5631" max="5631" width="28.73046875" customWidth="1"/>
    <col min="5632" max="5632" width="15" customWidth="1"/>
    <col min="5634" max="5634" width="7.1328125" customWidth="1"/>
    <col min="5635" max="5635" width="13.265625" customWidth="1"/>
    <col min="5636" max="5636" width="15.3984375" customWidth="1"/>
    <col min="5885" max="5885" width="1.265625" customWidth="1"/>
    <col min="5886" max="5886" width="5.265625" customWidth="1"/>
    <col min="5887" max="5887" width="28.73046875" customWidth="1"/>
    <col min="5888" max="5888" width="15" customWidth="1"/>
    <col min="5890" max="5890" width="7.1328125" customWidth="1"/>
    <col min="5891" max="5891" width="13.265625" customWidth="1"/>
    <col min="5892" max="5892" width="15.3984375" customWidth="1"/>
    <col min="6141" max="6141" width="1.265625" customWidth="1"/>
    <col min="6142" max="6142" width="5.265625" customWidth="1"/>
    <col min="6143" max="6143" width="28.73046875" customWidth="1"/>
    <col min="6144" max="6144" width="15" customWidth="1"/>
    <col min="6146" max="6146" width="7.1328125" customWidth="1"/>
    <col min="6147" max="6147" width="13.265625" customWidth="1"/>
    <col min="6148" max="6148" width="15.3984375" customWidth="1"/>
    <col min="6397" max="6397" width="1.265625" customWidth="1"/>
    <col min="6398" max="6398" width="5.265625" customWidth="1"/>
    <col min="6399" max="6399" width="28.73046875" customWidth="1"/>
    <col min="6400" max="6400" width="15" customWidth="1"/>
    <col min="6402" max="6402" width="7.1328125" customWidth="1"/>
    <col min="6403" max="6403" width="13.265625" customWidth="1"/>
    <col min="6404" max="6404" width="15.3984375" customWidth="1"/>
    <col min="6653" max="6653" width="1.265625" customWidth="1"/>
    <col min="6654" max="6654" width="5.265625" customWidth="1"/>
    <col min="6655" max="6655" width="28.73046875" customWidth="1"/>
    <col min="6656" max="6656" width="15" customWidth="1"/>
    <col min="6658" max="6658" width="7.1328125" customWidth="1"/>
    <col min="6659" max="6659" width="13.265625" customWidth="1"/>
    <col min="6660" max="6660" width="15.3984375" customWidth="1"/>
    <col min="6909" max="6909" width="1.265625" customWidth="1"/>
    <col min="6910" max="6910" width="5.265625" customWidth="1"/>
    <col min="6911" max="6911" width="28.73046875" customWidth="1"/>
    <col min="6912" max="6912" width="15" customWidth="1"/>
    <col min="6914" max="6914" width="7.1328125" customWidth="1"/>
    <col min="6915" max="6915" width="13.265625" customWidth="1"/>
    <col min="6916" max="6916" width="15.3984375" customWidth="1"/>
    <col min="7165" max="7165" width="1.265625" customWidth="1"/>
    <col min="7166" max="7166" width="5.265625" customWidth="1"/>
    <col min="7167" max="7167" width="28.73046875" customWidth="1"/>
    <col min="7168" max="7168" width="15" customWidth="1"/>
    <col min="7170" max="7170" width="7.1328125" customWidth="1"/>
    <col min="7171" max="7171" width="13.265625" customWidth="1"/>
    <col min="7172" max="7172" width="15.3984375" customWidth="1"/>
    <col min="7421" max="7421" width="1.265625" customWidth="1"/>
    <col min="7422" max="7422" width="5.265625" customWidth="1"/>
    <col min="7423" max="7423" width="28.73046875" customWidth="1"/>
    <col min="7424" max="7424" width="15" customWidth="1"/>
    <col min="7426" max="7426" width="7.1328125" customWidth="1"/>
    <col min="7427" max="7427" width="13.265625" customWidth="1"/>
    <col min="7428" max="7428" width="15.3984375" customWidth="1"/>
    <col min="7677" max="7677" width="1.265625" customWidth="1"/>
    <col min="7678" max="7678" width="5.265625" customWidth="1"/>
    <col min="7679" max="7679" width="28.73046875" customWidth="1"/>
    <col min="7680" max="7680" width="15" customWidth="1"/>
    <col min="7682" max="7682" width="7.1328125" customWidth="1"/>
    <col min="7683" max="7683" width="13.265625" customWidth="1"/>
    <col min="7684" max="7684" width="15.3984375" customWidth="1"/>
    <col min="7933" max="7933" width="1.265625" customWidth="1"/>
    <col min="7934" max="7934" width="5.265625" customWidth="1"/>
    <col min="7935" max="7935" width="28.73046875" customWidth="1"/>
    <col min="7936" max="7936" width="15" customWidth="1"/>
    <col min="7938" max="7938" width="7.1328125" customWidth="1"/>
    <col min="7939" max="7939" width="13.265625" customWidth="1"/>
    <col min="7940" max="7940" width="15.3984375" customWidth="1"/>
    <col min="8189" max="8189" width="1.265625" customWidth="1"/>
    <col min="8190" max="8190" width="5.265625" customWidth="1"/>
    <col min="8191" max="8191" width="28.73046875" customWidth="1"/>
    <col min="8192" max="8192" width="15" customWidth="1"/>
    <col min="8194" max="8194" width="7.1328125" customWidth="1"/>
    <col min="8195" max="8195" width="13.265625" customWidth="1"/>
    <col min="8196" max="8196" width="15.3984375" customWidth="1"/>
    <col min="8445" max="8445" width="1.265625" customWidth="1"/>
    <col min="8446" max="8446" width="5.265625" customWidth="1"/>
    <col min="8447" max="8447" width="28.73046875" customWidth="1"/>
    <col min="8448" max="8448" width="15" customWidth="1"/>
    <col min="8450" max="8450" width="7.1328125" customWidth="1"/>
    <col min="8451" max="8451" width="13.265625" customWidth="1"/>
    <col min="8452" max="8452" width="15.3984375" customWidth="1"/>
    <col min="8701" max="8701" width="1.265625" customWidth="1"/>
    <col min="8702" max="8702" width="5.265625" customWidth="1"/>
    <col min="8703" max="8703" width="28.73046875" customWidth="1"/>
    <col min="8704" max="8704" width="15" customWidth="1"/>
    <col min="8706" max="8706" width="7.1328125" customWidth="1"/>
    <col min="8707" max="8707" width="13.265625" customWidth="1"/>
    <col min="8708" max="8708" width="15.3984375" customWidth="1"/>
    <col min="8957" max="8957" width="1.265625" customWidth="1"/>
    <col min="8958" max="8958" width="5.265625" customWidth="1"/>
    <col min="8959" max="8959" width="28.73046875" customWidth="1"/>
    <col min="8960" max="8960" width="15" customWidth="1"/>
    <col min="8962" max="8962" width="7.1328125" customWidth="1"/>
    <col min="8963" max="8963" width="13.265625" customWidth="1"/>
    <col min="8964" max="8964" width="15.3984375" customWidth="1"/>
    <col min="9213" max="9213" width="1.265625" customWidth="1"/>
    <col min="9214" max="9214" width="5.265625" customWidth="1"/>
    <col min="9215" max="9215" width="28.73046875" customWidth="1"/>
    <col min="9216" max="9216" width="15" customWidth="1"/>
    <col min="9218" max="9218" width="7.1328125" customWidth="1"/>
    <col min="9219" max="9219" width="13.265625" customWidth="1"/>
    <col min="9220" max="9220" width="15.3984375" customWidth="1"/>
    <col min="9469" max="9469" width="1.265625" customWidth="1"/>
    <col min="9470" max="9470" width="5.265625" customWidth="1"/>
    <col min="9471" max="9471" width="28.73046875" customWidth="1"/>
    <col min="9472" max="9472" width="15" customWidth="1"/>
    <col min="9474" max="9474" width="7.1328125" customWidth="1"/>
    <col min="9475" max="9475" width="13.265625" customWidth="1"/>
    <col min="9476" max="9476" width="15.3984375" customWidth="1"/>
    <col min="9725" max="9725" width="1.265625" customWidth="1"/>
    <col min="9726" max="9726" width="5.265625" customWidth="1"/>
    <col min="9727" max="9727" width="28.73046875" customWidth="1"/>
    <col min="9728" max="9728" width="15" customWidth="1"/>
    <col min="9730" max="9730" width="7.1328125" customWidth="1"/>
    <col min="9731" max="9731" width="13.265625" customWidth="1"/>
    <col min="9732" max="9732" width="15.3984375" customWidth="1"/>
    <col min="9981" max="9981" width="1.265625" customWidth="1"/>
    <col min="9982" max="9982" width="5.265625" customWidth="1"/>
    <col min="9983" max="9983" width="28.73046875" customWidth="1"/>
    <col min="9984" max="9984" width="15" customWidth="1"/>
    <col min="9986" max="9986" width="7.1328125" customWidth="1"/>
    <col min="9987" max="9987" width="13.265625" customWidth="1"/>
    <col min="9988" max="9988" width="15.3984375" customWidth="1"/>
    <col min="10237" max="10237" width="1.265625" customWidth="1"/>
    <col min="10238" max="10238" width="5.265625" customWidth="1"/>
    <col min="10239" max="10239" width="28.73046875" customWidth="1"/>
    <col min="10240" max="10240" width="15" customWidth="1"/>
    <col min="10242" max="10242" width="7.1328125" customWidth="1"/>
    <col min="10243" max="10243" width="13.265625" customWidth="1"/>
    <col min="10244" max="10244" width="15.3984375" customWidth="1"/>
    <col min="10493" max="10493" width="1.265625" customWidth="1"/>
    <col min="10494" max="10494" width="5.265625" customWidth="1"/>
    <col min="10495" max="10495" width="28.73046875" customWidth="1"/>
    <col min="10496" max="10496" width="15" customWidth="1"/>
    <col min="10498" max="10498" width="7.1328125" customWidth="1"/>
    <col min="10499" max="10499" width="13.265625" customWidth="1"/>
    <col min="10500" max="10500" width="15.3984375" customWidth="1"/>
    <col min="10749" max="10749" width="1.265625" customWidth="1"/>
    <col min="10750" max="10750" width="5.265625" customWidth="1"/>
    <col min="10751" max="10751" width="28.73046875" customWidth="1"/>
    <col min="10752" max="10752" width="15" customWidth="1"/>
    <col min="10754" max="10754" width="7.1328125" customWidth="1"/>
    <col min="10755" max="10755" width="13.265625" customWidth="1"/>
    <col min="10756" max="10756" width="15.3984375" customWidth="1"/>
    <col min="11005" max="11005" width="1.265625" customWidth="1"/>
    <col min="11006" max="11006" width="5.265625" customWidth="1"/>
    <col min="11007" max="11007" width="28.73046875" customWidth="1"/>
    <col min="11008" max="11008" width="15" customWidth="1"/>
    <col min="11010" max="11010" width="7.1328125" customWidth="1"/>
    <col min="11011" max="11011" width="13.265625" customWidth="1"/>
    <col min="11012" max="11012" width="15.3984375" customWidth="1"/>
    <col min="11261" max="11261" width="1.265625" customWidth="1"/>
    <col min="11262" max="11262" width="5.265625" customWidth="1"/>
    <col min="11263" max="11263" width="28.73046875" customWidth="1"/>
    <col min="11264" max="11264" width="15" customWidth="1"/>
    <col min="11266" max="11266" width="7.1328125" customWidth="1"/>
    <col min="11267" max="11267" width="13.265625" customWidth="1"/>
    <col min="11268" max="11268" width="15.3984375" customWidth="1"/>
    <col min="11517" max="11517" width="1.265625" customWidth="1"/>
    <col min="11518" max="11518" width="5.265625" customWidth="1"/>
    <col min="11519" max="11519" width="28.73046875" customWidth="1"/>
    <col min="11520" max="11520" width="15" customWidth="1"/>
    <col min="11522" max="11522" width="7.1328125" customWidth="1"/>
    <col min="11523" max="11523" width="13.265625" customWidth="1"/>
    <col min="11524" max="11524" width="15.3984375" customWidth="1"/>
    <col min="11773" max="11773" width="1.265625" customWidth="1"/>
    <col min="11774" max="11774" width="5.265625" customWidth="1"/>
    <col min="11775" max="11775" width="28.73046875" customWidth="1"/>
    <col min="11776" max="11776" width="15" customWidth="1"/>
    <col min="11778" max="11778" width="7.1328125" customWidth="1"/>
    <col min="11779" max="11779" width="13.265625" customWidth="1"/>
    <col min="11780" max="11780" width="15.3984375" customWidth="1"/>
    <col min="12029" max="12029" width="1.265625" customWidth="1"/>
    <col min="12030" max="12030" width="5.265625" customWidth="1"/>
    <col min="12031" max="12031" width="28.73046875" customWidth="1"/>
    <col min="12032" max="12032" width="15" customWidth="1"/>
    <col min="12034" max="12034" width="7.1328125" customWidth="1"/>
    <col min="12035" max="12035" width="13.265625" customWidth="1"/>
    <col min="12036" max="12036" width="15.3984375" customWidth="1"/>
    <col min="12285" max="12285" width="1.265625" customWidth="1"/>
    <col min="12286" max="12286" width="5.265625" customWidth="1"/>
    <col min="12287" max="12287" width="28.73046875" customWidth="1"/>
    <col min="12288" max="12288" width="15" customWidth="1"/>
    <col min="12290" max="12290" width="7.1328125" customWidth="1"/>
    <col min="12291" max="12291" width="13.265625" customWidth="1"/>
    <col min="12292" max="12292" width="15.3984375" customWidth="1"/>
    <col min="12541" max="12541" width="1.265625" customWidth="1"/>
    <col min="12542" max="12542" width="5.265625" customWidth="1"/>
    <col min="12543" max="12543" width="28.73046875" customWidth="1"/>
    <col min="12544" max="12544" width="15" customWidth="1"/>
    <col min="12546" max="12546" width="7.1328125" customWidth="1"/>
    <col min="12547" max="12547" width="13.265625" customWidth="1"/>
    <col min="12548" max="12548" width="15.3984375" customWidth="1"/>
    <col min="12797" max="12797" width="1.265625" customWidth="1"/>
    <col min="12798" max="12798" width="5.265625" customWidth="1"/>
    <col min="12799" max="12799" width="28.73046875" customWidth="1"/>
    <col min="12800" max="12800" width="15" customWidth="1"/>
    <col min="12802" max="12802" width="7.1328125" customWidth="1"/>
    <col min="12803" max="12803" width="13.265625" customWidth="1"/>
    <col min="12804" max="12804" width="15.3984375" customWidth="1"/>
    <col min="13053" max="13053" width="1.265625" customWidth="1"/>
    <col min="13054" max="13054" width="5.265625" customWidth="1"/>
    <col min="13055" max="13055" width="28.73046875" customWidth="1"/>
    <col min="13056" max="13056" width="15" customWidth="1"/>
    <col min="13058" max="13058" width="7.1328125" customWidth="1"/>
    <col min="13059" max="13059" width="13.265625" customWidth="1"/>
    <col min="13060" max="13060" width="15.3984375" customWidth="1"/>
    <col min="13309" max="13309" width="1.265625" customWidth="1"/>
    <col min="13310" max="13310" width="5.265625" customWidth="1"/>
    <col min="13311" max="13311" width="28.73046875" customWidth="1"/>
    <col min="13312" max="13312" width="15" customWidth="1"/>
    <col min="13314" max="13314" width="7.1328125" customWidth="1"/>
    <col min="13315" max="13315" width="13.265625" customWidth="1"/>
    <col min="13316" max="13316" width="15.3984375" customWidth="1"/>
    <col min="13565" max="13565" width="1.265625" customWidth="1"/>
    <col min="13566" max="13566" width="5.265625" customWidth="1"/>
    <col min="13567" max="13567" width="28.73046875" customWidth="1"/>
    <col min="13568" max="13568" width="15" customWidth="1"/>
    <col min="13570" max="13570" width="7.1328125" customWidth="1"/>
    <col min="13571" max="13571" width="13.265625" customWidth="1"/>
    <col min="13572" max="13572" width="15.3984375" customWidth="1"/>
    <col min="13821" max="13821" width="1.265625" customWidth="1"/>
    <col min="13822" max="13822" width="5.265625" customWidth="1"/>
    <col min="13823" max="13823" width="28.73046875" customWidth="1"/>
    <col min="13824" max="13824" width="15" customWidth="1"/>
    <col min="13826" max="13826" width="7.1328125" customWidth="1"/>
    <col min="13827" max="13827" width="13.265625" customWidth="1"/>
    <col min="13828" max="13828" width="15.3984375" customWidth="1"/>
    <col min="14077" max="14077" width="1.265625" customWidth="1"/>
    <col min="14078" max="14078" width="5.265625" customWidth="1"/>
    <col min="14079" max="14079" width="28.73046875" customWidth="1"/>
    <col min="14080" max="14080" width="15" customWidth="1"/>
    <col min="14082" max="14082" width="7.1328125" customWidth="1"/>
    <col min="14083" max="14083" width="13.265625" customWidth="1"/>
    <col min="14084" max="14084" width="15.3984375" customWidth="1"/>
    <col min="14333" max="14333" width="1.265625" customWidth="1"/>
    <col min="14334" max="14334" width="5.265625" customWidth="1"/>
    <col min="14335" max="14335" width="28.73046875" customWidth="1"/>
    <col min="14336" max="14336" width="15" customWidth="1"/>
    <col min="14338" max="14338" width="7.1328125" customWidth="1"/>
    <col min="14339" max="14339" width="13.265625" customWidth="1"/>
    <col min="14340" max="14340" width="15.3984375" customWidth="1"/>
    <col min="14589" max="14589" width="1.265625" customWidth="1"/>
    <col min="14590" max="14590" width="5.265625" customWidth="1"/>
    <col min="14591" max="14591" width="28.73046875" customWidth="1"/>
    <col min="14592" max="14592" width="15" customWidth="1"/>
    <col min="14594" max="14594" width="7.1328125" customWidth="1"/>
    <col min="14595" max="14595" width="13.265625" customWidth="1"/>
    <col min="14596" max="14596" width="15.3984375" customWidth="1"/>
    <col min="14845" max="14845" width="1.265625" customWidth="1"/>
    <col min="14846" max="14846" width="5.265625" customWidth="1"/>
    <col min="14847" max="14847" width="28.73046875" customWidth="1"/>
    <col min="14848" max="14848" width="15" customWidth="1"/>
    <col min="14850" max="14850" width="7.1328125" customWidth="1"/>
    <col min="14851" max="14851" width="13.265625" customWidth="1"/>
    <col min="14852" max="14852" width="15.3984375" customWidth="1"/>
    <col min="15101" max="15101" width="1.265625" customWidth="1"/>
    <col min="15102" max="15102" width="5.265625" customWidth="1"/>
    <col min="15103" max="15103" width="28.73046875" customWidth="1"/>
    <col min="15104" max="15104" width="15" customWidth="1"/>
    <col min="15106" max="15106" width="7.1328125" customWidth="1"/>
    <col min="15107" max="15107" width="13.265625" customWidth="1"/>
    <col min="15108" max="15108" width="15.3984375" customWidth="1"/>
    <col min="15357" max="15357" width="1.265625" customWidth="1"/>
    <col min="15358" max="15358" width="5.265625" customWidth="1"/>
    <col min="15359" max="15359" width="28.73046875" customWidth="1"/>
    <col min="15360" max="15360" width="15" customWidth="1"/>
    <col min="15362" max="15362" width="7.1328125" customWidth="1"/>
    <col min="15363" max="15363" width="13.265625" customWidth="1"/>
    <col min="15364" max="15364" width="15.3984375" customWidth="1"/>
    <col min="15613" max="15613" width="1.265625" customWidth="1"/>
    <col min="15614" max="15614" width="5.265625" customWidth="1"/>
    <col min="15615" max="15615" width="28.73046875" customWidth="1"/>
    <col min="15616" max="15616" width="15" customWidth="1"/>
    <col min="15618" max="15618" width="7.1328125" customWidth="1"/>
    <col min="15619" max="15619" width="13.265625" customWidth="1"/>
    <col min="15620" max="15620" width="15.3984375" customWidth="1"/>
    <col min="15869" max="15869" width="1.265625" customWidth="1"/>
    <col min="15870" max="15870" width="5.265625" customWidth="1"/>
    <col min="15871" max="15871" width="28.73046875" customWidth="1"/>
    <col min="15872" max="15872" width="15" customWidth="1"/>
    <col min="15874" max="15874" width="7.1328125" customWidth="1"/>
    <col min="15875" max="15875" width="13.265625" customWidth="1"/>
    <col min="15876" max="15876" width="15.3984375" customWidth="1"/>
    <col min="16125" max="16125" width="1.265625" customWidth="1"/>
    <col min="16126" max="16126" width="5.265625" customWidth="1"/>
    <col min="16127" max="16127" width="28.73046875" customWidth="1"/>
    <col min="16128" max="16128" width="15" customWidth="1"/>
    <col min="16130" max="16130" width="7.1328125" customWidth="1"/>
    <col min="16131" max="16131" width="13.265625" customWidth="1"/>
    <col min="16132" max="16132" width="15.3984375" customWidth="1"/>
  </cols>
  <sheetData>
    <row r="1" spans="1:8" ht="15.75" thickBot="1" x14ac:dyDescent="0.5">
      <c r="A1" s="230" t="s">
        <v>156</v>
      </c>
      <c r="B1" s="231"/>
      <c r="C1" s="231"/>
      <c r="D1" s="231"/>
      <c r="E1" s="231"/>
      <c r="F1" s="231"/>
      <c r="G1" s="232"/>
      <c r="H1" s="94" t="s">
        <v>177</v>
      </c>
    </row>
    <row r="2" spans="1:8" x14ac:dyDescent="0.45">
      <c r="A2" s="116" t="s">
        <v>69</v>
      </c>
    </row>
    <row r="3" spans="1:8" x14ac:dyDescent="0.45">
      <c r="A3" s="116">
        <v>1</v>
      </c>
      <c r="B3" s="1" t="s">
        <v>228</v>
      </c>
      <c r="C3" s="213"/>
      <c r="D3" s="214"/>
      <c r="E3" s="214"/>
      <c r="F3" s="214"/>
      <c r="G3" s="215"/>
    </row>
    <row r="4" spans="1:8" ht="15.75" customHeight="1" x14ac:dyDescent="0.45">
      <c r="A4" s="116"/>
      <c r="C4" s="216"/>
      <c r="D4" s="217"/>
      <c r="E4" s="217"/>
      <c r="F4" s="217"/>
      <c r="G4" s="218"/>
    </row>
    <row r="5" spans="1:8" x14ac:dyDescent="0.45">
      <c r="A5" s="116">
        <v>2</v>
      </c>
      <c r="B5" s="1" t="s">
        <v>70</v>
      </c>
      <c r="C5" s="213"/>
      <c r="D5" s="214"/>
      <c r="E5" s="214"/>
      <c r="F5" s="214"/>
      <c r="G5" s="215"/>
    </row>
    <row r="6" spans="1:8" x14ac:dyDescent="0.45">
      <c r="A6" s="116"/>
      <c r="B6" s="1"/>
      <c r="C6" s="216"/>
      <c r="D6" s="217"/>
      <c r="E6" s="217"/>
      <c r="F6" s="217"/>
      <c r="G6" s="218"/>
    </row>
    <row r="7" spans="1:8" x14ac:dyDescent="0.45">
      <c r="A7" s="116">
        <v>3</v>
      </c>
      <c r="B7" s="1" t="s">
        <v>71</v>
      </c>
      <c r="F7" s="121"/>
      <c r="H7" s="1" t="s">
        <v>155</v>
      </c>
    </row>
    <row r="8" spans="1:8" x14ac:dyDescent="0.45">
      <c r="A8" s="116">
        <v>4</v>
      </c>
      <c r="B8" s="1" t="s">
        <v>72</v>
      </c>
      <c r="F8" s="122"/>
      <c r="H8" s="1" t="s">
        <v>150</v>
      </c>
    </row>
    <row r="9" spans="1:8" ht="15" x14ac:dyDescent="0.45">
      <c r="A9" s="116">
        <v>5</v>
      </c>
      <c r="B9" s="1" t="s">
        <v>73</v>
      </c>
      <c r="C9" t="s">
        <v>74</v>
      </c>
      <c r="F9" s="122"/>
      <c r="H9" s="1"/>
    </row>
    <row r="10" spans="1:8" x14ac:dyDescent="0.45">
      <c r="A10" s="116">
        <v>6</v>
      </c>
      <c r="B10" s="1" t="s">
        <v>75</v>
      </c>
      <c r="C10" s="3" t="s">
        <v>76</v>
      </c>
      <c r="F10" s="122"/>
      <c r="H10" s="1" t="s">
        <v>151</v>
      </c>
    </row>
    <row r="11" spans="1:8" x14ac:dyDescent="0.45">
      <c r="A11" s="116">
        <v>7</v>
      </c>
      <c r="B11" s="1" t="s">
        <v>77</v>
      </c>
      <c r="C11" s="213"/>
      <c r="D11" s="219"/>
      <c r="E11" s="219"/>
      <c r="F11" s="219"/>
      <c r="G11" s="220"/>
      <c r="H11" s="1"/>
    </row>
    <row r="12" spans="1:8" x14ac:dyDescent="0.45">
      <c r="A12" s="116"/>
      <c r="B12" s="1"/>
      <c r="C12" s="221"/>
      <c r="D12" s="222"/>
      <c r="E12" s="222"/>
      <c r="F12" s="222"/>
      <c r="G12" s="223"/>
      <c r="H12" s="1"/>
    </row>
    <row r="13" spans="1:8" x14ac:dyDescent="0.45">
      <c r="A13" s="117"/>
      <c r="B13" s="1"/>
      <c r="C13" s="224"/>
      <c r="D13" s="222"/>
      <c r="E13" s="222"/>
      <c r="F13" s="222"/>
      <c r="G13" s="223"/>
      <c r="H13" s="1"/>
    </row>
    <row r="14" spans="1:8" x14ac:dyDescent="0.45">
      <c r="A14" s="118"/>
      <c r="C14" s="225"/>
      <c r="D14" s="226"/>
      <c r="E14" s="226"/>
      <c r="F14" s="226"/>
      <c r="G14" s="227"/>
      <c r="H14" s="1"/>
    </row>
    <row r="15" spans="1:8" x14ac:dyDescent="0.45">
      <c r="A15" s="116">
        <v>8</v>
      </c>
      <c r="B15" s="1" t="s">
        <v>78</v>
      </c>
      <c r="F15" s="122"/>
      <c r="H15" s="1" t="s">
        <v>152</v>
      </c>
    </row>
    <row r="16" spans="1:8" x14ac:dyDescent="0.45">
      <c r="A16" s="118"/>
      <c r="B16" s="123" t="s">
        <v>79</v>
      </c>
      <c r="C16" s="124"/>
      <c r="D16" s="125"/>
      <c r="F16" s="4" t="s">
        <v>80</v>
      </c>
      <c r="H16" s="1"/>
    </row>
    <row r="17" spans="1:8" x14ac:dyDescent="0.45">
      <c r="A17" s="116">
        <v>9</v>
      </c>
      <c r="B17" s="5" t="s">
        <v>81</v>
      </c>
      <c r="C17" s="6"/>
      <c r="D17" s="6"/>
      <c r="E17" s="6"/>
      <c r="F17" s="131">
        <f>+Cashflow!Z16</f>
        <v>0</v>
      </c>
      <c r="G17" s="7"/>
      <c r="H17" s="1" t="s">
        <v>153</v>
      </c>
    </row>
    <row r="18" spans="1:8" x14ac:dyDescent="0.45">
      <c r="A18" s="116">
        <v>10</v>
      </c>
      <c r="B18" s="126" t="s">
        <v>82</v>
      </c>
      <c r="C18" s="127"/>
      <c r="D18" s="127"/>
      <c r="E18" s="127"/>
      <c r="F18" s="127"/>
      <c r="G18" s="131">
        <f>+Cashflow!E58</f>
        <v>0</v>
      </c>
      <c r="H18" s="1"/>
    </row>
    <row r="19" spans="1:8" x14ac:dyDescent="0.45">
      <c r="A19" s="119"/>
      <c r="F19" s="129" t="s">
        <v>83</v>
      </c>
      <c r="G19" s="131">
        <f>F7</f>
        <v>0</v>
      </c>
    </row>
    <row r="20" spans="1:8" x14ac:dyDescent="0.45">
      <c r="A20" s="116">
        <v>11</v>
      </c>
      <c r="B20" s="128" t="s">
        <v>84</v>
      </c>
      <c r="G20" s="130" t="s">
        <v>85</v>
      </c>
    </row>
    <row r="21" spans="1:8" x14ac:dyDescent="0.45">
      <c r="A21" s="119"/>
      <c r="B21" s="8" t="s">
        <v>86</v>
      </c>
      <c r="C21" s="9"/>
      <c r="D21" s="10">
        <v>0</v>
      </c>
      <c r="E21" s="9"/>
      <c r="F21" s="9"/>
      <c r="G21" s="131">
        <f>+Cashflow!AA68</f>
        <v>0</v>
      </c>
    </row>
    <row r="22" spans="1:8" ht="6" customHeight="1" x14ac:dyDescent="0.45">
      <c r="A22" s="119"/>
      <c r="B22" s="11"/>
      <c r="G22" s="12"/>
    </row>
    <row r="23" spans="1:8" x14ac:dyDescent="0.45">
      <c r="A23" s="119"/>
      <c r="B23" s="11" t="s">
        <v>87</v>
      </c>
      <c r="D23" s="13">
        <v>0</v>
      </c>
      <c r="G23" s="131">
        <f>+Cashflow!AA77</f>
        <v>0</v>
      </c>
    </row>
    <row r="24" spans="1:8" ht="6" customHeight="1" x14ac:dyDescent="0.45">
      <c r="A24" s="119"/>
      <c r="B24" s="11"/>
      <c r="D24" s="13"/>
      <c r="G24" s="12"/>
    </row>
    <row r="25" spans="1:8" x14ac:dyDescent="0.45">
      <c r="A25" s="119"/>
      <c r="B25" s="14" t="s">
        <v>88</v>
      </c>
      <c r="C25" s="15"/>
      <c r="D25" s="16">
        <v>0</v>
      </c>
      <c r="E25" s="15"/>
      <c r="F25" s="15"/>
      <c r="G25" s="131">
        <f>+Cashflow!AA86</f>
        <v>0</v>
      </c>
    </row>
    <row r="26" spans="1:8" x14ac:dyDescent="0.45">
      <c r="A26" s="116">
        <v>12</v>
      </c>
      <c r="B26" s="128" t="s">
        <v>89</v>
      </c>
      <c r="C26" s="125"/>
    </row>
    <row r="27" spans="1:8" ht="6" customHeight="1" x14ac:dyDescent="0.45">
      <c r="A27" s="119"/>
      <c r="B27" s="8"/>
      <c r="C27" s="9"/>
      <c r="D27" s="9"/>
      <c r="E27" s="9"/>
      <c r="F27" s="9"/>
      <c r="G27" s="17"/>
    </row>
    <row r="28" spans="1:8" x14ac:dyDescent="0.45">
      <c r="B28" s="18" t="s">
        <v>90</v>
      </c>
      <c r="G28" s="131">
        <f>IF(F17=0,0,G18/F17)</f>
        <v>0</v>
      </c>
    </row>
    <row r="29" spans="1:8" ht="6" customHeight="1" x14ac:dyDescent="0.45">
      <c r="B29" s="11"/>
      <c r="G29" s="12"/>
    </row>
    <row r="30" spans="1:8" x14ac:dyDescent="0.45">
      <c r="B30" s="18" t="s">
        <v>91</v>
      </c>
      <c r="G30" s="132">
        <f>IF(F17=0,0,(-Cashflow!Z29+Cashflow!Z32)/Summary!F17)</f>
        <v>0</v>
      </c>
      <c r="H30" s="1" t="s">
        <v>154</v>
      </c>
    </row>
    <row r="31" spans="1:8" ht="6" customHeight="1" x14ac:dyDescent="0.45">
      <c r="B31" s="11"/>
      <c r="G31" s="12"/>
      <c r="H31" s="1"/>
    </row>
    <row r="32" spans="1:8" x14ac:dyDescent="0.45">
      <c r="B32" s="18" t="s">
        <v>92</v>
      </c>
      <c r="G32" s="132" t="e">
        <f>(-(+Cashflow!Z29+Cashflow!Z32)/Summary!F9)</f>
        <v>#DIV/0!</v>
      </c>
      <c r="H32" s="1"/>
    </row>
    <row r="33" spans="2:8" ht="6" customHeight="1" x14ac:dyDescent="0.45">
      <c r="B33" s="11"/>
      <c r="G33" s="12"/>
      <c r="H33" s="1"/>
    </row>
    <row r="34" spans="2:8" x14ac:dyDescent="0.45">
      <c r="B34" s="19" t="s">
        <v>93</v>
      </c>
      <c r="C34" s="15"/>
      <c r="D34" s="15"/>
      <c r="E34" s="15"/>
      <c r="F34" s="15"/>
      <c r="G34" s="133" t="e">
        <f>(-(Cashflow!Z29+Cashflow!Z32)/Summary!F10)</f>
        <v>#DIV/0!</v>
      </c>
      <c r="H34" s="1"/>
    </row>
    <row r="35" spans="2:8" x14ac:dyDescent="0.45">
      <c r="H35" s="1"/>
    </row>
    <row r="36" spans="2:8" x14ac:dyDescent="0.45">
      <c r="H36" s="1"/>
    </row>
    <row r="37" spans="2:8" x14ac:dyDescent="0.45">
      <c r="H37" s="1"/>
    </row>
    <row r="38" spans="2:8" x14ac:dyDescent="0.45">
      <c r="H38" s="1"/>
    </row>
    <row r="39" spans="2:8" x14ac:dyDescent="0.45">
      <c r="H39" s="1"/>
    </row>
    <row r="40" spans="2:8" x14ac:dyDescent="0.45">
      <c r="H40" s="1"/>
    </row>
    <row r="41" spans="2:8" x14ac:dyDescent="0.45">
      <c r="H41" s="1"/>
    </row>
    <row r="42" spans="2:8" x14ac:dyDescent="0.45">
      <c r="H42" s="1"/>
    </row>
  </sheetData>
  <mergeCells count="3">
    <mergeCell ref="C3:G4"/>
    <mergeCell ref="C5:G6"/>
    <mergeCell ref="C11:G14"/>
  </mergeCells>
  <dataValidations count="1">
    <dataValidation type="whole" allowBlank="1" showInputMessage="1" showErrorMessage="1" sqref="F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F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F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F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F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F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F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F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F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F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F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F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F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F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F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F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A9A7DBC9-68E8-499F-85D2-B0AAEA59B89A}">
      <formula1>5</formula1>
      <formula2>100</formula2>
    </dataValidation>
  </dataValidations>
  <pageMargins left="0.7" right="0.7" top="0.75" bottom="0.75" header="0.3" footer="0.3"/>
  <pageSetup paperSize="9" scale="92" fitToHeight="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021A2-811A-4752-9D65-8CDBE0E91BBC}">
  <sheetPr>
    <pageSetUpPr fitToPage="1"/>
  </sheetPr>
  <dimension ref="A1:AA86"/>
  <sheetViews>
    <sheetView showGridLines="0" workbookViewId="0"/>
  </sheetViews>
  <sheetFormatPr defaultColWidth="8.86328125" defaultRowHeight="14.25" x14ac:dyDescent="0.45"/>
  <cols>
    <col min="1" max="1" width="24.3984375" customWidth="1"/>
    <col min="2" max="2" width="31.265625" style="107" customWidth="1"/>
    <col min="3" max="3" width="76.19921875" style="103" customWidth="1"/>
    <col min="4" max="4" width="6" customWidth="1"/>
    <col min="5" max="5" width="13.1328125" style="61" customWidth="1"/>
    <col min="6" max="6" width="11.3984375" style="61" customWidth="1"/>
    <col min="7" max="15" width="10.73046875" style="61" customWidth="1"/>
    <col min="16" max="25" width="11" customWidth="1"/>
    <col min="26" max="26" width="12.86328125" customWidth="1"/>
    <col min="27" max="27" width="11.73046875" customWidth="1"/>
    <col min="258" max="258" width="24.3984375" customWidth="1"/>
    <col min="259" max="259" width="26" customWidth="1"/>
    <col min="260" max="260" width="7.3984375" customWidth="1"/>
    <col min="261" max="261" width="13.1328125" customWidth="1"/>
    <col min="262" max="262" width="11.3984375" bestFit="1" customWidth="1"/>
    <col min="263" max="271" width="10.73046875" customWidth="1"/>
    <col min="272" max="281" width="11" customWidth="1"/>
    <col min="282" max="282" width="12.86328125" customWidth="1"/>
    <col min="283" max="283" width="11.73046875" customWidth="1"/>
    <col min="514" max="514" width="24.3984375" customWidth="1"/>
    <col min="515" max="515" width="26" customWidth="1"/>
    <col min="516" max="516" width="7.3984375" customWidth="1"/>
    <col min="517" max="517" width="13.1328125" customWidth="1"/>
    <col min="518" max="518" width="11.3984375" bestFit="1" customWidth="1"/>
    <col min="519" max="527" width="10.73046875" customWidth="1"/>
    <col min="528" max="537" width="11" customWidth="1"/>
    <col min="538" max="538" width="12.86328125" customWidth="1"/>
    <col min="539" max="539" width="11.73046875" customWidth="1"/>
    <col min="770" max="770" width="24.3984375" customWidth="1"/>
    <col min="771" max="771" width="26" customWidth="1"/>
    <col min="772" max="772" width="7.3984375" customWidth="1"/>
    <col min="773" max="773" width="13.1328125" customWidth="1"/>
    <col min="774" max="774" width="11.3984375" bestFit="1" customWidth="1"/>
    <col min="775" max="783" width="10.73046875" customWidth="1"/>
    <col min="784" max="793" width="11" customWidth="1"/>
    <col min="794" max="794" width="12.86328125" customWidth="1"/>
    <col min="795" max="795" width="11.73046875" customWidth="1"/>
    <col min="1026" max="1026" width="24.3984375" customWidth="1"/>
    <col min="1027" max="1027" width="26" customWidth="1"/>
    <col min="1028" max="1028" width="7.3984375" customWidth="1"/>
    <col min="1029" max="1029" width="13.1328125" customWidth="1"/>
    <col min="1030" max="1030" width="11.3984375" bestFit="1" customWidth="1"/>
    <col min="1031" max="1039" width="10.73046875" customWidth="1"/>
    <col min="1040" max="1049" width="11" customWidth="1"/>
    <col min="1050" max="1050" width="12.86328125" customWidth="1"/>
    <col min="1051" max="1051" width="11.73046875" customWidth="1"/>
    <col min="1282" max="1282" width="24.3984375" customWidth="1"/>
    <col min="1283" max="1283" width="26" customWidth="1"/>
    <col min="1284" max="1284" width="7.3984375" customWidth="1"/>
    <col min="1285" max="1285" width="13.1328125" customWidth="1"/>
    <col min="1286" max="1286" width="11.3984375" bestFit="1" customWidth="1"/>
    <col min="1287" max="1295" width="10.73046875" customWidth="1"/>
    <col min="1296" max="1305" width="11" customWidth="1"/>
    <col min="1306" max="1306" width="12.86328125" customWidth="1"/>
    <col min="1307" max="1307" width="11.73046875" customWidth="1"/>
    <col min="1538" max="1538" width="24.3984375" customWidth="1"/>
    <col min="1539" max="1539" width="26" customWidth="1"/>
    <col min="1540" max="1540" width="7.3984375" customWidth="1"/>
    <col min="1541" max="1541" width="13.1328125" customWidth="1"/>
    <col min="1542" max="1542" width="11.3984375" bestFit="1" customWidth="1"/>
    <col min="1543" max="1551" width="10.73046875" customWidth="1"/>
    <col min="1552" max="1561" width="11" customWidth="1"/>
    <col min="1562" max="1562" width="12.86328125" customWidth="1"/>
    <col min="1563" max="1563" width="11.73046875" customWidth="1"/>
    <col min="1794" max="1794" width="24.3984375" customWidth="1"/>
    <col min="1795" max="1795" width="26" customWidth="1"/>
    <col min="1796" max="1796" width="7.3984375" customWidth="1"/>
    <col min="1797" max="1797" width="13.1328125" customWidth="1"/>
    <col min="1798" max="1798" width="11.3984375" bestFit="1" customWidth="1"/>
    <col min="1799" max="1807" width="10.73046875" customWidth="1"/>
    <col min="1808" max="1817" width="11" customWidth="1"/>
    <col min="1818" max="1818" width="12.86328125" customWidth="1"/>
    <col min="1819" max="1819" width="11.73046875" customWidth="1"/>
    <col min="2050" max="2050" width="24.3984375" customWidth="1"/>
    <col min="2051" max="2051" width="26" customWidth="1"/>
    <col min="2052" max="2052" width="7.3984375" customWidth="1"/>
    <col min="2053" max="2053" width="13.1328125" customWidth="1"/>
    <col min="2054" max="2054" width="11.3984375" bestFit="1" customWidth="1"/>
    <col min="2055" max="2063" width="10.73046875" customWidth="1"/>
    <col min="2064" max="2073" width="11" customWidth="1"/>
    <col min="2074" max="2074" width="12.86328125" customWidth="1"/>
    <col min="2075" max="2075" width="11.73046875" customWidth="1"/>
    <col min="2306" max="2306" width="24.3984375" customWidth="1"/>
    <col min="2307" max="2307" width="26" customWidth="1"/>
    <col min="2308" max="2308" width="7.3984375" customWidth="1"/>
    <col min="2309" max="2309" width="13.1328125" customWidth="1"/>
    <col min="2310" max="2310" width="11.3984375" bestFit="1" customWidth="1"/>
    <col min="2311" max="2319" width="10.73046875" customWidth="1"/>
    <col min="2320" max="2329" width="11" customWidth="1"/>
    <col min="2330" max="2330" width="12.86328125" customWidth="1"/>
    <col min="2331" max="2331" width="11.73046875" customWidth="1"/>
    <col min="2562" max="2562" width="24.3984375" customWidth="1"/>
    <col min="2563" max="2563" width="26" customWidth="1"/>
    <col min="2564" max="2564" width="7.3984375" customWidth="1"/>
    <col min="2565" max="2565" width="13.1328125" customWidth="1"/>
    <col min="2566" max="2566" width="11.3984375" bestFit="1" customWidth="1"/>
    <col min="2567" max="2575" width="10.73046875" customWidth="1"/>
    <col min="2576" max="2585" width="11" customWidth="1"/>
    <col min="2586" max="2586" width="12.86328125" customWidth="1"/>
    <col min="2587" max="2587" width="11.73046875" customWidth="1"/>
    <col min="2818" max="2818" width="24.3984375" customWidth="1"/>
    <col min="2819" max="2819" width="26" customWidth="1"/>
    <col min="2820" max="2820" width="7.3984375" customWidth="1"/>
    <col min="2821" max="2821" width="13.1328125" customWidth="1"/>
    <col min="2822" max="2822" width="11.3984375" bestFit="1" customWidth="1"/>
    <col min="2823" max="2831" width="10.73046875" customWidth="1"/>
    <col min="2832" max="2841" width="11" customWidth="1"/>
    <col min="2842" max="2842" width="12.86328125" customWidth="1"/>
    <col min="2843" max="2843" width="11.73046875" customWidth="1"/>
    <col min="3074" max="3074" width="24.3984375" customWidth="1"/>
    <col min="3075" max="3075" width="26" customWidth="1"/>
    <col min="3076" max="3076" width="7.3984375" customWidth="1"/>
    <col min="3077" max="3077" width="13.1328125" customWidth="1"/>
    <col min="3078" max="3078" width="11.3984375" bestFit="1" customWidth="1"/>
    <col min="3079" max="3087" width="10.73046875" customWidth="1"/>
    <col min="3088" max="3097" width="11" customWidth="1"/>
    <col min="3098" max="3098" width="12.86328125" customWidth="1"/>
    <col min="3099" max="3099" width="11.73046875" customWidth="1"/>
    <col min="3330" max="3330" width="24.3984375" customWidth="1"/>
    <col min="3331" max="3331" width="26" customWidth="1"/>
    <col min="3332" max="3332" width="7.3984375" customWidth="1"/>
    <col min="3333" max="3333" width="13.1328125" customWidth="1"/>
    <col min="3334" max="3334" width="11.3984375" bestFit="1" customWidth="1"/>
    <col min="3335" max="3343" width="10.73046875" customWidth="1"/>
    <col min="3344" max="3353" width="11" customWidth="1"/>
    <col min="3354" max="3354" width="12.86328125" customWidth="1"/>
    <col min="3355" max="3355" width="11.73046875" customWidth="1"/>
    <col min="3586" max="3586" width="24.3984375" customWidth="1"/>
    <col min="3587" max="3587" width="26" customWidth="1"/>
    <col min="3588" max="3588" width="7.3984375" customWidth="1"/>
    <col min="3589" max="3589" width="13.1328125" customWidth="1"/>
    <col min="3590" max="3590" width="11.3984375" bestFit="1" customWidth="1"/>
    <col min="3591" max="3599" width="10.73046875" customWidth="1"/>
    <col min="3600" max="3609" width="11" customWidth="1"/>
    <col min="3610" max="3610" width="12.86328125" customWidth="1"/>
    <col min="3611" max="3611" width="11.73046875" customWidth="1"/>
    <col min="3842" max="3842" width="24.3984375" customWidth="1"/>
    <col min="3843" max="3843" width="26" customWidth="1"/>
    <col min="3844" max="3844" width="7.3984375" customWidth="1"/>
    <col min="3845" max="3845" width="13.1328125" customWidth="1"/>
    <col min="3846" max="3846" width="11.3984375" bestFit="1" customWidth="1"/>
    <col min="3847" max="3855" width="10.73046875" customWidth="1"/>
    <col min="3856" max="3865" width="11" customWidth="1"/>
    <col min="3866" max="3866" width="12.86328125" customWidth="1"/>
    <col min="3867" max="3867" width="11.73046875" customWidth="1"/>
    <col min="4098" max="4098" width="24.3984375" customWidth="1"/>
    <col min="4099" max="4099" width="26" customWidth="1"/>
    <col min="4100" max="4100" width="7.3984375" customWidth="1"/>
    <col min="4101" max="4101" width="13.1328125" customWidth="1"/>
    <col min="4102" max="4102" width="11.3984375" bestFit="1" customWidth="1"/>
    <col min="4103" max="4111" width="10.73046875" customWidth="1"/>
    <col min="4112" max="4121" width="11" customWidth="1"/>
    <col min="4122" max="4122" width="12.86328125" customWidth="1"/>
    <col min="4123" max="4123" width="11.73046875" customWidth="1"/>
    <col min="4354" max="4354" width="24.3984375" customWidth="1"/>
    <col min="4355" max="4355" width="26" customWidth="1"/>
    <col min="4356" max="4356" width="7.3984375" customWidth="1"/>
    <col min="4357" max="4357" width="13.1328125" customWidth="1"/>
    <col min="4358" max="4358" width="11.3984375" bestFit="1" customWidth="1"/>
    <col min="4359" max="4367" width="10.73046875" customWidth="1"/>
    <col min="4368" max="4377" width="11" customWidth="1"/>
    <col min="4378" max="4378" width="12.86328125" customWidth="1"/>
    <col min="4379" max="4379" width="11.73046875" customWidth="1"/>
    <col min="4610" max="4610" width="24.3984375" customWidth="1"/>
    <col min="4611" max="4611" width="26" customWidth="1"/>
    <col min="4612" max="4612" width="7.3984375" customWidth="1"/>
    <col min="4613" max="4613" width="13.1328125" customWidth="1"/>
    <col min="4614" max="4614" width="11.3984375" bestFit="1" customWidth="1"/>
    <col min="4615" max="4623" width="10.73046875" customWidth="1"/>
    <col min="4624" max="4633" width="11" customWidth="1"/>
    <col min="4634" max="4634" width="12.86328125" customWidth="1"/>
    <col min="4635" max="4635" width="11.73046875" customWidth="1"/>
    <col min="4866" max="4866" width="24.3984375" customWidth="1"/>
    <col min="4867" max="4867" width="26" customWidth="1"/>
    <col min="4868" max="4868" width="7.3984375" customWidth="1"/>
    <col min="4869" max="4869" width="13.1328125" customWidth="1"/>
    <col min="4870" max="4870" width="11.3984375" bestFit="1" customWidth="1"/>
    <col min="4871" max="4879" width="10.73046875" customWidth="1"/>
    <col min="4880" max="4889" width="11" customWidth="1"/>
    <col min="4890" max="4890" width="12.86328125" customWidth="1"/>
    <col min="4891" max="4891" width="11.73046875" customWidth="1"/>
    <col min="5122" max="5122" width="24.3984375" customWidth="1"/>
    <col min="5123" max="5123" width="26" customWidth="1"/>
    <col min="5124" max="5124" width="7.3984375" customWidth="1"/>
    <col min="5125" max="5125" width="13.1328125" customWidth="1"/>
    <col min="5126" max="5126" width="11.3984375" bestFit="1" customWidth="1"/>
    <col min="5127" max="5135" width="10.73046875" customWidth="1"/>
    <col min="5136" max="5145" width="11" customWidth="1"/>
    <col min="5146" max="5146" width="12.86328125" customWidth="1"/>
    <col min="5147" max="5147" width="11.73046875" customWidth="1"/>
    <col min="5378" max="5378" width="24.3984375" customWidth="1"/>
    <col min="5379" max="5379" width="26" customWidth="1"/>
    <col min="5380" max="5380" width="7.3984375" customWidth="1"/>
    <col min="5381" max="5381" width="13.1328125" customWidth="1"/>
    <col min="5382" max="5382" width="11.3984375" bestFit="1" customWidth="1"/>
    <col min="5383" max="5391" width="10.73046875" customWidth="1"/>
    <col min="5392" max="5401" width="11" customWidth="1"/>
    <col min="5402" max="5402" width="12.86328125" customWidth="1"/>
    <col min="5403" max="5403" width="11.73046875" customWidth="1"/>
    <col min="5634" max="5634" width="24.3984375" customWidth="1"/>
    <col min="5635" max="5635" width="26" customWidth="1"/>
    <col min="5636" max="5636" width="7.3984375" customWidth="1"/>
    <col min="5637" max="5637" width="13.1328125" customWidth="1"/>
    <col min="5638" max="5638" width="11.3984375" bestFit="1" customWidth="1"/>
    <col min="5639" max="5647" width="10.73046875" customWidth="1"/>
    <col min="5648" max="5657" width="11" customWidth="1"/>
    <col min="5658" max="5658" width="12.86328125" customWidth="1"/>
    <col min="5659" max="5659" width="11.73046875" customWidth="1"/>
    <col min="5890" max="5890" width="24.3984375" customWidth="1"/>
    <col min="5891" max="5891" width="26" customWidth="1"/>
    <col min="5892" max="5892" width="7.3984375" customWidth="1"/>
    <col min="5893" max="5893" width="13.1328125" customWidth="1"/>
    <col min="5894" max="5894" width="11.3984375" bestFit="1" customWidth="1"/>
    <col min="5895" max="5903" width="10.73046875" customWidth="1"/>
    <col min="5904" max="5913" width="11" customWidth="1"/>
    <col min="5914" max="5914" width="12.86328125" customWidth="1"/>
    <col min="5915" max="5915" width="11.73046875" customWidth="1"/>
    <col min="6146" max="6146" width="24.3984375" customWidth="1"/>
    <col min="6147" max="6147" width="26" customWidth="1"/>
    <col min="6148" max="6148" width="7.3984375" customWidth="1"/>
    <col min="6149" max="6149" width="13.1328125" customWidth="1"/>
    <col min="6150" max="6150" width="11.3984375" bestFit="1" customWidth="1"/>
    <col min="6151" max="6159" width="10.73046875" customWidth="1"/>
    <col min="6160" max="6169" width="11" customWidth="1"/>
    <col min="6170" max="6170" width="12.86328125" customWidth="1"/>
    <col min="6171" max="6171" width="11.73046875" customWidth="1"/>
    <col min="6402" max="6402" width="24.3984375" customWidth="1"/>
    <col min="6403" max="6403" width="26" customWidth="1"/>
    <col min="6404" max="6404" width="7.3984375" customWidth="1"/>
    <col min="6405" max="6405" width="13.1328125" customWidth="1"/>
    <col min="6406" max="6406" width="11.3984375" bestFit="1" customWidth="1"/>
    <col min="6407" max="6415" width="10.73046875" customWidth="1"/>
    <col min="6416" max="6425" width="11" customWidth="1"/>
    <col min="6426" max="6426" width="12.86328125" customWidth="1"/>
    <col min="6427" max="6427" width="11.73046875" customWidth="1"/>
    <col min="6658" max="6658" width="24.3984375" customWidth="1"/>
    <col min="6659" max="6659" width="26" customWidth="1"/>
    <col min="6660" max="6660" width="7.3984375" customWidth="1"/>
    <col min="6661" max="6661" width="13.1328125" customWidth="1"/>
    <col min="6662" max="6662" width="11.3984375" bestFit="1" customWidth="1"/>
    <col min="6663" max="6671" width="10.73046875" customWidth="1"/>
    <col min="6672" max="6681" width="11" customWidth="1"/>
    <col min="6682" max="6682" width="12.86328125" customWidth="1"/>
    <col min="6683" max="6683" width="11.73046875" customWidth="1"/>
    <col min="6914" max="6914" width="24.3984375" customWidth="1"/>
    <col min="6915" max="6915" width="26" customWidth="1"/>
    <col min="6916" max="6916" width="7.3984375" customWidth="1"/>
    <col min="6917" max="6917" width="13.1328125" customWidth="1"/>
    <col min="6918" max="6918" width="11.3984375" bestFit="1" customWidth="1"/>
    <col min="6919" max="6927" width="10.73046875" customWidth="1"/>
    <col min="6928" max="6937" width="11" customWidth="1"/>
    <col min="6938" max="6938" width="12.86328125" customWidth="1"/>
    <col min="6939" max="6939" width="11.73046875" customWidth="1"/>
    <col min="7170" max="7170" width="24.3984375" customWidth="1"/>
    <col min="7171" max="7171" width="26" customWidth="1"/>
    <col min="7172" max="7172" width="7.3984375" customWidth="1"/>
    <col min="7173" max="7173" width="13.1328125" customWidth="1"/>
    <col min="7174" max="7174" width="11.3984375" bestFit="1" customWidth="1"/>
    <col min="7175" max="7183" width="10.73046875" customWidth="1"/>
    <col min="7184" max="7193" width="11" customWidth="1"/>
    <col min="7194" max="7194" width="12.86328125" customWidth="1"/>
    <col min="7195" max="7195" width="11.73046875" customWidth="1"/>
    <col min="7426" max="7426" width="24.3984375" customWidth="1"/>
    <col min="7427" max="7427" width="26" customWidth="1"/>
    <col min="7428" max="7428" width="7.3984375" customWidth="1"/>
    <col min="7429" max="7429" width="13.1328125" customWidth="1"/>
    <col min="7430" max="7430" width="11.3984375" bestFit="1" customWidth="1"/>
    <col min="7431" max="7439" width="10.73046875" customWidth="1"/>
    <col min="7440" max="7449" width="11" customWidth="1"/>
    <col min="7450" max="7450" width="12.86328125" customWidth="1"/>
    <col min="7451" max="7451" width="11.73046875" customWidth="1"/>
    <col min="7682" max="7682" width="24.3984375" customWidth="1"/>
    <col min="7683" max="7683" width="26" customWidth="1"/>
    <col min="7684" max="7684" width="7.3984375" customWidth="1"/>
    <col min="7685" max="7685" width="13.1328125" customWidth="1"/>
    <col min="7686" max="7686" width="11.3984375" bestFit="1" customWidth="1"/>
    <col min="7687" max="7695" width="10.73046875" customWidth="1"/>
    <col min="7696" max="7705" width="11" customWidth="1"/>
    <col min="7706" max="7706" width="12.86328125" customWidth="1"/>
    <col min="7707" max="7707" width="11.73046875" customWidth="1"/>
    <col min="7938" max="7938" width="24.3984375" customWidth="1"/>
    <col min="7939" max="7939" width="26" customWidth="1"/>
    <col min="7940" max="7940" width="7.3984375" customWidth="1"/>
    <col min="7941" max="7941" width="13.1328125" customWidth="1"/>
    <col min="7942" max="7942" width="11.3984375" bestFit="1" customWidth="1"/>
    <col min="7943" max="7951" width="10.73046875" customWidth="1"/>
    <col min="7952" max="7961" width="11" customWidth="1"/>
    <col min="7962" max="7962" width="12.86328125" customWidth="1"/>
    <col min="7963" max="7963" width="11.73046875" customWidth="1"/>
    <col min="8194" max="8194" width="24.3984375" customWidth="1"/>
    <col min="8195" max="8195" width="26" customWidth="1"/>
    <col min="8196" max="8196" width="7.3984375" customWidth="1"/>
    <col min="8197" max="8197" width="13.1328125" customWidth="1"/>
    <col min="8198" max="8198" width="11.3984375" bestFit="1" customWidth="1"/>
    <col min="8199" max="8207" width="10.73046875" customWidth="1"/>
    <col min="8208" max="8217" width="11" customWidth="1"/>
    <col min="8218" max="8218" width="12.86328125" customWidth="1"/>
    <col min="8219" max="8219" width="11.73046875" customWidth="1"/>
    <col min="8450" max="8450" width="24.3984375" customWidth="1"/>
    <col min="8451" max="8451" width="26" customWidth="1"/>
    <col min="8452" max="8452" width="7.3984375" customWidth="1"/>
    <col min="8453" max="8453" width="13.1328125" customWidth="1"/>
    <col min="8454" max="8454" width="11.3984375" bestFit="1" customWidth="1"/>
    <col min="8455" max="8463" width="10.73046875" customWidth="1"/>
    <col min="8464" max="8473" width="11" customWidth="1"/>
    <col min="8474" max="8474" width="12.86328125" customWidth="1"/>
    <col min="8475" max="8475" width="11.73046875" customWidth="1"/>
    <col min="8706" max="8706" width="24.3984375" customWidth="1"/>
    <col min="8707" max="8707" width="26" customWidth="1"/>
    <col min="8708" max="8708" width="7.3984375" customWidth="1"/>
    <col min="8709" max="8709" width="13.1328125" customWidth="1"/>
    <col min="8710" max="8710" width="11.3984375" bestFit="1" customWidth="1"/>
    <col min="8711" max="8719" width="10.73046875" customWidth="1"/>
    <col min="8720" max="8729" width="11" customWidth="1"/>
    <col min="8730" max="8730" width="12.86328125" customWidth="1"/>
    <col min="8731" max="8731" width="11.73046875" customWidth="1"/>
    <col min="8962" max="8962" width="24.3984375" customWidth="1"/>
    <col min="8963" max="8963" width="26" customWidth="1"/>
    <col min="8964" max="8964" width="7.3984375" customWidth="1"/>
    <col min="8965" max="8965" width="13.1328125" customWidth="1"/>
    <col min="8966" max="8966" width="11.3984375" bestFit="1" customWidth="1"/>
    <col min="8967" max="8975" width="10.73046875" customWidth="1"/>
    <col min="8976" max="8985" width="11" customWidth="1"/>
    <col min="8986" max="8986" width="12.86328125" customWidth="1"/>
    <col min="8987" max="8987" width="11.73046875" customWidth="1"/>
    <col min="9218" max="9218" width="24.3984375" customWidth="1"/>
    <col min="9219" max="9219" width="26" customWidth="1"/>
    <col min="9220" max="9220" width="7.3984375" customWidth="1"/>
    <col min="9221" max="9221" width="13.1328125" customWidth="1"/>
    <col min="9222" max="9222" width="11.3984375" bestFit="1" customWidth="1"/>
    <col min="9223" max="9231" width="10.73046875" customWidth="1"/>
    <col min="9232" max="9241" width="11" customWidth="1"/>
    <col min="9242" max="9242" width="12.86328125" customWidth="1"/>
    <col min="9243" max="9243" width="11.73046875" customWidth="1"/>
    <col min="9474" max="9474" width="24.3984375" customWidth="1"/>
    <col min="9475" max="9475" width="26" customWidth="1"/>
    <col min="9476" max="9476" width="7.3984375" customWidth="1"/>
    <col min="9477" max="9477" width="13.1328125" customWidth="1"/>
    <col min="9478" max="9478" width="11.3984375" bestFit="1" customWidth="1"/>
    <col min="9479" max="9487" width="10.73046875" customWidth="1"/>
    <col min="9488" max="9497" width="11" customWidth="1"/>
    <col min="9498" max="9498" width="12.86328125" customWidth="1"/>
    <col min="9499" max="9499" width="11.73046875" customWidth="1"/>
    <col min="9730" max="9730" width="24.3984375" customWidth="1"/>
    <col min="9731" max="9731" width="26" customWidth="1"/>
    <col min="9732" max="9732" width="7.3984375" customWidth="1"/>
    <col min="9733" max="9733" width="13.1328125" customWidth="1"/>
    <col min="9734" max="9734" width="11.3984375" bestFit="1" customWidth="1"/>
    <col min="9735" max="9743" width="10.73046875" customWidth="1"/>
    <col min="9744" max="9753" width="11" customWidth="1"/>
    <col min="9754" max="9754" width="12.86328125" customWidth="1"/>
    <col min="9755" max="9755" width="11.73046875" customWidth="1"/>
    <col min="9986" max="9986" width="24.3984375" customWidth="1"/>
    <col min="9987" max="9987" width="26" customWidth="1"/>
    <col min="9988" max="9988" width="7.3984375" customWidth="1"/>
    <col min="9989" max="9989" width="13.1328125" customWidth="1"/>
    <col min="9990" max="9990" width="11.3984375" bestFit="1" customWidth="1"/>
    <col min="9991" max="9999" width="10.73046875" customWidth="1"/>
    <col min="10000" max="10009" width="11" customWidth="1"/>
    <col min="10010" max="10010" width="12.86328125" customWidth="1"/>
    <col min="10011" max="10011" width="11.73046875" customWidth="1"/>
    <col min="10242" max="10242" width="24.3984375" customWidth="1"/>
    <col min="10243" max="10243" width="26" customWidth="1"/>
    <col min="10244" max="10244" width="7.3984375" customWidth="1"/>
    <col min="10245" max="10245" width="13.1328125" customWidth="1"/>
    <col min="10246" max="10246" width="11.3984375" bestFit="1" customWidth="1"/>
    <col min="10247" max="10255" width="10.73046875" customWidth="1"/>
    <col min="10256" max="10265" width="11" customWidth="1"/>
    <col min="10266" max="10266" width="12.86328125" customWidth="1"/>
    <col min="10267" max="10267" width="11.73046875" customWidth="1"/>
    <col min="10498" max="10498" width="24.3984375" customWidth="1"/>
    <col min="10499" max="10499" width="26" customWidth="1"/>
    <col min="10500" max="10500" width="7.3984375" customWidth="1"/>
    <col min="10501" max="10501" width="13.1328125" customWidth="1"/>
    <col min="10502" max="10502" width="11.3984375" bestFit="1" customWidth="1"/>
    <col min="10503" max="10511" width="10.73046875" customWidth="1"/>
    <col min="10512" max="10521" width="11" customWidth="1"/>
    <col min="10522" max="10522" width="12.86328125" customWidth="1"/>
    <col min="10523" max="10523" width="11.73046875" customWidth="1"/>
    <col min="10754" max="10754" width="24.3984375" customWidth="1"/>
    <col min="10755" max="10755" width="26" customWidth="1"/>
    <col min="10756" max="10756" width="7.3984375" customWidth="1"/>
    <col min="10757" max="10757" width="13.1328125" customWidth="1"/>
    <col min="10758" max="10758" width="11.3984375" bestFit="1" customWidth="1"/>
    <col min="10759" max="10767" width="10.73046875" customWidth="1"/>
    <col min="10768" max="10777" width="11" customWidth="1"/>
    <col min="10778" max="10778" width="12.86328125" customWidth="1"/>
    <col min="10779" max="10779" width="11.73046875" customWidth="1"/>
    <col min="11010" max="11010" width="24.3984375" customWidth="1"/>
    <col min="11011" max="11011" width="26" customWidth="1"/>
    <col min="11012" max="11012" width="7.3984375" customWidth="1"/>
    <col min="11013" max="11013" width="13.1328125" customWidth="1"/>
    <col min="11014" max="11014" width="11.3984375" bestFit="1" customWidth="1"/>
    <col min="11015" max="11023" width="10.73046875" customWidth="1"/>
    <col min="11024" max="11033" width="11" customWidth="1"/>
    <col min="11034" max="11034" width="12.86328125" customWidth="1"/>
    <col min="11035" max="11035" width="11.73046875" customWidth="1"/>
    <col min="11266" max="11266" width="24.3984375" customWidth="1"/>
    <col min="11267" max="11267" width="26" customWidth="1"/>
    <col min="11268" max="11268" width="7.3984375" customWidth="1"/>
    <col min="11269" max="11269" width="13.1328125" customWidth="1"/>
    <col min="11270" max="11270" width="11.3984375" bestFit="1" customWidth="1"/>
    <col min="11271" max="11279" width="10.73046875" customWidth="1"/>
    <col min="11280" max="11289" width="11" customWidth="1"/>
    <col min="11290" max="11290" width="12.86328125" customWidth="1"/>
    <col min="11291" max="11291" width="11.73046875" customWidth="1"/>
    <col min="11522" max="11522" width="24.3984375" customWidth="1"/>
    <col min="11523" max="11523" width="26" customWidth="1"/>
    <col min="11524" max="11524" width="7.3984375" customWidth="1"/>
    <col min="11525" max="11525" width="13.1328125" customWidth="1"/>
    <col min="11526" max="11526" width="11.3984375" bestFit="1" customWidth="1"/>
    <col min="11527" max="11535" width="10.73046875" customWidth="1"/>
    <col min="11536" max="11545" width="11" customWidth="1"/>
    <col min="11546" max="11546" width="12.86328125" customWidth="1"/>
    <col min="11547" max="11547" width="11.73046875" customWidth="1"/>
    <col min="11778" max="11778" width="24.3984375" customWidth="1"/>
    <col min="11779" max="11779" width="26" customWidth="1"/>
    <col min="11780" max="11780" width="7.3984375" customWidth="1"/>
    <col min="11781" max="11781" width="13.1328125" customWidth="1"/>
    <col min="11782" max="11782" width="11.3984375" bestFit="1" customWidth="1"/>
    <col min="11783" max="11791" width="10.73046875" customWidth="1"/>
    <col min="11792" max="11801" width="11" customWidth="1"/>
    <col min="11802" max="11802" width="12.86328125" customWidth="1"/>
    <col min="11803" max="11803" width="11.73046875" customWidth="1"/>
    <col min="12034" max="12034" width="24.3984375" customWidth="1"/>
    <col min="12035" max="12035" width="26" customWidth="1"/>
    <col min="12036" max="12036" width="7.3984375" customWidth="1"/>
    <col min="12037" max="12037" width="13.1328125" customWidth="1"/>
    <col min="12038" max="12038" width="11.3984375" bestFit="1" customWidth="1"/>
    <col min="12039" max="12047" width="10.73046875" customWidth="1"/>
    <col min="12048" max="12057" width="11" customWidth="1"/>
    <col min="12058" max="12058" width="12.86328125" customWidth="1"/>
    <col min="12059" max="12059" width="11.73046875" customWidth="1"/>
    <col min="12290" max="12290" width="24.3984375" customWidth="1"/>
    <col min="12291" max="12291" width="26" customWidth="1"/>
    <col min="12292" max="12292" width="7.3984375" customWidth="1"/>
    <col min="12293" max="12293" width="13.1328125" customWidth="1"/>
    <col min="12294" max="12294" width="11.3984375" bestFit="1" customWidth="1"/>
    <col min="12295" max="12303" width="10.73046875" customWidth="1"/>
    <col min="12304" max="12313" width="11" customWidth="1"/>
    <col min="12314" max="12314" width="12.86328125" customWidth="1"/>
    <col min="12315" max="12315" width="11.73046875" customWidth="1"/>
    <col min="12546" max="12546" width="24.3984375" customWidth="1"/>
    <col min="12547" max="12547" width="26" customWidth="1"/>
    <col min="12548" max="12548" width="7.3984375" customWidth="1"/>
    <col min="12549" max="12549" width="13.1328125" customWidth="1"/>
    <col min="12550" max="12550" width="11.3984375" bestFit="1" customWidth="1"/>
    <col min="12551" max="12559" width="10.73046875" customWidth="1"/>
    <col min="12560" max="12569" width="11" customWidth="1"/>
    <col min="12570" max="12570" width="12.86328125" customWidth="1"/>
    <col min="12571" max="12571" width="11.73046875" customWidth="1"/>
    <col min="12802" max="12802" width="24.3984375" customWidth="1"/>
    <col min="12803" max="12803" width="26" customWidth="1"/>
    <col min="12804" max="12804" width="7.3984375" customWidth="1"/>
    <col min="12805" max="12805" width="13.1328125" customWidth="1"/>
    <col min="12806" max="12806" width="11.3984375" bestFit="1" customWidth="1"/>
    <col min="12807" max="12815" width="10.73046875" customWidth="1"/>
    <col min="12816" max="12825" width="11" customWidth="1"/>
    <col min="12826" max="12826" width="12.86328125" customWidth="1"/>
    <col min="12827" max="12827" width="11.73046875" customWidth="1"/>
    <col min="13058" max="13058" width="24.3984375" customWidth="1"/>
    <col min="13059" max="13059" width="26" customWidth="1"/>
    <col min="13060" max="13060" width="7.3984375" customWidth="1"/>
    <col min="13061" max="13061" width="13.1328125" customWidth="1"/>
    <col min="13062" max="13062" width="11.3984375" bestFit="1" customWidth="1"/>
    <col min="13063" max="13071" width="10.73046875" customWidth="1"/>
    <col min="13072" max="13081" width="11" customWidth="1"/>
    <col min="13082" max="13082" width="12.86328125" customWidth="1"/>
    <col min="13083" max="13083" width="11.73046875" customWidth="1"/>
    <col min="13314" max="13314" width="24.3984375" customWidth="1"/>
    <col min="13315" max="13315" width="26" customWidth="1"/>
    <col min="13316" max="13316" width="7.3984375" customWidth="1"/>
    <col min="13317" max="13317" width="13.1328125" customWidth="1"/>
    <col min="13318" max="13318" width="11.3984375" bestFit="1" customWidth="1"/>
    <col min="13319" max="13327" width="10.73046875" customWidth="1"/>
    <col min="13328" max="13337" width="11" customWidth="1"/>
    <col min="13338" max="13338" width="12.86328125" customWidth="1"/>
    <col min="13339" max="13339" width="11.73046875" customWidth="1"/>
    <col min="13570" max="13570" width="24.3984375" customWidth="1"/>
    <col min="13571" max="13571" width="26" customWidth="1"/>
    <col min="13572" max="13572" width="7.3984375" customWidth="1"/>
    <col min="13573" max="13573" width="13.1328125" customWidth="1"/>
    <col min="13574" max="13574" width="11.3984375" bestFit="1" customWidth="1"/>
    <col min="13575" max="13583" width="10.73046875" customWidth="1"/>
    <col min="13584" max="13593" width="11" customWidth="1"/>
    <col min="13594" max="13594" width="12.86328125" customWidth="1"/>
    <col min="13595" max="13595" width="11.73046875" customWidth="1"/>
    <col min="13826" max="13826" width="24.3984375" customWidth="1"/>
    <col min="13827" max="13827" width="26" customWidth="1"/>
    <col min="13828" max="13828" width="7.3984375" customWidth="1"/>
    <col min="13829" max="13829" width="13.1328125" customWidth="1"/>
    <col min="13830" max="13830" width="11.3984375" bestFit="1" customWidth="1"/>
    <col min="13831" max="13839" width="10.73046875" customWidth="1"/>
    <col min="13840" max="13849" width="11" customWidth="1"/>
    <col min="13850" max="13850" width="12.86328125" customWidth="1"/>
    <col min="13851" max="13851" width="11.73046875" customWidth="1"/>
    <col min="14082" max="14082" width="24.3984375" customWidth="1"/>
    <col min="14083" max="14083" width="26" customWidth="1"/>
    <col min="14084" max="14084" width="7.3984375" customWidth="1"/>
    <col min="14085" max="14085" width="13.1328125" customWidth="1"/>
    <col min="14086" max="14086" width="11.3984375" bestFit="1" customWidth="1"/>
    <col min="14087" max="14095" width="10.73046875" customWidth="1"/>
    <col min="14096" max="14105" width="11" customWidth="1"/>
    <col min="14106" max="14106" width="12.86328125" customWidth="1"/>
    <col min="14107" max="14107" width="11.73046875" customWidth="1"/>
    <col min="14338" max="14338" width="24.3984375" customWidth="1"/>
    <col min="14339" max="14339" width="26" customWidth="1"/>
    <col min="14340" max="14340" width="7.3984375" customWidth="1"/>
    <col min="14341" max="14341" width="13.1328125" customWidth="1"/>
    <col min="14342" max="14342" width="11.3984375" bestFit="1" customWidth="1"/>
    <col min="14343" max="14351" width="10.73046875" customWidth="1"/>
    <col min="14352" max="14361" width="11" customWidth="1"/>
    <col min="14362" max="14362" width="12.86328125" customWidth="1"/>
    <col min="14363" max="14363" width="11.73046875" customWidth="1"/>
    <col min="14594" max="14594" width="24.3984375" customWidth="1"/>
    <col min="14595" max="14595" width="26" customWidth="1"/>
    <col min="14596" max="14596" width="7.3984375" customWidth="1"/>
    <col min="14597" max="14597" width="13.1328125" customWidth="1"/>
    <col min="14598" max="14598" width="11.3984375" bestFit="1" customWidth="1"/>
    <col min="14599" max="14607" width="10.73046875" customWidth="1"/>
    <col min="14608" max="14617" width="11" customWidth="1"/>
    <col min="14618" max="14618" width="12.86328125" customWidth="1"/>
    <col min="14619" max="14619" width="11.73046875" customWidth="1"/>
    <col min="14850" max="14850" width="24.3984375" customWidth="1"/>
    <col min="14851" max="14851" width="26" customWidth="1"/>
    <col min="14852" max="14852" width="7.3984375" customWidth="1"/>
    <col min="14853" max="14853" width="13.1328125" customWidth="1"/>
    <col min="14854" max="14854" width="11.3984375" bestFit="1" customWidth="1"/>
    <col min="14855" max="14863" width="10.73046875" customWidth="1"/>
    <col min="14864" max="14873" width="11" customWidth="1"/>
    <col min="14874" max="14874" width="12.86328125" customWidth="1"/>
    <col min="14875" max="14875" width="11.73046875" customWidth="1"/>
    <col min="15106" max="15106" width="24.3984375" customWidth="1"/>
    <col min="15107" max="15107" width="26" customWidth="1"/>
    <col min="15108" max="15108" width="7.3984375" customWidth="1"/>
    <col min="15109" max="15109" width="13.1328125" customWidth="1"/>
    <col min="15110" max="15110" width="11.3984375" bestFit="1" customWidth="1"/>
    <col min="15111" max="15119" width="10.73046875" customWidth="1"/>
    <col min="15120" max="15129" width="11" customWidth="1"/>
    <col min="15130" max="15130" width="12.86328125" customWidth="1"/>
    <col min="15131" max="15131" width="11.73046875" customWidth="1"/>
    <col min="15362" max="15362" width="24.3984375" customWidth="1"/>
    <col min="15363" max="15363" width="26" customWidth="1"/>
    <col min="15364" max="15364" width="7.3984375" customWidth="1"/>
    <col min="15365" max="15365" width="13.1328125" customWidth="1"/>
    <col min="15366" max="15366" width="11.3984375" bestFit="1" customWidth="1"/>
    <col min="15367" max="15375" width="10.73046875" customWidth="1"/>
    <col min="15376" max="15385" width="11" customWidth="1"/>
    <col min="15386" max="15386" width="12.86328125" customWidth="1"/>
    <col min="15387" max="15387" width="11.73046875" customWidth="1"/>
    <col min="15618" max="15618" width="24.3984375" customWidth="1"/>
    <col min="15619" max="15619" width="26" customWidth="1"/>
    <col min="15620" max="15620" width="7.3984375" customWidth="1"/>
    <col min="15621" max="15621" width="13.1328125" customWidth="1"/>
    <col min="15622" max="15622" width="11.3984375" bestFit="1" customWidth="1"/>
    <col min="15623" max="15631" width="10.73046875" customWidth="1"/>
    <col min="15632" max="15641" width="11" customWidth="1"/>
    <col min="15642" max="15642" width="12.86328125" customWidth="1"/>
    <col min="15643" max="15643" width="11.73046875" customWidth="1"/>
    <col min="15874" max="15874" width="24.3984375" customWidth="1"/>
    <col min="15875" max="15875" width="26" customWidth="1"/>
    <col min="15876" max="15876" width="7.3984375" customWidth="1"/>
    <col min="15877" max="15877" width="13.1328125" customWidth="1"/>
    <col min="15878" max="15878" width="11.3984375" bestFit="1" customWidth="1"/>
    <col min="15879" max="15887" width="10.73046875" customWidth="1"/>
    <col min="15888" max="15897" width="11" customWidth="1"/>
    <col min="15898" max="15898" width="12.86328125" customWidth="1"/>
    <col min="15899" max="15899" width="11.73046875" customWidth="1"/>
    <col min="16130" max="16130" width="24.3984375" customWidth="1"/>
    <col min="16131" max="16131" width="26" customWidth="1"/>
    <col min="16132" max="16132" width="7.3984375" customWidth="1"/>
    <col min="16133" max="16133" width="13.1328125" customWidth="1"/>
    <col min="16134" max="16134" width="11.3984375" bestFit="1" customWidth="1"/>
    <col min="16135" max="16143" width="10.73046875" customWidth="1"/>
    <col min="16144" max="16153" width="11" customWidth="1"/>
    <col min="16154" max="16154" width="12.86328125" customWidth="1"/>
    <col min="16155" max="16155" width="11.73046875" customWidth="1"/>
  </cols>
  <sheetData>
    <row r="1" spans="1:27" ht="15.4" x14ac:dyDescent="0.45">
      <c r="A1" s="20" t="s">
        <v>229</v>
      </c>
      <c r="B1" s="136">
        <f>Summary!C3</f>
        <v>0</v>
      </c>
      <c r="C1" s="137"/>
      <c r="D1" s="137"/>
      <c r="E1"/>
      <c r="F1"/>
      <c r="G1"/>
      <c r="H1"/>
      <c r="I1"/>
      <c r="J1"/>
      <c r="K1"/>
      <c r="L1"/>
      <c r="M1"/>
      <c r="N1"/>
      <c r="O1"/>
      <c r="Z1" s="21"/>
    </row>
    <row r="2" spans="1:27" x14ac:dyDescent="0.45">
      <c r="A2" s="22" t="s">
        <v>70</v>
      </c>
      <c r="B2" s="136">
        <f>Summary!C5</f>
        <v>0</v>
      </c>
      <c r="C2" s="138"/>
      <c r="D2" s="138"/>
      <c r="E2"/>
      <c r="F2"/>
      <c r="G2"/>
      <c r="H2"/>
      <c r="I2"/>
      <c r="J2"/>
      <c r="K2"/>
      <c r="L2"/>
      <c r="M2"/>
      <c r="N2"/>
      <c r="O2"/>
    </row>
    <row r="3" spans="1:27" ht="16.25" customHeight="1" x14ac:dyDescent="0.45">
      <c r="A3" s="23"/>
      <c r="B3" s="95" t="s">
        <v>94</v>
      </c>
      <c r="C3" s="102"/>
      <c r="D3" s="24"/>
      <c r="E3" s="25" t="s">
        <v>190</v>
      </c>
      <c r="F3" s="26" t="s">
        <v>191</v>
      </c>
      <c r="G3" s="26" t="s">
        <v>192</v>
      </c>
      <c r="H3" s="25" t="s">
        <v>193</v>
      </c>
      <c r="I3" s="26" t="s">
        <v>194</v>
      </c>
      <c r="J3" s="26" t="s">
        <v>195</v>
      </c>
      <c r="K3" s="25" t="s">
        <v>196</v>
      </c>
      <c r="L3" s="26" t="s">
        <v>197</v>
      </c>
      <c r="M3" s="26" t="s">
        <v>198</v>
      </c>
      <c r="N3" s="25" t="s">
        <v>199</v>
      </c>
      <c r="O3" s="26" t="s">
        <v>200</v>
      </c>
      <c r="P3" s="26" t="s">
        <v>201</v>
      </c>
      <c r="Q3" s="25" t="s">
        <v>202</v>
      </c>
      <c r="R3" s="26" t="s">
        <v>203</v>
      </c>
      <c r="S3" s="26" t="s">
        <v>204</v>
      </c>
      <c r="T3" s="25" t="s">
        <v>205</v>
      </c>
      <c r="U3" s="26" t="s">
        <v>206</v>
      </c>
      <c r="V3" s="26" t="s">
        <v>207</v>
      </c>
      <c r="W3" s="25" t="s">
        <v>208</v>
      </c>
      <c r="X3" s="25" t="s">
        <v>209</v>
      </c>
      <c r="Y3" s="25" t="s">
        <v>210</v>
      </c>
      <c r="Z3" s="27" t="s">
        <v>95</v>
      </c>
      <c r="AA3" s="28" t="s">
        <v>96</v>
      </c>
    </row>
    <row r="4" spans="1:27" x14ac:dyDescent="0.45">
      <c r="A4" s="29"/>
      <c r="B4" s="96" t="s">
        <v>97</v>
      </c>
      <c r="D4" s="30"/>
      <c r="E4" s="172">
        <f>Summary!F7</f>
        <v>0</v>
      </c>
      <c r="F4" s="173">
        <f>E4+1</f>
        <v>1</v>
      </c>
      <c r="G4" s="173">
        <f t="shared" ref="G4:O4" si="0">F4+1</f>
        <v>2</v>
      </c>
      <c r="H4" s="173">
        <f t="shared" si="0"/>
        <v>3</v>
      </c>
      <c r="I4" s="173">
        <f t="shared" si="0"/>
        <v>4</v>
      </c>
      <c r="J4" s="173">
        <f t="shared" si="0"/>
        <v>5</v>
      </c>
      <c r="K4" s="173">
        <f t="shared" si="0"/>
        <v>6</v>
      </c>
      <c r="L4" s="173">
        <f t="shared" si="0"/>
        <v>7</v>
      </c>
      <c r="M4" s="173">
        <f t="shared" si="0"/>
        <v>8</v>
      </c>
      <c r="N4" s="173">
        <f t="shared" si="0"/>
        <v>9</v>
      </c>
      <c r="O4" s="174">
        <f t="shared" si="0"/>
        <v>10</v>
      </c>
      <c r="P4" s="175">
        <f>O4+1</f>
        <v>11</v>
      </c>
      <c r="Q4" s="173">
        <f t="shared" ref="Q4:Y4" si="1">P4+1</f>
        <v>12</v>
      </c>
      <c r="R4" s="173">
        <f t="shared" si="1"/>
        <v>13</v>
      </c>
      <c r="S4" s="173">
        <f t="shared" si="1"/>
        <v>14</v>
      </c>
      <c r="T4" s="173">
        <f t="shared" si="1"/>
        <v>15</v>
      </c>
      <c r="U4" s="173">
        <f t="shared" si="1"/>
        <v>16</v>
      </c>
      <c r="V4" s="173">
        <f t="shared" si="1"/>
        <v>17</v>
      </c>
      <c r="W4" s="173">
        <f t="shared" si="1"/>
        <v>18</v>
      </c>
      <c r="X4" s="173">
        <f t="shared" si="1"/>
        <v>19</v>
      </c>
      <c r="Y4" s="173">
        <f t="shared" si="1"/>
        <v>20</v>
      </c>
      <c r="Z4" s="31" t="s">
        <v>98</v>
      </c>
      <c r="AA4" s="32" t="s">
        <v>99</v>
      </c>
    </row>
    <row r="5" spans="1:27" ht="15.4" x14ac:dyDescent="0.45">
      <c r="A5" s="134" t="s">
        <v>189</v>
      </c>
      <c r="B5" s="195"/>
      <c r="C5" s="104" t="s">
        <v>158</v>
      </c>
      <c r="D5" s="4"/>
      <c r="E5" s="33" t="s">
        <v>80</v>
      </c>
      <c r="F5" s="33" t="s">
        <v>80</v>
      </c>
      <c r="G5" s="33" t="s">
        <v>80</v>
      </c>
      <c r="H5" s="33" t="s">
        <v>80</v>
      </c>
      <c r="I5" s="33" t="s">
        <v>80</v>
      </c>
      <c r="J5" s="33" t="s">
        <v>80</v>
      </c>
      <c r="K5" s="33" t="s">
        <v>80</v>
      </c>
      <c r="L5" s="33" t="s">
        <v>80</v>
      </c>
      <c r="M5" s="33" t="s">
        <v>80</v>
      </c>
      <c r="N5" s="33" t="s">
        <v>80</v>
      </c>
      <c r="O5" s="33" t="s">
        <v>80</v>
      </c>
      <c r="P5" s="34" t="s">
        <v>80</v>
      </c>
      <c r="Q5" s="34" t="s">
        <v>80</v>
      </c>
      <c r="R5" s="34" t="s">
        <v>80</v>
      </c>
      <c r="S5" s="34" t="s">
        <v>80</v>
      </c>
      <c r="T5" s="34" t="s">
        <v>80</v>
      </c>
      <c r="U5" s="34" t="s">
        <v>80</v>
      </c>
      <c r="V5" s="34" t="s">
        <v>80</v>
      </c>
      <c r="W5" s="34" t="s">
        <v>80</v>
      </c>
      <c r="X5" s="34" t="s">
        <v>80</v>
      </c>
      <c r="Y5" s="34" t="s">
        <v>80</v>
      </c>
      <c r="Z5" s="35" t="s">
        <v>80</v>
      </c>
    </row>
    <row r="6" spans="1:27" ht="25.5" customHeight="1" x14ac:dyDescent="0.45">
      <c r="A6" s="8" t="s">
        <v>100</v>
      </c>
      <c r="B6" s="193" t="s">
        <v>39</v>
      </c>
      <c r="C6" s="197" t="s">
        <v>157</v>
      </c>
      <c r="D6" s="37"/>
      <c r="E6" s="38"/>
      <c r="F6" s="38"/>
      <c r="G6" s="38"/>
      <c r="H6" s="38"/>
      <c r="I6" s="38"/>
      <c r="J6" s="38"/>
      <c r="K6" s="38"/>
      <c r="L6" s="38"/>
      <c r="M6" s="38"/>
      <c r="N6" s="38"/>
      <c r="O6" s="38"/>
      <c r="P6" s="39"/>
      <c r="Q6" s="39"/>
      <c r="R6" s="39"/>
      <c r="S6" s="39"/>
      <c r="T6" s="39"/>
      <c r="U6" s="39"/>
      <c r="V6" s="39"/>
      <c r="W6" s="39"/>
      <c r="X6" s="39"/>
      <c r="Y6" s="36"/>
      <c r="Z6" s="145">
        <f>SUM(E6:Y6)</f>
        <v>0</v>
      </c>
      <c r="AA6" s="40"/>
    </row>
    <row r="7" spans="1:27" ht="25.5" customHeight="1" x14ac:dyDescent="0.45">
      <c r="A7" s="11"/>
      <c r="B7" s="194" t="s">
        <v>41</v>
      </c>
      <c r="C7" s="198" t="s">
        <v>159</v>
      </c>
      <c r="D7" s="115"/>
      <c r="E7" s="42"/>
      <c r="F7" s="42"/>
      <c r="G7" s="42"/>
      <c r="H7" s="42"/>
      <c r="I7" s="42"/>
      <c r="J7" s="42"/>
      <c r="K7" s="42"/>
      <c r="L7" s="42"/>
      <c r="M7" s="42"/>
      <c r="N7" s="42"/>
      <c r="O7" s="42"/>
      <c r="P7" s="43"/>
      <c r="Q7" s="43"/>
      <c r="R7" s="43"/>
      <c r="S7" s="43"/>
      <c r="T7" s="43"/>
      <c r="U7" s="43"/>
      <c r="V7" s="43"/>
      <c r="W7" s="43"/>
      <c r="X7" s="43"/>
      <c r="Y7" s="41"/>
      <c r="Z7" s="145">
        <f t="shared" ref="Z7:Z13" si="2">SUM(E7:Y7)</f>
        <v>0</v>
      </c>
      <c r="AA7" s="44"/>
    </row>
    <row r="8" spans="1:27" ht="25.5" customHeight="1" x14ac:dyDescent="0.45">
      <c r="A8" s="41"/>
      <c r="B8" s="194" t="s">
        <v>43</v>
      </c>
      <c r="C8" s="198" t="s">
        <v>213</v>
      </c>
      <c r="D8" s="115"/>
      <c r="E8" s="45"/>
      <c r="F8" s="42"/>
      <c r="G8" s="42"/>
      <c r="H8" s="42"/>
      <c r="I8" s="42"/>
      <c r="J8" s="42"/>
      <c r="K8" s="42"/>
      <c r="L8" s="42"/>
      <c r="M8" s="42"/>
      <c r="N8" s="42"/>
      <c r="O8" s="42"/>
      <c r="P8" s="43"/>
      <c r="Q8" s="43"/>
      <c r="R8" s="43"/>
      <c r="S8" s="43"/>
      <c r="T8" s="43"/>
      <c r="U8" s="43"/>
      <c r="V8" s="43"/>
      <c r="W8" s="43"/>
      <c r="X8" s="43"/>
      <c r="Y8" s="41"/>
      <c r="Z8" s="145">
        <f t="shared" si="2"/>
        <v>0</v>
      </c>
      <c r="AA8" s="44"/>
    </row>
    <row r="9" spans="1:27" ht="25.5" customHeight="1" x14ac:dyDescent="0.45">
      <c r="A9" s="41"/>
      <c r="B9" s="194" t="s">
        <v>45</v>
      </c>
      <c r="C9" s="198" t="s">
        <v>160</v>
      </c>
      <c r="D9" s="115"/>
      <c r="E9" s="42"/>
      <c r="F9" s="42"/>
      <c r="G9" s="42"/>
      <c r="H9" s="42"/>
      <c r="I9" s="42"/>
      <c r="J9" s="42"/>
      <c r="K9" s="42"/>
      <c r="L9" s="42"/>
      <c r="M9" s="42"/>
      <c r="N9" s="42"/>
      <c r="O9" s="42"/>
      <c r="P9" s="43"/>
      <c r="Q9" s="43"/>
      <c r="R9" s="43"/>
      <c r="S9" s="43"/>
      <c r="T9" s="43"/>
      <c r="U9" s="43"/>
      <c r="V9" s="43"/>
      <c r="W9" s="43"/>
      <c r="X9" s="43"/>
      <c r="Y9" s="41"/>
      <c r="Z9" s="145">
        <f t="shared" si="2"/>
        <v>0</v>
      </c>
      <c r="AA9" s="44"/>
    </row>
    <row r="10" spans="1:27" ht="25.5" customHeight="1" x14ac:dyDescent="0.45">
      <c r="A10" s="41"/>
      <c r="B10" s="194" t="s">
        <v>46</v>
      </c>
      <c r="C10" s="198" t="s">
        <v>211</v>
      </c>
      <c r="D10" s="115"/>
      <c r="E10" s="42"/>
      <c r="F10" s="42"/>
      <c r="G10" s="42"/>
      <c r="H10" s="42"/>
      <c r="I10" s="42"/>
      <c r="J10" s="42"/>
      <c r="K10" s="42"/>
      <c r="L10" s="42"/>
      <c r="M10" s="42"/>
      <c r="N10" s="42"/>
      <c r="O10" s="42"/>
      <c r="P10" s="43"/>
      <c r="Q10" s="43"/>
      <c r="R10" s="43"/>
      <c r="S10" s="43"/>
      <c r="T10" s="43"/>
      <c r="U10" s="43"/>
      <c r="V10" s="43"/>
      <c r="W10" s="43"/>
      <c r="X10" s="43"/>
      <c r="Y10" s="41"/>
      <c r="Z10" s="145">
        <f t="shared" si="2"/>
        <v>0</v>
      </c>
      <c r="AA10" s="44"/>
    </row>
    <row r="11" spans="1:27" ht="25.5" customHeight="1" x14ac:dyDescent="0.45">
      <c r="A11" s="41"/>
      <c r="B11" s="194" t="s">
        <v>48</v>
      </c>
      <c r="C11" s="198" t="s">
        <v>161</v>
      </c>
      <c r="D11" s="115"/>
      <c r="E11" s="45"/>
      <c r="F11" s="42"/>
      <c r="G11" s="42"/>
      <c r="H11" s="42"/>
      <c r="I11" s="42"/>
      <c r="J11" s="42"/>
      <c r="K11" s="42"/>
      <c r="L11" s="42"/>
      <c r="M11" s="42"/>
      <c r="N11" s="42"/>
      <c r="O11" s="42"/>
      <c r="P11" s="43"/>
      <c r="Q11" s="43"/>
      <c r="R11" s="43"/>
      <c r="S11" s="43"/>
      <c r="T11" s="43"/>
      <c r="U11" s="43"/>
      <c r="V11" s="43"/>
      <c r="W11" s="43"/>
      <c r="X11" s="43"/>
      <c r="Y11" s="41"/>
      <c r="Z11" s="145">
        <f t="shared" si="2"/>
        <v>0</v>
      </c>
      <c r="AA11" s="44"/>
    </row>
    <row r="12" spans="1:27" ht="25.5" customHeight="1" x14ac:dyDescent="0.45">
      <c r="A12" s="43"/>
      <c r="B12" s="194" t="s">
        <v>50</v>
      </c>
      <c r="C12" s="198" t="s">
        <v>162</v>
      </c>
      <c r="D12" s="115"/>
      <c r="E12" s="42"/>
      <c r="F12" s="42"/>
      <c r="G12" s="42"/>
      <c r="H12" s="42"/>
      <c r="I12" s="42"/>
      <c r="J12" s="42"/>
      <c r="K12" s="42"/>
      <c r="L12" s="42"/>
      <c r="M12" s="42"/>
      <c r="N12" s="42"/>
      <c r="O12" s="42"/>
      <c r="P12" s="43"/>
      <c r="Q12" s="43"/>
      <c r="R12" s="43"/>
      <c r="S12" s="43"/>
      <c r="T12" s="43"/>
      <c r="U12" s="43"/>
      <c r="V12" s="43"/>
      <c r="W12" s="43"/>
      <c r="X12" s="43"/>
      <c r="Y12" s="41"/>
      <c r="Z12" s="145">
        <f t="shared" si="2"/>
        <v>0</v>
      </c>
      <c r="AA12" s="44"/>
    </row>
    <row r="13" spans="1:27" ht="25.5" customHeight="1" x14ac:dyDescent="0.45">
      <c r="A13" s="46"/>
      <c r="B13" s="211" t="s">
        <v>52</v>
      </c>
      <c r="C13" s="199" t="s">
        <v>163</v>
      </c>
      <c r="D13" s="47"/>
      <c r="E13" s="48"/>
      <c r="F13" s="48"/>
      <c r="G13" s="48"/>
      <c r="H13" s="48"/>
      <c r="I13" s="48"/>
      <c r="J13" s="48"/>
      <c r="K13" s="48"/>
      <c r="L13" s="48"/>
      <c r="M13" s="48"/>
      <c r="N13" s="48"/>
      <c r="O13" s="48"/>
      <c r="P13" s="49"/>
      <c r="Q13" s="49"/>
      <c r="R13" s="49"/>
      <c r="S13" s="49"/>
      <c r="T13" s="49"/>
      <c r="U13" s="49"/>
      <c r="V13" s="49"/>
      <c r="W13" s="49"/>
      <c r="X13" s="49"/>
      <c r="Y13" s="46"/>
      <c r="Z13" s="145">
        <f t="shared" si="2"/>
        <v>0</v>
      </c>
      <c r="AA13" s="44"/>
    </row>
    <row r="14" spans="1:27" x14ac:dyDescent="0.45">
      <c r="A14" s="1"/>
      <c r="B14" s="178" t="s">
        <v>101</v>
      </c>
      <c r="C14" s="179"/>
      <c r="D14" s="180"/>
      <c r="E14" s="143">
        <f t="shared" ref="E14:O14" si="3">SUM(E6:E13)</f>
        <v>0</v>
      </c>
      <c r="F14" s="143">
        <f t="shared" si="3"/>
        <v>0</v>
      </c>
      <c r="G14" s="143">
        <f t="shared" si="3"/>
        <v>0</v>
      </c>
      <c r="H14" s="143">
        <f t="shared" si="3"/>
        <v>0</v>
      </c>
      <c r="I14" s="143">
        <f t="shared" si="3"/>
        <v>0</v>
      </c>
      <c r="J14" s="143">
        <f t="shared" si="3"/>
        <v>0</v>
      </c>
      <c r="K14" s="143">
        <f t="shared" si="3"/>
        <v>0</v>
      </c>
      <c r="L14" s="143">
        <f t="shared" si="3"/>
        <v>0</v>
      </c>
      <c r="M14" s="143">
        <f t="shared" si="3"/>
        <v>0</v>
      </c>
      <c r="N14" s="143">
        <f t="shared" si="3"/>
        <v>0</v>
      </c>
      <c r="O14" s="143">
        <f t="shared" si="3"/>
        <v>0</v>
      </c>
      <c r="P14" s="143">
        <f t="shared" ref="P14:Y14" si="4">SUM(P6:P13)</f>
        <v>0</v>
      </c>
      <c r="Q14" s="143">
        <f t="shared" si="4"/>
        <v>0</v>
      </c>
      <c r="R14" s="143">
        <f t="shared" si="4"/>
        <v>0</v>
      </c>
      <c r="S14" s="143">
        <f t="shared" si="4"/>
        <v>0</v>
      </c>
      <c r="T14" s="143">
        <f t="shared" si="4"/>
        <v>0</v>
      </c>
      <c r="U14" s="143">
        <f t="shared" si="4"/>
        <v>0</v>
      </c>
      <c r="V14" s="143">
        <f t="shared" si="4"/>
        <v>0</v>
      </c>
      <c r="W14" s="143">
        <f t="shared" si="4"/>
        <v>0</v>
      </c>
      <c r="X14" s="143">
        <f t="shared" si="4"/>
        <v>0</v>
      </c>
      <c r="Y14" s="143">
        <f t="shared" si="4"/>
        <v>0</v>
      </c>
      <c r="Z14" s="144">
        <f>SUM(E14:Y14)</f>
        <v>0</v>
      </c>
      <c r="AA14" s="144">
        <f>SUM(AA6:AA13)</f>
        <v>0</v>
      </c>
    </row>
    <row r="15" spans="1:27" x14ac:dyDescent="0.45">
      <c r="A15" s="50" t="s">
        <v>185</v>
      </c>
      <c r="B15" s="185" t="s">
        <v>102</v>
      </c>
      <c r="C15" s="103" t="s">
        <v>164</v>
      </c>
      <c r="D15" s="51" t="s">
        <v>103</v>
      </c>
      <c r="E15" s="38"/>
      <c r="F15" s="38"/>
      <c r="G15" s="38"/>
      <c r="H15" s="38"/>
      <c r="I15" s="38"/>
      <c r="J15" s="38"/>
      <c r="K15" s="38"/>
      <c r="L15" s="38"/>
      <c r="M15" s="38"/>
      <c r="N15" s="38"/>
      <c r="O15" s="38"/>
      <c r="P15" s="39"/>
      <c r="Q15" s="39"/>
      <c r="R15" s="39"/>
      <c r="S15" s="39"/>
      <c r="T15" s="39"/>
      <c r="U15" s="39"/>
      <c r="V15" s="39"/>
      <c r="W15" s="39"/>
      <c r="X15" s="39"/>
      <c r="Y15" s="39"/>
      <c r="Z15" s="142">
        <f>SUM(E15:Y15)</f>
        <v>0</v>
      </c>
    </row>
    <row r="16" spans="1:27" x14ac:dyDescent="0.45">
      <c r="A16" s="1"/>
      <c r="B16" s="139" t="s">
        <v>187</v>
      </c>
      <c r="C16" s="140"/>
      <c r="D16" s="141"/>
      <c r="E16" s="142">
        <f>SUM(E14:E15)</f>
        <v>0</v>
      </c>
      <c r="F16" s="142">
        <f t="shared" ref="F16:O16" si="5">SUM(F14:F15)</f>
        <v>0</v>
      </c>
      <c r="G16" s="142">
        <f t="shared" si="5"/>
        <v>0</v>
      </c>
      <c r="H16" s="142">
        <f t="shared" si="5"/>
        <v>0</v>
      </c>
      <c r="I16" s="142">
        <f t="shared" si="5"/>
        <v>0</v>
      </c>
      <c r="J16" s="142">
        <f t="shared" si="5"/>
        <v>0</v>
      </c>
      <c r="K16" s="142">
        <f t="shared" si="5"/>
        <v>0</v>
      </c>
      <c r="L16" s="142">
        <f t="shared" si="5"/>
        <v>0</v>
      </c>
      <c r="M16" s="142">
        <f t="shared" si="5"/>
        <v>0</v>
      </c>
      <c r="N16" s="142">
        <f t="shared" si="5"/>
        <v>0</v>
      </c>
      <c r="O16" s="142">
        <f t="shared" si="5"/>
        <v>0</v>
      </c>
      <c r="P16" s="142">
        <f>SUM(P14:P15)</f>
        <v>0</v>
      </c>
      <c r="Q16" s="142">
        <f t="shared" ref="Q16:Z16" si="6">SUM(Q14:Q15)</f>
        <v>0</v>
      </c>
      <c r="R16" s="142">
        <f t="shared" si="6"/>
        <v>0</v>
      </c>
      <c r="S16" s="142">
        <f t="shared" si="6"/>
        <v>0</v>
      </c>
      <c r="T16" s="142">
        <f t="shared" si="6"/>
        <v>0</v>
      </c>
      <c r="U16" s="142">
        <f t="shared" si="6"/>
        <v>0</v>
      </c>
      <c r="V16" s="142">
        <f t="shared" si="6"/>
        <v>0</v>
      </c>
      <c r="W16" s="142">
        <f t="shared" si="6"/>
        <v>0</v>
      </c>
      <c r="X16" s="142">
        <f t="shared" si="6"/>
        <v>0</v>
      </c>
      <c r="Y16" s="142">
        <f t="shared" si="6"/>
        <v>0</v>
      </c>
      <c r="Z16" s="142">
        <f t="shared" si="6"/>
        <v>0</v>
      </c>
    </row>
    <row r="17" spans="1:27" ht="23.75" customHeight="1" x14ac:dyDescent="0.45">
      <c r="A17" s="8" t="s">
        <v>104</v>
      </c>
      <c r="B17" s="194" t="s">
        <v>105</v>
      </c>
      <c r="C17" s="200"/>
      <c r="D17" s="115"/>
      <c r="E17" s="42"/>
      <c r="F17" s="42"/>
      <c r="G17" s="42"/>
      <c r="H17" s="42"/>
      <c r="I17" s="42"/>
      <c r="J17" s="42"/>
      <c r="K17" s="42"/>
      <c r="L17" s="42"/>
      <c r="M17" s="42"/>
      <c r="N17" s="42"/>
      <c r="O17" s="42"/>
      <c r="P17" s="43"/>
      <c r="Q17" s="43"/>
      <c r="R17" s="43"/>
      <c r="S17" s="43"/>
      <c r="T17" s="43"/>
      <c r="U17" s="43"/>
      <c r="V17" s="43"/>
      <c r="W17" s="43"/>
      <c r="X17" s="43"/>
      <c r="Y17" s="41"/>
      <c r="Z17" s="145">
        <f t="shared" ref="Z17:Z23" si="7">SUM(E17:Y17)</f>
        <v>0</v>
      </c>
      <c r="AA17" s="44"/>
    </row>
    <row r="18" spans="1:27" ht="23.75" customHeight="1" x14ac:dyDescent="0.45">
      <c r="A18" s="41"/>
      <c r="B18" s="194" t="s">
        <v>106</v>
      </c>
      <c r="C18" s="200"/>
      <c r="D18" s="115"/>
      <c r="E18" s="42"/>
      <c r="F18" s="42"/>
      <c r="G18" s="42"/>
      <c r="H18" s="42"/>
      <c r="I18" s="42"/>
      <c r="J18" s="42"/>
      <c r="K18" s="42"/>
      <c r="L18" s="42"/>
      <c r="M18" s="42"/>
      <c r="N18" s="42"/>
      <c r="O18" s="42"/>
      <c r="P18" s="43"/>
      <c r="Q18" s="43"/>
      <c r="R18" s="43"/>
      <c r="S18" s="43"/>
      <c r="T18" s="43"/>
      <c r="U18" s="43"/>
      <c r="V18" s="43"/>
      <c r="W18" s="43"/>
      <c r="X18" s="43"/>
      <c r="Y18" s="41"/>
      <c r="Z18" s="145">
        <f t="shared" si="7"/>
        <v>0</v>
      </c>
      <c r="AA18" s="44"/>
    </row>
    <row r="19" spans="1:27" ht="23.75" customHeight="1" x14ac:dyDescent="0.45">
      <c r="A19" s="41"/>
      <c r="B19" s="194" t="s">
        <v>107</v>
      </c>
      <c r="C19" s="200"/>
      <c r="D19" s="115"/>
      <c r="E19" s="42"/>
      <c r="F19" s="42"/>
      <c r="G19" s="42"/>
      <c r="H19" s="42"/>
      <c r="I19" s="42"/>
      <c r="J19" s="42"/>
      <c r="K19" s="42"/>
      <c r="L19" s="42"/>
      <c r="M19" s="42"/>
      <c r="N19" s="42"/>
      <c r="O19" s="42"/>
      <c r="P19" s="43"/>
      <c r="Q19" s="43"/>
      <c r="R19" s="43"/>
      <c r="S19" s="43"/>
      <c r="T19" s="43"/>
      <c r="U19" s="43"/>
      <c r="V19" s="43"/>
      <c r="W19" s="43"/>
      <c r="X19" s="43"/>
      <c r="Y19" s="41"/>
      <c r="Z19" s="145">
        <f t="shared" si="7"/>
        <v>0</v>
      </c>
      <c r="AA19" s="44"/>
    </row>
    <row r="20" spans="1:27" ht="23.75" customHeight="1" x14ac:dyDescent="0.45">
      <c r="A20" s="41"/>
      <c r="B20" s="194" t="s">
        <v>108</v>
      </c>
      <c r="C20" s="200"/>
      <c r="D20" s="115"/>
      <c r="E20" s="42"/>
      <c r="F20" s="42"/>
      <c r="G20" s="42"/>
      <c r="H20" s="42"/>
      <c r="I20" s="42"/>
      <c r="J20" s="42"/>
      <c r="K20" s="42"/>
      <c r="L20" s="42"/>
      <c r="M20" s="42"/>
      <c r="N20" s="42"/>
      <c r="O20" s="42"/>
      <c r="P20" s="43"/>
      <c r="Q20" s="43"/>
      <c r="R20" s="43"/>
      <c r="S20" s="43"/>
      <c r="T20" s="43"/>
      <c r="U20" s="43"/>
      <c r="V20" s="43"/>
      <c r="W20" s="43"/>
      <c r="X20" s="43"/>
      <c r="Y20" s="41"/>
      <c r="Z20" s="145">
        <f t="shared" si="7"/>
        <v>0</v>
      </c>
      <c r="AA20" s="44"/>
    </row>
    <row r="21" spans="1:27" ht="23.75" customHeight="1" x14ac:dyDescent="0.45">
      <c r="A21" s="41"/>
      <c r="B21" s="194" t="s">
        <v>109</v>
      </c>
      <c r="C21" s="200"/>
      <c r="D21" s="115"/>
      <c r="E21" s="42"/>
      <c r="F21" s="42"/>
      <c r="G21" s="42"/>
      <c r="H21" s="42"/>
      <c r="I21" s="42"/>
      <c r="J21" s="42"/>
      <c r="K21" s="42"/>
      <c r="L21" s="42"/>
      <c r="M21" s="42"/>
      <c r="N21" s="42"/>
      <c r="O21" s="42"/>
      <c r="P21" s="43"/>
      <c r="Q21" s="43"/>
      <c r="R21" s="43"/>
      <c r="S21" s="43"/>
      <c r="T21" s="43"/>
      <c r="U21" s="43"/>
      <c r="V21" s="43"/>
      <c r="W21" s="43"/>
      <c r="X21" s="43"/>
      <c r="Y21" s="41"/>
      <c r="Z21" s="145">
        <f t="shared" si="7"/>
        <v>0</v>
      </c>
      <c r="AA21" s="44"/>
    </row>
    <row r="22" spans="1:27" ht="27.75" customHeight="1" x14ac:dyDescent="0.45">
      <c r="A22" s="41"/>
      <c r="B22" s="194" t="s">
        <v>43</v>
      </c>
      <c r="C22" s="198" t="s">
        <v>213</v>
      </c>
      <c r="D22" s="115"/>
      <c r="E22" s="42"/>
      <c r="F22" s="42"/>
      <c r="G22" s="42"/>
      <c r="H22" s="42"/>
      <c r="I22" s="42"/>
      <c r="J22" s="42"/>
      <c r="K22" s="42"/>
      <c r="L22" s="42"/>
      <c r="M22" s="42"/>
      <c r="N22" s="42"/>
      <c r="O22" s="42"/>
      <c r="P22" s="43"/>
      <c r="Q22" s="43"/>
      <c r="R22" s="43"/>
      <c r="S22" s="43"/>
      <c r="T22" s="43"/>
      <c r="U22" s="43"/>
      <c r="V22" s="43"/>
      <c r="W22" s="43"/>
      <c r="X22" s="43"/>
      <c r="Y22" s="41"/>
      <c r="Z22" s="145">
        <f t="shared" si="7"/>
        <v>0</v>
      </c>
      <c r="AA22" s="44"/>
    </row>
    <row r="23" spans="1:27" x14ac:dyDescent="0.45">
      <c r="B23" s="139" t="s">
        <v>186</v>
      </c>
      <c r="C23" s="140"/>
      <c r="D23" s="141"/>
      <c r="E23" s="139">
        <f t="shared" ref="E23:Y23" si="8">SUM(E17:E22)</f>
        <v>0</v>
      </c>
      <c r="F23" s="142">
        <f t="shared" si="8"/>
        <v>0</v>
      </c>
      <c r="G23" s="142">
        <f t="shared" si="8"/>
        <v>0</v>
      </c>
      <c r="H23" s="142">
        <f t="shared" si="8"/>
        <v>0</v>
      </c>
      <c r="I23" s="142">
        <f t="shared" si="8"/>
        <v>0</v>
      </c>
      <c r="J23" s="142">
        <f t="shared" si="8"/>
        <v>0</v>
      </c>
      <c r="K23" s="142">
        <f t="shared" si="8"/>
        <v>0</v>
      </c>
      <c r="L23" s="142">
        <f t="shared" si="8"/>
        <v>0</v>
      </c>
      <c r="M23" s="142">
        <f t="shared" si="8"/>
        <v>0</v>
      </c>
      <c r="N23" s="142">
        <f t="shared" si="8"/>
        <v>0</v>
      </c>
      <c r="O23" s="142">
        <f t="shared" si="8"/>
        <v>0</v>
      </c>
      <c r="P23" s="142">
        <f t="shared" si="8"/>
        <v>0</v>
      </c>
      <c r="Q23" s="142">
        <f t="shared" si="8"/>
        <v>0</v>
      </c>
      <c r="R23" s="142">
        <f t="shared" si="8"/>
        <v>0</v>
      </c>
      <c r="S23" s="142">
        <f t="shared" si="8"/>
        <v>0</v>
      </c>
      <c r="T23" s="142">
        <f t="shared" si="8"/>
        <v>0</v>
      </c>
      <c r="U23" s="142">
        <f t="shared" si="8"/>
        <v>0</v>
      </c>
      <c r="V23" s="142">
        <f t="shared" si="8"/>
        <v>0</v>
      </c>
      <c r="W23" s="142">
        <f t="shared" si="8"/>
        <v>0</v>
      </c>
      <c r="X23" s="142">
        <f t="shared" si="8"/>
        <v>0</v>
      </c>
      <c r="Y23" s="142">
        <f t="shared" si="8"/>
        <v>0</v>
      </c>
      <c r="Z23" s="142">
        <f t="shared" si="7"/>
        <v>0</v>
      </c>
    </row>
    <row r="24" spans="1:27" ht="15.4" x14ac:dyDescent="0.45">
      <c r="A24" s="135" t="s">
        <v>183</v>
      </c>
      <c r="B24" s="191"/>
      <c r="C24" s="93"/>
      <c r="D24" s="1"/>
      <c r="E24" s="54"/>
      <c r="F24" s="54"/>
      <c r="G24" s="54"/>
      <c r="H24" s="54"/>
      <c r="I24" s="54"/>
      <c r="J24" s="54"/>
      <c r="K24" s="54"/>
      <c r="L24" s="54"/>
      <c r="M24" s="54"/>
      <c r="N24" s="54"/>
      <c r="O24"/>
    </row>
    <row r="25" spans="1:27" ht="23.75" customHeight="1" x14ac:dyDescent="0.45">
      <c r="A25" s="52" t="s">
        <v>110</v>
      </c>
      <c r="B25" s="192" t="s">
        <v>111</v>
      </c>
      <c r="C25" s="198" t="s">
        <v>165</v>
      </c>
      <c r="D25" s="176"/>
      <c r="E25" s="55"/>
      <c r="F25" s="55"/>
      <c r="G25" s="55"/>
      <c r="H25" s="55"/>
      <c r="I25" s="55"/>
      <c r="J25" s="55"/>
      <c r="K25" s="55"/>
      <c r="L25" s="55"/>
      <c r="M25" s="55"/>
      <c r="N25" s="55"/>
      <c r="O25" s="55"/>
      <c r="P25" s="147">
        <f>O25</f>
        <v>0</v>
      </c>
      <c r="Q25" s="147">
        <f t="shared" ref="Q25:Y28" si="9">P25</f>
        <v>0</v>
      </c>
      <c r="R25" s="147">
        <f t="shared" si="9"/>
        <v>0</v>
      </c>
      <c r="S25" s="147">
        <f t="shared" si="9"/>
        <v>0</v>
      </c>
      <c r="T25" s="147">
        <f t="shared" si="9"/>
        <v>0</v>
      </c>
      <c r="U25" s="147">
        <f t="shared" si="9"/>
        <v>0</v>
      </c>
      <c r="V25" s="147">
        <f t="shared" si="9"/>
        <v>0</v>
      </c>
      <c r="W25" s="147">
        <f t="shared" si="9"/>
        <v>0</v>
      </c>
      <c r="X25" s="147">
        <f t="shared" si="9"/>
        <v>0</v>
      </c>
      <c r="Y25" s="147">
        <f t="shared" si="9"/>
        <v>0</v>
      </c>
      <c r="Z25" s="145">
        <f t="shared" ref="Z25:Z33" si="10">SUM(E25:Y25)</f>
        <v>0</v>
      </c>
    </row>
    <row r="26" spans="1:27" ht="23.75" customHeight="1" x14ac:dyDescent="0.45">
      <c r="A26" s="56" t="s">
        <v>112</v>
      </c>
      <c r="B26" s="192" t="s">
        <v>113</v>
      </c>
      <c r="C26" s="105"/>
      <c r="D26" s="176"/>
      <c r="E26" s="57"/>
      <c r="F26" s="57"/>
      <c r="G26" s="57"/>
      <c r="H26" s="57"/>
      <c r="I26" s="57"/>
      <c r="J26" s="57"/>
      <c r="K26" s="57"/>
      <c r="L26" s="57"/>
      <c r="M26" s="57"/>
      <c r="N26" s="57"/>
      <c r="O26" s="57"/>
      <c r="P26" s="148">
        <f>O26</f>
        <v>0</v>
      </c>
      <c r="Q26" s="148">
        <f t="shared" si="9"/>
        <v>0</v>
      </c>
      <c r="R26" s="148">
        <f t="shared" si="9"/>
        <v>0</v>
      </c>
      <c r="S26" s="148">
        <f t="shared" si="9"/>
        <v>0</v>
      </c>
      <c r="T26" s="148">
        <f t="shared" si="9"/>
        <v>0</v>
      </c>
      <c r="U26" s="148">
        <f t="shared" si="9"/>
        <v>0</v>
      </c>
      <c r="V26" s="148">
        <f t="shared" si="9"/>
        <v>0</v>
      </c>
      <c r="W26" s="148">
        <f t="shared" si="9"/>
        <v>0</v>
      </c>
      <c r="X26" s="148">
        <f t="shared" si="9"/>
        <v>0</v>
      </c>
      <c r="Y26" s="148">
        <f t="shared" si="9"/>
        <v>0</v>
      </c>
      <c r="Z26" s="146">
        <f t="shared" si="10"/>
        <v>0</v>
      </c>
    </row>
    <row r="27" spans="1:27" ht="23.75" customHeight="1" x14ac:dyDescent="0.45">
      <c r="A27" s="53"/>
      <c r="B27" s="190" t="s">
        <v>114</v>
      </c>
      <c r="C27" s="114"/>
      <c r="D27" s="115"/>
      <c r="E27" s="57"/>
      <c r="F27" s="57"/>
      <c r="G27" s="57"/>
      <c r="H27" s="57"/>
      <c r="I27" s="57"/>
      <c r="J27" s="57"/>
      <c r="K27" s="57"/>
      <c r="L27" s="57"/>
      <c r="M27" s="57"/>
      <c r="N27" s="57"/>
      <c r="O27" s="57"/>
      <c r="P27" s="148">
        <f>O27</f>
        <v>0</v>
      </c>
      <c r="Q27" s="148">
        <f t="shared" si="9"/>
        <v>0</v>
      </c>
      <c r="R27" s="148">
        <f t="shared" si="9"/>
        <v>0</v>
      </c>
      <c r="S27" s="148">
        <f t="shared" si="9"/>
        <v>0</v>
      </c>
      <c r="T27" s="148">
        <f t="shared" si="9"/>
        <v>0</v>
      </c>
      <c r="U27" s="148">
        <f t="shared" si="9"/>
        <v>0</v>
      </c>
      <c r="V27" s="148">
        <f t="shared" si="9"/>
        <v>0</v>
      </c>
      <c r="W27" s="148">
        <f t="shared" si="9"/>
        <v>0</v>
      </c>
      <c r="X27" s="148">
        <f t="shared" si="9"/>
        <v>0</v>
      </c>
      <c r="Y27" s="148">
        <f t="shared" si="9"/>
        <v>0</v>
      </c>
      <c r="Z27" s="146">
        <f t="shared" si="10"/>
        <v>0</v>
      </c>
    </row>
    <row r="28" spans="1:27" ht="23.75" customHeight="1" x14ac:dyDescent="0.45">
      <c r="A28" s="43"/>
      <c r="B28" s="184" t="s">
        <v>115</v>
      </c>
      <c r="D28" s="2"/>
      <c r="E28" s="57"/>
      <c r="F28" s="57"/>
      <c r="G28" s="57"/>
      <c r="H28" s="57"/>
      <c r="I28" s="57"/>
      <c r="J28" s="57"/>
      <c r="K28" s="57"/>
      <c r="L28" s="57"/>
      <c r="M28" s="57"/>
      <c r="N28" s="57"/>
      <c r="O28" s="57"/>
      <c r="P28" s="148">
        <f>O28</f>
        <v>0</v>
      </c>
      <c r="Q28" s="148">
        <f t="shared" si="9"/>
        <v>0</v>
      </c>
      <c r="R28" s="148">
        <f t="shared" si="9"/>
        <v>0</v>
      </c>
      <c r="S28" s="148">
        <f t="shared" si="9"/>
        <v>0</v>
      </c>
      <c r="T28" s="148">
        <f t="shared" si="9"/>
        <v>0</v>
      </c>
      <c r="U28" s="148">
        <f t="shared" si="9"/>
        <v>0</v>
      </c>
      <c r="V28" s="148">
        <f t="shared" si="9"/>
        <v>0</v>
      </c>
      <c r="W28" s="148">
        <f t="shared" si="9"/>
        <v>0</v>
      </c>
      <c r="X28" s="148">
        <f t="shared" si="9"/>
        <v>0</v>
      </c>
      <c r="Y28" s="148">
        <f t="shared" si="9"/>
        <v>0</v>
      </c>
      <c r="Z28" s="146">
        <f t="shared" si="10"/>
        <v>0</v>
      </c>
    </row>
    <row r="29" spans="1:27" x14ac:dyDescent="0.45">
      <c r="A29" s="43"/>
      <c r="B29" s="186" t="s">
        <v>101</v>
      </c>
      <c r="C29" s="187"/>
      <c r="D29" s="188"/>
      <c r="E29" s="142">
        <f t="shared" ref="E29:Y29" si="11">SUM(E25:E28)</f>
        <v>0</v>
      </c>
      <c r="F29" s="142">
        <f t="shared" si="11"/>
        <v>0</v>
      </c>
      <c r="G29" s="142">
        <f t="shared" si="11"/>
        <v>0</v>
      </c>
      <c r="H29" s="142">
        <f t="shared" si="11"/>
        <v>0</v>
      </c>
      <c r="I29" s="142">
        <f t="shared" si="11"/>
        <v>0</v>
      </c>
      <c r="J29" s="142">
        <f t="shared" si="11"/>
        <v>0</v>
      </c>
      <c r="K29" s="142">
        <f t="shared" si="11"/>
        <v>0</v>
      </c>
      <c r="L29" s="142">
        <f t="shared" si="11"/>
        <v>0</v>
      </c>
      <c r="M29" s="142">
        <f t="shared" si="11"/>
        <v>0</v>
      </c>
      <c r="N29" s="142">
        <f t="shared" si="11"/>
        <v>0</v>
      </c>
      <c r="O29" s="142">
        <f t="shared" si="11"/>
        <v>0</v>
      </c>
      <c r="P29" s="142">
        <f t="shared" si="11"/>
        <v>0</v>
      </c>
      <c r="Q29" s="142">
        <f t="shared" si="11"/>
        <v>0</v>
      </c>
      <c r="R29" s="142">
        <f t="shared" si="11"/>
        <v>0</v>
      </c>
      <c r="S29" s="142">
        <f t="shared" si="11"/>
        <v>0</v>
      </c>
      <c r="T29" s="142">
        <f t="shared" si="11"/>
        <v>0</v>
      </c>
      <c r="U29" s="142">
        <f t="shared" si="11"/>
        <v>0</v>
      </c>
      <c r="V29" s="142">
        <f t="shared" si="11"/>
        <v>0</v>
      </c>
      <c r="W29" s="142">
        <f t="shared" si="11"/>
        <v>0</v>
      </c>
      <c r="X29" s="142">
        <f t="shared" si="11"/>
        <v>0</v>
      </c>
      <c r="Y29" s="142">
        <f t="shared" si="11"/>
        <v>0</v>
      </c>
      <c r="Z29" s="142">
        <f t="shared" si="10"/>
        <v>0</v>
      </c>
    </row>
    <row r="30" spans="1:27" ht="27.75" x14ac:dyDescent="0.45">
      <c r="A30" s="52" t="s">
        <v>116</v>
      </c>
      <c r="B30" s="184" t="s">
        <v>117</v>
      </c>
      <c r="C30" s="106" t="s">
        <v>166</v>
      </c>
      <c r="D30" s="189" t="s">
        <v>103</v>
      </c>
      <c r="E30" s="55"/>
      <c r="F30" s="55"/>
      <c r="G30" s="55"/>
      <c r="H30" s="55"/>
      <c r="I30" s="55"/>
      <c r="J30" s="55"/>
      <c r="K30" s="55"/>
      <c r="L30" s="55"/>
      <c r="M30" s="55"/>
      <c r="N30" s="55"/>
      <c r="O30" s="55"/>
      <c r="P30" s="148">
        <f>O30</f>
        <v>0</v>
      </c>
      <c r="Q30" s="148">
        <f t="shared" ref="Q30:Y31" si="12">P30</f>
        <v>0</v>
      </c>
      <c r="R30" s="148">
        <f t="shared" si="12"/>
        <v>0</v>
      </c>
      <c r="S30" s="148">
        <f t="shared" si="12"/>
        <v>0</v>
      </c>
      <c r="T30" s="148">
        <f t="shared" si="12"/>
        <v>0</v>
      </c>
      <c r="U30" s="148">
        <f t="shared" si="12"/>
        <v>0</v>
      </c>
      <c r="V30" s="148">
        <f t="shared" si="12"/>
        <v>0</v>
      </c>
      <c r="W30" s="148">
        <f t="shared" si="12"/>
        <v>0</v>
      </c>
      <c r="X30" s="148">
        <f t="shared" si="12"/>
        <v>0</v>
      </c>
      <c r="Y30" s="148">
        <f t="shared" si="12"/>
        <v>0</v>
      </c>
      <c r="Z30" s="146">
        <f t="shared" si="10"/>
        <v>0</v>
      </c>
    </row>
    <row r="31" spans="1:27" x14ac:dyDescent="0.45">
      <c r="A31" s="56" t="s">
        <v>118</v>
      </c>
      <c r="B31" s="184" t="s">
        <v>119</v>
      </c>
      <c r="D31" s="58" t="s">
        <v>103</v>
      </c>
      <c r="E31" s="59"/>
      <c r="F31" s="59"/>
      <c r="G31" s="59"/>
      <c r="H31" s="48"/>
      <c r="I31" s="59"/>
      <c r="J31" s="59"/>
      <c r="K31" s="59"/>
      <c r="L31" s="59"/>
      <c r="M31" s="59"/>
      <c r="N31" s="59"/>
      <c r="O31" s="48"/>
      <c r="P31" s="148">
        <f>O31</f>
        <v>0</v>
      </c>
      <c r="Q31" s="148">
        <f t="shared" si="12"/>
        <v>0</v>
      </c>
      <c r="R31" s="148">
        <f t="shared" si="12"/>
        <v>0</v>
      </c>
      <c r="S31" s="148">
        <f t="shared" si="12"/>
        <v>0</v>
      </c>
      <c r="T31" s="148">
        <f t="shared" si="12"/>
        <v>0</v>
      </c>
      <c r="U31" s="148">
        <f t="shared" si="12"/>
        <v>0</v>
      </c>
      <c r="V31" s="148">
        <f t="shared" si="12"/>
        <v>0</v>
      </c>
      <c r="W31" s="148">
        <f t="shared" si="12"/>
        <v>0</v>
      </c>
      <c r="X31" s="148">
        <f t="shared" si="12"/>
        <v>0</v>
      </c>
      <c r="Y31" s="148">
        <f t="shared" si="12"/>
        <v>0</v>
      </c>
      <c r="Z31" s="146">
        <f t="shared" si="10"/>
        <v>0</v>
      </c>
    </row>
    <row r="32" spans="1:27" x14ac:dyDescent="0.45">
      <c r="A32" s="43"/>
      <c r="B32" s="178" t="s">
        <v>101</v>
      </c>
      <c r="C32" s="179"/>
      <c r="D32" s="180"/>
      <c r="E32" s="142">
        <f t="shared" ref="E32:Y32" si="13">SUM(E30:E31)</f>
        <v>0</v>
      </c>
      <c r="F32" s="142">
        <f t="shared" si="13"/>
        <v>0</v>
      </c>
      <c r="G32" s="142">
        <f t="shared" si="13"/>
        <v>0</v>
      </c>
      <c r="H32" s="142">
        <f t="shared" si="13"/>
        <v>0</v>
      </c>
      <c r="I32" s="142">
        <f t="shared" si="13"/>
        <v>0</v>
      </c>
      <c r="J32" s="142">
        <f t="shared" si="13"/>
        <v>0</v>
      </c>
      <c r="K32" s="142">
        <f t="shared" si="13"/>
        <v>0</v>
      </c>
      <c r="L32" s="142">
        <f t="shared" si="13"/>
        <v>0</v>
      </c>
      <c r="M32" s="142">
        <f t="shared" si="13"/>
        <v>0</v>
      </c>
      <c r="N32" s="142">
        <f t="shared" si="13"/>
        <v>0</v>
      </c>
      <c r="O32" s="142">
        <f t="shared" si="13"/>
        <v>0</v>
      </c>
      <c r="P32" s="142">
        <f t="shared" si="13"/>
        <v>0</v>
      </c>
      <c r="Q32" s="142">
        <f t="shared" si="13"/>
        <v>0</v>
      </c>
      <c r="R32" s="142">
        <f t="shared" si="13"/>
        <v>0</v>
      </c>
      <c r="S32" s="142">
        <f t="shared" si="13"/>
        <v>0</v>
      </c>
      <c r="T32" s="142">
        <f t="shared" si="13"/>
        <v>0</v>
      </c>
      <c r="U32" s="142">
        <f t="shared" si="13"/>
        <v>0</v>
      </c>
      <c r="V32" s="142">
        <f t="shared" si="13"/>
        <v>0</v>
      </c>
      <c r="W32" s="142">
        <f t="shared" si="13"/>
        <v>0</v>
      </c>
      <c r="X32" s="142">
        <f t="shared" si="13"/>
        <v>0</v>
      </c>
      <c r="Y32" s="142">
        <f t="shared" si="13"/>
        <v>0</v>
      </c>
      <c r="Z32" s="142">
        <f t="shared" si="10"/>
        <v>0</v>
      </c>
    </row>
    <row r="33" spans="1:26" ht="25.5" x14ac:dyDescent="0.45">
      <c r="A33" s="52" t="s">
        <v>120</v>
      </c>
      <c r="B33" s="185" t="s">
        <v>121</v>
      </c>
      <c r="C33" s="198" t="s">
        <v>167</v>
      </c>
      <c r="D33" s="47"/>
      <c r="E33" s="59"/>
      <c r="F33" s="88"/>
      <c r="G33" s="88"/>
      <c r="H33" s="88"/>
      <c r="I33" s="88"/>
      <c r="J33" s="88"/>
      <c r="K33" s="88"/>
      <c r="L33" s="88"/>
      <c r="M33" s="88"/>
      <c r="N33" s="88"/>
      <c r="O33" s="89"/>
      <c r="P33" s="149"/>
      <c r="Q33" s="149"/>
      <c r="R33" s="149"/>
      <c r="S33" s="149"/>
      <c r="T33" s="149"/>
      <c r="U33" s="149"/>
      <c r="V33" s="149"/>
      <c r="W33" s="149"/>
      <c r="X33" s="149"/>
      <c r="Y33" s="149"/>
      <c r="Z33" s="150">
        <f t="shared" si="10"/>
        <v>0</v>
      </c>
    </row>
    <row r="34" spans="1:26" x14ac:dyDescent="0.45">
      <c r="A34" s="56" t="s">
        <v>112</v>
      </c>
      <c r="B34" s="184" t="s">
        <v>122</v>
      </c>
      <c r="C34" s="198" t="s">
        <v>168</v>
      </c>
      <c r="D34" s="47"/>
      <c r="E34" s="151">
        <f>SUM($E33:E33)</f>
        <v>0</v>
      </c>
      <c r="F34" s="151">
        <f>SUM($E33:F33)</f>
        <v>0</v>
      </c>
      <c r="G34" s="151">
        <f>SUM($E33:G33)</f>
        <v>0</v>
      </c>
      <c r="H34" s="151">
        <f>SUM($E33:H33)</f>
        <v>0</v>
      </c>
      <c r="I34" s="151">
        <f>SUM($E33:I33)</f>
        <v>0</v>
      </c>
      <c r="J34" s="151">
        <f>SUM($E33:J33)</f>
        <v>0</v>
      </c>
      <c r="K34" s="151">
        <f>SUM($E33:K33)</f>
        <v>0</v>
      </c>
      <c r="L34" s="151">
        <f>SUM($E33:L33)</f>
        <v>0</v>
      </c>
      <c r="M34" s="151">
        <f>SUM($E33:M33)</f>
        <v>0</v>
      </c>
      <c r="N34" s="151">
        <f>SUM($E33:N33)</f>
        <v>0</v>
      </c>
      <c r="O34" s="169">
        <f>SUM($E33:O33)</f>
        <v>0</v>
      </c>
      <c r="P34" s="151">
        <f>O34</f>
        <v>0</v>
      </c>
      <c r="Q34" s="151">
        <f>P34</f>
        <v>0</v>
      </c>
      <c r="R34" s="151">
        <f t="shared" ref="R34:Y35" si="14">Q34</f>
        <v>0</v>
      </c>
      <c r="S34" s="151">
        <f t="shared" si="14"/>
        <v>0</v>
      </c>
      <c r="T34" s="151">
        <f t="shared" si="14"/>
        <v>0</v>
      </c>
      <c r="U34" s="151">
        <f t="shared" si="14"/>
        <v>0</v>
      </c>
      <c r="V34" s="151">
        <f t="shared" si="14"/>
        <v>0</v>
      </c>
      <c r="W34" s="151">
        <f t="shared" si="14"/>
        <v>0</v>
      </c>
      <c r="X34" s="151">
        <f t="shared" si="14"/>
        <v>0</v>
      </c>
      <c r="Y34" s="151">
        <f t="shared" si="14"/>
        <v>0</v>
      </c>
      <c r="Z34" s="151">
        <f>Y34</f>
        <v>0</v>
      </c>
    </row>
    <row r="35" spans="1:26" x14ac:dyDescent="0.45">
      <c r="A35" s="53"/>
      <c r="B35" s="184" t="s">
        <v>123</v>
      </c>
      <c r="C35" s="198" t="s">
        <v>169</v>
      </c>
      <c r="D35" s="2"/>
      <c r="E35" s="59"/>
      <c r="F35" s="48"/>
      <c r="G35" s="48"/>
      <c r="H35" s="48"/>
      <c r="I35" s="48"/>
      <c r="J35" s="48"/>
      <c r="K35" s="48"/>
      <c r="L35" s="48"/>
      <c r="M35" s="48"/>
      <c r="N35" s="48"/>
      <c r="O35" s="48"/>
      <c r="P35" s="148">
        <f>O35</f>
        <v>0</v>
      </c>
      <c r="Q35" s="148">
        <f>P35</f>
        <v>0</v>
      </c>
      <c r="R35" s="148">
        <f t="shared" si="14"/>
        <v>0</v>
      </c>
      <c r="S35" s="148">
        <f t="shared" si="14"/>
        <v>0</v>
      </c>
      <c r="T35" s="148">
        <f t="shared" si="14"/>
        <v>0</v>
      </c>
      <c r="U35" s="148">
        <f t="shared" si="14"/>
        <v>0</v>
      </c>
      <c r="V35" s="148">
        <f t="shared" si="14"/>
        <v>0</v>
      </c>
      <c r="W35" s="148">
        <f t="shared" si="14"/>
        <v>0</v>
      </c>
      <c r="X35" s="148">
        <f t="shared" si="14"/>
        <v>0</v>
      </c>
      <c r="Y35" s="148">
        <f t="shared" si="14"/>
        <v>0</v>
      </c>
      <c r="Z35" s="144"/>
    </row>
    <row r="36" spans="1:26" x14ac:dyDescent="0.45">
      <c r="A36" s="53"/>
      <c r="B36" s="97" t="s">
        <v>124</v>
      </c>
      <c r="C36" s="198"/>
      <c r="D36" s="60"/>
      <c r="E36" s="142">
        <f>E34*E35</f>
        <v>0</v>
      </c>
      <c r="F36" s="142">
        <f t="shared" ref="F36:Y36" si="15">F34*F35</f>
        <v>0</v>
      </c>
      <c r="G36" s="142">
        <f t="shared" si="15"/>
        <v>0</v>
      </c>
      <c r="H36" s="142">
        <f t="shared" si="15"/>
        <v>0</v>
      </c>
      <c r="I36" s="142">
        <f t="shared" si="15"/>
        <v>0</v>
      </c>
      <c r="J36" s="142">
        <f t="shared" si="15"/>
        <v>0</v>
      </c>
      <c r="K36" s="142">
        <f t="shared" si="15"/>
        <v>0</v>
      </c>
      <c r="L36" s="142">
        <f t="shared" si="15"/>
        <v>0</v>
      </c>
      <c r="M36" s="142">
        <f t="shared" si="15"/>
        <v>0</v>
      </c>
      <c r="N36" s="142">
        <f t="shared" si="15"/>
        <v>0</v>
      </c>
      <c r="O36" s="142">
        <f t="shared" si="15"/>
        <v>0</v>
      </c>
      <c r="P36" s="142">
        <f t="shared" si="15"/>
        <v>0</v>
      </c>
      <c r="Q36" s="142">
        <f t="shared" si="15"/>
        <v>0</v>
      </c>
      <c r="R36" s="142">
        <f t="shared" si="15"/>
        <v>0</v>
      </c>
      <c r="S36" s="142">
        <f t="shared" si="15"/>
        <v>0</v>
      </c>
      <c r="T36" s="142">
        <f t="shared" si="15"/>
        <v>0</v>
      </c>
      <c r="U36" s="142">
        <f t="shared" si="15"/>
        <v>0</v>
      </c>
      <c r="V36" s="142">
        <f t="shared" si="15"/>
        <v>0</v>
      </c>
      <c r="W36" s="142">
        <f t="shared" si="15"/>
        <v>0</v>
      </c>
      <c r="X36" s="142">
        <f t="shared" si="15"/>
        <v>0</v>
      </c>
      <c r="Y36" s="142">
        <f t="shared" si="15"/>
        <v>0</v>
      </c>
      <c r="Z36" s="142">
        <f>SUM(E36:Y36)</f>
        <v>0</v>
      </c>
    </row>
    <row r="37" spans="1:26" x14ac:dyDescent="0.45">
      <c r="A37" s="53"/>
      <c r="B37" s="185" t="s">
        <v>125</v>
      </c>
      <c r="C37" s="198" t="s">
        <v>170</v>
      </c>
      <c r="D37" s="47"/>
      <c r="E37" s="59"/>
      <c r="F37" s="88"/>
      <c r="G37" s="88"/>
      <c r="H37" s="88"/>
      <c r="I37" s="88"/>
      <c r="J37" s="88"/>
      <c r="K37" s="88"/>
      <c r="L37" s="88"/>
      <c r="M37" s="88"/>
      <c r="N37" s="88"/>
      <c r="O37" s="88"/>
      <c r="P37" s="149">
        <f>O37</f>
        <v>0</v>
      </c>
      <c r="Q37" s="149">
        <f t="shared" ref="Q37:Y39" si="16">P37</f>
        <v>0</v>
      </c>
      <c r="R37" s="149">
        <f t="shared" si="16"/>
        <v>0</v>
      </c>
      <c r="S37" s="149">
        <f t="shared" si="16"/>
        <v>0</v>
      </c>
      <c r="T37" s="149">
        <f t="shared" si="16"/>
        <v>0</v>
      </c>
      <c r="U37" s="149">
        <f t="shared" si="16"/>
        <v>0</v>
      </c>
      <c r="V37" s="149">
        <f t="shared" si="16"/>
        <v>0</v>
      </c>
      <c r="W37" s="149">
        <f t="shared" si="16"/>
        <v>0</v>
      </c>
      <c r="X37" s="149">
        <f t="shared" si="16"/>
        <v>0</v>
      </c>
      <c r="Y37" s="149">
        <f t="shared" si="16"/>
        <v>0</v>
      </c>
      <c r="Z37" s="150">
        <f>SUM(E37:Y37)</f>
        <v>0</v>
      </c>
    </row>
    <row r="38" spans="1:26" x14ac:dyDescent="0.45">
      <c r="A38" s="53"/>
      <c r="B38" s="184" t="s">
        <v>122</v>
      </c>
      <c r="C38" s="198" t="s">
        <v>168</v>
      </c>
      <c r="D38" s="47"/>
      <c r="E38" s="151">
        <f>SUM($E37:E37)</f>
        <v>0</v>
      </c>
      <c r="F38" s="151">
        <f>SUM($E37:F37)</f>
        <v>0</v>
      </c>
      <c r="G38" s="151">
        <f>SUM($E37:G37)</f>
        <v>0</v>
      </c>
      <c r="H38" s="151">
        <f>SUM($E37:H37)</f>
        <v>0</v>
      </c>
      <c r="I38" s="151">
        <f>SUM($E37:I37)</f>
        <v>0</v>
      </c>
      <c r="J38" s="151">
        <f>SUM($E37:J37)</f>
        <v>0</v>
      </c>
      <c r="K38" s="151">
        <f>SUM($E37:K37)</f>
        <v>0</v>
      </c>
      <c r="L38" s="151">
        <f>SUM($E37:L37)</f>
        <v>0</v>
      </c>
      <c r="M38" s="151">
        <f>SUM($E37:M37)</f>
        <v>0</v>
      </c>
      <c r="N38" s="151">
        <f>SUM($E37:N37)</f>
        <v>0</v>
      </c>
      <c r="O38" s="151">
        <f>SUM($E37:O37)</f>
        <v>0</v>
      </c>
      <c r="P38" s="151">
        <f>O38</f>
        <v>0</v>
      </c>
      <c r="Q38" s="151">
        <f>P38</f>
        <v>0</v>
      </c>
      <c r="R38" s="151">
        <f t="shared" si="16"/>
        <v>0</v>
      </c>
      <c r="S38" s="151">
        <f t="shared" si="16"/>
        <v>0</v>
      </c>
      <c r="T38" s="151">
        <f t="shared" si="16"/>
        <v>0</v>
      </c>
      <c r="U38" s="151">
        <f t="shared" si="16"/>
        <v>0</v>
      </c>
      <c r="V38" s="151">
        <f t="shared" si="16"/>
        <v>0</v>
      </c>
      <c r="W38" s="151">
        <f t="shared" si="16"/>
        <v>0</v>
      </c>
      <c r="X38" s="151">
        <f t="shared" si="16"/>
        <v>0</v>
      </c>
      <c r="Y38" s="151">
        <f t="shared" si="16"/>
        <v>0</v>
      </c>
      <c r="Z38" s="151">
        <f>Y38</f>
        <v>0</v>
      </c>
    </row>
    <row r="39" spans="1:26" x14ac:dyDescent="0.45">
      <c r="A39" s="53"/>
      <c r="B39" s="184" t="s">
        <v>123</v>
      </c>
      <c r="C39" s="198" t="s">
        <v>169</v>
      </c>
      <c r="D39" s="2"/>
      <c r="E39" s="59"/>
      <c r="F39" s="90"/>
      <c r="G39" s="90"/>
      <c r="H39" s="90"/>
      <c r="I39" s="90"/>
      <c r="J39" s="90"/>
      <c r="K39" s="90"/>
      <c r="L39" s="90"/>
      <c r="M39" s="90"/>
      <c r="N39" s="90"/>
      <c r="O39" s="90"/>
      <c r="P39" s="152">
        <f>O39</f>
        <v>0</v>
      </c>
      <c r="Q39" s="152">
        <f>P39</f>
        <v>0</v>
      </c>
      <c r="R39" s="152">
        <f t="shared" si="16"/>
        <v>0</v>
      </c>
      <c r="S39" s="152">
        <f t="shared" si="16"/>
        <v>0</v>
      </c>
      <c r="T39" s="152">
        <f t="shared" si="16"/>
        <v>0</v>
      </c>
      <c r="U39" s="152">
        <f t="shared" si="16"/>
        <v>0</v>
      </c>
      <c r="V39" s="152">
        <f t="shared" si="16"/>
        <v>0</v>
      </c>
      <c r="W39" s="152">
        <f t="shared" si="16"/>
        <v>0</v>
      </c>
      <c r="X39" s="152">
        <f t="shared" si="16"/>
        <v>0</v>
      </c>
      <c r="Y39" s="152">
        <f t="shared" si="16"/>
        <v>0</v>
      </c>
      <c r="Z39" s="153"/>
    </row>
    <row r="40" spans="1:26" x14ac:dyDescent="0.45">
      <c r="A40" s="53"/>
      <c r="B40" s="97" t="s">
        <v>126</v>
      </c>
      <c r="C40" s="109"/>
      <c r="D40" s="60"/>
      <c r="E40" s="154">
        <f t="shared" ref="E40:Y40" si="17">E38*E39</f>
        <v>0</v>
      </c>
      <c r="F40" s="154">
        <f t="shared" si="17"/>
        <v>0</v>
      </c>
      <c r="G40" s="154">
        <f t="shared" si="17"/>
        <v>0</v>
      </c>
      <c r="H40" s="154">
        <f t="shared" si="17"/>
        <v>0</v>
      </c>
      <c r="I40" s="154">
        <f t="shared" si="17"/>
        <v>0</v>
      </c>
      <c r="J40" s="154">
        <f t="shared" si="17"/>
        <v>0</v>
      </c>
      <c r="K40" s="154">
        <f t="shared" si="17"/>
        <v>0</v>
      </c>
      <c r="L40" s="154">
        <f t="shared" si="17"/>
        <v>0</v>
      </c>
      <c r="M40" s="154">
        <f t="shared" si="17"/>
        <v>0</v>
      </c>
      <c r="N40" s="154">
        <f t="shared" si="17"/>
        <v>0</v>
      </c>
      <c r="O40" s="154">
        <f t="shared" si="17"/>
        <v>0</v>
      </c>
      <c r="P40" s="154">
        <f t="shared" si="17"/>
        <v>0</v>
      </c>
      <c r="Q40" s="154">
        <f t="shared" si="17"/>
        <v>0</v>
      </c>
      <c r="R40" s="154">
        <f t="shared" si="17"/>
        <v>0</v>
      </c>
      <c r="S40" s="154">
        <f t="shared" si="17"/>
        <v>0</v>
      </c>
      <c r="T40" s="154">
        <f t="shared" si="17"/>
        <v>0</v>
      </c>
      <c r="U40" s="154">
        <f t="shared" si="17"/>
        <v>0</v>
      </c>
      <c r="V40" s="154">
        <f t="shared" si="17"/>
        <v>0</v>
      </c>
      <c r="W40" s="154">
        <f t="shared" si="17"/>
        <v>0</v>
      </c>
      <c r="X40" s="154">
        <f t="shared" si="17"/>
        <v>0</v>
      </c>
      <c r="Y40" s="154">
        <f t="shared" si="17"/>
        <v>0</v>
      </c>
      <c r="Z40" s="154">
        <f>SUM(E40:Y40)</f>
        <v>0</v>
      </c>
    </row>
    <row r="41" spans="1:26" x14ac:dyDescent="0.45">
      <c r="A41" s="49"/>
      <c r="B41" s="178" t="s">
        <v>127</v>
      </c>
      <c r="C41" s="179"/>
      <c r="D41" s="180"/>
      <c r="E41" s="154">
        <f>E36+E40</f>
        <v>0</v>
      </c>
      <c r="F41" s="154">
        <f t="shared" ref="F41:Y41" si="18">F36+F40</f>
        <v>0</v>
      </c>
      <c r="G41" s="154">
        <f t="shared" si="18"/>
        <v>0</v>
      </c>
      <c r="H41" s="154">
        <f t="shared" si="18"/>
        <v>0</v>
      </c>
      <c r="I41" s="154">
        <f t="shared" si="18"/>
        <v>0</v>
      </c>
      <c r="J41" s="154">
        <f t="shared" si="18"/>
        <v>0</v>
      </c>
      <c r="K41" s="154">
        <f t="shared" si="18"/>
        <v>0</v>
      </c>
      <c r="L41" s="154">
        <f t="shared" si="18"/>
        <v>0</v>
      </c>
      <c r="M41" s="154">
        <f t="shared" si="18"/>
        <v>0</v>
      </c>
      <c r="N41" s="154">
        <f t="shared" si="18"/>
        <v>0</v>
      </c>
      <c r="O41" s="154">
        <f t="shared" si="18"/>
        <v>0</v>
      </c>
      <c r="P41" s="154">
        <f t="shared" si="18"/>
        <v>0</v>
      </c>
      <c r="Q41" s="154">
        <f t="shared" si="18"/>
        <v>0</v>
      </c>
      <c r="R41" s="154">
        <f t="shared" si="18"/>
        <v>0</v>
      </c>
      <c r="S41" s="154">
        <f t="shared" si="18"/>
        <v>0</v>
      </c>
      <c r="T41" s="154">
        <f t="shared" si="18"/>
        <v>0</v>
      </c>
      <c r="U41" s="154">
        <f t="shared" si="18"/>
        <v>0</v>
      </c>
      <c r="V41" s="154">
        <f t="shared" si="18"/>
        <v>0</v>
      </c>
      <c r="W41" s="154">
        <f t="shared" si="18"/>
        <v>0</v>
      </c>
      <c r="X41" s="154">
        <f t="shared" si="18"/>
        <v>0</v>
      </c>
      <c r="Y41" s="154">
        <f t="shared" si="18"/>
        <v>0</v>
      </c>
      <c r="Z41" s="154">
        <f>SUM(E41:Y41)</f>
        <v>0</v>
      </c>
    </row>
    <row r="42" spans="1:26" x14ac:dyDescent="0.45">
      <c r="B42" s="139" t="s">
        <v>188</v>
      </c>
      <c r="C42" s="140"/>
      <c r="D42" s="141"/>
      <c r="E42" s="154">
        <f t="shared" ref="E42:Z42" si="19">E29+E32+E41</f>
        <v>0</v>
      </c>
      <c r="F42" s="154">
        <f t="shared" si="19"/>
        <v>0</v>
      </c>
      <c r="G42" s="154">
        <f t="shared" si="19"/>
        <v>0</v>
      </c>
      <c r="H42" s="154">
        <f t="shared" si="19"/>
        <v>0</v>
      </c>
      <c r="I42" s="154">
        <f t="shared" si="19"/>
        <v>0</v>
      </c>
      <c r="J42" s="154">
        <f t="shared" si="19"/>
        <v>0</v>
      </c>
      <c r="K42" s="154">
        <f t="shared" si="19"/>
        <v>0</v>
      </c>
      <c r="L42" s="154">
        <f t="shared" si="19"/>
        <v>0</v>
      </c>
      <c r="M42" s="154">
        <f t="shared" si="19"/>
        <v>0</v>
      </c>
      <c r="N42" s="154">
        <f t="shared" si="19"/>
        <v>0</v>
      </c>
      <c r="O42" s="154">
        <f t="shared" si="19"/>
        <v>0</v>
      </c>
      <c r="P42" s="154">
        <f t="shared" si="19"/>
        <v>0</v>
      </c>
      <c r="Q42" s="154">
        <f t="shared" si="19"/>
        <v>0</v>
      </c>
      <c r="R42" s="154">
        <f t="shared" si="19"/>
        <v>0</v>
      </c>
      <c r="S42" s="154">
        <f t="shared" si="19"/>
        <v>0</v>
      </c>
      <c r="T42" s="154">
        <f t="shared" si="19"/>
        <v>0</v>
      </c>
      <c r="U42" s="154">
        <f t="shared" si="19"/>
        <v>0</v>
      </c>
      <c r="V42" s="154">
        <f t="shared" si="19"/>
        <v>0</v>
      </c>
      <c r="W42" s="154">
        <f t="shared" si="19"/>
        <v>0</v>
      </c>
      <c r="X42" s="154">
        <f t="shared" si="19"/>
        <v>0</v>
      </c>
      <c r="Y42" s="154">
        <f t="shared" si="19"/>
        <v>0</v>
      </c>
      <c r="Z42" s="154">
        <f t="shared" si="19"/>
        <v>0</v>
      </c>
    </row>
    <row r="43" spans="1:26" ht="15.4" x14ac:dyDescent="0.45">
      <c r="A43" s="134" t="s">
        <v>184</v>
      </c>
      <c r="B43" s="22"/>
      <c r="C43" s="93"/>
      <c r="D43" s="1"/>
      <c r="E43" s="54"/>
      <c r="F43" s="54"/>
      <c r="G43" s="54"/>
      <c r="H43" s="54"/>
      <c r="I43" s="54"/>
      <c r="J43" s="54"/>
      <c r="K43" s="54"/>
      <c r="L43" s="54"/>
      <c r="M43" s="54"/>
      <c r="N43" s="54"/>
      <c r="O43" s="54"/>
      <c r="P43" s="1"/>
      <c r="Q43" s="1"/>
      <c r="R43" s="1"/>
      <c r="S43" s="1"/>
      <c r="T43" s="1"/>
      <c r="U43" s="1"/>
      <c r="V43" s="1"/>
      <c r="W43" s="1"/>
      <c r="X43" s="1"/>
      <c r="Y43" s="1"/>
      <c r="Z43" s="1"/>
    </row>
    <row r="44" spans="1:26" x14ac:dyDescent="0.45">
      <c r="A44" s="8" t="s">
        <v>128</v>
      </c>
      <c r="B44" s="98" t="s">
        <v>129</v>
      </c>
      <c r="C44" s="198" t="s">
        <v>171</v>
      </c>
      <c r="D44" s="60"/>
      <c r="E44" s="63"/>
      <c r="F44" s="63"/>
      <c r="G44" s="63"/>
      <c r="H44" s="63"/>
      <c r="I44" s="63"/>
      <c r="J44" s="63"/>
      <c r="K44" s="63"/>
      <c r="L44" s="63"/>
      <c r="M44" s="63"/>
      <c r="N44" s="63"/>
      <c r="O44" s="63"/>
      <c r="P44" s="155">
        <f t="shared" ref="P44:Y49" si="20">O44</f>
        <v>0</v>
      </c>
      <c r="Q44" s="155">
        <f t="shared" si="20"/>
        <v>0</v>
      </c>
      <c r="R44" s="155">
        <f t="shared" si="20"/>
        <v>0</v>
      </c>
      <c r="S44" s="155">
        <f t="shared" si="20"/>
        <v>0</v>
      </c>
      <c r="T44" s="155">
        <f t="shared" si="20"/>
        <v>0</v>
      </c>
      <c r="U44" s="155">
        <f t="shared" si="20"/>
        <v>0</v>
      </c>
      <c r="V44" s="155">
        <f t="shared" si="20"/>
        <v>0</v>
      </c>
      <c r="W44" s="155">
        <f t="shared" si="20"/>
        <v>0</v>
      </c>
      <c r="X44" s="155">
        <f t="shared" si="20"/>
        <v>0</v>
      </c>
      <c r="Y44" s="156">
        <f t="shared" si="20"/>
        <v>0</v>
      </c>
      <c r="Z44" s="145">
        <f t="shared" ref="Z44:Z50" si="21">SUM(E44:Y44)</f>
        <v>0</v>
      </c>
    </row>
    <row r="45" spans="1:26" ht="25.5" x14ac:dyDescent="0.45">
      <c r="A45" s="41"/>
      <c r="B45" s="185" t="s">
        <v>130</v>
      </c>
      <c r="C45" s="198" t="s">
        <v>174</v>
      </c>
      <c r="D45" s="115"/>
      <c r="E45" s="45"/>
      <c r="F45" s="45"/>
      <c r="G45" s="45"/>
      <c r="H45" s="45"/>
      <c r="I45" s="45"/>
      <c r="J45" s="45"/>
      <c r="K45" s="45"/>
      <c r="L45" s="45"/>
      <c r="M45" s="45"/>
      <c r="N45" s="45"/>
      <c r="O45" s="45"/>
      <c r="P45" s="157">
        <f t="shared" si="20"/>
        <v>0</v>
      </c>
      <c r="Q45" s="157">
        <f t="shared" si="20"/>
        <v>0</v>
      </c>
      <c r="R45" s="157">
        <f t="shared" si="20"/>
        <v>0</v>
      </c>
      <c r="S45" s="157">
        <f t="shared" si="20"/>
        <v>0</v>
      </c>
      <c r="T45" s="157">
        <f t="shared" si="20"/>
        <v>0</v>
      </c>
      <c r="U45" s="157">
        <f t="shared" si="20"/>
        <v>0</v>
      </c>
      <c r="V45" s="157">
        <f t="shared" si="20"/>
        <v>0</v>
      </c>
      <c r="W45" s="157">
        <f t="shared" si="20"/>
        <v>0</v>
      </c>
      <c r="X45" s="157">
        <f t="shared" si="20"/>
        <v>0</v>
      </c>
      <c r="Y45" s="158">
        <f t="shared" si="20"/>
        <v>0</v>
      </c>
      <c r="Z45" s="146">
        <f t="shared" si="21"/>
        <v>0</v>
      </c>
    </row>
    <row r="46" spans="1:26" ht="25.5" x14ac:dyDescent="0.45">
      <c r="A46" s="41"/>
      <c r="B46" s="184" t="s">
        <v>131</v>
      </c>
      <c r="C46" s="198" t="s">
        <v>173</v>
      </c>
      <c r="D46" s="47"/>
      <c r="E46" s="45"/>
      <c r="F46" s="45"/>
      <c r="G46" s="45"/>
      <c r="H46" s="45"/>
      <c r="I46" s="45"/>
      <c r="J46" s="45"/>
      <c r="K46" s="45"/>
      <c r="L46" s="45"/>
      <c r="M46" s="45"/>
      <c r="N46" s="45"/>
      <c r="O46" s="45"/>
      <c r="P46" s="157">
        <f t="shared" si="20"/>
        <v>0</v>
      </c>
      <c r="Q46" s="157">
        <f t="shared" si="20"/>
        <v>0</v>
      </c>
      <c r="R46" s="157">
        <f t="shared" si="20"/>
        <v>0</v>
      </c>
      <c r="S46" s="157">
        <f t="shared" si="20"/>
        <v>0</v>
      </c>
      <c r="T46" s="157">
        <f t="shared" si="20"/>
        <v>0</v>
      </c>
      <c r="U46" s="157">
        <f t="shared" si="20"/>
        <v>0</v>
      </c>
      <c r="V46" s="157">
        <f t="shared" si="20"/>
        <v>0</v>
      </c>
      <c r="W46" s="157">
        <f t="shared" si="20"/>
        <v>0</v>
      </c>
      <c r="X46" s="157">
        <f t="shared" si="20"/>
        <v>0</v>
      </c>
      <c r="Y46" s="158">
        <f t="shared" si="20"/>
        <v>0</v>
      </c>
      <c r="Z46" s="146">
        <f t="shared" si="21"/>
        <v>0</v>
      </c>
    </row>
    <row r="47" spans="1:26" x14ac:dyDescent="0.45">
      <c r="A47" s="41"/>
      <c r="B47" s="184" t="s">
        <v>132</v>
      </c>
      <c r="C47" s="198"/>
      <c r="D47" s="47"/>
      <c r="E47" s="45"/>
      <c r="F47" s="45"/>
      <c r="G47" s="45"/>
      <c r="H47" s="45"/>
      <c r="I47" s="45"/>
      <c r="J47" s="45"/>
      <c r="K47" s="45"/>
      <c r="L47" s="45"/>
      <c r="M47" s="45"/>
      <c r="N47" s="45"/>
      <c r="O47" s="45"/>
      <c r="P47" s="157">
        <f t="shared" si="20"/>
        <v>0</v>
      </c>
      <c r="Q47" s="157">
        <f t="shared" si="20"/>
        <v>0</v>
      </c>
      <c r="R47" s="157">
        <f t="shared" si="20"/>
        <v>0</v>
      </c>
      <c r="S47" s="157">
        <f t="shared" si="20"/>
        <v>0</v>
      </c>
      <c r="T47" s="157">
        <f t="shared" si="20"/>
        <v>0</v>
      </c>
      <c r="U47" s="157">
        <f t="shared" si="20"/>
        <v>0</v>
      </c>
      <c r="V47" s="157">
        <f t="shared" si="20"/>
        <v>0</v>
      </c>
      <c r="W47" s="157">
        <f t="shared" si="20"/>
        <v>0</v>
      </c>
      <c r="X47" s="157">
        <f t="shared" si="20"/>
        <v>0</v>
      </c>
      <c r="Y47" s="158">
        <f t="shared" si="20"/>
        <v>0</v>
      </c>
      <c r="Z47" s="146">
        <f t="shared" si="21"/>
        <v>0</v>
      </c>
    </row>
    <row r="48" spans="1:26" x14ac:dyDescent="0.45">
      <c r="A48" s="41"/>
      <c r="B48" s="184" t="s">
        <v>133</v>
      </c>
      <c r="C48" s="198" t="s">
        <v>172</v>
      </c>
      <c r="D48" s="47"/>
      <c r="E48" s="45"/>
      <c r="F48" s="45"/>
      <c r="G48" s="45"/>
      <c r="H48" s="45"/>
      <c r="I48" s="45"/>
      <c r="J48" s="45"/>
      <c r="K48" s="45"/>
      <c r="L48" s="45"/>
      <c r="M48" s="45"/>
      <c r="N48" s="45"/>
      <c r="O48" s="45"/>
      <c r="P48" s="157">
        <f t="shared" si="20"/>
        <v>0</v>
      </c>
      <c r="Q48" s="157">
        <f t="shared" si="20"/>
        <v>0</v>
      </c>
      <c r="R48" s="157">
        <f t="shared" si="20"/>
        <v>0</v>
      </c>
      <c r="S48" s="157">
        <f t="shared" si="20"/>
        <v>0</v>
      </c>
      <c r="T48" s="157">
        <f t="shared" si="20"/>
        <v>0</v>
      </c>
      <c r="U48" s="157">
        <f t="shared" si="20"/>
        <v>0</v>
      </c>
      <c r="V48" s="157">
        <f t="shared" si="20"/>
        <v>0</v>
      </c>
      <c r="W48" s="157">
        <f t="shared" si="20"/>
        <v>0</v>
      </c>
      <c r="X48" s="157">
        <f t="shared" si="20"/>
        <v>0</v>
      </c>
      <c r="Y48" s="158">
        <f t="shared" si="20"/>
        <v>0</v>
      </c>
      <c r="Z48" s="146">
        <f t="shared" si="21"/>
        <v>0</v>
      </c>
    </row>
    <row r="49" spans="1:27" x14ac:dyDescent="0.45">
      <c r="A49" s="46"/>
      <c r="B49" s="184" t="s">
        <v>115</v>
      </c>
      <c r="C49" s="106"/>
      <c r="D49" s="47"/>
      <c r="E49" s="66"/>
      <c r="F49" s="66"/>
      <c r="G49" s="66"/>
      <c r="H49" s="66"/>
      <c r="I49" s="66"/>
      <c r="J49" s="66"/>
      <c r="K49" s="66"/>
      <c r="L49" s="66"/>
      <c r="M49" s="66"/>
      <c r="N49" s="66"/>
      <c r="O49" s="66"/>
      <c r="P49" s="159">
        <f t="shared" si="20"/>
        <v>0</v>
      </c>
      <c r="Q49" s="157">
        <f t="shared" si="20"/>
        <v>0</v>
      </c>
      <c r="R49" s="159">
        <f>Q49</f>
        <v>0</v>
      </c>
      <c r="S49" s="159">
        <f t="shared" si="20"/>
        <v>0</v>
      </c>
      <c r="T49" s="159">
        <f t="shared" si="20"/>
        <v>0</v>
      </c>
      <c r="U49" s="159">
        <f t="shared" si="20"/>
        <v>0</v>
      </c>
      <c r="V49" s="159">
        <f t="shared" si="20"/>
        <v>0</v>
      </c>
      <c r="W49" s="159">
        <f t="shared" si="20"/>
        <v>0</v>
      </c>
      <c r="X49" s="159">
        <f t="shared" si="20"/>
        <v>0</v>
      </c>
      <c r="Y49" s="160">
        <f t="shared" si="20"/>
        <v>0</v>
      </c>
      <c r="Z49" s="146">
        <f t="shared" si="21"/>
        <v>0</v>
      </c>
    </row>
    <row r="50" spans="1:27" x14ac:dyDescent="0.45">
      <c r="B50" s="178" t="s">
        <v>212</v>
      </c>
      <c r="C50" s="178"/>
      <c r="D50" s="196"/>
      <c r="E50" s="142">
        <f>SUM(E44:E49)</f>
        <v>0</v>
      </c>
      <c r="F50" s="142">
        <f t="shared" ref="F50:Y50" si="22">SUM(F44:F49)</f>
        <v>0</v>
      </c>
      <c r="G50" s="142">
        <f t="shared" si="22"/>
        <v>0</v>
      </c>
      <c r="H50" s="142">
        <f t="shared" si="22"/>
        <v>0</v>
      </c>
      <c r="I50" s="142">
        <f t="shared" si="22"/>
        <v>0</v>
      </c>
      <c r="J50" s="142">
        <f t="shared" si="22"/>
        <v>0</v>
      </c>
      <c r="K50" s="142">
        <f t="shared" si="22"/>
        <v>0</v>
      </c>
      <c r="L50" s="142">
        <f t="shared" si="22"/>
        <v>0</v>
      </c>
      <c r="M50" s="142">
        <f t="shared" si="22"/>
        <v>0</v>
      </c>
      <c r="N50" s="142">
        <f t="shared" si="22"/>
        <v>0</v>
      </c>
      <c r="O50" s="142">
        <f t="shared" si="22"/>
        <v>0</v>
      </c>
      <c r="P50" s="142">
        <f t="shared" si="22"/>
        <v>0</v>
      </c>
      <c r="Q50" s="142">
        <f t="shared" si="22"/>
        <v>0</v>
      </c>
      <c r="R50" s="142">
        <f t="shared" si="22"/>
        <v>0</v>
      </c>
      <c r="S50" s="142">
        <f t="shared" si="22"/>
        <v>0</v>
      </c>
      <c r="T50" s="142">
        <f t="shared" si="22"/>
        <v>0</v>
      </c>
      <c r="U50" s="142">
        <f t="shared" si="22"/>
        <v>0</v>
      </c>
      <c r="V50" s="142">
        <f t="shared" si="22"/>
        <v>0</v>
      </c>
      <c r="W50" s="142">
        <f t="shared" si="22"/>
        <v>0</v>
      </c>
      <c r="X50" s="142">
        <f t="shared" si="22"/>
        <v>0</v>
      </c>
      <c r="Y50" s="142">
        <f t="shared" si="22"/>
        <v>0</v>
      </c>
      <c r="Z50" s="142">
        <f t="shared" si="21"/>
        <v>0</v>
      </c>
    </row>
    <row r="51" spans="1:27" x14ac:dyDescent="0.45">
      <c r="A51" s="228" t="s">
        <v>134</v>
      </c>
      <c r="B51" s="98" t="s">
        <v>135</v>
      </c>
      <c r="C51" s="110"/>
      <c r="D51" s="9"/>
      <c r="E51" s="38"/>
      <c r="F51" s="38"/>
      <c r="G51" s="38"/>
      <c r="H51" s="38"/>
      <c r="I51" s="38"/>
      <c r="J51" s="38"/>
      <c r="K51" s="38"/>
      <c r="L51" s="38"/>
      <c r="M51" s="38"/>
      <c r="N51" s="38"/>
      <c r="O51" s="38"/>
      <c r="P51" s="161">
        <f>O51</f>
        <v>0</v>
      </c>
      <c r="Q51" s="162">
        <f>P51</f>
        <v>0</v>
      </c>
      <c r="R51" s="162">
        <f t="shared" ref="R51:Y52" si="23">Q51</f>
        <v>0</v>
      </c>
      <c r="S51" s="162">
        <f t="shared" si="23"/>
        <v>0</v>
      </c>
      <c r="T51" s="162">
        <f t="shared" si="23"/>
        <v>0</v>
      </c>
      <c r="U51" s="162">
        <f t="shared" si="23"/>
        <v>0</v>
      </c>
      <c r="V51" s="162">
        <f t="shared" si="23"/>
        <v>0</v>
      </c>
      <c r="W51" s="162">
        <f t="shared" si="23"/>
        <v>0</v>
      </c>
      <c r="X51" s="162">
        <f t="shared" si="23"/>
        <v>0</v>
      </c>
      <c r="Y51" s="162">
        <f t="shared" si="23"/>
        <v>0</v>
      </c>
      <c r="Z51" s="145">
        <f>SUM(E51:Y51)</f>
        <v>0</v>
      </c>
    </row>
    <row r="52" spans="1:27" x14ac:dyDescent="0.45">
      <c r="A52" s="229"/>
      <c r="B52" s="111" t="s">
        <v>135</v>
      </c>
      <c r="C52" s="112"/>
      <c r="E52" s="42"/>
      <c r="F52" s="42"/>
      <c r="G52" s="42"/>
      <c r="H52" s="42"/>
      <c r="I52" s="42"/>
      <c r="J52" s="42"/>
      <c r="K52" s="42"/>
      <c r="L52" s="42"/>
      <c r="M52" s="42"/>
      <c r="N52" s="42"/>
      <c r="O52" s="42"/>
      <c r="P52" s="163">
        <f>O52</f>
        <v>0</v>
      </c>
      <c r="Q52" s="164">
        <f>P52</f>
        <v>0</v>
      </c>
      <c r="R52" s="164">
        <f t="shared" si="23"/>
        <v>0</v>
      </c>
      <c r="S52" s="164">
        <f t="shared" si="23"/>
        <v>0</v>
      </c>
      <c r="T52" s="164">
        <f t="shared" si="23"/>
        <v>0</v>
      </c>
      <c r="U52" s="164">
        <f t="shared" si="23"/>
        <v>0</v>
      </c>
      <c r="V52" s="164">
        <f t="shared" si="23"/>
        <v>0</v>
      </c>
      <c r="W52" s="164">
        <f t="shared" si="23"/>
        <v>0</v>
      </c>
      <c r="X52" s="164">
        <f t="shared" si="23"/>
        <v>0</v>
      </c>
      <c r="Y52" s="164">
        <f t="shared" si="23"/>
        <v>0</v>
      </c>
      <c r="Z52" s="144">
        <f>SUM(E52:Y52)</f>
        <v>0</v>
      </c>
    </row>
    <row r="53" spans="1:27" x14ac:dyDescent="0.45">
      <c r="B53" s="178" t="s">
        <v>101</v>
      </c>
      <c r="C53" s="179"/>
      <c r="D53" s="180"/>
      <c r="E53" s="142">
        <f t="shared" ref="E53:Y53" si="24">SUM(E51:E52)</f>
        <v>0</v>
      </c>
      <c r="F53" s="142">
        <f t="shared" si="24"/>
        <v>0</v>
      </c>
      <c r="G53" s="142">
        <f t="shared" si="24"/>
        <v>0</v>
      </c>
      <c r="H53" s="142">
        <f t="shared" si="24"/>
        <v>0</v>
      </c>
      <c r="I53" s="142">
        <f t="shared" si="24"/>
        <v>0</v>
      </c>
      <c r="J53" s="142">
        <f t="shared" si="24"/>
        <v>0</v>
      </c>
      <c r="K53" s="142">
        <f t="shared" si="24"/>
        <v>0</v>
      </c>
      <c r="L53" s="142">
        <f t="shared" si="24"/>
        <v>0</v>
      </c>
      <c r="M53" s="142">
        <f t="shared" si="24"/>
        <v>0</v>
      </c>
      <c r="N53" s="142">
        <f t="shared" si="24"/>
        <v>0</v>
      </c>
      <c r="O53" s="142">
        <f t="shared" si="24"/>
        <v>0</v>
      </c>
      <c r="P53" s="144">
        <f t="shared" si="24"/>
        <v>0</v>
      </c>
      <c r="Q53" s="144">
        <f t="shared" si="24"/>
        <v>0</v>
      </c>
      <c r="R53" s="144">
        <f t="shared" si="24"/>
        <v>0</v>
      </c>
      <c r="S53" s="144">
        <f t="shared" si="24"/>
        <v>0</v>
      </c>
      <c r="T53" s="144">
        <f t="shared" si="24"/>
        <v>0</v>
      </c>
      <c r="U53" s="144">
        <f t="shared" si="24"/>
        <v>0</v>
      </c>
      <c r="V53" s="144">
        <f t="shared" si="24"/>
        <v>0</v>
      </c>
      <c r="W53" s="144">
        <f t="shared" si="24"/>
        <v>0</v>
      </c>
      <c r="X53" s="144">
        <f t="shared" si="24"/>
        <v>0</v>
      </c>
      <c r="Y53" s="144">
        <f t="shared" si="24"/>
        <v>0</v>
      </c>
      <c r="Z53" s="144">
        <f>SUM(E53:Y53)</f>
        <v>0</v>
      </c>
    </row>
    <row r="54" spans="1:27" x14ac:dyDescent="0.45">
      <c r="B54" s="139" t="s">
        <v>180</v>
      </c>
      <c r="C54" s="140"/>
      <c r="D54" s="141"/>
      <c r="E54" s="154">
        <f t="shared" ref="E54:Y54" si="25">E50+E53</f>
        <v>0</v>
      </c>
      <c r="F54" s="142">
        <f t="shared" si="25"/>
        <v>0</v>
      </c>
      <c r="G54" s="142">
        <f t="shared" si="25"/>
        <v>0</v>
      </c>
      <c r="H54" s="142">
        <f t="shared" si="25"/>
        <v>0</v>
      </c>
      <c r="I54" s="142">
        <f t="shared" si="25"/>
        <v>0</v>
      </c>
      <c r="J54" s="142">
        <f t="shared" si="25"/>
        <v>0</v>
      </c>
      <c r="K54" s="142">
        <f t="shared" si="25"/>
        <v>0</v>
      </c>
      <c r="L54" s="142">
        <f t="shared" si="25"/>
        <v>0</v>
      </c>
      <c r="M54" s="142">
        <f t="shared" si="25"/>
        <v>0</v>
      </c>
      <c r="N54" s="142">
        <f t="shared" si="25"/>
        <v>0</v>
      </c>
      <c r="O54" s="142">
        <f t="shared" si="25"/>
        <v>0</v>
      </c>
      <c r="P54" s="142">
        <f t="shared" si="25"/>
        <v>0</v>
      </c>
      <c r="Q54" s="142">
        <f t="shared" si="25"/>
        <v>0</v>
      </c>
      <c r="R54" s="142">
        <f t="shared" si="25"/>
        <v>0</v>
      </c>
      <c r="S54" s="142">
        <f t="shared" si="25"/>
        <v>0</v>
      </c>
      <c r="T54" s="142">
        <f t="shared" si="25"/>
        <v>0</v>
      </c>
      <c r="U54" s="142">
        <f t="shared" si="25"/>
        <v>0</v>
      </c>
      <c r="V54" s="142">
        <f t="shared" si="25"/>
        <v>0</v>
      </c>
      <c r="W54" s="142">
        <f t="shared" si="25"/>
        <v>0</v>
      </c>
      <c r="X54" s="142">
        <f t="shared" si="25"/>
        <v>0</v>
      </c>
      <c r="Y54" s="142">
        <f t="shared" si="25"/>
        <v>0</v>
      </c>
      <c r="Z54" s="142">
        <f>SUM(E54:Y54)</f>
        <v>0</v>
      </c>
    </row>
    <row r="55" spans="1:27" ht="15.4" x14ac:dyDescent="0.45">
      <c r="A55" s="134" t="s">
        <v>178</v>
      </c>
      <c r="B55" s="22"/>
      <c r="C55" s="93"/>
      <c r="D55" s="1"/>
      <c r="E55" s="142">
        <f t="shared" ref="E55:Z55" si="26">-(E16+E23+E42-E54)</f>
        <v>0</v>
      </c>
      <c r="F55" s="142">
        <f t="shared" si="26"/>
        <v>0</v>
      </c>
      <c r="G55" s="142">
        <f t="shared" si="26"/>
        <v>0</v>
      </c>
      <c r="H55" s="142">
        <f t="shared" si="26"/>
        <v>0</v>
      </c>
      <c r="I55" s="142">
        <f t="shared" si="26"/>
        <v>0</v>
      </c>
      <c r="J55" s="142">
        <f t="shared" si="26"/>
        <v>0</v>
      </c>
      <c r="K55" s="142">
        <f t="shared" si="26"/>
        <v>0</v>
      </c>
      <c r="L55" s="142">
        <f t="shared" si="26"/>
        <v>0</v>
      </c>
      <c r="M55" s="142">
        <f t="shared" si="26"/>
        <v>0</v>
      </c>
      <c r="N55" s="142">
        <f t="shared" si="26"/>
        <v>0</v>
      </c>
      <c r="O55" s="142">
        <f t="shared" si="26"/>
        <v>0</v>
      </c>
      <c r="P55" s="142">
        <f t="shared" si="26"/>
        <v>0</v>
      </c>
      <c r="Q55" s="142">
        <f t="shared" si="26"/>
        <v>0</v>
      </c>
      <c r="R55" s="142">
        <f t="shared" si="26"/>
        <v>0</v>
      </c>
      <c r="S55" s="142">
        <f t="shared" si="26"/>
        <v>0</v>
      </c>
      <c r="T55" s="142">
        <f t="shared" si="26"/>
        <v>0</v>
      </c>
      <c r="U55" s="142">
        <f t="shared" si="26"/>
        <v>0</v>
      </c>
      <c r="V55" s="142">
        <f t="shared" si="26"/>
        <v>0</v>
      </c>
      <c r="W55" s="142">
        <f t="shared" si="26"/>
        <v>0</v>
      </c>
      <c r="X55" s="142">
        <f t="shared" si="26"/>
        <v>0</v>
      </c>
      <c r="Y55" s="142">
        <f t="shared" si="26"/>
        <v>0</v>
      </c>
      <c r="Z55" s="142">
        <f t="shared" si="26"/>
        <v>0</v>
      </c>
    </row>
    <row r="56" spans="1:27" x14ac:dyDescent="0.45">
      <c r="B56" s="99" t="s">
        <v>136</v>
      </c>
      <c r="C56" s="198" t="s">
        <v>175</v>
      </c>
      <c r="D56" s="67"/>
      <c r="E56" s="167">
        <v>1</v>
      </c>
      <c r="F56" s="165">
        <f>E56/1.035</f>
        <v>0.96618357487922713</v>
      </c>
      <c r="G56" s="165">
        <f t="shared" ref="G56:O56" si="27">F56/1.035</f>
        <v>0.93351070036640305</v>
      </c>
      <c r="H56" s="165">
        <f t="shared" si="27"/>
        <v>0.90194270566802237</v>
      </c>
      <c r="I56" s="165">
        <f t="shared" si="27"/>
        <v>0.87144222769857238</v>
      </c>
      <c r="J56" s="165">
        <f t="shared" si="27"/>
        <v>0.84197316685852408</v>
      </c>
      <c r="K56" s="165">
        <f t="shared" si="27"/>
        <v>0.81350064430775282</v>
      </c>
      <c r="L56" s="165">
        <f t="shared" si="27"/>
        <v>0.78599096068381924</v>
      </c>
      <c r="M56" s="165">
        <f t="shared" si="27"/>
        <v>0.75941155621625056</v>
      </c>
      <c r="N56" s="165">
        <f t="shared" si="27"/>
        <v>0.73373097218961414</v>
      </c>
      <c r="O56" s="165">
        <f t="shared" si="27"/>
        <v>0.70891881370977217</v>
      </c>
      <c r="P56" s="165">
        <f>O56/1.035</f>
        <v>0.68494571372924851</v>
      </c>
      <c r="Q56" s="165">
        <f>P56/1.035</f>
        <v>0.66178329828912907</v>
      </c>
      <c r="R56" s="165">
        <f t="shared" ref="R56:Y56" si="28">Q56/1.035</f>
        <v>0.63940415293635666</v>
      </c>
      <c r="S56" s="165">
        <f t="shared" si="28"/>
        <v>0.61778179027667313</v>
      </c>
      <c r="T56" s="165">
        <f t="shared" si="28"/>
        <v>0.59689061862480497</v>
      </c>
      <c r="U56" s="165">
        <f t="shared" si="28"/>
        <v>0.57670591171478747</v>
      </c>
      <c r="V56" s="165">
        <f t="shared" si="28"/>
        <v>0.55720377943457733</v>
      </c>
      <c r="W56" s="165">
        <f t="shared" si="28"/>
        <v>0.53836113955031628</v>
      </c>
      <c r="X56" s="165">
        <f t="shared" si="28"/>
        <v>0.520155690386779</v>
      </c>
      <c r="Y56" s="165">
        <f t="shared" si="28"/>
        <v>0.50256588443167061</v>
      </c>
      <c r="Z56" s="68"/>
    </row>
    <row r="57" spans="1:27" ht="15.4" x14ac:dyDescent="0.45">
      <c r="A57" s="134" t="s">
        <v>179</v>
      </c>
      <c r="B57" s="22"/>
      <c r="C57" s="198"/>
      <c r="D57" s="1"/>
      <c r="E57" s="166">
        <f>E55*E56</f>
        <v>0</v>
      </c>
      <c r="F57" s="166">
        <f t="shared" ref="F57:Y57" si="29">F55*F56</f>
        <v>0</v>
      </c>
      <c r="G57" s="166">
        <f t="shared" si="29"/>
        <v>0</v>
      </c>
      <c r="H57" s="166">
        <f t="shared" si="29"/>
        <v>0</v>
      </c>
      <c r="I57" s="166">
        <f t="shared" si="29"/>
        <v>0</v>
      </c>
      <c r="J57" s="166">
        <f t="shared" si="29"/>
        <v>0</v>
      </c>
      <c r="K57" s="166">
        <f t="shared" si="29"/>
        <v>0</v>
      </c>
      <c r="L57" s="166">
        <f t="shared" si="29"/>
        <v>0</v>
      </c>
      <c r="M57" s="166">
        <f t="shared" si="29"/>
        <v>0</v>
      </c>
      <c r="N57" s="166">
        <f t="shared" si="29"/>
        <v>0</v>
      </c>
      <c r="O57" s="166">
        <f t="shared" si="29"/>
        <v>0</v>
      </c>
      <c r="P57" s="166">
        <f t="shared" si="29"/>
        <v>0</v>
      </c>
      <c r="Q57" s="166">
        <f t="shared" si="29"/>
        <v>0</v>
      </c>
      <c r="R57" s="166">
        <f t="shared" si="29"/>
        <v>0</v>
      </c>
      <c r="S57" s="166">
        <f t="shared" si="29"/>
        <v>0</v>
      </c>
      <c r="T57" s="166">
        <f t="shared" si="29"/>
        <v>0</v>
      </c>
      <c r="U57" s="166">
        <f t="shared" si="29"/>
        <v>0</v>
      </c>
      <c r="V57" s="166">
        <f t="shared" si="29"/>
        <v>0</v>
      </c>
      <c r="W57" s="166">
        <f t="shared" si="29"/>
        <v>0</v>
      </c>
      <c r="X57" s="166">
        <f t="shared" si="29"/>
        <v>0</v>
      </c>
      <c r="Y57" s="166">
        <f t="shared" si="29"/>
        <v>0</v>
      </c>
      <c r="Z57" s="166">
        <f>SUM(E57:Y57)</f>
        <v>0</v>
      </c>
      <c r="AA57" s="91">
        <f>Z57-(AA14*Y56)</f>
        <v>0</v>
      </c>
    </row>
    <row r="58" spans="1:27" x14ac:dyDescent="0.45">
      <c r="B58" s="22" t="s">
        <v>176</v>
      </c>
      <c r="C58" s="198"/>
      <c r="E58" s="168">
        <f>AA57</f>
        <v>0</v>
      </c>
      <c r="F58" s="22"/>
      <c r="G58"/>
      <c r="H58"/>
      <c r="I58"/>
      <c r="J58"/>
      <c r="K58"/>
      <c r="L58"/>
      <c r="M58"/>
      <c r="N58"/>
      <c r="O58"/>
    </row>
    <row r="59" spans="1:27" x14ac:dyDescent="0.45">
      <c r="A59" s="1"/>
      <c r="C59" s="198"/>
      <c r="E59"/>
      <c r="F59"/>
      <c r="G59"/>
      <c r="H59"/>
      <c r="I59"/>
      <c r="J59"/>
      <c r="K59"/>
      <c r="L59"/>
      <c r="M59"/>
      <c r="N59"/>
      <c r="O59"/>
    </row>
    <row r="60" spans="1:27" x14ac:dyDescent="0.45">
      <c r="A60" s="181" t="s">
        <v>181</v>
      </c>
      <c r="B60" s="182" t="s">
        <v>137</v>
      </c>
      <c r="C60" s="182"/>
      <c r="D60" s="9"/>
      <c r="E60" s="39">
        <f t="shared" ref="E60:Y60" si="30">E16</f>
        <v>0</v>
      </c>
      <c r="F60" s="39">
        <f t="shared" si="30"/>
        <v>0</v>
      </c>
      <c r="G60" s="39">
        <f t="shared" si="30"/>
        <v>0</v>
      </c>
      <c r="H60" s="39">
        <f t="shared" si="30"/>
        <v>0</v>
      </c>
      <c r="I60" s="39">
        <f t="shared" si="30"/>
        <v>0</v>
      </c>
      <c r="J60" s="39">
        <f t="shared" si="30"/>
        <v>0</v>
      </c>
      <c r="K60" s="39">
        <f t="shared" si="30"/>
        <v>0</v>
      </c>
      <c r="L60" s="39">
        <f t="shared" si="30"/>
        <v>0</v>
      </c>
      <c r="M60" s="39">
        <f t="shared" si="30"/>
        <v>0</v>
      </c>
      <c r="N60" s="39">
        <f t="shared" si="30"/>
        <v>0</v>
      </c>
      <c r="O60" s="39">
        <f t="shared" si="30"/>
        <v>0</v>
      </c>
      <c r="P60" s="39">
        <f t="shared" si="30"/>
        <v>0</v>
      </c>
      <c r="Q60" s="39">
        <f t="shared" si="30"/>
        <v>0</v>
      </c>
      <c r="R60" s="39">
        <f t="shared" si="30"/>
        <v>0</v>
      </c>
      <c r="S60" s="39">
        <f t="shared" si="30"/>
        <v>0</v>
      </c>
      <c r="T60" s="39">
        <f t="shared" si="30"/>
        <v>0</v>
      </c>
      <c r="U60" s="39">
        <f t="shared" si="30"/>
        <v>0</v>
      </c>
      <c r="V60" s="39">
        <f t="shared" si="30"/>
        <v>0</v>
      </c>
      <c r="W60" s="39">
        <f t="shared" si="30"/>
        <v>0</v>
      </c>
      <c r="X60" s="39">
        <f t="shared" si="30"/>
        <v>0</v>
      </c>
      <c r="Y60" s="39">
        <f t="shared" si="30"/>
        <v>0</v>
      </c>
      <c r="Z60" s="39">
        <f>SUM(E60:Y60)</f>
        <v>0</v>
      </c>
      <c r="AA60" s="69">
        <f>_RV20</f>
        <v>0</v>
      </c>
    </row>
    <row r="61" spans="1:27" x14ac:dyDescent="0.45">
      <c r="A61" s="41"/>
      <c r="D61" s="177">
        <v>0</v>
      </c>
      <c r="E61" s="43">
        <f>E60*$D61</f>
        <v>0</v>
      </c>
      <c r="F61" s="43">
        <f t="shared" ref="F61:Y61" si="31">F60*$D61</f>
        <v>0</v>
      </c>
      <c r="G61" s="43">
        <f t="shared" si="31"/>
        <v>0</v>
      </c>
      <c r="H61" s="43">
        <f t="shared" si="31"/>
        <v>0</v>
      </c>
      <c r="I61" s="43">
        <f t="shared" si="31"/>
        <v>0</v>
      </c>
      <c r="J61" s="43">
        <f t="shared" si="31"/>
        <v>0</v>
      </c>
      <c r="K61" s="43">
        <f t="shared" si="31"/>
        <v>0</v>
      </c>
      <c r="L61" s="43">
        <f t="shared" si="31"/>
        <v>0</v>
      </c>
      <c r="M61" s="43">
        <f t="shared" si="31"/>
        <v>0</v>
      </c>
      <c r="N61" s="43">
        <f t="shared" si="31"/>
        <v>0</v>
      </c>
      <c r="O61" s="43">
        <f t="shared" si="31"/>
        <v>0</v>
      </c>
      <c r="P61" s="43">
        <f t="shared" si="31"/>
        <v>0</v>
      </c>
      <c r="Q61" s="43">
        <f t="shared" si="31"/>
        <v>0</v>
      </c>
      <c r="R61" s="43">
        <f t="shared" si="31"/>
        <v>0</v>
      </c>
      <c r="S61" s="43">
        <f t="shared" si="31"/>
        <v>0</v>
      </c>
      <c r="T61" s="43">
        <f t="shared" si="31"/>
        <v>0</v>
      </c>
      <c r="U61" s="43">
        <f t="shared" si="31"/>
        <v>0</v>
      </c>
      <c r="V61" s="43">
        <f t="shared" si="31"/>
        <v>0</v>
      </c>
      <c r="W61" s="43">
        <f t="shared" si="31"/>
        <v>0</v>
      </c>
      <c r="X61" s="43">
        <f t="shared" si="31"/>
        <v>0</v>
      </c>
      <c r="Y61" s="41">
        <f t="shared" si="31"/>
        <v>0</v>
      </c>
      <c r="Z61" s="43">
        <f t="shared" ref="Z61:Z66" si="32">SUM(E61:Y61)</f>
        <v>0</v>
      </c>
    </row>
    <row r="62" spans="1:27" x14ac:dyDescent="0.45">
      <c r="A62" s="100"/>
      <c r="E62" s="53">
        <f>SUM(E60:E61)</f>
        <v>0</v>
      </c>
      <c r="F62" s="53">
        <f t="shared" ref="F62:Y62" si="33">SUM(F60:F61)</f>
        <v>0</v>
      </c>
      <c r="G62" s="53">
        <f t="shared" si="33"/>
        <v>0</v>
      </c>
      <c r="H62" s="53">
        <f t="shared" si="33"/>
        <v>0</v>
      </c>
      <c r="I62" s="53">
        <f t="shared" si="33"/>
        <v>0</v>
      </c>
      <c r="J62" s="53">
        <f t="shared" si="33"/>
        <v>0</v>
      </c>
      <c r="K62" s="53">
        <f t="shared" si="33"/>
        <v>0</v>
      </c>
      <c r="L62" s="53">
        <f t="shared" si="33"/>
        <v>0</v>
      </c>
      <c r="M62" s="53">
        <f t="shared" si="33"/>
        <v>0</v>
      </c>
      <c r="N62" s="53">
        <f t="shared" si="33"/>
        <v>0</v>
      </c>
      <c r="O62" s="53">
        <f t="shared" si="33"/>
        <v>0</v>
      </c>
      <c r="P62" s="43">
        <f t="shared" si="33"/>
        <v>0</v>
      </c>
      <c r="Q62" s="43">
        <f t="shared" si="33"/>
        <v>0</v>
      </c>
      <c r="R62" s="43">
        <f t="shared" si="33"/>
        <v>0</v>
      </c>
      <c r="S62" s="43">
        <f t="shared" si="33"/>
        <v>0</v>
      </c>
      <c r="T62" s="43">
        <f t="shared" si="33"/>
        <v>0</v>
      </c>
      <c r="U62" s="43">
        <f t="shared" si="33"/>
        <v>0</v>
      </c>
      <c r="V62" s="43">
        <f t="shared" si="33"/>
        <v>0</v>
      </c>
      <c r="W62" s="43">
        <f t="shared" si="33"/>
        <v>0</v>
      </c>
      <c r="X62" s="43">
        <f t="shared" si="33"/>
        <v>0</v>
      </c>
      <c r="Y62" s="41">
        <f t="shared" si="33"/>
        <v>0</v>
      </c>
      <c r="Z62" s="43">
        <f t="shared" si="32"/>
        <v>0</v>
      </c>
      <c r="AA62" s="70">
        <f>AA60*(1+D61)</f>
        <v>0</v>
      </c>
    </row>
    <row r="63" spans="1:27" x14ac:dyDescent="0.45">
      <c r="A63" s="101" t="s">
        <v>182</v>
      </c>
      <c r="E63" s="64">
        <f>E$23</f>
        <v>0</v>
      </c>
      <c r="F63" s="64">
        <f t="shared" ref="F63:O63" si="34">F$23</f>
        <v>0</v>
      </c>
      <c r="G63" s="64">
        <f t="shared" si="34"/>
        <v>0</v>
      </c>
      <c r="H63" s="64">
        <f t="shared" si="34"/>
        <v>0</v>
      </c>
      <c r="I63" s="64">
        <f t="shared" si="34"/>
        <v>0</v>
      </c>
      <c r="J63" s="64">
        <f t="shared" si="34"/>
        <v>0</v>
      </c>
      <c r="K63" s="64">
        <f t="shared" si="34"/>
        <v>0</v>
      </c>
      <c r="L63" s="64">
        <f t="shared" si="34"/>
        <v>0</v>
      </c>
      <c r="M63" s="64">
        <f t="shared" si="34"/>
        <v>0</v>
      </c>
      <c r="N63" s="64">
        <f t="shared" si="34"/>
        <v>0</v>
      </c>
      <c r="O63" s="64">
        <f t="shared" si="34"/>
        <v>0</v>
      </c>
      <c r="P63" s="45">
        <f>P$23</f>
        <v>0</v>
      </c>
      <c r="Q63" s="45">
        <f t="shared" ref="Q63:Y63" si="35">Q$23</f>
        <v>0</v>
      </c>
      <c r="R63" s="45">
        <f>R$23</f>
        <v>0</v>
      </c>
      <c r="S63" s="45">
        <f t="shared" si="35"/>
        <v>0</v>
      </c>
      <c r="T63" s="45">
        <f t="shared" si="35"/>
        <v>0</v>
      </c>
      <c r="U63" s="45">
        <f t="shared" si="35"/>
        <v>0</v>
      </c>
      <c r="V63" s="45">
        <f t="shared" si="35"/>
        <v>0</v>
      </c>
      <c r="W63" s="45">
        <f t="shared" si="35"/>
        <v>0</v>
      </c>
      <c r="X63" s="45">
        <f t="shared" si="35"/>
        <v>0</v>
      </c>
      <c r="Y63" s="71">
        <f t="shared" si="35"/>
        <v>0</v>
      </c>
      <c r="Z63" s="43">
        <f t="shared" si="32"/>
        <v>0</v>
      </c>
      <c r="AA63" s="72"/>
    </row>
    <row r="64" spans="1:27" x14ac:dyDescent="0.45">
      <c r="A64" s="100" t="s">
        <v>183</v>
      </c>
      <c r="E64" s="43">
        <f>E$42</f>
        <v>0</v>
      </c>
      <c r="F64" s="43">
        <f t="shared" ref="F64:Y64" si="36">F$42</f>
        <v>0</v>
      </c>
      <c r="G64" s="43">
        <f t="shared" si="36"/>
        <v>0</v>
      </c>
      <c r="H64" s="43">
        <f t="shared" si="36"/>
        <v>0</v>
      </c>
      <c r="I64" s="43">
        <f t="shared" si="36"/>
        <v>0</v>
      </c>
      <c r="J64" s="43">
        <f t="shared" si="36"/>
        <v>0</v>
      </c>
      <c r="K64" s="43">
        <f t="shared" si="36"/>
        <v>0</v>
      </c>
      <c r="L64" s="43">
        <f t="shared" si="36"/>
        <v>0</v>
      </c>
      <c r="M64" s="43">
        <f t="shared" si="36"/>
        <v>0</v>
      </c>
      <c r="N64" s="43">
        <f t="shared" si="36"/>
        <v>0</v>
      </c>
      <c r="O64" s="43">
        <f t="shared" si="36"/>
        <v>0</v>
      </c>
      <c r="P64" s="43">
        <f t="shared" si="36"/>
        <v>0</v>
      </c>
      <c r="Q64" s="43">
        <f t="shared" si="36"/>
        <v>0</v>
      </c>
      <c r="R64" s="43">
        <f t="shared" si="36"/>
        <v>0</v>
      </c>
      <c r="S64" s="43">
        <f t="shared" si="36"/>
        <v>0</v>
      </c>
      <c r="T64" s="43">
        <f t="shared" si="36"/>
        <v>0</v>
      </c>
      <c r="U64" s="43">
        <f t="shared" si="36"/>
        <v>0</v>
      </c>
      <c r="V64" s="43">
        <f t="shared" si="36"/>
        <v>0</v>
      </c>
      <c r="W64" s="43">
        <f t="shared" si="36"/>
        <v>0</v>
      </c>
      <c r="X64" s="43">
        <f t="shared" si="36"/>
        <v>0</v>
      </c>
      <c r="Y64" s="41">
        <f t="shared" si="36"/>
        <v>0</v>
      </c>
      <c r="Z64" s="43">
        <f t="shared" si="32"/>
        <v>0</v>
      </c>
    </row>
    <row r="65" spans="1:27" x14ac:dyDescent="0.45">
      <c r="A65" s="100" t="s">
        <v>184</v>
      </c>
      <c r="E65" s="43">
        <f>E$54</f>
        <v>0</v>
      </c>
      <c r="F65" s="43">
        <f t="shared" ref="F65:Y65" si="37">F$54</f>
        <v>0</v>
      </c>
      <c r="G65" s="43">
        <f t="shared" si="37"/>
        <v>0</v>
      </c>
      <c r="H65" s="43">
        <f t="shared" si="37"/>
        <v>0</v>
      </c>
      <c r="I65" s="43">
        <f t="shared" si="37"/>
        <v>0</v>
      </c>
      <c r="J65" s="43">
        <f t="shared" si="37"/>
        <v>0</v>
      </c>
      <c r="K65" s="43">
        <f t="shared" si="37"/>
        <v>0</v>
      </c>
      <c r="L65" s="43">
        <f t="shared" si="37"/>
        <v>0</v>
      </c>
      <c r="M65" s="43">
        <f t="shared" si="37"/>
        <v>0</v>
      </c>
      <c r="N65" s="43">
        <f t="shared" si="37"/>
        <v>0</v>
      </c>
      <c r="O65" s="43">
        <f t="shared" si="37"/>
        <v>0</v>
      </c>
      <c r="P65" s="43">
        <f t="shared" si="37"/>
        <v>0</v>
      </c>
      <c r="Q65" s="43">
        <f t="shared" si="37"/>
        <v>0</v>
      </c>
      <c r="R65" s="43">
        <f t="shared" si="37"/>
        <v>0</v>
      </c>
      <c r="S65" s="43">
        <f t="shared" si="37"/>
        <v>0</v>
      </c>
      <c r="T65" s="43">
        <f t="shared" si="37"/>
        <v>0</v>
      </c>
      <c r="U65" s="43">
        <f t="shared" si="37"/>
        <v>0</v>
      </c>
      <c r="V65" s="43">
        <f t="shared" si="37"/>
        <v>0</v>
      </c>
      <c r="W65" s="43">
        <f t="shared" si="37"/>
        <v>0</v>
      </c>
      <c r="X65" s="43">
        <f t="shared" si="37"/>
        <v>0</v>
      </c>
      <c r="Y65" s="41">
        <f t="shared" si="37"/>
        <v>0</v>
      </c>
      <c r="Z65" s="43">
        <f t="shared" si="32"/>
        <v>0</v>
      </c>
    </row>
    <row r="66" spans="1:27" x14ac:dyDescent="0.45">
      <c r="A66" s="100"/>
      <c r="E66" s="43">
        <f t="shared" ref="E66:Y66" si="38">-E62-E63-E64+E65</f>
        <v>0</v>
      </c>
      <c r="F66" s="43">
        <f t="shared" si="38"/>
        <v>0</v>
      </c>
      <c r="G66" s="43">
        <f t="shared" si="38"/>
        <v>0</v>
      </c>
      <c r="H66" s="43">
        <f t="shared" si="38"/>
        <v>0</v>
      </c>
      <c r="I66" s="43">
        <f t="shared" si="38"/>
        <v>0</v>
      </c>
      <c r="J66" s="43">
        <f t="shared" si="38"/>
        <v>0</v>
      </c>
      <c r="K66" s="43">
        <f t="shared" si="38"/>
        <v>0</v>
      </c>
      <c r="L66" s="43">
        <f t="shared" si="38"/>
        <v>0</v>
      </c>
      <c r="M66" s="43">
        <f t="shared" si="38"/>
        <v>0</v>
      </c>
      <c r="N66" s="43">
        <f t="shared" si="38"/>
        <v>0</v>
      </c>
      <c r="O66" s="43">
        <f t="shared" si="38"/>
        <v>0</v>
      </c>
      <c r="P66" s="43">
        <f t="shared" si="38"/>
        <v>0</v>
      </c>
      <c r="Q66" s="43">
        <f t="shared" si="38"/>
        <v>0</v>
      </c>
      <c r="R66" s="43">
        <f t="shared" si="38"/>
        <v>0</v>
      </c>
      <c r="S66" s="43">
        <f t="shared" si="38"/>
        <v>0</v>
      </c>
      <c r="T66" s="43">
        <f t="shared" si="38"/>
        <v>0</v>
      </c>
      <c r="U66" s="43">
        <f t="shared" si="38"/>
        <v>0</v>
      </c>
      <c r="V66" s="43">
        <f t="shared" si="38"/>
        <v>0</v>
      </c>
      <c r="W66" s="43">
        <f t="shared" si="38"/>
        <v>0</v>
      </c>
      <c r="X66" s="43">
        <f t="shared" si="38"/>
        <v>0</v>
      </c>
      <c r="Y66" s="41">
        <f t="shared" si="38"/>
        <v>0</v>
      </c>
      <c r="Z66" s="49">
        <f t="shared" si="32"/>
        <v>0</v>
      </c>
    </row>
    <row r="67" spans="1:27" x14ac:dyDescent="0.45">
      <c r="A67" s="41"/>
      <c r="E67" s="68">
        <f>E$56</f>
        <v>1</v>
      </c>
      <c r="F67" s="73">
        <f t="shared" ref="F67:Y67" si="39">F56</f>
        <v>0.96618357487922713</v>
      </c>
      <c r="G67" s="73">
        <f t="shared" si="39"/>
        <v>0.93351070036640305</v>
      </c>
      <c r="H67" s="73">
        <f t="shared" si="39"/>
        <v>0.90194270566802237</v>
      </c>
      <c r="I67" s="73">
        <f t="shared" si="39"/>
        <v>0.87144222769857238</v>
      </c>
      <c r="J67" s="73">
        <f t="shared" si="39"/>
        <v>0.84197316685852408</v>
      </c>
      <c r="K67" s="73">
        <f t="shared" si="39"/>
        <v>0.81350064430775282</v>
      </c>
      <c r="L67" s="73">
        <f t="shared" si="39"/>
        <v>0.78599096068381924</v>
      </c>
      <c r="M67" s="73">
        <f t="shared" si="39"/>
        <v>0.75941155621625056</v>
      </c>
      <c r="N67" s="73">
        <f t="shared" si="39"/>
        <v>0.73373097218961414</v>
      </c>
      <c r="O67" s="73">
        <f t="shared" si="39"/>
        <v>0.70891881370977217</v>
      </c>
      <c r="P67" s="73">
        <f t="shared" si="39"/>
        <v>0.68494571372924851</v>
      </c>
      <c r="Q67" s="73">
        <f t="shared" si="39"/>
        <v>0.66178329828912907</v>
      </c>
      <c r="R67" s="73">
        <f t="shared" si="39"/>
        <v>0.63940415293635666</v>
      </c>
      <c r="S67" s="73">
        <f t="shared" si="39"/>
        <v>0.61778179027667313</v>
      </c>
      <c r="T67" s="73">
        <f t="shared" si="39"/>
        <v>0.59689061862480497</v>
      </c>
      <c r="U67" s="73">
        <f t="shared" si="39"/>
        <v>0.57670591171478747</v>
      </c>
      <c r="V67" s="73">
        <f t="shared" si="39"/>
        <v>0.55720377943457733</v>
      </c>
      <c r="W67" s="73">
        <f t="shared" si="39"/>
        <v>0.53836113955031628</v>
      </c>
      <c r="X67" s="73">
        <f t="shared" si="39"/>
        <v>0.520155690386779</v>
      </c>
      <c r="Y67" s="73">
        <f t="shared" si="39"/>
        <v>0.50256588443167061</v>
      </c>
      <c r="Z67" s="74"/>
      <c r="AA67" s="26" t="s">
        <v>138</v>
      </c>
    </row>
    <row r="68" spans="1:27" x14ac:dyDescent="0.45">
      <c r="A68" s="46"/>
      <c r="B68" s="113"/>
      <c r="C68" s="106"/>
      <c r="D68" s="15"/>
      <c r="E68" s="75">
        <f>E66*E67</f>
        <v>0</v>
      </c>
      <c r="F68" s="75">
        <f t="shared" ref="F68:Y68" si="40">F66*F67</f>
        <v>0</v>
      </c>
      <c r="G68" s="75">
        <f t="shared" si="40"/>
        <v>0</v>
      </c>
      <c r="H68" s="75">
        <f t="shared" si="40"/>
        <v>0</v>
      </c>
      <c r="I68" s="75">
        <f t="shared" si="40"/>
        <v>0</v>
      </c>
      <c r="J68" s="75">
        <f t="shared" si="40"/>
        <v>0</v>
      </c>
      <c r="K68" s="75">
        <f t="shared" si="40"/>
        <v>0</v>
      </c>
      <c r="L68" s="75">
        <f t="shared" si="40"/>
        <v>0</v>
      </c>
      <c r="M68" s="75">
        <f t="shared" si="40"/>
        <v>0</v>
      </c>
      <c r="N68" s="75">
        <f t="shared" si="40"/>
        <v>0</v>
      </c>
      <c r="O68" s="75">
        <f t="shared" si="40"/>
        <v>0</v>
      </c>
      <c r="P68" s="75">
        <f t="shared" si="40"/>
        <v>0</v>
      </c>
      <c r="Q68" s="75">
        <f t="shared" si="40"/>
        <v>0</v>
      </c>
      <c r="R68" s="75">
        <f t="shared" si="40"/>
        <v>0</v>
      </c>
      <c r="S68" s="75">
        <f t="shared" si="40"/>
        <v>0</v>
      </c>
      <c r="T68" s="75">
        <f t="shared" si="40"/>
        <v>0</v>
      </c>
      <c r="U68" s="75">
        <f t="shared" si="40"/>
        <v>0</v>
      </c>
      <c r="V68" s="75">
        <f t="shared" si="40"/>
        <v>0</v>
      </c>
      <c r="W68" s="75">
        <f t="shared" si="40"/>
        <v>0</v>
      </c>
      <c r="X68" s="75">
        <f t="shared" si="40"/>
        <v>0</v>
      </c>
      <c r="Y68" s="75">
        <f t="shared" si="40"/>
        <v>0</v>
      </c>
      <c r="Z68" s="76">
        <f>SUM(E68:Y68)</f>
        <v>0</v>
      </c>
      <c r="AA68" s="76">
        <f>Z68-(AA62*Y67)</f>
        <v>0</v>
      </c>
    </row>
    <row r="69" spans="1:27" x14ac:dyDescent="0.45">
      <c r="A69" s="36" t="s">
        <v>181</v>
      </c>
      <c r="B69" s="108"/>
      <c r="C69" s="105"/>
      <c r="D69" s="9"/>
      <c r="E69" s="62">
        <f t="shared" ref="E69:Y69" si="41">E16</f>
        <v>0</v>
      </c>
      <c r="F69" s="62">
        <f t="shared" si="41"/>
        <v>0</v>
      </c>
      <c r="G69" s="62">
        <f t="shared" si="41"/>
        <v>0</v>
      </c>
      <c r="H69" s="62">
        <f t="shared" si="41"/>
        <v>0</v>
      </c>
      <c r="I69" s="62">
        <f t="shared" si="41"/>
        <v>0</v>
      </c>
      <c r="J69" s="62">
        <f t="shared" si="41"/>
        <v>0</v>
      </c>
      <c r="K69" s="62">
        <f t="shared" si="41"/>
        <v>0</v>
      </c>
      <c r="L69" s="62">
        <f t="shared" si="41"/>
        <v>0</v>
      </c>
      <c r="M69" s="62">
        <f t="shared" si="41"/>
        <v>0</v>
      </c>
      <c r="N69" s="62">
        <f t="shared" si="41"/>
        <v>0</v>
      </c>
      <c r="O69" s="62">
        <f t="shared" si="41"/>
        <v>0</v>
      </c>
      <c r="P69" s="62">
        <f t="shared" si="41"/>
        <v>0</v>
      </c>
      <c r="Q69" s="62">
        <f t="shared" si="41"/>
        <v>0</v>
      </c>
      <c r="R69" s="62">
        <f t="shared" si="41"/>
        <v>0</v>
      </c>
      <c r="S69" s="62">
        <f t="shared" si="41"/>
        <v>0</v>
      </c>
      <c r="T69" s="62">
        <f t="shared" si="41"/>
        <v>0</v>
      </c>
      <c r="U69" s="62">
        <f t="shared" si="41"/>
        <v>0</v>
      </c>
      <c r="V69" s="62">
        <f t="shared" si="41"/>
        <v>0</v>
      </c>
      <c r="W69" s="62">
        <f t="shared" si="41"/>
        <v>0</v>
      </c>
      <c r="X69" s="62">
        <f t="shared" si="41"/>
        <v>0</v>
      </c>
      <c r="Y69" s="77">
        <f t="shared" si="41"/>
        <v>0</v>
      </c>
      <c r="Z69" s="62">
        <f>SUM(E69:Y69)</f>
        <v>0</v>
      </c>
      <c r="AA69" s="69">
        <f>_RV20</f>
        <v>0</v>
      </c>
    </row>
    <row r="70" spans="1:27" x14ac:dyDescent="0.45">
      <c r="A70" s="41" t="s">
        <v>182</v>
      </c>
      <c r="E70" s="64">
        <f>E$23</f>
        <v>0</v>
      </c>
      <c r="F70" s="64">
        <f t="shared" ref="F70:Y70" si="42">F$23</f>
        <v>0</v>
      </c>
      <c r="G70" s="64">
        <f t="shared" si="42"/>
        <v>0</v>
      </c>
      <c r="H70" s="64">
        <f t="shared" si="42"/>
        <v>0</v>
      </c>
      <c r="I70" s="64">
        <f t="shared" si="42"/>
        <v>0</v>
      </c>
      <c r="J70" s="64">
        <f t="shared" si="42"/>
        <v>0</v>
      </c>
      <c r="K70" s="64">
        <f t="shared" si="42"/>
        <v>0</v>
      </c>
      <c r="L70" s="64">
        <f t="shared" si="42"/>
        <v>0</v>
      </c>
      <c r="M70" s="64">
        <f t="shared" si="42"/>
        <v>0</v>
      </c>
      <c r="N70" s="64">
        <f t="shared" si="42"/>
        <v>0</v>
      </c>
      <c r="O70" s="64">
        <f t="shared" si="42"/>
        <v>0</v>
      </c>
      <c r="P70" s="64">
        <f t="shared" si="42"/>
        <v>0</v>
      </c>
      <c r="Q70" s="64">
        <f t="shared" si="42"/>
        <v>0</v>
      </c>
      <c r="R70" s="64">
        <f t="shared" si="42"/>
        <v>0</v>
      </c>
      <c r="S70" s="64">
        <f t="shared" si="42"/>
        <v>0</v>
      </c>
      <c r="T70" s="64">
        <f t="shared" si="42"/>
        <v>0</v>
      </c>
      <c r="U70" s="64">
        <f t="shared" si="42"/>
        <v>0</v>
      </c>
      <c r="V70" s="64">
        <f t="shared" si="42"/>
        <v>0</v>
      </c>
      <c r="W70" s="64">
        <f t="shared" si="42"/>
        <v>0</v>
      </c>
      <c r="X70" s="64">
        <f t="shared" si="42"/>
        <v>0</v>
      </c>
      <c r="Y70" s="18">
        <f t="shared" si="42"/>
        <v>0</v>
      </c>
      <c r="Z70" s="64">
        <f t="shared" ref="Z70:Z75" si="43">SUM(E70:Y70)</f>
        <v>0</v>
      </c>
      <c r="AA70" s="72"/>
    </row>
    <row r="71" spans="1:27" x14ac:dyDescent="0.45">
      <c r="A71" s="181" t="s">
        <v>183</v>
      </c>
      <c r="B71" s="182" t="s">
        <v>139</v>
      </c>
      <c r="C71" s="183"/>
      <c r="E71" s="43">
        <f>E$42</f>
        <v>0</v>
      </c>
      <c r="F71" s="43">
        <f t="shared" ref="F71:Y71" si="44">F$42</f>
        <v>0</v>
      </c>
      <c r="G71" s="43">
        <f t="shared" si="44"/>
        <v>0</v>
      </c>
      <c r="H71" s="43">
        <f t="shared" si="44"/>
        <v>0</v>
      </c>
      <c r="I71" s="43">
        <f t="shared" si="44"/>
        <v>0</v>
      </c>
      <c r="J71" s="43">
        <f t="shared" si="44"/>
        <v>0</v>
      </c>
      <c r="K71" s="43">
        <f t="shared" si="44"/>
        <v>0</v>
      </c>
      <c r="L71" s="43">
        <f t="shared" si="44"/>
        <v>0</v>
      </c>
      <c r="M71" s="43">
        <f t="shared" si="44"/>
        <v>0</v>
      </c>
      <c r="N71" s="43">
        <f t="shared" si="44"/>
        <v>0</v>
      </c>
      <c r="O71" s="43">
        <f t="shared" si="44"/>
        <v>0</v>
      </c>
      <c r="P71" s="43">
        <f t="shared" si="44"/>
        <v>0</v>
      </c>
      <c r="Q71" s="43">
        <f t="shared" si="44"/>
        <v>0</v>
      </c>
      <c r="R71" s="43">
        <f t="shared" si="44"/>
        <v>0</v>
      </c>
      <c r="S71" s="43">
        <f t="shared" si="44"/>
        <v>0</v>
      </c>
      <c r="T71" s="43">
        <f t="shared" si="44"/>
        <v>0</v>
      </c>
      <c r="U71" s="43">
        <f t="shared" si="44"/>
        <v>0</v>
      </c>
      <c r="V71" s="43">
        <f t="shared" si="44"/>
        <v>0</v>
      </c>
      <c r="W71" s="43">
        <f t="shared" si="44"/>
        <v>0</v>
      </c>
      <c r="X71" s="43">
        <f t="shared" si="44"/>
        <v>0</v>
      </c>
      <c r="Y71" s="41">
        <f t="shared" si="44"/>
        <v>0</v>
      </c>
      <c r="Z71" s="64">
        <f t="shared" si="43"/>
        <v>0</v>
      </c>
    </row>
    <row r="72" spans="1:27" x14ac:dyDescent="0.45">
      <c r="A72" s="41"/>
      <c r="D72" s="177">
        <v>0</v>
      </c>
      <c r="E72" s="43">
        <f>E71*$D$72</f>
        <v>0</v>
      </c>
      <c r="F72" s="43">
        <f t="shared" ref="F72:Y72" si="45">F71*$D$72</f>
        <v>0</v>
      </c>
      <c r="G72" s="43">
        <f t="shared" si="45"/>
        <v>0</v>
      </c>
      <c r="H72" s="43">
        <f t="shared" si="45"/>
        <v>0</v>
      </c>
      <c r="I72" s="43">
        <f t="shared" si="45"/>
        <v>0</v>
      </c>
      <c r="J72" s="43">
        <f t="shared" si="45"/>
        <v>0</v>
      </c>
      <c r="K72" s="43">
        <f t="shared" si="45"/>
        <v>0</v>
      </c>
      <c r="L72" s="43">
        <f t="shared" si="45"/>
        <v>0</v>
      </c>
      <c r="M72" s="43">
        <f t="shared" si="45"/>
        <v>0</v>
      </c>
      <c r="N72" s="43">
        <f t="shared" si="45"/>
        <v>0</v>
      </c>
      <c r="O72" s="43">
        <f t="shared" si="45"/>
        <v>0</v>
      </c>
      <c r="P72" s="43">
        <f t="shared" si="45"/>
        <v>0</v>
      </c>
      <c r="Q72" s="43">
        <f t="shared" si="45"/>
        <v>0</v>
      </c>
      <c r="R72" s="43">
        <f t="shared" si="45"/>
        <v>0</v>
      </c>
      <c r="S72" s="43">
        <f t="shared" si="45"/>
        <v>0</v>
      </c>
      <c r="T72" s="43">
        <f t="shared" si="45"/>
        <v>0</v>
      </c>
      <c r="U72" s="43">
        <f t="shared" si="45"/>
        <v>0</v>
      </c>
      <c r="V72" s="43">
        <f t="shared" si="45"/>
        <v>0</v>
      </c>
      <c r="W72" s="43">
        <f t="shared" si="45"/>
        <v>0</v>
      </c>
      <c r="X72" s="43">
        <f t="shared" si="45"/>
        <v>0</v>
      </c>
      <c r="Y72" s="41">
        <f t="shared" si="45"/>
        <v>0</v>
      </c>
      <c r="Z72" s="64">
        <f t="shared" si="43"/>
        <v>0</v>
      </c>
    </row>
    <row r="73" spans="1:27" x14ac:dyDescent="0.45">
      <c r="A73" s="41"/>
      <c r="E73" s="53">
        <f>SUM(E71:E72)</f>
        <v>0</v>
      </c>
      <c r="F73" s="53">
        <f t="shared" ref="F73:Y73" si="46">SUM(F71:F72)</f>
        <v>0</v>
      </c>
      <c r="G73" s="53">
        <f t="shared" si="46"/>
        <v>0</v>
      </c>
      <c r="H73" s="53">
        <f t="shared" si="46"/>
        <v>0</v>
      </c>
      <c r="I73" s="53">
        <f t="shared" si="46"/>
        <v>0</v>
      </c>
      <c r="J73" s="53">
        <f t="shared" si="46"/>
        <v>0</v>
      </c>
      <c r="K73" s="53">
        <f t="shared" si="46"/>
        <v>0</v>
      </c>
      <c r="L73" s="53">
        <f t="shared" si="46"/>
        <v>0</v>
      </c>
      <c r="M73" s="53">
        <f t="shared" si="46"/>
        <v>0</v>
      </c>
      <c r="N73" s="53">
        <f t="shared" si="46"/>
        <v>0</v>
      </c>
      <c r="O73" s="53">
        <f t="shared" si="46"/>
        <v>0</v>
      </c>
      <c r="P73" s="53">
        <f t="shared" si="46"/>
        <v>0</v>
      </c>
      <c r="Q73" s="53">
        <f t="shared" si="46"/>
        <v>0</v>
      </c>
      <c r="R73" s="53">
        <f t="shared" si="46"/>
        <v>0</v>
      </c>
      <c r="S73" s="53">
        <f t="shared" si="46"/>
        <v>0</v>
      </c>
      <c r="T73" s="53">
        <f t="shared" si="46"/>
        <v>0</v>
      </c>
      <c r="U73" s="53">
        <f t="shared" si="46"/>
        <v>0</v>
      </c>
      <c r="V73" s="53">
        <f t="shared" si="46"/>
        <v>0</v>
      </c>
      <c r="W73" s="53">
        <f t="shared" si="46"/>
        <v>0</v>
      </c>
      <c r="X73" s="53">
        <f t="shared" si="46"/>
        <v>0</v>
      </c>
      <c r="Y73" s="11">
        <f t="shared" si="46"/>
        <v>0</v>
      </c>
      <c r="Z73" s="64">
        <f t="shared" si="43"/>
        <v>0</v>
      </c>
    </row>
    <row r="74" spans="1:27" x14ac:dyDescent="0.45">
      <c r="A74" s="41" t="s">
        <v>184</v>
      </c>
      <c r="E74" s="64">
        <f>E$54</f>
        <v>0</v>
      </c>
      <c r="F74" s="64">
        <f t="shared" ref="F74:Y74" si="47">F$54</f>
        <v>0</v>
      </c>
      <c r="G74" s="64">
        <f t="shared" si="47"/>
        <v>0</v>
      </c>
      <c r="H74" s="64">
        <f t="shared" si="47"/>
        <v>0</v>
      </c>
      <c r="I74" s="64">
        <f t="shared" si="47"/>
        <v>0</v>
      </c>
      <c r="J74" s="64">
        <f t="shared" si="47"/>
        <v>0</v>
      </c>
      <c r="K74" s="64">
        <f t="shared" si="47"/>
        <v>0</v>
      </c>
      <c r="L74" s="64">
        <f t="shared" si="47"/>
        <v>0</v>
      </c>
      <c r="M74" s="64">
        <f t="shared" si="47"/>
        <v>0</v>
      </c>
      <c r="N74" s="64">
        <f t="shared" si="47"/>
        <v>0</v>
      </c>
      <c r="O74" s="64">
        <f t="shared" si="47"/>
        <v>0</v>
      </c>
      <c r="P74" s="64">
        <f t="shared" si="47"/>
        <v>0</v>
      </c>
      <c r="Q74" s="64">
        <f t="shared" si="47"/>
        <v>0</v>
      </c>
      <c r="R74" s="64">
        <f t="shared" si="47"/>
        <v>0</v>
      </c>
      <c r="S74" s="64">
        <f t="shared" si="47"/>
        <v>0</v>
      </c>
      <c r="T74" s="64">
        <f t="shared" si="47"/>
        <v>0</v>
      </c>
      <c r="U74" s="64">
        <f t="shared" si="47"/>
        <v>0</v>
      </c>
      <c r="V74" s="64">
        <f t="shared" si="47"/>
        <v>0</v>
      </c>
      <c r="W74" s="64">
        <f t="shared" si="47"/>
        <v>0</v>
      </c>
      <c r="X74" s="64">
        <f t="shared" si="47"/>
        <v>0</v>
      </c>
      <c r="Y74" s="18">
        <f t="shared" si="47"/>
        <v>0</v>
      </c>
      <c r="Z74" s="64">
        <f t="shared" si="43"/>
        <v>0</v>
      </c>
    </row>
    <row r="75" spans="1:27" x14ac:dyDescent="0.45">
      <c r="A75" s="41"/>
      <c r="E75" s="43">
        <f>E74-E69-E70-E73</f>
        <v>0</v>
      </c>
      <c r="F75" s="43">
        <f t="shared" ref="F75:O75" si="48">F74-F69-F70-F73</f>
        <v>0</v>
      </c>
      <c r="G75" s="43">
        <f t="shared" si="48"/>
        <v>0</v>
      </c>
      <c r="H75" s="43">
        <f t="shared" si="48"/>
        <v>0</v>
      </c>
      <c r="I75" s="43">
        <f t="shared" si="48"/>
        <v>0</v>
      </c>
      <c r="J75" s="43">
        <f t="shared" si="48"/>
        <v>0</v>
      </c>
      <c r="K75" s="43">
        <f t="shared" si="48"/>
        <v>0</v>
      </c>
      <c r="L75" s="43">
        <f t="shared" si="48"/>
        <v>0</v>
      </c>
      <c r="M75" s="43">
        <f t="shared" si="48"/>
        <v>0</v>
      </c>
      <c r="N75" s="43">
        <f t="shared" si="48"/>
        <v>0</v>
      </c>
      <c r="O75" s="43">
        <f t="shared" si="48"/>
        <v>0</v>
      </c>
      <c r="P75" s="43">
        <f>P74-P69-P70-P73</f>
        <v>0</v>
      </c>
      <c r="Q75" s="43">
        <f t="shared" ref="Q75:Y75" si="49">Q74-Q69-Q70-Q73</f>
        <v>0</v>
      </c>
      <c r="R75" s="43">
        <f t="shared" si="49"/>
        <v>0</v>
      </c>
      <c r="S75" s="43">
        <f t="shared" si="49"/>
        <v>0</v>
      </c>
      <c r="T75" s="43">
        <f t="shared" si="49"/>
        <v>0</v>
      </c>
      <c r="U75" s="43">
        <f t="shared" si="49"/>
        <v>0</v>
      </c>
      <c r="V75" s="43">
        <f t="shared" si="49"/>
        <v>0</v>
      </c>
      <c r="W75" s="43">
        <f t="shared" si="49"/>
        <v>0</v>
      </c>
      <c r="X75" s="43">
        <f t="shared" si="49"/>
        <v>0</v>
      </c>
      <c r="Y75" s="41">
        <f t="shared" si="49"/>
        <v>0</v>
      </c>
      <c r="Z75" s="65">
        <f t="shared" si="43"/>
        <v>0</v>
      </c>
    </row>
    <row r="76" spans="1:27" x14ac:dyDescent="0.45">
      <c r="A76" s="41"/>
      <c r="E76" s="68">
        <f>E$56</f>
        <v>1</v>
      </c>
      <c r="F76" s="73">
        <f t="shared" ref="F76:Y76" si="50">F56</f>
        <v>0.96618357487922713</v>
      </c>
      <c r="G76" s="73">
        <f t="shared" si="50"/>
        <v>0.93351070036640305</v>
      </c>
      <c r="H76" s="73">
        <f t="shared" si="50"/>
        <v>0.90194270566802237</v>
      </c>
      <c r="I76" s="73">
        <f t="shared" si="50"/>
        <v>0.87144222769857238</v>
      </c>
      <c r="J76" s="73">
        <f t="shared" si="50"/>
        <v>0.84197316685852408</v>
      </c>
      <c r="K76" s="73">
        <f t="shared" si="50"/>
        <v>0.81350064430775282</v>
      </c>
      <c r="L76" s="73">
        <f t="shared" si="50"/>
        <v>0.78599096068381924</v>
      </c>
      <c r="M76" s="73">
        <f t="shared" si="50"/>
        <v>0.75941155621625056</v>
      </c>
      <c r="N76" s="73">
        <f t="shared" si="50"/>
        <v>0.73373097218961414</v>
      </c>
      <c r="O76" s="73">
        <f t="shared" si="50"/>
        <v>0.70891881370977217</v>
      </c>
      <c r="P76" s="73">
        <f t="shared" si="50"/>
        <v>0.68494571372924851</v>
      </c>
      <c r="Q76" s="73">
        <f t="shared" si="50"/>
        <v>0.66178329828912907</v>
      </c>
      <c r="R76" s="73">
        <f t="shared" si="50"/>
        <v>0.63940415293635666</v>
      </c>
      <c r="S76" s="73">
        <f t="shared" si="50"/>
        <v>0.61778179027667313</v>
      </c>
      <c r="T76" s="73">
        <f t="shared" si="50"/>
        <v>0.59689061862480497</v>
      </c>
      <c r="U76" s="73">
        <f t="shared" si="50"/>
        <v>0.57670591171478747</v>
      </c>
      <c r="V76" s="73">
        <f t="shared" si="50"/>
        <v>0.55720377943457733</v>
      </c>
      <c r="W76" s="73">
        <f t="shared" si="50"/>
        <v>0.53836113955031628</v>
      </c>
      <c r="X76" s="73">
        <f t="shared" si="50"/>
        <v>0.520155690386779</v>
      </c>
      <c r="Y76" s="73">
        <f t="shared" si="50"/>
        <v>0.50256588443167061</v>
      </c>
      <c r="Z76" s="74"/>
    </row>
    <row r="77" spans="1:27" x14ac:dyDescent="0.45">
      <c r="A77" s="46"/>
      <c r="B77" s="113"/>
      <c r="C77" s="106"/>
      <c r="D77" s="15"/>
      <c r="E77" s="78">
        <f>E75*E76</f>
        <v>0</v>
      </c>
      <c r="F77" s="75">
        <f t="shared" ref="F77:Y77" si="51">F75*F76</f>
        <v>0</v>
      </c>
      <c r="G77" s="75">
        <f t="shared" si="51"/>
        <v>0</v>
      </c>
      <c r="H77" s="75">
        <f t="shared" si="51"/>
        <v>0</v>
      </c>
      <c r="I77" s="75">
        <f t="shared" si="51"/>
        <v>0</v>
      </c>
      <c r="J77" s="75">
        <f t="shared" si="51"/>
        <v>0</v>
      </c>
      <c r="K77" s="75">
        <f t="shared" si="51"/>
        <v>0</v>
      </c>
      <c r="L77" s="75">
        <f t="shared" si="51"/>
        <v>0</v>
      </c>
      <c r="M77" s="75">
        <f t="shared" si="51"/>
        <v>0</v>
      </c>
      <c r="N77" s="75">
        <f>N75*N76</f>
        <v>0</v>
      </c>
      <c r="O77" s="75">
        <f t="shared" si="51"/>
        <v>0</v>
      </c>
      <c r="P77" s="75">
        <f t="shared" si="51"/>
        <v>0</v>
      </c>
      <c r="Q77" s="75">
        <f t="shared" si="51"/>
        <v>0</v>
      </c>
      <c r="R77" s="75">
        <f t="shared" si="51"/>
        <v>0</v>
      </c>
      <c r="S77" s="75">
        <f t="shared" si="51"/>
        <v>0</v>
      </c>
      <c r="T77" s="75">
        <f t="shared" si="51"/>
        <v>0</v>
      </c>
      <c r="U77" s="75">
        <f t="shared" si="51"/>
        <v>0</v>
      </c>
      <c r="V77" s="75">
        <f t="shared" si="51"/>
        <v>0</v>
      </c>
      <c r="W77" s="75">
        <f t="shared" si="51"/>
        <v>0</v>
      </c>
      <c r="X77" s="75">
        <f t="shared" si="51"/>
        <v>0</v>
      </c>
      <c r="Y77" s="75">
        <f t="shared" si="51"/>
        <v>0</v>
      </c>
      <c r="Z77" s="76">
        <f>SUM(E77:Y77)</f>
        <v>0</v>
      </c>
      <c r="AA77" s="76">
        <f>Z77-(AA69*Y76)</f>
        <v>0</v>
      </c>
    </row>
    <row r="78" spans="1:27" x14ac:dyDescent="0.45">
      <c r="A78" s="36" t="s">
        <v>181</v>
      </c>
      <c r="B78" s="108"/>
      <c r="C78" s="105"/>
      <c r="D78" s="9"/>
      <c r="E78" s="62">
        <f t="shared" ref="E78:Y78" si="52">E16</f>
        <v>0</v>
      </c>
      <c r="F78" s="62">
        <f t="shared" si="52"/>
        <v>0</v>
      </c>
      <c r="G78" s="62">
        <f t="shared" si="52"/>
        <v>0</v>
      </c>
      <c r="H78" s="62">
        <f t="shared" si="52"/>
        <v>0</v>
      </c>
      <c r="I78" s="62">
        <f t="shared" si="52"/>
        <v>0</v>
      </c>
      <c r="J78" s="62">
        <f t="shared" si="52"/>
        <v>0</v>
      </c>
      <c r="K78" s="62">
        <f t="shared" si="52"/>
        <v>0</v>
      </c>
      <c r="L78" s="62">
        <f t="shared" si="52"/>
        <v>0</v>
      </c>
      <c r="M78" s="62">
        <f t="shared" si="52"/>
        <v>0</v>
      </c>
      <c r="N78" s="62">
        <f t="shared" si="52"/>
        <v>0</v>
      </c>
      <c r="O78" s="62">
        <f t="shared" si="52"/>
        <v>0</v>
      </c>
      <c r="P78" s="62">
        <f t="shared" si="52"/>
        <v>0</v>
      </c>
      <c r="Q78" s="62">
        <f t="shared" si="52"/>
        <v>0</v>
      </c>
      <c r="R78" s="62">
        <f t="shared" si="52"/>
        <v>0</v>
      </c>
      <c r="S78" s="62">
        <f t="shared" si="52"/>
        <v>0</v>
      </c>
      <c r="T78" s="62">
        <f t="shared" si="52"/>
        <v>0</v>
      </c>
      <c r="U78" s="62">
        <f t="shared" si="52"/>
        <v>0</v>
      </c>
      <c r="V78" s="62">
        <f t="shared" si="52"/>
        <v>0</v>
      </c>
      <c r="W78" s="62">
        <f t="shared" si="52"/>
        <v>0</v>
      </c>
      <c r="X78" s="62">
        <f t="shared" si="52"/>
        <v>0</v>
      </c>
      <c r="Y78" s="77">
        <f t="shared" si="52"/>
        <v>0</v>
      </c>
      <c r="Z78" s="62">
        <f>SUM(E78:Y78)</f>
        <v>0</v>
      </c>
      <c r="AA78" s="79">
        <f>_RV20</f>
        <v>0</v>
      </c>
    </row>
    <row r="79" spans="1:27" x14ac:dyDescent="0.45">
      <c r="A79" s="41" t="s">
        <v>182</v>
      </c>
      <c r="E79" s="64">
        <f>E$23</f>
        <v>0</v>
      </c>
      <c r="F79" s="64">
        <f t="shared" ref="F79:O79" si="53">F$23</f>
        <v>0</v>
      </c>
      <c r="G79" s="64">
        <f t="shared" si="53"/>
        <v>0</v>
      </c>
      <c r="H79" s="64">
        <f t="shared" si="53"/>
        <v>0</v>
      </c>
      <c r="I79" s="64">
        <f t="shared" si="53"/>
        <v>0</v>
      </c>
      <c r="J79" s="64">
        <f t="shared" si="53"/>
        <v>0</v>
      </c>
      <c r="K79" s="64">
        <f t="shared" si="53"/>
        <v>0</v>
      </c>
      <c r="L79" s="64">
        <f t="shared" si="53"/>
        <v>0</v>
      </c>
      <c r="M79" s="64">
        <f t="shared" si="53"/>
        <v>0</v>
      </c>
      <c r="N79" s="64">
        <f t="shared" si="53"/>
        <v>0</v>
      </c>
      <c r="O79" s="64">
        <f t="shared" si="53"/>
        <v>0</v>
      </c>
      <c r="P79" s="64">
        <f>P$23</f>
        <v>0</v>
      </c>
      <c r="Q79" s="64">
        <f t="shared" ref="Q79:Y79" si="54">Q$23</f>
        <v>0</v>
      </c>
      <c r="R79" s="64">
        <f t="shared" si="54"/>
        <v>0</v>
      </c>
      <c r="S79" s="64">
        <f t="shared" si="54"/>
        <v>0</v>
      </c>
      <c r="T79" s="64">
        <f t="shared" si="54"/>
        <v>0</v>
      </c>
      <c r="U79" s="64">
        <f>U$23</f>
        <v>0</v>
      </c>
      <c r="V79" s="64">
        <f t="shared" si="54"/>
        <v>0</v>
      </c>
      <c r="W79" s="64">
        <f t="shared" si="54"/>
        <v>0</v>
      </c>
      <c r="X79" s="64">
        <f t="shared" si="54"/>
        <v>0</v>
      </c>
      <c r="Y79" s="18">
        <f t="shared" si="54"/>
        <v>0</v>
      </c>
      <c r="Z79" s="64">
        <f t="shared" ref="Z79:Z84" si="55">SUM(E79:Y79)</f>
        <v>0</v>
      </c>
      <c r="AA79" s="72"/>
    </row>
    <row r="80" spans="1:27" x14ac:dyDescent="0.45">
      <c r="A80" s="41" t="s">
        <v>183</v>
      </c>
      <c r="E80" s="64">
        <f>E$42</f>
        <v>0</v>
      </c>
      <c r="F80" s="64">
        <f t="shared" ref="F80:Y80" si="56">F$42</f>
        <v>0</v>
      </c>
      <c r="G80" s="64">
        <f t="shared" si="56"/>
        <v>0</v>
      </c>
      <c r="H80" s="64">
        <f t="shared" si="56"/>
        <v>0</v>
      </c>
      <c r="I80" s="64">
        <f t="shared" si="56"/>
        <v>0</v>
      </c>
      <c r="J80" s="64">
        <f t="shared" si="56"/>
        <v>0</v>
      </c>
      <c r="K80" s="64">
        <f t="shared" si="56"/>
        <v>0</v>
      </c>
      <c r="L80" s="64">
        <f t="shared" si="56"/>
        <v>0</v>
      </c>
      <c r="M80" s="64">
        <f t="shared" si="56"/>
        <v>0</v>
      </c>
      <c r="N80" s="64">
        <f t="shared" si="56"/>
        <v>0</v>
      </c>
      <c r="O80" s="64">
        <f t="shared" si="56"/>
        <v>0</v>
      </c>
      <c r="P80" s="64">
        <f t="shared" si="56"/>
        <v>0</v>
      </c>
      <c r="Q80" s="64">
        <f t="shared" si="56"/>
        <v>0</v>
      </c>
      <c r="R80" s="64">
        <f t="shared" si="56"/>
        <v>0</v>
      </c>
      <c r="S80" s="64">
        <f t="shared" si="56"/>
        <v>0</v>
      </c>
      <c r="T80" s="64">
        <f t="shared" si="56"/>
        <v>0</v>
      </c>
      <c r="U80" s="64">
        <f t="shared" si="56"/>
        <v>0</v>
      </c>
      <c r="V80" s="64">
        <f t="shared" si="56"/>
        <v>0</v>
      </c>
      <c r="W80" s="64">
        <f t="shared" si="56"/>
        <v>0</v>
      </c>
      <c r="X80" s="64">
        <f t="shared" si="56"/>
        <v>0</v>
      </c>
      <c r="Y80" s="18">
        <f t="shared" si="56"/>
        <v>0</v>
      </c>
      <c r="Z80" s="64">
        <f t="shared" si="55"/>
        <v>0</v>
      </c>
    </row>
    <row r="81" spans="1:27" x14ac:dyDescent="0.45">
      <c r="A81" s="181" t="s">
        <v>184</v>
      </c>
      <c r="B81" s="182" t="s">
        <v>140</v>
      </c>
      <c r="C81" s="183"/>
      <c r="E81" s="43">
        <f>E$54</f>
        <v>0</v>
      </c>
      <c r="F81" s="43">
        <f t="shared" ref="F81:Y81" si="57">F$54</f>
        <v>0</v>
      </c>
      <c r="G81" s="43">
        <f t="shared" si="57"/>
        <v>0</v>
      </c>
      <c r="H81" s="43">
        <f t="shared" si="57"/>
        <v>0</v>
      </c>
      <c r="I81" s="43">
        <f t="shared" si="57"/>
        <v>0</v>
      </c>
      <c r="J81" s="43">
        <f t="shared" si="57"/>
        <v>0</v>
      </c>
      <c r="K81" s="43">
        <f t="shared" si="57"/>
        <v>0</v>
      </c>
      <c r="L81" s="43">
        <f t="shared" si="57"/>
        <v>0</v>
      </c>
      <c r="M81" s="43">
        <f t="shared" si="57"/>
        <v>0</v>
      </c>
      <c r="N81" s="43">
        <f t="shared" si="57"/>
        <v>0</v>
      </c>
      <c r="O81" s="43">
        <f t="shared" si="57"/>
        <v>0</v>
      </c>
      <c r="P81" s="43">
        <f t="shared" si="57"/>
        <v>0</v>
      </c>
      <c r="Q81" s="43">
        <f t="shared" si="57"/>
        <v>0</v>
      </c>
      <c r="R81" s="43">
        <f t="shared" si="57"/>
        <v>0</v>
      </c>
      <c r="S81" s="43">
        <f t="shared" si="57"/>
        <v>0</v>
      </c>
      <c r="T81" s="43">
        <f t="shared" si="57"/>
        <v>0</v>
      </c>
      <c r="U81" s="43">
        <f t="shared" si="57"/>
        <v>0</v>
      </c>
      <c r="V81" s="43">
        <f t="shared" si="57"/>
        <v>0</v>
      </c>
      <c r="W81" s="43">
        <f t="shared" si="57"/>
        <v>0</v>
      </c>
      <c r="X81" s="43">
        <f t="shared" si="57"/>
        <v>0</v>
      </c>
      <c r="Y81" s="41">
        <f t="shared" si="57"/>
        <v>0</v>
      </c>
      <c r="Z81" s="64">
        <f t="shared" si="55"/>
        <v>0</v>
      </c>
    </row>
    <row r="82" spans="1:27" x14ac:dyDescent="0.45">
      <c r="A82" s="41"/>
      <c r="D82" s="177">
        <v>0</v>
      </c>
      <c r="E82" s="43">
        <f>E81*$D82</f>
        <v>0</v>
      </c>
      <c r="F82" s="43">
        <f t="shared" ref="F82:Y82" si="58">F81*$D82</f>
        <v>0</v>
      </c>
      <c r="G82" s="43">
        <f t="shared" si="58"/>
        <v>0</v>
      </c>
      <c r="H82" s="43">
        <f t="shared" si="58"/>
        <v>0</v>
      </c>
      <c r="I82" s="43">
        <f t="shared" si="58"/>
        <v>0</v>
      </c>
      <c r="J82" s="43">
        <f t="shared" si="58"/>
        <v>0</v>
      </c>
      <c r="K82" s="43">
        <f t="shared" si="58"/>
        <v>0</v>
      </c>
      <c r="L82" s="43">
        <f t="shared" si="58"/>
        <v>0</v>
      </c>
      <c r="M82" s="43">
        <f t="shared" si="58"/>
        <v>0</v>
      </c>
      <c r="N82" s="43">
        <f t="shared" si="58"/>
        <v>0</v>
      </c>
      <c r="O82" s="43">
        <f t="shared" si="58"/>
        <v>0</v>
      </c>
      <c r="P82" s="43">
        <f t="shared" si="58"/>
        <v>0</v>
      </c>
      <c r="Q82" s="43">
        <f t="shared" si="58"/>
        <v>0</v>
      </c>
      <c r="R82" s="43">
        <f t="shared" si="58"/>
        <v>0</v>
      </c>
      <c r="S82" s="43">
        <f t="shared" si="58"/>
        <v>0</v>
      </c>
      <c r="T82" s="43">
        <f t="shared" si="58"/>
        <v>0</v>
      </c>
      <c r="U82" s="43">
        <f t="shared" si="58"/>
        <v>0</v>
      </c>
      <c r="V82" s="43">
        <f t="shared" si="58"/>
        <v>0</v>
      </c>
      <c r="W82" s="43">
        <f t="shared" si="58"/>
        <v>0</v>
      </c>
      <c r="X82" s="43">
        <f t="shared" si="58"/>
        <v>0</v>
      </c>
      <c r="Y82" s="41">
        <f t="shared" si="58"/>
        <v>0</v>
      </c>
      <c r="Z82" s="64">
        <f t="shared" si="55"/>
        <v>0</v>
      </c>
    </row>
    <row r="83" spans="1:27" x14ac:dyDescent="0.45">
      <c r="A83" s="41"/>
      <c r="E83" s="53">
        <f>E81-E82</f>
        <v>0</v>
      </c>
      <c r="F83" s="53">
        <f t="shared" ref="F83:Y83" si="59">F81-F82</f>
        <v>0</v>
      </c>
      <c r="G83" s="53">
        <f t="shared" si="59"/>
        <v>0</v>
      </c>
      <c r="H83" s="53">
        <f t="shared" si="59"/>
        <v>0</v>
      </c>
      <c r="I83" s="53">
        <f t="shared" si="59"/>
        <v>0</v>
      </c>
      <c r="J83" s="53">
        <f t="shared" si="59"/>
        <v>0</v>
      </c>
      <c r="K83" s="53">
        <f t="shared" si="59"/>
        <v>0</v>
      </c>
      <c r="L83" s="53">
        <f t="shared" si="59"/>
        <v>0</v>
      </c>
      <c r="M83" s="53">
        <f t="shared" si="59"/>
        <v>0</v>
      </c>
      <c r="N83" s="53">
        <f t="shared" si="59"/>
        <v>0</v>
      </c>
      <c r="O83" s="53">
        <f t="shared" si="59"/>
        <v>0</v>
      </c>
      <c r="P83" s="53">
        <f t="shared" si="59"/>
        <v>0</v>
      </c>
      <c r="Q83" s="53">
        <f t="shared" si="59"/>
        <v>0</v>
      </c>
      <c r="R83" s="53">
        <f t="shared" si="59"/>
        <v>0</v>
      </c>
      <c r="S83" s="53">
        <f t="shared" si="59"/>
        <v>0</v>
      </c>
      <c r="T83" s="53">
        <f t="shared" si="59"/>
        <v>0</v>
      </c>
      <c r="U83" s="53">
        <f t="shared" si="59"/>
        <v>0</v>
      </c>
      <c r="V83" s="53">
        <f t="shared" si="59"/>
        <v>0</v>
      </c>
      <c r="W83" s="53">
        <f t="shared" si="59"/>
        <v>0</v>
      </c>
      <c r="X83" s="53">
        <f t="shared" si="59"/>
        <v>0</v>
      </c>
      <c r="Y83" s="11">
        <f t="shared" si="59"/>
        <v>0</v>
      </c>
      <c r="Z83" s="64">
        <f t="shared" si="55"/>
        <v>0</v>
      </c>
    </row>
    <row r="84" spans="1:27" x14ac:dyDescent="0.45">
      <c r="A84" s="41"/>
      <c r="E84" s="43">
        <f>E83-E78-E79-E80</f>
        <v>0</v>
      </c>
      <c r="F84" s="43">
        <f t="shared" ref="F84:O84" si="60">F83-F78-F79-F80</f>
        <v>0</v>
      </c>
      <c r="G84" s="43">
        <f t="shared" si="60"/>
        <v>0</v>
      </c>
      <c r="H84" s="43">
        <f t="shared" si="60"/>
        <v>0</v>
      </c>
      <c r="I84" s="43">
        <f t="shared" si="60"/>
        <v>0</v>
      </c>
      <c r="J84" s="43">
        <f t="shared" si="60"/>
        <v>0</v>
      </c>
      <c r="K84" s="43">
        <f t="shared" si="60"/>
        <v>0</v>
      </c>
      <c r="L84" s="43">
        <f t="shared" si="60"/>
        <v>0</v>
      </c>
      <c r="M84" s="43">
        <f t="shared" si="60"/>
        <v>0</v>
      </c>
      <c r="N84" s="43">
        <f t="shared" si="60"/>
        <v>0</v>
      </c>
      <c r="O84" s="43">
        <f t="shared" si="60"/>
        <v>0</v>
      </c>
      <c r="P84" s="43">
        <f>P83-P78-P79-P80</f>
        <v>0</v>
      </c>
      <c r="Q84" s="43">
        <f t="shared" ref="Q84:Y84" si="61">Q83-Q78-Q79-Q80</f>
        <v>0</v>
      </c>
      <c r="R84" s="43">
        <f t="shared" si="61"/>
        <v>0</v>
      </c>
      <c r="S84" s="43">
        <f t="shared" si="61"/>
        <v>0</v>
      </c>
      <c r="T84" s="43">
        <f t="shared" si="61"/>
        <v>0</v>
      </c>
      <c r="U84" s="43">
        <f t="shared" si="61"/>
        <v>0</v>
      </c>
      <c r="V84" s="43">
        <f t="shared" si="61"/>
        <v>0</v>
      </c>
      <c r="W84" s="43">
        <f t="shared" si="61"/>
        <v>0</v>
      </c>
      <c r="X84" s="43">
        <f t="shared" si="61"/>
        <v>0</v>
      </c>
      <c r="Y84" s="41">
        <f t="shared" si="61"/>
        <v>0</v>
      </c>
      <c r="Z84" s="65">
        <f t="shared" si="55"/>
        <v>0</v>
      </c>
    </row>
    <row r="85" spans="1:27" x14ac:dyDescent="0.45">
      <c r="A85" s="41"/>
      <c r="E85" s="68">
        <f>E$56</f>
        <v>1</v>
      </c>
      <c r="F85" s="73">
        <f>F$56</f>
        <v>0.96618357487922713</v>
      </c>
      <c r="G85" s="73">
        <f t="shared" ref="G85:Y85" si="62">G$56</f>
        <v>0.93351070036640305</v>
      </c>
      <c r="H85" s="73">
        <f>H$56</f>
        <v>0.90194270566802237</v>
      </c>
      <c r="I85" s="73">
        <f t="shared" si="62"/>
        <v>0.87144222769857238</v>
      </c>
      <c r="J85" s="73">
        <f t="shared" si="62"/>
        <v>0.84197316685852408</v>
      </c>
      <c r="K85" s="73">
        <f t="shared" si="62"/>
        <v>0.81350064430775282</v>
      </c>
      <c r="L85" s="73">
        <f t="shared" si="62"/>
        <v>0.78599096068381924</v>
      </c>
      <c r="M85" s="73">
        <f t="shared" si="62"/>
        <v>0.75941155621625056</v>
      </c>
      <c r="N85" s="73">
        <f t="shared" si="62"/>
        <v>0.73373097218961414</v>
      </c>
      <c r="O85" s="73">
        <f t="shared" si="62"/>
        <v>0.70891881370977217</v>
      </c>
      <c r="P85" s="73">
        <f t="shared" si="62"/>
        <v>0.68494571372924851</v>
      </c>
      <c r="Q85" s="73">
        <f t="shared" si="62"/>
        <v>0.66178329828912907</v>
      </c>
      <c r="R85" s="73">
        <f t="shared" si="62"/>
        <v>0.63940415293635666</v>
      </c>
      <c r="S85" s="73">
        <f t="shared" si="62"/>
        <v>0.61778179027667313</v>
      </c>
      <c r="T85" s="73">
        <f t="shared" si="62"/>
        <v>0.59689061862480497</v>
      </c>
      <c r="U85" s="73">
        <f t="shared" si="62"/>
        <v>0.57670591171478747</v>
      </c>
      <c r="V85" s="73">
        <f t="shared" si="62"/>
        <v>0.55720377943457733</v>
      </c>
      <c r="W85" s="73">
        <f t="shared" si="62"/>
        <v>0.53836113955031628</v>
      </c>
      <c r="X85" s="73">
        <f t="shared" si="62"/>
        <v>0.520155690386779</v>
      </c>
      <c r="Y85" s="73">
        <f t="shared" si="62"/>
        <v>0.50256588443167061</v>
      </c>
      <c r="Z85" s="74"/>
    </row>
    <row r="86" spans="1:27" x14ac:dyDescent="0.45">
      <c r="A86" s="46"/>
      <c r="B86" s="113"/>
      <c r="C86" s="106"/>
      <c r="D86" s="15"/>
      <c r="E86" s="75">
        <f t="shared" ref="E86:Y86" si="63">E84*E85</f>
        <v>0</v>
      </c>
      <c r="F86" s="75">
        <f t="shared" si="63"/>
        <v>0</v>
      </c>
      <c r="G86" s="75">
        <f t="shared" si="63"/>
        <v>0</v>
      </c>
      <c r="H86" s="75">
        <f t="shared" si="63"/>
        <v>0</v>
      </c>
      <c r="I86" s="75">
        <f t="shared" si="63"/>
        <v>0</v>
      </c>
      <c r="J86" s="75">
        <f t="shared" si="63"/>
        <v>0</v>
      </c>
      <c r="K86" s="75">
        <f t="shared" si="63"/>
        <v>0</v>
      </c>
      <c r="L86" s="75">
        <f t="shared" si="63"/>
        <v>0</v>
      </c>
      <c r="M86" s="75">
        <f t="shared" si="63"/>
        <v>0</v>
      </c>
      <c r="N86" s="75">
        <f t="shared" si="63"/>
        <v>0</v>
      </c>
      <c r="O86" s="75">
        <f t="shared" si="63"/>
        <v>0</v>
      </c>
      <c r="P86" s="75">
        <f t="shared" si="63"/>
        <v>0</v>
      </c>
      <c r="Q86" s="75">
        <f t="shared" si="63"/>
        <v>0</v>
      </c>
      <c r="R86" s="75">
        <f t="shared" si="63"/>
        <v>0</v>
      </c>
      <c r="S86" s="75">
        <f t="shared" si="63"/>
        <v>0</v>
      </c>
      <c r="T86" s="75">
        <f t="shared" si="63"/>
        <v>0</v>
      </c>
      <c r="U86" s="75">
        <f t="shared" si="63"/>
        <v>0</v>
      </c>
      <c r="V86" s="75">
        <f t="shared" si="63"/>
        <v>0</v>
      </c>
      <c r="W86" s="75">
        <f t="shared" si="63"/>
        <v>0</v>
      </c>
      <c r="X86" s="75">
        <f t="shared" si="63"/>
        <v>0</v>
      </c>
      <c r="Y86" s="75">
        <f t="shared" si="63"/>
        <v>0</v>
      </c>
      <c r="Z86" s="76">
        <f>SUM(E86:Y86)</f>
        <v>0</v>
      </c>
      <c r="AA86" s="76">
        <f>Z86-(AA78*Y85)</f>
        <v>0</v>
      </c>
    </row>
  </sheetData>
  <mergeCells count="1">
    <mergeCell ref="A51:A52"/>
  </mergeCells>
  <phoneticPr fontId="18" type="noConversion"/>
  <pageMargins left="0.25" right="0.25" top="0.75" bottom="0.75" header="0.3" footer="0.3"/>
  <pageSetup paperSize="9" scale="45" fitToHeight="0"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795AC-93CB-4A50-977C-129D8EE47D00}">
  <sheetPr>
    <pageSetUpPr fitToPage="1"/>
  </sheetPr>
  <dimension ref="A1:B23"/>
  <sheetViews>
    <sheetView showGridLines="0" workbookViewId="0"/>
  </sheetViews>
  <sheetFormatPr defaultColWidth="8.86328125" defaultRowHeight="14.25" x14ac:dyDescent="0.45"/>
  <cols>
    <col min="1" max="1" width="28.86328125" customWidth="1"/>
    <col min="2" max="2" width="62.19921875" style="92" customWidth="1"/>
    <col min="3" max="3" width="64.3984375" customWidth="1"/>
    <col min="257" max="257" width="28.86328125" customWidth="1"/>
    <col min="258" max="258" width="64.3984375" customWidth="1"/>
    <col min="513" max="513" width="28.86328125" customWidth="1"/>
    <col min="514" max="514" width="64.3984375" customWidth="1"/>
    <col min="769" max="769" width="28.86328125" customWidth="1"/>
    <col min="770" max="770" width="64.3984375" customWidth="1"/>
    <col min="1025" max="1025" width="28.86328125" customWidth="1"/>
    <col min="1026" max="1026" width="64.3984375" customWidth="1"/>
    <col min="1281" max="1281" width="28.86328125" customWidth="1"/>
    <col min="1282" max="1282" width="64.3984375" customWidth="1"/>
    <col min="1537" max="1537" width="28.86328125" customWidth="1"/>
    <col min="1538" max="1538" width="64.3984375" customWidth="1"/>
    <col min="1793" max="1793" width="28.86328125" customWidth="1"/>
    <col min="1794" max="1794" width="64.3984375" customWidth="1"/>
    <col min="2049" max="2049" width="28.86328125" customWidth="1"/>
    <col min="2050" max="2050" width="64.3984375" customWidth="1"/>
    <col min="2305" max="2305" width="28.86328125" customWidth="1"/>
    <col min="2306" max="2306" width="64.3984375" customWidth="1"/>
    <col min="2561" max="2561" width="28.86328125" customWidth="1"/>
    <col min="2562" max="2562" width="64.3984375" customWidth="1"/>
    <col min="2817" max="2817" width="28.86328125" customWidth="1"/>
    <col min="2818" max="2818" width="64.3984375" customWidth="1"/>
    <col min="3073" max="3073" width="28.86328125" customWidth="1"/>
    <col min="3074" max="3074" width="64.3984375" customWidth="1"/>
    <col min="3329" max="3329" width="28.86328125" customWidth="1"/>
    <col min="3330" max="3330" width="64.3984375" customWidth="1"/>
    <col min="3585" max="3585" width="28.86328125" customWidth="1"/>
    <col min="3586" max="3586" width="64.3984375" customWidth="1"/>
    <col min="3841" max="3841" width="28.86328125" customWidth="1"/>
    <col min="3842" max="3842" width="64.3984375" customWidth="1"/>
    <col min="4097" max="4097" width="28.86328125" customWidth="1"/>
    <col min="4098" max="4098" width="64.3984375" customWidth="1"/>
    <col min="4353" max="4353" width="28.86328125" customWidth="1"/>
    <col min="4354" max="4354" width="64.3984375" customWidth="1"/>
    <col min="4609" max="4609" width="28.86328125" customWidth="1"/>
    <col min="4610" max="4610" width="64.3984375" customWidth="1"/>
    <col min="4865" max="4865" width="28.86328125" customWidth="1"/>
    <col min="4866" max="4866" width="64.3984375" customWidth="1"/>
    <col min="5121" max="5121" width="28.86328125" customWidth="1"/>
    <col min="5122" max="5122" width="64.3984375" customWidth="1"/>
    <col min="5377" max="5377" width="28.86328125" customWidth="1"/>
    <col min="5378" max="5378" width="64.3984375" customWidth="1"/>
    <col min="5633" max="5633" width="28.86328125" customWidth="1"/>
    <col min="5634" max="5634" width="64.3984375" customWidth="1"/>
    <col min="5889" max="5889" width="28.86328125" customWidth="1"/>
    <col min="5890" max="5890" width="64.3984375" customWidth="1"/>
    <col min="6145" max="6145" width="28.86328125" customWidth="1"/>
    <col min="6146" max="6146" width="64.3984375" customWidth="1"/>
    <col min="6401" max="6401" width="28.86328125" customWidth="1"/>
    <col min="6402" max="6402" width="64.3984375" customWidth="1"/>
    <col min="6657" max="6657" width="28.86328125" customWidth="1"/>
    <col min="6658" max="6658" width="64.3984375" customWidth="1"/>
    <col min="6913" max="6913" width="28.86328125" customWidth="1"/>
    <col min="6914" max="6914" width="64.3984375" customWidth="1"/>
    <col min="7169" max="7169" width="28.86328125" customWidth="1"/>
    <col min="7170" max="7170" width="64.3984375" customWidth="1"/>
    <col min="7425" max="7425" width="28.86328125" customWidth="1"/>
    <col min="7426" max="7426" width="64.3984375" customWidth="1"/>
    <col min="7681" max="7681" width="28.86328125" customWidth="1"/>
    <col min="7682" max="7682" width="64.3984375" customWidth="1"/>
    <col min="7937" max="7937" width="28.86328125" customWidth="1"/>
    <col min="7938" max="7938" width="64.3984375" customWidth="1"/>
    <col min="8193" max="8193" width="28.86328125" customWidth="1"/>
    <col min="8194" max="8194" width="64.3984375" customWidth="1"/>
    <col min="8449" max="8449" width="28.86328125" customWidth="1"/>
    <col min="8450" max="8450" width="64.3984375" customWidth="1"/>
    <col min="8705" max="8705" width="28.86328125" customWidth="1"/>
    <col min="8706" max="8706" width="64.3984375" customWidth="1"/>
    <col min="8961" max="8961" width="28.86328125" customWidth="1"/>
    <col min="8962" max="8962" width="64.3984375" customWidth="1"/>
    <col min="9217" max="9217" width="28.86328125" customWidth="1"/>
    <col min="9218" max="9218" width="64.3984375" customWidth="1"/>
    <col min="9473" max="9473" width="28.86328125" customWidth="1"/>
    <col min="9474" max="9474" width="64.3984375" customWidth="1"/>
    <col min="9729" max="9729" width="28.86328125" customWidth="1"/>
    <col min="9730" max="9730" width="64.3984375" customWidth="1"/>
    <col min="9985" max="9985" width="28.86328125" customWidth="1"/>
    <col min="9986" max="9986" width="64.3984375" customWidth="1"/>
    <col min="10241" max="10241" width="28.86328125" customWidth="1"/>
    <col min="10242" max="10242" width="64.3984375" customWidth="1"/>
    <col min="10497" max="10497" width="28.86328125" customWidth="1"/>
    <col min="10498" max="10498" width="64.3984375" customWidth="1"/>
    <col min="10753" max="10753" width="28.86328125" customWidth="1"/>
    <col min="10754" max="10754" width="64.3984375" customWidth="1"/>
    <col min="11009" max="11009" width="28.86328125" customWidth="1"/>
    <col min="11010" max="11010" width="64.3984375" customWidth="1"/>
    <col min="11265" max="11265" width="28.86328125" customWidth="1"/>
    <col min="11266" max="11266" width="64.3984375" customWidth="1"/>
    <col min="11521" max="11521" width="28.86328125" customWidth="1"/>
    <col min="11522" max="11522" width="64.3984375" customWidth="1"/>
    <col min="11777" max="11777" width="28.86328125" customWidth="1"/>
    <col min="11778" max="11778" width="64.3984375" customWidth="1"/>
    <col min="12033" max="12033" width="28.86328125" customWidth="1"/>
    <col min="12034" max="12034" width="64.3984375" customWidth="1"/>
    <col min="12289" max="12289" width="28.86328125" customWidth="1"/>
    <col min="12290" max="12290" width="64.3984375" customWidth="1"/>
    <col min="12545" max="12545" width="28.86328125" customWidth="1"/>
    <col min="12546" max="12546" width="64.3984375" customWidth="1"/>
    <col min="12801" max="12801" width="28.86328125" customWidth="1"/>
    <col min="12802" max="12802" width="64.3984375" customWidth="1"/>
    <col min="13057" max="13057" width="28.86328125" customWidth="1"/>
    <col min="13058" max="13058" width="64.3984375" customWidth="1"/>
    <col min="13313" max="13313" width="28.86328125" customWidth="1"/>
    <col min="13314" max="13314" width="64.3984375" customWidth="1"/>
    <col min="13569" max="13569" width="28.86328125" customWidth="1"/>
    <col min="13570" max="13570" width="64.3984375" customWidth="1"/>
    <col min="13825" max="13825" width="28.86328125" customWidth="1"/>
    <col min="13826" max="13826" width="64.3984375" customWidth="1"/>
    <col min="14081" max="14081" width="28.86328125" customWidth="1"/>
    <col min="14082" max="14082" width="64.3984375" customWidth="1"/>
    <col min="14337" max="14337" width="28.86328125" customWidth="1"/>
    <col min="14338" max="14338" width="64.3984375" customWidth="1"/>
    <col min="14593" max="14593" width="28.86328125" customWidth="1"/>
    <col min="14594" max="14594" width="64.3984375" customWidth="1"/>
    <col min="14849" max="14849" width="28.86328125" customWidth="1"/>
    <col min="14850" max="14850" width="64.3984375" customWidth="1"/>
    <col min="15105" max="15105" width="28.86328125" customWidth="1"/>
    <col min="15106" max="15106" width="64.3984375" customWidth="1"/>
    <col min="15361" max="15361" width="28.86328125" customWidth="1"/>
    <col min="15362" max="15362" width="64.3984375" customWidth="1"/>
    <col min="15617" max="15617" width="28.86328125" customWidth="1"/>
    <col min="15618" max="15618" width="64.3984375" customWidth="1"/>
    <col min="15873" max="15873" width="28.86328125" customWidth="1"/>
    <col min="15874" max="15874" width="64.3984375" customWidth="1"/>
    <col min="16129" max="16129" width="28.86328125" customWidth="1"/>
    <col min="16130" max="16130" width="64.3984375" customWidth="1"/>
  </cols>
  <sheetData>
    <row r="1" spans="1:2" ht="15.4" x14ac:dyDescent="0.45">
      <c r="A1" s="20" t="s">
        <v>228</v>
      </c>
      <c r="B1" s="170">
        <f>Summary!C3</f>
        <v>0</v>
      </c>
    </row>
    <row r="2" spans="1:2" x14ac:dyDescent="0.45">
      <c r="A2" s="22" t="s">
        <v>70</v>
      </c>
      <c r="B2" s="171">
        <f>+Summary!C5</f>
        <v>0</v>
      </c>
    </row>
    <row r="3" spans="1:2" x14ac:dyDescent="0.45">
      <c r="B3" s="26" t="s">
        <v>141</v>
      </c>
    </row>
    <row r="4" spans="1:2" ht="15.4" x14ac:dyDescent="0.45">
      <c r="A4" s="134" t="s">
        <v>189</v>
      </c>
      <c r="B4" s="80"/>
    </row>
    <row r="5" spans="1:2" x14ac:dyDescent="0.45">
      <c r="A5" s="81" t="s">
        <v>100</v>
      </c>
      <c r="B5" s="82"/>
    </row>
    <row r="6" spans="1:2" x14ac:dyDescent="0.45">
      <c r="A6" s="81" t="s">
        <v>142</v>
      </c>
      <c r="B6" s="82"/>
    </row>
    <row r="7" spans="1:2" x14ac:dyDescent="0.45">
      <c r="A7" s="81" t="s">
        <v>104</v>
      </c>
      <c r="B7" s="82"/>
    </row>
    <row r="8" spans="1:2" ht="15" x14ac:dyDescent="0.45">
      <c r="A8" s="83" t="s">
        <v>143</v>
      </c>
      <c r="B8" s="82"/>
    </row>
    <row r="9" spans="1:2" x14ac:dyDescent="0.45">
      <c r="A9" s="81" t="s">
        <v>144</v>
      </c>
      <c r="B9" s="82"/>
    </row>
    <row r="10" spans="1:2" ht="15.4" x14ac:dyDescent="0.45">
      <c r="A10" s="134" t="s">
        <v>183</v>
      </c>
      <c r="B10" s="80"/>
    </row>
    <row r="11" spans="1:2" ht="64.150000000000006" x14ac:dyDescent="0.45">
      <c r="A11" s="84" t="s">
        <v>145</v>
      </c>
      <c r="B11" s="82"/>
    </row>
    <row r="12" spans="1:2" ht="38.65" x14ac:dyDescent="0.45">
      <c r="A12" s="81" t="s">
        <v>146</v>
      </c>
      <c r="B12" s="82"/>
    </row>
    <row r="13" spans="1:2" x14ac:dyDescent="0.45">
      <c r="A13" s="81" t="s">
        <v>120</v>
      </c>
      <c r="B13" s="82"/>
    </row>
    <row r="14" spans="1:2" ht="15.4" x14ac:dyDescent="0.45">
      <c r="A14" s="134" t="s">
        <v>184</v>
      </c>
      <c r="B14" s="80"/>
    </row>
    <row r="15" spans="1:2" x14ac:dyDescent="0.45">
      <c r="A15" s="81" t="s">
        <v>128</v>
      </c>
      <c r="B15" s="80"/>
    </row>
    <row r="16" spans="1:2" x14ac:dyDescent="0.45">
      <c r="A16" s="85" t="s">
        <v>129</v>
      </c>
      <c r="B16" s="82"/>
    </row>
    <row r="17" spans="1:2" x14ac:dyDescent="0.45">
      <c r="A17" s="86" t="s">
        <v>130</v>
      </c>
      <c r="B17" s="82"/>
    </row>
    <row r="18" spans="1:2" x14ac:dyDescent="0.45">
      <c r="A18" s="86" t="s">
        <v>131</v>
      </c>
      <c r="B18" s="82"/>
    </row>
    <row r="19" spans="1:2" x14ac:dyDescent="0.45">
      <c r="A19" s="86" t="s">
        <v>132</v>
      </c>
      <c r="B19" s="82"/>
    </row>
    <row r="20" spans="1:2" x14ac:dyDescent="0.45">
      <c r="A20" s="86" t="s">
        <v>133</v>
      </c>
      <c r="B20" s="82"/>
    </row>
    <row r="21" spans="1:2" x14ac:dyDescent="0.45">
      <c r="A21" s="87" t="s">
        <v>115</v>
      </c>
      <c r="B21" s="82"/>
    </row>
    <row r="22" spans="1:2" x14ac:dyDescent="0.45">
      <c r="A22" s="81" t="s">
        <v>134</v>
      </c>
      <c r="B22" s="82"/>
    </row>
    <row r="23" spans="1:2" ht="26.25" x14ac:dyDescent="0.45">
      <c r="A23" s="81" t="s">
        <v>147</v>
      </c>
      <c r="B23" s="78"/>
    </row>
  </sheetData>
  <pageMargins left="0.7" right="0.7" top="0.75" bottom="0.75" header="0.3" footer="0.3"/>
  <pageSetup paperSize="9" scale="93"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Notes</vt:lpstr>
      <vt:lpstr>Summary</vt:lpstr>
      <vt:lpstr>Cashflow</vt:lpstr>
      <vt:lpstr>Assumptions</vt:lpstr>
      <vt:lpstr>_RV20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TYLEY, Andrew</dc:creator>
  <cp:lastModifiedBy>BALLANTINE, Jane</cp:lastModifiedBy>
  <cp:lastPrinted>2022-11-07T12:44:52Z</cp:lastPrinted>
  <dcterms:created xsi:type="dcterms:W3CDTF">2022-11-07T07:30:07Z</dcterms:created>
  <dcterms:modified xsi:type="dcterms:W3CDTF">2022-11-09T16:10:10Z</dcterms:modified>
</cp:coreProperties>
</file>